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1340" windowHeight="65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<sst xmlns="http://schemas.openxmlformats.org/spreadsheetml/2006/main" count="56" uniqueCount="39">
  <si>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Shelbyville</t>
  </si>
  <si>
    <t>Louisville</t>
  </si>
  <si>
    <t>Total</t>
  </si>
  <si>
    <t>Gallons</t>
  </si>
  <si>
    <t>Cost</t>
  </si>
  <si>
    <t>@</t>
  </si>
  <si>
    <t>Increase</t>
  </si>
  <si>
    <t>Water Sold</t>
  </si>
  <si>
    <t>:</t>
  </si>
  <si>
    <t>cents/1,000</t>
  </si>
  <si>
    <r>
      <t>Increased Purchase Cost</t>
    </r>
    <r>
      <rPr>
        <b/>
        <sz val="10"/>
        <rFont val="Arial"/>
        <family val="2"/>
      </rPr>
      <t>:</t>
    </r>
  </si>
  <si>
    <r>
      <t>Current Water Purchased</t>
    </r>
    <r>
      <rPr>
        <b/>
        <sz val="10"/>
        <rFont val="Arial"/>
        <family val="2"/>
      </rPr>
      <t>:</t>
    </r>
  </si>
  <si>
    <r>
      <t>Water Sold</t>
    </r>
    <r>
      <rPr>
        <b/>
        <sz val="10"/>
        <rFont val="Arial"/>
        <family val="2"/>
      </rPr>
      <t>:</t>
    </r>
  </si>
  <si>
    <t>factor</t>
  </si>
  <si>
    <t>adjustment</t>
  </si>
  <si>
    <t>Gallons=</t>
  </si>
  <si>
    <t>Lisa M. Didier</t>
  </si>
  <si>
    <t>Executive Administrator</t>
  </si>
  <si>
    <t>$ 1.97/1,000 gal.</t>
  </si>
  <si>
    <t>(including 439.38 monthly surcharge)</t>
  </si>
  <si>
    <t>Done this 15th day of May 2014 at Simpsonville, KY.</t>
  </si>
  <si>
    <t>$ 2.20/1,000 gal.</t>
  </si>
  <si>
    <t>$ 2.039/1,000 gal.</t>
  </si>
  <si>
    <t>$ 1.80/1,000 gal.*</t>
  </si>
  <si>
    <t>(includes a ..35/1000 gal service charge)</t>
  </si>
  <si>
    <t>West Shelby</t>
  </si>
  <si>
    <t>Purchases in gallons</t>
  </si>
  <si>
    <t>Volumetric rate</t>
  </si>
  <si>
    <t>New Rate</t>
  </si>
  <si>
    <t>Monthly Customer Charge</t>
  </si>
  <si>
    <t>x12</t>
  </si>
  <si>
    <t>Increased Water Cost</t>
  </si>
  <si>
    <t>Divided by gallons sold/1,000</t>
  </si>
  <si>
    <t>Purchased Water Adjustment Factor</t>
  </si>
  <si>
    <t>per 1,000 gallons</t>
  </si>
  <si>
    <t>or</t>
  </si>
  <si>
    <t>2.41/1,000</t>
  </si>
  <si>
    <t>Current Rate</t>
  </si>
  <si>
    <t>2.46/1,000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</si>
</sst>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000_);_(&quot;$&quot;* \(#,##0.0000\);_(&quot;$&quot;* &quot;-&quot;????_);_(@_)"/>
    <numFmt numFmtId="166" formatCode="mm/dd/yy"/>
    <numFmt numFmtId="167" formatCode="&quot;$&quot;#,##0.00"/>
    <numFmt numFmtId="168" formatCode="&quot;$&quot;#,##0.00000_);\(&quot;$&quot;#,##0.00000\)"/>
    <numFmt numFmtId="169" formatCode="&quot;$&quot;#,##0.000000_);\(&quot;$&quot;#,##0.000000\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44" fontId="1" fillId="33" borderId="0" xfId="44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4" fontId="0" fillId="34" borderId="0" xfId="44" applyFont="1" applyFill="1" applyAlignment="1">
      <alignment/>
    </xf>
    <xf numFmtId="3" fontId="1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44" fontId="1" fillId="0" borderId="0" xfId="44" applyFont="1" applyFill="1" applyAlignment="1">
      <alignment horizontal="right"/>
    </xf>
    <xf numFmtId="44" fontId="0" fillId="0" borderId="0" xfId="44" applyFont="1" applyFill="1" applyAlignment="1">
      <alignment/>
    </xf>
    <xf numFmtId="3" fontId="1" fillId="34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44" fontId="1" fillId="33" borderId="0" xfId="44" applyFont="1" applyFill="1" applyAlignment="1">
      <alignment horizontal="center"/>
    </xf>
    <xf numFmtId="44" fontId="0" fillId="33" borderId="0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4" fontId="1" fillId="33" borderId="10" xfId="44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166" fontId="0" fillId="0" borderId="0" xfId="0" applyNumberFormat="1" applyFill="1" applyAlignment="1">
      <alignment horizontal="left"/>
    </xf>
    <xf numFmtId="8" fontId="0" fillId="0" borderId="0" xfId="0" applyNumberFormat="1" applyFill="1" applyBorder="1" applyAlignment="1">
      <alignment/>
    </xf>
    <xf numFmtId="8" fontId="1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44" fontId="1" fillId="0" borderId="11" xfId="44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1" fillId="0" borderId="0" xfId="44" applyFont="1" applyFill="1" applyAlignment="1">
      <alignment/>
    </xf>
    <xf numFmtId="0" fontId="1" fillId="0" borderId="11" xfId="0" applyFont="1" applyFill="1" applyBorder="1" applyAlignment="1">
      <alignment/>
    </xf>
    <xf numFmtId="44" fontId="1" fillId="0" borderId="11" xfId="44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4" fontId="1" fillId="0" borderId="0" xfId="44" applyFont="1" applyFill="1" applyBorder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11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33" borderId="0" xfId="44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4">
      <selection activeCell="E4" sqref="E4"/>
    </sheetView>
  </sheetViews>
  <sheetFormatPr defaultColWidth="9.140625" defaultRowHeight="12.75"/>
  <cols>
    <col min="2" max="2" width="10.8515625" style="0" customWidth="1"/>
    <col min="3" max="3" width="9.7109375" style="0" customWidth="1"/>
    <col min="4" max="4" width="11.28125" style="0" bestFit="1" customWidth="1"/>
    <col min="5" max="5" width="11.00390625" style="2" customWidth="1"/>
    <col min="8" max="8" width="16.00390625" style="4" bestFit="1" customWidth="1"/>
  </cols>
  <sheetData>
    <row r="1" spans="1:8" ht="12.75">
      <c r="A1" s="23" t="s">
        <v>11</v>
      </c>
      <c r="B1" s="7"/>
      <c r="C1" s="8"/>
      <c r="D1" s="8"/>
      <c r="E1" s="9"/>
      <c r="F1" s="11" t="s">
        <v>5</v>
      </c>
      <c r="G1" s="8"/>
      <c r="H1" s="28" t="s">
        <v>4</v>
      </c>
    </row>
    <row r="2" spans="1:8" ht="12.75">
      <c r="A2" s="7"/>
      <c r="B2" s="7" t="s">
        <v>1</v>
      </c>
      <c r="C2" s="8"/>
      <c r="D2" s="10">
        <v>220949000</v>
      </c>
      <c r="E2" s="11" t="s">
        <v>3</v>
      </c>
      <c r="F2" s="64" t="s">
        <v>23</v>
      </c>
      <c r="G2" s="8"/>
      <c r="H2" s="29">
        <v>475040.35</v>
      </c>
    </row>
    <row r="3" spans="1:8" ht="12.75">
      <c r="A3" s="7"/>
      <c r="B3" s="31"/>
      <c r="C3" s="32"/>
      <c r="D3" s="78" t="s">
        <v>24</v>
      </c>
      <c r="E3" s="78"/>
      <c r="F3" s="78"/>
      <c r="G3" s="8"/>
      <c r="H3" s="29">
        <v>2442.36</v>
      </c>
    </row>
    <row r="4" spans="1:8" ht="12.75">
      <c r="A4" s="7"/>
      <c r="B4" s="31"/>
      <c r="C4" s="32"/>
      <c r="D4" s="32"/>
      <c r="E4" s="34"/>
      <c r="F4" s="32"/>
      <c r="G4" s="32"/>
      <c r="H4" s="33"/>
    </row>
    <row r="5" spans="1:8" ht="12.75">
      <c r="A5" s="8"/>
      <c r="B5" s="7" t="s">
        <v>0</v>
      </c>
      <c r="C5" s="8"/>
      <c r="D5" s="26">
        <v>79037400</v>
      </c>
      <c r="E5" s="11" t="s">
        <v>3</v>
      </c>
      <c r="F5" s="64" t="s">
        <v>18</v>
      </c>
      <c r="G5" s="8"/>
      <c r="H5" s="30">
        <v>161157.29</v>
      </c>
    </row>
    <row r="6" spans="1:8" ht="10.5" customHeight="1">
      <c r="A6" s="8"/>
      <c r="B6" s="8"/>
      <c r="C6" s="64"/>
      <c r="D6" s="8"/>
      <c r="E6" s="9"/>
      <c r="F6" s="64"/>
      <c r="G6" s="8"/>
      <c r="H6" s="12"/>
    </row>
    <row r="7" spans="1:8" ht="13.5" thickBot="1">
      <c r="A7" s="8"/>
      <c r="B7" s="7" t="s">
        <v>2</v>
      </c>
      <c r="C7" s="8"/>
      <c r="D7" s="27">
        <f>D2+D5</f>
        <v>299986400</v>
      </c>
      <c r="E7" s="11" t="s">
        <v>3</v>
      </c>
      <c r="F7" s="8"/>
      <c r="G7" s="8"/>
      <c r="H7" s="35">
        <f>SUM(H2:H6)</f>
        <v>638640</v>
      </c>
    </row>
    <row r="8" spans="2:8" ht="13.5" thickTop="1">
      <c r="B8" s="3"/>
      <c r="D8" s="6"/>
      <c r="E8" s="1"/>
      <c r="H8" s="5"/>
    </row>
    <row r="9" spans="4:5" ht="12.75">
      <c r="D9" s="3"/>
      <c r="E9" s="1"/>
    </row>
    <row r="10" spans="1:8" ht="13.5" thickBot="1">
      <c r="A10" s="24" t="s">
        <v>12</v>
      </c>
      <c r="B10" s="15"/>
      <c r="C10" s="15"/>
      <c r="D10" s="17">
        <v>266911800</v>
      </c>
      <c r="E10" s="14" t="s">
        <v>3</v>
      </c>
      <c r="F10" s="13"/>
      <c r="G10" s="13"/>
      <c r="H10" s="16"/>
    </row>
    <row r="11" ht="13.5" thickTop="1"/>
    <row r="13" spans="1:3" ht="12.75">
      <c r="A13" s="45" t="s">
        <v>10</v>
      </c>
      <c r="B13" s="46"/>
      <c r="C13" s="46"/>
    </row>
    <row r="14" spans="1:8" ht="12.75">
      <c r="A14" s="18"/>
      <c r="B14" s="46" t="s">
        <v>1</v>
      </c>
      <c r="C14" s="46"/>
      <c r="D14" s="48">
        <v>220949000</v>
      </c>
      <c r="E14" s="49" t="s">
        <v>3</v>
      </c>
      <c r="F14" s="50" t="s">
        <v>21</v>
      </c>
      <c r="G14" s="46"/>
      <c r="H14" s="20">
        <f>D14*0.0021</f>
        <v>463992.89999999997</v>
      </c>
    </row>
    <row r="15" spans="1:8" s="3" customFormat="1" ht="12.75">
      <c r="A15" s="46"/>
      <c r="B15" s="47"/>
      <c r="C15" s="47"/>
      <c r="D15" s="51" t="s">
        <v>19</v>
      </c>
      <c r="E15" s="51"/>
      <c r="F15" s="51"/>
      <c r="G15" s="51"/>
      <c r="H15" s="65">
        <v>5272.56</v>
      </c>
    </row>
    <row r="16" spans="1:8" s="3" customFormat="1" ht="12.75">
      <c r="A16" s="46"/>
      <c r="B16" s="46"/>
      <c r="C16" s="46"/>
      <c r="D16" s="52"/>
      <c r="E16" s="49"/>
      <c r="F16" s="50"/>
      <c r="G16" s="46"/>
      <c r="H16" s="53"/>
    </row>
    <row r="17" spans="1:8" ht="12.75">
      <c r="A17" s="18"/>
      <c r="B17" s="46" t="s">
        <v>0</v>
      </c>
      <c r="C17" s="18"/>
      <c r="D17" s="54">
        <v>79037400</v>
      </c>
      <c r="E17" s="49" t="s">
        <v>3</v>
      </c>
      <c r="F17" s="50" t="s">
        <v>22</v>
      </c>
      <c r="G17" s="18"/>
      <c r="H17" s="55">
        <v>161157.29</v>
      </c>
    </row>
    <row r="18" spans="1:8" ht="12.75">
      <c r="A18" s="18"/>
      <c r="B18" s="18"/>
      <c r="C18" s="18"/>
      <c r="D18" s="18"/>
      <c r="E18" s="19"/>
      <c r="F18" s="18"/>
      <c r="G18" s="18"/>
      <c r="H18" s="21"/>
    </row>
    <row r="19" spans="1:8" ht="13.5" thickBot="1">
      <c r="A19" s="18"/>
      <c r="B19" s="46" t="s">
        <v>2</v>
      </c>
      <c r="C19" s="18"/>
      <c r="D19" s="56">
        <f>D14+D17</f>
        <v>299986400</v>
      </c>
      <c r="E19" s="19"/>
      <c r="F19" s="46" t="s">
        <v>2</v>
      </c>
      <c r="G19" s="18"/>
      <c r="H19" s="57">
        <f>H14+H17+H15</f>
        <v>630422.75</v>
      </c>
    </row>
    <row r="20" spans="1:8" ht="13.5" thickTop="1">
      <c r="A20" s="18"/>
      <c r="B20" s="18"/>
      <c r="C20" s="18"/>
      <c r="D20" s="18"/>
      <c r="E20" s="19"/>
      <c r="F20" s="18"/>
      <c r="G20" s="18"/>
      <c r="H20" s="21"/>
    </row>
    <row r="21" spans="1:8" ht="12.75">
      <c r="A21" s="18"/>
      <c r="B21" s="18"/>
      <c r="C21" s="18"/>
      <c r="D21" s="18"/>
      <c r="E21" s="19"/>
      <c r="F21" s="46" t="s">
        <v>6</v>
      </c>
      <c r="G21" s="49" t="s">
        <v>8</v>
      </c>
      <c r="H21" s="58">
        <f>H19-H7</f>
        <v>-8217.25</v>
      </c>
    </row>
    <row r="22" spans="1:8" ht="12.75">
      <c r="A22" s="18"/>
      <c r="B22" s="18"/>
      <c r="C22" s="18"/>
      <c r="D22" s="18"/>
      <c r="E22" s="19"/>
      <c r="F22" s="18"/>
      <c r="G22" s="18"/>
      <c r="H22" s="21"/>
    </row>
    <row r="23" spans="1:8" ht="12.75">
      <c r="A23" s="18"/>
      <c r="B23" s="18"/>
      <c r="C23" s="18"/>
      <c r="D23" s="18"/>
      <c r="E23" s="19"/>
      <c r="F23" s="18"/>
      <c r="G23" s="18"/>
      <c r="H23" s="21"/>
    </row>
    <row r="25" spans="1:6" ht="12.75">
      <c r="A25" s="18"/>
      <c r="B25" s="59" t="s">
        <v>6</v>
      </c>
      <c r="C25" s="49" t="s">
        <v>8</v>
      </c>
      <c r="D25" s="60">
        <f>H21</f>
        <v>-8217.25</v>
      </c>
      <c r="E25" s="19"/>
      <c r="F25" s="62" t="s">
        <v>14</v>
      </c>
    </row>
    <row r="26" spans="1:8" ht="13.5" thickBot="1">
      <c r="A26" s="18"/>
      <c r="B26" s="15" t="s">
        <v>7</v>
      </c>
      <c r="C26" s="14" t="s">
        <v>8</v>
      </c>
      <c r="D26" s="22">
        <f>D10</f>
        <v>266911800</v>
      </c>
      <c r="E26" s="14" t="s">
        <v>15</v>
      </c>
      <c r="F26" s="63" t="s">
        <v>13</v>
      </c>
      <c r="G26" s="61">
        <f>H21/D10*1000</f>
        <v>-0.03078638711364578</v>
      </c>
      <c r="H26" s="20" t="s">
        <v>9</v>
      </c>
    </row>
    <row r="27" ht="13.5" thickTop="1"/>
    <row r="29" spans="1:8" ht="12.75">
      <c r="A29" s="36"/>
      <c r="B29" s="37"/>
      <c r="C29" s="37"/>
      <c r="D29" s="37"/>
      <c r="E29" s="38"/>
      <c r="F29" s="37"/>
      <c r="G29" s="37"/>
      <c r="H29" s="39"/>
    </row>
    <row r="30" spans="1:8" ht="12.75">
      <c r="A30" s="18"/>
      <c r="B30" s="37"/>
      <c r="C30" s="37"/>
      <c r="D30" s="37"/>
      <c r="E30" s="38"/>
      <c r="F30" s="40"/>
      <c r="G30" s="40"/>
      <c r="H30" s="41"/>
    </row>
    <row r="31" spans="1:8" ht="12.75">
      <c r="A31" s="18"/>
      <c r="B31" s="79" t="s">
        <v>20</v>
      </c>
      <c r="C31" s="80"/>
      <c r="D31" s="80"/>
      <c r="E31" s="80"/>
      <c r="F31" s="80"/>
      <c r="G31" s="80"/>
      <c r="H31" s="21"/>
    </row>
    <row r="32" spans="1:8" ht="12.75">
      <c r="A32" s="42"/>
      <c r="B32" s="18"/>
      <c r="C32" s="18"/>
      <c r="D32" s="18"/>
      <c r="E32" s="19"/>
      <c r="F32" s="43"/>
      <c r="G32" s="43"/>
      <c r="H32" s="44"/>
    </row>
    <row r="34" spans="4:7" ht="13.5" thickBot="1">
      <c r="D34" s="81"/>
      <c r="E34" s="81"/>
      <c r="F34" s="81"/>
      <c r="G34" s="81"/>
    </row>
    <row r="35" ht="12.75">
      <c r="D35" s="62" t="s">
        <v>16</v>
      </c>
    </row>
    <row r="36" spans="4:5" ht="15">
      <c r="D36" s="62" t="s">
        <v>17</v>
      </c>
      <c r="E36" s="25"/>
    </row>
  </sheetData>
  <sheetProtection/>
  <mergeCells count="3">
    <mergeCell ref="D3:F3"/>
    <mergeCell ref="B31:G31"/>
    <mergeCell ref="D34:G34"/>
  </mergeCells>
  <printOptions horizontalCentered="1"/>
  <pageMargins left="0.75" right="0.75" top="2" bottom="2.5" header="1" footer="1"/>
  <pageSetup horizontalDpi="300" verticalDpi="300" orientation="portrait" r:id="rId1"/>
  <headerFooter alignWithMargins="0">
    <oddHeader>&amp;C&amp;"Arial,Bold"&amp;12WEST SHELBY WATER DISTRICT
PURCHASED WATER ADJUSTMENT CALCULATIONS&amp;R&amp;D</oddHeader>
    <oddFooter>&amp;C&amp;"Arial,Bold"&amp;14EXHIBIT "E"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tabSelected="1" view="pageLayout" workbookViewId="0" topLeftCell="A1">
      <selection activeCell="D27" sqref="D27"/>
    </sheetView>
  </sheetViews>
  <sheetFormatPr defaultColWidth="9.140625" defaultRowHeight="12.75"/>
  <cols>
    <col min="1" max="1" width="23.28125" style="0" customWidth="1"/>
    <col min="3" max="3" width="13.8515625" style="0" bestFit="1" customWidth="1"/>
    <col min="4" max="4" width="16.00390625" style="0" bestFit="1" customWidth="1"/>
    <col min="5" max="5" width="6.57421875" style="0" customWidth="1"/>
    <col min="6" max="6" width="13.8515625" style="0" bestFit="1" customWidth="1"/>
  </cols>
  <sheetData>
    <row r="2" spans="1:6" ht="12.75">
      <c r="A2" s="1">
        <v>2021</v>
      </c>
      <c r="C2" s="1" t="s">
        <v>28</v>
      </c>
      <c r="D2" s="72"/>
      <c r="E2" s="72"/>
      <c r="F2" s="1" t="s">
        <v>37</v>
      </c>
    </row>
    <row r="4" ht="12.75">
      <c r="A4" s="62" t="s">
        <v>25</v>
      </c>
    </row>
    <row r="5" ht="12.75">
      <c r="A5" s="62" t="s">
        <v>26</v>
      </c>
    </row>
    <row r="6" spans="1:6" ht="12.75">
      <c r="A6" s="62" t="s">
        <v>1</v>
      </c>
      <c r="C6" s="66">
        <v>243366000</v>
      </c>
      <c r="D6" s="66"/>
      <c r="E6" s="66"/>
      <c r="F6" s="66">
        <v>243366000</v>
      </c>
    </row>
    <row r="7" spans="1:6" ht="12.75">
      <c r="A7" s="62" t="s">
        <v>27</v>
      </c>
      <c r="C7" s="70" t="s">
        <v>38</v>
      </c>
      <c r="D7" s="71"/>
      <c r="E7" s="71"/>
      <c r="F7" s="70" t="s">
        <v>36</v>
      </c>
    </row>
    <row r="8" spans="3:6" ht="12.75">
      <c r="C8" s="67">
        <f>C6/1000*2.41</f>
        <v>586512.06</v>
      </c>
      <c r="D8" s="67"/>
      <c r="E8" s="67"/>
      <c r="F8" s="67">
        <f>F6/1000*2.36</f>
        <v>574343.76</v>
      </c>
    </row>
    <row r="9" spans="3:6" ht="12.75">
      <c r="C9" s="67"/>
      <c r="D9" s="67"/>
      <c r="E9" s="67"/>
      <c r="F9" s="67"/>
    </row>
    <row r="10" spans="3:6" ht="12.75">
      <c r="C10" s="66"/>
      <c r="D10" s="66"/>
      <c r="E10" s="66"/>
      <c r="F10" s="66"/>
    </row>
    <row r="11" spans="1:6" ht="12.75">
      <c r="A11" s="62" t="s">
        <v>29</v>
      </c>
      <c r="C11" s="67">
        <v>1462.1</v>
      </c>
      <c r="D11" s="67"/>
      <c r="E11" s="67"/>
      <c r="F11" s="67">
        <v>1412.66</v>
      </c>
    </row>
    <row r="12" spans="3:6" ht="12.75">
      <c r="C12" s="69" t="s">
        <v>30</v>
      </c>
      <c r="D12" s="68"/>
      <c r="E12" s="68"/>
      <c r="F12" s="69" t="s">
        <v>30</v>
      </c>
    </row>
    <row r="13" spans="3:6" ht="12.75">
      <c r="C13" s="67">
        <f>C11*12</f>
        <v>17545.199999999997</v>
      </c>
      <c r="D13" s="67"/>
      <c r="E13" s="67"/>
      <c r="F13" s="67">
        <f>F11*12</f>
        <v>16951.920000000002</v>
      </c>
    </row>
    <row r="14" spans="3:6" ht="12.75">
      <c r="C14" s="67"/>
      <c r="D14" s="67"/>
      <c r="E14" s="67"/>
      <c r="F14" s="67"/>
    </row>
    <row r="15" spans="3:6" ht="12.75">
      <c r="C15" s="66"/>
      <c r="D15" s="66"/>
      <c r="E15" s="66"/>
      <c r="F15" s="66"/>
    </row>
    <row r="16" spans="1:6" ht="12.75">
      <c r="A16" s="62" t="s">
        <v>2</v>
      </c>
      <c r="C16" s="67">
        <f>C8+C13</f>
        <v>604057.26</v>
      </c>
      <c r="D16" s="67"/>
      <c r="E16" s="67"/>
      <c r="F16" s="67">
        <f>F13+F8</f>
        <v>591295.68</v>
      </c>
    </row>
    <row r="17" spans="3:6" ht="12.75">
      <c r="C17" s="67"/>
      <c r="D17" s="67"/>
      <c r="E17" s="67"/>
      <c r="F17" s="67"/>
    </row>
    <row r="18" spans="3:6" ht="12.75">
      <c r="C18" s="67"/>
      <c r="D18" s="67"/>
      <c r="E18" s="67"/>
      <c r="F18" s="67"/>
    </row>
    <row r="19" spans="1:6" ht="12.75">
      <c r="A19" s="62" t="s">
        <v>31</v>
      </c>
      <c r="C19" s="67"/>
      <c r="D19" s="67">
        <f>C16-F16</f>
        <v>12761.579999999958</v>
      </c>
      <c r="E19" s="67"/>
      <c r="F19" s="67"/>
    </row>
    <row r="20" spans="3:6" ht="12.75">
      <c r="C20" s="67"/>
      <c r="D20" s="67"/>
      <c r="E20" s="67"/>
      <c r="F20" s="67"/>
    </row>
    <row r="21" spans="3:6" ht="12.75">
      <c r="C21" s="67"/>
      <c r="D21" s="67"/>
      <c r="E21" s="67"/>
      <c r="F21" s="67"/>
    </row>
    <row r="22" spans="1:6" ht="12.75">
      <c r="A22" s="62" t="s">
        <v>31</v>
      </c>
      <c r="C22" s="67"/>
      <c r="D22" s="67">
        <v>12761.58</v>
      </c>
      <c r="E22" s="67"/>
      <c r="F22" s="67"/>
    </row>
    <row r="23" spans="1:6" ht="12.75">
      <c r="A23" s="62" t="s">
        <v>32</v>
      </c>
      <c r="C23" s="67"/>
      <c r="D23" s="77">
        <v>267645470</v>
      </c>
      <c r="E23" s="73"/>
      <c r="F23" s="67"/>
    </row>
    <row r="24" spans="1:5" ht="12.75">
      <c r="A24" s="62" t="s">
        <v>33</v>
      </c>
      <c r="D24" s="75">
        <f>D22/(D23/1000)</f>
        <v>0.04768091161789512</v>
      </c>
      <c r="E24" s="73" t="s">
        <v>34</v>
      </c>
    </row>
    <row r="25" spans="3:5" ht="12.75">
      <c r="C25" s="74" t="s">
        <v>35</v>
      </c>
      <c r="D25" s="76">
        <v>0.05</v>
      </c>
      <c r="E25" s="62" t="s">
        <v>34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&amp;C&amp;"Arial,Bold"Purchased Water Adjustment
Calculation</oddHeader>
    <oddFooter>&amp;C&amp;"Arial,Bold"EXHIBIT "E"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Shelby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Land</dc:creator>
  <cp:keywords/>
  <dc:description/>
  <cp:lastModifiedBy>Lisa</cp:lastModifiedBy>
  <cp:lastPrinted>2016-05-09T15:05:43Z</cp:lastPrinted>
  <dcterms:created xsi:type="dcterms:W3CDTF">2004-03-03T18:59:41Z</dcterms:created>
  <dcterms:modified xsi:type="dcterms:W3CDTF">2021-06-09T17:26:08Z</dcterms:modified>
  <cp:category/>
  <cp:version/>
  <cp:contentType/>
  <cp:contentStatus/>
</cp:coreProperties>
</file>