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21 KY Rate Case\Staff_1-55 Model and Workpapers\Relied Upons\"/>
    </mc:Choice>
  </mc:AlternateContent>
  <xr:revisionPtr revIDLastSave="0" documentId="13_ncr:1_{11EFE404-769F-461C-B857-1F38FF217D2A}" xr6:coauthVersionLast="47" xr6:coauthVersionMax="47" xr10:uidLastSave="{00000000-0000-0000-0000-000000000000}"/>
  <bookViews>
    <workbookView xWindow="6300" yWindow="3210" windowWidth="21600" windowHeight="11385" activeTab="3" xr2:uid="{A5A88E87-1F58-4F7A-8924-9D360E75D1F9}"/>
  </bookViews>
  <sheets>
    <sheet name="Gross Plant" sheetId="1" r:id="rId1"/>
    <sheet name="Reserve" sheetId="2" r:id="rId2"/>
    <sheet name="Net Plant" sheetId="3" r:id="rId3"/>
    <sheet name="Capital Spending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c">#REF!</definedName>
    <definedName name="\E">#REF!</definedName>
    <definedName name="\f">#REF!</definedName>
    <definedName name="\g">#REF!</definedName>
    <definedName name="\H">#REF!</definedName>
    <definedName name="\L">#REF!</definedName>
    <definedName name="\p">#REF!</definedName>
    <definedName name="\R">#REF!</definedName>
    <definedName name="\s">#REF!</definedName>
    <definedName name="\T">#REF!</definedName>
    <definedName name="\X">#REF!</definedName>
    <definedName name="\z">#REF!</definedName>
    <definedName name="____W.O.R.K.B.O.O.K..C.O.N.T.E.N.T.S____">#REF!</definedName>
    <definedName name="_1_2_qry_export_cwip">#REF!</definedName>
    <definedName name="_adj2">'[1]adjustment 1'!$F$8:$F$1901</definedName>
    <definedName name="_amt2">'[1]adjustment 1'!$BZ$8:$BZ$1901</definedName>
    <definedName name="_C1_R1_V_C_1YR">#REF!</definedName>
    <definedName name="_C1_R1_V_C_2YR">#REF!</definedName>
    <definedName name="_C1_R1_V_C_5YR">#REF!</definedName>
    <definedName name="_C2_R1_V_C_1YR">#REF!</definedName>
    <definedName name="_C2_R1_V_C_2YR">#REF!</definedName>
    <definedName name="_C2_R1_V_C_5YR">#REF!</definedName>
    <definedName name="_C2_R2_V_C_1YR">#REF!</definedName>
    <definedName name="_C2_R2_V_C_2YR">#REF!</definedName>
    <definedName name="_C2_R2_V_C_5YR">#REF!</definedName>
    <definedName name="_C2_R4_V_C_1YR">#REF!</definedName>
    <definedName name="_C2_R4_V_C_2YR">#REF!</definedName>
    <definedName name="_C2_R4_V_C_5YR">#REF!</definedName>
    <definedName name="_C3_R1_V_C_1YR">#REF!</definedName>
    <definedName name="_C3_R1_V_C_2YR">#REF!</definedName>
    <definedName name="_C3_R1_V_C_5YR">#REF!</definedName>
    <definedName name="_C3_R2_V_C_1YR">#REF!</definedName>
    <definedName name="_C3_R2_V_C_2YR">#REF!</definedName>
    <definedName name="_C3_R2_V_C_5YR">#REF!</definedName>
    <definedName name="_C3_R4_V_C_1YR">#REF!</definedName>
    <definedName name="_C3_R4_V_C_2YR">#REF!</definedName>
    <definedName name="_C3_R4_V_C_5YR">#REF!</definedName>
    <definedName name="_C3_R5_V_C_1YR">#REF!</definedName>
    <definedName name="_C3_R5_V_C_2YR">#REF!</definedName>
    <definedName name="_C3_R5_V_C_5YR">#REF!</definedName>
    <definedName name="_db2">#REF!</definedName>
    <definedName name="_Fill" hidden="1">#REF!</definedName>
    <definedName name="_Key1" hidden="1">#REF!</definedName>
    <definedName name="_LVS1">#REF!</definedName>
    <definedName name="_LVS2">#REF!</definedName>
    <definedName name="_Order1" hidden="1">255</definedName>
    <definedName name="_Order2" hidden="1">255</definedName>
    <definedName name="_pap05">#REF!</definedName>
    <definedName name="_pap06">#REF!</definedName>
    <definedName name="_PD1">#REF!</definedName>
    <definedName name="_PD2">#REF!</definedName>
    <definedName name="_PDM1">#REF!</definedName>
    <definedName name="_PDM2">#REF!</definedName>
    <definedName name="_Regression_Out" hidden="1">#REF!</definedName>
    <definedName name="_Regression_X" hidden="1">#REF!</definedName>
    <definedName name="_Regression_Y" hidden="1">#REF!</definedName>
    <definedName name="_S">#REF!</definedName>
    <definedName name="_Sort" hidden="1">#REF!</definedName>
    <definedName name="A_P">#REF!</definedName>
    <definedName name="A_P_GAS">#REF!</definedName>
    <definedName name="ABHDD_J1">#REF!</definedName>
    <definedName name="ABHDD_J1_03">#REF!</definedName>
    <definedName name="ABHDD_J2">#REF!</definedName>
    <definedName name="ABHDD_J2_03">#REF!</definedName>
    <definedName name="ABHDD_J3">#REF!</definedName>
    <definedName name="ABHDD_J3_03">#REF!</definedName>
    <definedName name="ABHDD_J4">#REF!</definedName>
    <definedName name="ABHDD_J4_03">#REF!</definedName>
    <definedName name="ABHDD_J5">#REF!</definedName>
    <definedName name="ABHDD_J5_03">#REF!</definedName>
    <definedName name="ABHDD_J6_03">#REF!</definedName>
    <definedName name="ABHDD_J7_03">#REF!</definedName>
    <definedName name="aBTUFactor">[2]assump!$G$46</definedName>
    <definedName name="aCapital_Distr_Distr">[2]assump!$G$69:$K$69</definedName>
    <definedName name="aCapital_Distr_Gath">[2]assump!$G$70:$K$70</definedName>
    <definedName name="aCapital_Distr_gen">[2]assump!$G$72:$K$72</definedName>
    <definedName name="aCapital_Distr_PL">[2]assump!$G$68:$K$68</definedName>
    <definedName name="aCapital_Distr_ungd">[2]assump!$G$71:$K$71</definedName>
    <definedName name="aCapital_PL_Distr">[2]assump!$G$80:$K$80</definedName>
    <definedName name="aCapital_PL_Gath">[2]assump!$G$81:$K$81</definedName>
    <definedName name="aCapital_PL_Gen">[2]assump!$G$83:$K$83</definedName>
    <definedName name="aCapital_PL_PL">[2]assump!$G$79:$K$79</definedName>
    <definedName name="aCapital_PL_Ungd">[2]assump!$G$82:$K$82</definedName>
    <definedName name="acct">#REF!</definedName>
    <definedName name="actual">[3]summary!$G$2:$G$3577</definedName>
    <definedName name="aDeprRate_Distr">[2]assump!$G$21</definedName>
    <definedName name="aDeprRate_Gath">[2]assump!$G$22</definedName>
    <definedName name="aDeprRate_Gen">[2]assump!$G$24</definedName>
    <definedName name="aDeprRate_PL">[2]assump!$G$20</definedName>
    <definedName name="aDeprRate_Ungd">[2]assump!$G$23</definedName>
    <definedName name="ADVal">#REF!</definedName>
    <definedName name="AEL_1080">#REF!</definedName>
    <definedName name="AEL_1110">#REF!</definedName>
    <definedName name="aFITRate">[2]assump!$G$143</definedName>
    <definedName name="aGasPrice">[2]assump!$G$45</definedName>
    <definedName name="ALL_CUST">#REF!</definedName>
    <definedName name="ALL_DEM">#REF!</definedName>
    <definedName name="ALLOC_02">#REF!</definedName>
    <definedName name="alloc_table">#REF!</definedName>
    <definedName name="aLUG">[2]assump!$G$43</definedName>
    <definedName name="amounts">#REF!</definedName>
    <definedName name="amt">'[4]Rpt 1033-Feb05-Deprec. Exp.'!$L$3:$L$1706</definedName>
    <definedName name="aRecoverRate_Distr">[2]assump!$G$37</definedName>
    <definedName name="aRecoverRate_Gath">[2]assump!$G$38</definedName>
    <definedName name="aRecoverRate_Gen">[2]assump!$G$40</definedName>
    <definedName name="aRecoverRate_PL">[2]assump!$G$36</definedName>
    <definedName name="aRecoverRate_Ungd">[2]assump!$G$39</definedName>
    <definedName name="aRetireRate_Distr">[2]assump!$G$30</definedName>
    <definedName name="aRetireRate_Gath">[2]assump!$G$31</definedName>
    <definedName name="aRetireRate_Gen">[2]assump!$G$33</definedName>
    <definedName name="aRetireRate_PL">[2]assump!$G$29</definedName>
    <definedName name="aRetireRate_Ungd">[2]assump!$G$32</definedName>
    <definedName name="aRevenueTaxRate">[2]assump!$G$44</definedName>
    <definedName name="ATMOS_1080">#REF!</definedName>
    <definedName name="ATMOS_1110">#REF!</definedName>
    <definedName name="aYear1">[2]assump!$G$52:$G$85</definedName>
    <definedName name="aYear2">[2]assump!$H$52:$H$85</definedName>
    <definedName name="aYear3">[2]assump!$I$52:$I$85</definedName>
    <definedName name="aYear4">[2]assump!$J$52:$J$85</definedName>
    <definedName name="aYear5">[2]assump!$K$52:$K$85</definedName>
    <definedName name="bal">#REF!</definedName>
    <definedName name="Base_Case">'[5]TXU model'!$B$3:$L$44,'[5]TXU model'!#REF!,'[5]TXU model'!$B$46:$L$100,'[5]TXU model'!$B$104:$L$113,'[5]TXU model'!$B$117:$L$169,'[5]TXU model'!$B$235:$L$252,'[5]TXU model'!$B$254:$L$300,'[5]TXU model'!$B$303:$L$341,'[5]TXU model'!$B$343:$L$381,'[5]TXU model'!$B$383:$L$409,'[5]TXU model'!$B$411:$L$443</definedName>
    <definedName name="Base_Volume">#REF!</definedName>
    <definedName name="Benefits">#REF!</definedName>
    <definedName name="Block_1">[2]assump!$I$92:$I$131</definedName>
    <definedName name="Block_2">[2]assump!$J$92:$J$131</definedName>
    <definedName name="Block_3">[2]assump!$K$92:$K$131</definedName>
    <definedName name="Block_4">[2]assump!$L$92:$L$131</definedName>
    <definedName name="BOB">#REF!</definedName>
    <definedName name="bu">[3]summary!$B$2:$B$3577</definedName>
    <definedName name="CapAct">[6]CapBud!$A$40:$EA$44</definedName>
    <definedName name="CapBud">[6]CapBud!$A$20:$EA$38</definedName>
    <definedName name="CaseName">[2]assump!$D$4</definedName>
    <definedName name="Category_Report">#REF!</definedName>
    <definedName name="CC_Spread">'[7]Tech Serv Mgr Data Entry'!$C$53:$I$133</definedName>
    <definedName name="chancom">[8]Columbus04!#REF!</definedName>
    <definedName name="chanpa">[8]Columbus04!#REF!</definedName>
    <definedName name="COMPARISON">#REF!</definedName>
    <definedName name="csAllowDetailBudgeting">1</definedName>
    <definedName name="csAllowLocalConsolidation">1</definedName>
    <definedName name="csAppName">"BudgetWeb"</definedName>
    <definedName name="csDE_MarginsWKGAnchor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_A">#REF!</definedName>
    <definedName name="CUST_B">#REF!</definedName>
    <definedName name="CUST_C">#REF!</definedName>
    <definedName name="CUST_D">#REF!</definedName>
    <definedName name="CUST_E">#REF!</definedName>
    <definedName name="CUST_F">#REF!</definedName>
    <definedName name="CUST_M">#REF!</definedName>
    <definedName name="Customer">[2]assump!$G$92:$G$131</definedName>
    <definedName name="Customer_Charge">#REF!</definedName>
    <definedName name="Customer_JurOne">#REF!</definedName>
    <definedName name="Customer_One">#REF!</definedName>
    <definedName name="CustomerData_JurFive">#REF!</definedName>
    <definedName name="CustomerData_JurFour">#REF!</definedName>
    <definedName name="CustomerData_JurOne">#REF!</definedName>
    <definedName name="CustomerData_JurSeven">#REF!</definedName>
    <definedName name="CustomerData_JurSix">#REF!</definedName>
    <definedName name="CustomerData_JurThree">#REF!</definedName>
    <definedName name="CustomerData_JurTwo">#REF!</definedName>
    <definedName name="cwip">#REF!</definedName>
    <definedName name="cy_act">#REF!</definedName>
    <definedName name="cy_bud">#REF!</definedName>
    <definedName name="cy_v_bud">#REF!</definedName>
    <definedName name="cy_v_py">#REF!</definedName>
    <definedName name="cyact">[9]Graph!#REF!</definedName>
    <definedName name="cybud">[9]Graph!#REF!</definedName>
    <definedName name="data">#REF!</definedName>
    <definedName name="data_16">#REF!</definedName>
    <definedName name="data2">#REF!</definedName>
    <definedName name="_xlnm.Database">#REF!</definedName>
    <definedName name="DATE">#REF!</definedName>
    <definedName name="Date_Range">#REF!</definedName>
    <definedName name="days">#REF!</definedName>
    <definedName name="DD_0__1YR_ACT">#REF!</definedName>
    <definedName name="DD_0__1YR_NORM">#REF!</definedName>
    <definedName name="DD_0__2YR_ACT">#REF!</definedName>
    <definedName name="DD_0__2YR_NORM">#REF!</definedName>
    <definedName name="DD_0__5YR_ACT">#REF!</definedName>
    <definedName name="DD_0__5YR_NORM">#REF!</definedName>
    <definedName name="DD_100__2YR_ACT">#REF!</definedName>
    <definedName name="DD_100__5YR_ACT">#REF!</definedName>
    <definedName name="DD_50__1YR_ACT">#REF!</definedName>
    <definedName name="DD_50__2YR_ACT">#REF!</definedName>
    <definedName name="DD_50__2YR_NORM">#REF!</definedName>
    <definedName name="DD_50__5YR">#REF!</definedName>
    <definedName name="DD_50__5YR_ACT">#REF!</definedName>
    <definedName name="DD_50__5YR_NORM">#REF!</definedName>
    <definedName name="DD_75__2YR_ACT">#REF!</definedName>
    <definedName name="DD_75__5YR_ACT">#REF!</definedName>
    <definedName name="Demand">[2]assump!$H$92:$H$131</definedName>
    <definedName name="DEPRECIATION">#REF!</definedName>
    <definedName name="DESIGN_A">#REF!</definedName>
    <definedName name="DESIGN_B">#REF!</definedName>
    <definedName name="Detail_Report">#REF!</definedName>
    <definedName name="eb">#REF!</definedName>
    <definedName name="ENERGAS_1080">#REF!</definedName>
    <definedName name="ENERGAS_1110">#REF!</definedName>
    <definedName name="EPSData">[10]EssEPS!$A$8:$CJ$45</definedName>
    <definedName name="EXH_1">#REF!</definedName>
    <definedName name="EXH_2">#REF!</definedName>
    <definedName name="EXH_3">#REF!</definedName>
    <definedName name="EXH_4">#REF!</definedName>
    <definedName name="EXH_5">#REF!</definedName>
    <definedName name="EXH_6">#REF!</definedName>
    <definedName name="EXH_7">#REF!</definedName>
    <definedName name="EXH_8">#REF!</definedName>
    <definedName name="EXH_9">#REF!</definedName>
    <definedName name="expense_allocator">[11]Scenarios!$H$31</definedName>
    <definedName name="Fedtaxrate">'[12]WP B9-1'!#REF!</definedName>
    <definedName name="FIND">#REF!</definedName>
    <definedName name="FIT_RATE">#REF!</definedName>
    <definedName name="FIVE">#REF!</definedName>
    <definedName name="flag">#REF!</definedName>
    <definedName name="flag_16">#REF!</definedName>
    <definedName name="FOUR">#REF!</definedName>
    <definedName name="G1S">#REF!</definedName>
    <definedName name="G1T">#REF!</definedName>
    <definedName name="G2S">#REF!</definedName>
    <definedName name="G2T">#REF!</definedName>
    <definedName name="Gas_Cost_Rate">#REF!</definedName>
    <definedName name="GASCOST">#REF!</definedName>
    <definedName name="GCA_G1">#REF!</definedName>
    <definedName name="GCA_G2">#REF!</definedName>
    <definedName name="GOEXP_MVG">[13]Input!$D$51</definedName>
    <definedName name="gPct_Bulk_Capacity">[2]assump!$G$62:$K$62</definedName>
    <definedName name="gPct_Bulk_Count">[2]assump!$G$58:$K$58</definedName>
    <definedName name="gPct_Bulk_Volume">[2]assump!$G$60:$K$60</definedName>
    <definedName name="gPct_Com_Count">[2]assump!$G$53:$K$53</definedName>
    <definedName name="gPct_Com_Volume">[2]assump!$G$56:$K$56</definedName>
    <definedName name="gPct_Ind_Count">[2]assump!$G$54:$K$54</definedName>
    <definedName name="gPct_Ind_Volume">[2]assump!$G$57:$K$57</definedName>
    <definedName name="gPct_Network_Capacity">[2]assump!$G$63:$K$63</definedName>
    <definedName name="gPct_Network_Count">[2]assump!$G$59:$K$59</definedName>
    <definedName name="gPct_Network_Volume">[2]assump!$G$61:$K$61</definedName>
    <definedName name="gPct_Res_Count">[2]assump!$G$52:$K$52</definedName>
    <definedName name="gPct_Res_Volume">[2]assump!$G$55:$K$55</definedName>
    <definedName name="GREELEY_1080">#REF!</definedName>
    <definedName name="GREELEY_1110">#REF!</definedName>
    <definedName name="GRSPLT_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'[14]080 - April 1080 activity'!#REF!</definedName>
    <definedName name="infl05">#REF!</definedName>
    <definedName name="infl06">#REF!</definedName>
    <definedName name="inrease_vols">#REF!,#REF!,#REF!,#REF!,#REF!,#REF!,#REF!</definedName>
    <definedName name="INTER_DEM">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jk">#REF!</definedName>
    <definedName name="labor05">#REF!</definedName>
    <definedName name="labor06">#REF!</definedName>
    <definedName name="LOAD_">#REF!</definedName>
    <definedName name="lookup">#REF!</definedName>
    <definedName name="lu">'[4]Rpt 1033-Feb05-Deprec. Exp.'!$J$3:$J$1706</definedName>
    <definedName name="lu_bu">#REF!</definedName>
    <definedName name="lut">'[1]adjustment 3'!$M$4:$M$371</definedName>
    <definedName name="LVS">#REF!</definedName>
    <definedName name="LVS_NC_FIRM">#REF!</definedName>
    <definedName name="LVS_NC_INTER">#REF!</definedName>
    <definedName name="LVS_WACOG">#REF!</definedName>
    <definedName name="MACROS">#REF!</definedName>
    <definedName name="Main_menu">#REF!</definedName>
    <definedName name="MAINS">#REF!</definedName>
    <definedName name="Margin_Rates">#REF!</definedName>
    <definedName name="medinfl05">#REF!</definedName>
    <definedName name="medinfl06">#REF!</definedName>
    <definedName name="METERS">#REF!</definedName>
    <definedName name="misc">#REF!</definedName>
    <definedName name="mo">[3]summary!$A$2:$A$3577</definedName>
    <definedName name="MTX">#REF!</definedName>
    <definedName name="NBHDD_J1">#REF!</definedName>
    <definedName name="NBHDD_J2">#REF!</definedName>
    <definedName name="NBHDD_J3">#REF!</definedName>
    <definedName name="NBHDD_J4">#REF!</definedName>
    <definedName name="NBHDD_J5">#REF!</definedName>
    <definedName name="NBHDD_J6">#REF!</definedName>
    <definedName name="NBHDD_J7">#REF!</definedName>
    <definedName name="nBulk_Trans">[2]assump!$G$130:$L$130</definedName>
    <definedName name="NC_FIRM">#REF!</definedName>
    <definedName name="NC_INTER">#REF!</definedName>
    <definedName name="NC_T3">#REF!</definedName>
    <definedName name="nCommercial">[2]assump!$G$115:$L$115</definedName>
    <definedName name="nConnect">[2]assump!$G$117:$L$117</definedName>
    <definedName name="nIndustrial">[2]assump!$G$116:$L$116</definedName>
    <definedName name="nIndustrial_PL">[2]assump!$G$129:$L$129</definedName>
    <definedName name="nNetwork_Trans">[2]assump!$G$131:$L$131</definedName>
    <definedName name="Normal_Degree_Days">#REF!</definedName>
    <definedName name="nReadMeter">[2]assump!$G$120:$L$120</definedName>
    <definedName name="nResidential">[2]assump!$G$114:$L$114</definedName>
    <definedName name="nReturnCheck">[2]assump!$G$119:$L$119</definedName>
    <definedName name="nServiceCall">[2]assump!$G$118:$L$118</definedName>
    <definedName name="nTampering">[2]assump!$G$121:$L$121</definedName>
    <definedName name="NvsElapsedTime">0.00166666667064419</definedName>
    <definedName name="NvsEndTime">37210.4481587963</definedName>
    <definedName name="O_C1_R1_0__1Y">#REF!</definedName>
    <definedName name="O_C1_R1_0__2Y">#REF!</definedName>
    <definedName name="O_C1_R1_0__5Y">#REF!</definedName>
    <definedName name="O_C1_R1_50__1Y">#REF!</definedName>
    <definedName name="O_C1_R1_50__2Y">#REF!</definedName>
    <definedName name="O_C1_R1_50__5">#REF!</definedName>
    <definedName name="O_C1_R1_50__5Y">#REF!</definedName>
    <definedName name="O_C2_R1_0__1Y">#REF!</definedName>
    <definedName name="O_C2_R1_0__2Y">#REF!</definedName>
    <definedName name="O_C2_R1_0__5Y">#REF!</definedName>
    <definedName name="O_C2_R1_50__1Y">#REF!</definedName>
    <definedName name="O_C2_R1_50__2Y">#REF!</definedName>
    <definedName name="O_C2_R1_50__5Y">#REF!</definedName>
    <definedName name="O_C2_R2_0__1Y">#REF!</definedName>
    <definedName name="O_C2_R2_0__2Y">#REF!</definedName>
    <definedName name="O_C2_R2_0__5Y">#REF!</definedName>
    <definedName name="O_C2_R2_50__1Y">#REF!</definedName>
    <definedName name="O_C2_R2_50__2Y">#REF!</definedName>
    <definedName name="O_C2_R2_50__5Y">#REF!</definedName>
    <definedName name="O_C2_R4_0__1Y">#REF!</definedName>
    <definedName name="O_C2_R4_0__2Y">#REF!</definedName>
    <definedName name="O_C2_R4_0__5Y">#REF!</definedName>
    <definedName name="O_C2_R4_50__1Y">#REF!</definedName>
    <definedName name="O_C2_R4_50__2Y">#REF!</definedName>
    <definedName name="O_C2_R4_50__5Y">#REF!</definedName>
    <definedName name="O_C3_R1_0__1Y">#REF!</definedName>
    <definedName name="O_C3_R1_0__2Y">#REF!</definedName>
    <definedName name="O_C3_R1_0__5Y">#REF!</definedName>
    <definedName name="O_C3_R1_50__1Y">#REF!</definedName>
    <definedName name="O_C3_R1_50__2Y">#REF!</definedName>
    <definedName name="O_C3_R1_50__5Y">#REF!</definedName>
    <definedName name="O_C3_R2_0__1Y">#REF!</definedName>
    <definedName name="O_C3_R2_0__2Y">#REF!</definedName>
    <definedName name="O_C3_R2_0__5Y">#REF!</definedName>
    <definedName name="O_C3_R2_50__1Y">#REF!</definedName>
    <definedName name="O_C3_R2_50__2Y">#REF!</definedName>
    <definedName name="O_C3_R2_50__5Y">#REF!</definedName>
    <definedName name="O_C3_R4_0__1Y">#REF!</definedName>
    <definedName name="O_C3_R4_0__2Y">#REF!</definedName>
    <definedName name="O_C3_R4_0__5Y">#REF!</definedName>
    <definedName name="O_C3_R4_50__1Y">#REF!</definedName>
    <definedName name="O_C3_R4_50__2Y">#REF!</definedName>
    <definedName name="O_C3_R4_50__5Y">#REF!</definedName>
    <definedName name="O_C3_R5_0__1Y">#REF!</definedName>
    <definedName name="O_C3_R5_0__2Y">#REF!</definedName>
    <definedName name="O_C3_R5_0__5Y">#REF!</definedName>
    <definedName name="O_C3_R5_50__1Y">#REF!</definedName>
    <definedName name="O_C3_R5_50__2Y">#REF!</definedName>
    <definedName name="O_C3_R5_50__5Y">#REF!</definedName>
    <definedName name="O_M">#REF!</definedName>
    <definedName name="O_M_">#REF!</definedName>
    <definedName name="ONE">#REF!</definedName>
    <definedName name="OpCo_Factor">[11]Scenarios!#REF!</definedName>
    <definedName name="OPEB05">#REF!</definedName>
    <definedName name="OPEB06">#REF!</definedName>
    <definedName name="OUT_C1_R1_0__5Y">#REF!</definedName>
    <definedName name="OVER">#REF!</definedName>
    <definedName name="pa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A">#REF!</definedName>
    <definedName name="PAGE_2">#REF!</definedName>
    <definedName name="PAGE_20">#REF!</definedName>
    <definedName name="PAGE_20A">#REF!</definedName>
    <definedName name="PAGE_20B">#REF!</definedName>
    <definedName name="PAGE_21">#REF!</definedName>
    <definedName name="PAGE_2A">#REF!</definedName>
    <definedName name="PAGE_3">#REF!</definedName>
    <definedName name="PAGE_4">#REF!</definedName>
    <definedName name="PAGE_5">#REF!</definedName>
    <definedName name="PAGE_5_1">[15]P05ratebase3!#REF!</definedName>
    <definedName name="PAGE_6">#REF!</definedName>
    <definedName name="PAGE_6_1">[15]P06gascost!#REF!</definedName>
    <definedName name="PAGE_7">#REF!</definedName>
    <definedName name="PAGE_7_1">[15]P07gascost2!#REF!</definedName>
    <definedName name="PAGE_8">#REF!</definedName>
    <definedName name="PAGE_8_1">[15]P08storage!#REF!</definedName>
    <definedName name="PAGE_9">#REF!</definedName>
    <definedName name="PAGE_9_1">[15]P09storage2!#REF!</definedName>
    <definedName name="PD">#REF!</definedName>
    <definedName name="PDB">#REF!</definedName>
    <definedName name="PDR">#REF!</definedName>
    <definedName name="PDW">#REF!</definedName>
    <definedName name="Planit_Data_Entry">#REF!</definedName>
    <definedName name="PRIME">#REF!</definedName>
    <definedName name="PRINT">#REF!</definedName>
    <definedName name="_xlnm.Print_Area" localSheetId="3">'Capital Spending'!$B$1:$AE$21</definedName>
    <definedName name="Print_Area_MI">'[16]Short Summary'!$A$7:$E$64</definedName>
    <definedName name="_xlnm.Print_Titles" localSheetId="0">'Gross Plant'!$A:$B,'Gross Plant'!$4:$5</definedName>
    <definedName name="_xlnm.Print_Titles" localSheetId="2">'Net Plant'!$A:$B,'Net Plant'!$4:$5</definedName>
    <definedName name="_xlnm.Print_Titles" localSheetId="1">Reserve!$A:$B,Reserve!$4:$5</definedName>
    <definedName name="Print_Titles_MI">#REF!</definedName>
    <definedName name="PROPERTY">#REF!</definedName>
    <definedName name="py_act">#REF!</definedName>
    <definedName name="pyact">[9]Graph!#REF!</definedName>
    <definedName name="RATECLASSES">#REF!</definedName>
    <definedName name="RATECOMP">#REF!</definedName>
    <definedName name="RB_COM">#REF!</definedName>
    <definedName name="RB_CUS">#REF!</definedName>
    <definedName name="RB_DEM">#REF!</definedName>
    <definedName name="RB_DIR">#REF!</definedName>
    <definedName name="RB_TOTAL">#REF!</definedName>
    <definedName name="REGRESSION">#REF!</definedName>
    <definedName name="rpt_all">'[5]TXU model'!$B$3:$L$44,'[5]TXU model'!#REF!,'[5]TXU model'!$B$46:$L$100,'[5]TXU model'!$B$104:$L$113,'[5]TXU model'!#REF!,'[5]TXU model'!$N$3:$X$44,'[5]TXU model'!#REF!,'[5]TXU model'!$N$46:$X$100,'[5]TXU model'!$N$104:$X$113,'[5]TXU model'!#REF!,'[5]TXU model'!$Z$3:$AH$44</definedName>
    <definedName name="rpt_CorePipeline">[2]consol!$T$3:$AA$44,[2]consol!#REF!,[2]consol!$T$46:$AA$100,[2]consol!$T$103:$AA$114</definedName>
    <definedName name="rpt_DistributionSystems">[2]consol!$K$3:$R$44,[2]consol!#REF!,[2]consol!$K$46:$R$100,[2]consol!$K$103:$R$114</definedName>
    <definedName name="rpt_Network">'[5]TXU model'!$Z$3:$AH$44,'[5]TXU model'!#REF!,'[5]TXU model'!$Z$46:$AH$100</definedName>
    <definedName name="rpt_Property_Additions">'[5]TXU model'!$G$383:$L$409,'[5]TXU model'!#REF!,'[5]TXU model'!#REF!</definedName>
    <definedName name="rpt_Rev">'[5]TXU model'!$G$117:$L$164,'[5]TXU model'!#REF!,'[5]TXU model'!#REF!</definedName>
    <definedName name="rpt_TXUDistribution">'[5]TXU model'!$B$3:$L$44,'[5]TXU model'!#REF!,'[5]TXU model'!$B$46:$L$100,'[5]TXU model'!$B$104:$L$113,'[5]TXU model'!$B$117:$L$169,'[5]TXU model'!$B$235:$L$252,'[5]TXU model'!$B$254:$L$300,'[5]TXU model'!$B$303:$L$341,'[5]TXU model'!$B$343:$L$381,'[5]TXU model'!$B$383:$L$409</definedName>
    <definedName name="rpt_TXUGAS">[2]consol!$B$3:$I$44,[2]consol!#REF!,[2]consol!$B$46:$I$100,[2]consol!$B$103:$I$114</definedName>
    <definedName name="rpt_TXUPipeline">'[5]TXU model'!$N$3:$X$44,'[5]TXU model'!#REF!,'[5]TXU model'!$N$46:$X$100,'[5]TXU model'!$N$104:$X$113,'[5]TXU model'!$N$117:$X$135,'[5]TXU model'!$N$171:$X$214,'[5]TXU model'!$N$254:$X$300,'[5]TXU model'!$N$303:$X$341,'[5]TXU model'!$N$343:$X$381,'[5]TXU model'!$N$383:$X$409</definedName>
    <definedName name="RR_10">#REF!</definedName>
    <definedName name="RR_12">#REF!</definedName>
    <definedName name="RR_14">#REF!</definedName>
    <definedName name="RR_6">#REF!</definedName>
    <definedName name="RR_8">#REF!</definedName>
    <definedName name="sal_table">#REF!</definedName>
    <definedName name="SALES">#REF!</definedName>
    <definedName name="SEBP05">#REF!</definedName>
    <definedName name="SEBP06">#REF!</definedName>
    <definedName name="segment">[17]Macro!$M$1:$N$15</definedName>
    <definedName name="Seven">#REF!</definedName>
    <definedName name="SHEET_1">#REF!</definedName>
    <definedName name="SHEET_10">#REF!</definedName>
    <definedName name="SHEET_2">#REF!</definedName>
    <definedName name="SHEET_3">#REF!</definedName>
    <definedName name="SHEET_4">#REF!</definedName>
    <definedName name="SHEET_5">#REF!</definedName>
    <definedName name="SHEET_6">#REF!</definedName>
    <definedName name="SHEET_7">#REF!</definedName>
    <definedName name="Six">#REF!</definedName>
    <definedName name="Spread_Method">'[7]Tech Serv Mgr Data Entry'!$E$34:$Q$40</definedName>
    <definedName name="SS2005INFL">'[12]WP B9-1'!#REF!</definedName>
    <definedName name="SS2006INFL">'[12]WP B9-1'!#REF!</definedName>
    <definedName name="SSEXP_MVG">[13]Input!$D$43</definedName>
    <definedName name="SSEXP_PROFORMA">'[18]DATA INPUT'!$D$45</definedName>
    <definedName name="Statetax">'[12]WP B9-1'!#REF!</definedName>
    <definedName name="Summary">#REF!</definedName>
    <definedName name="T3T">#REF!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[2]assump!$G$107:$L$107</definedName>
    <definedName name="Tariff_C">[2]assump!$G$93:$L$93</definedName>
    <definedName name="Tariff_Call">[2]assump!$G$96:$L$96</definedName>
    <definedName name="Tariff_Check">[2]assump!$G$97:$L$97</definedName>
    <definedName name="Tariff_Connect">[2]assump!$G$95:$L$95</definedName>
    <definedName name="Tariff_Ind">[2]assump!$G$94:$L$94</definedName>
    <definedName name="Tariff_Ind_PL">[2]assump!$G$106:$L$106</definedName>
    <definedName name="Tariff_Network_Trans">[2]assump!$G$108:$L$108</definedName>
    <definedName name="Tariff_R">[2]assump!$G$92:$L$92</definedName>
    <definedName name="Tariff_Read">[2]assump!$G$98:$L$98</definedName>
    <definedName name="Tariff_Tamper">[2]assump!$G$99:$L$99</definedName>
    <definedName name="task">#REF!</definedName>
    <definedName name="TAX_FED">#REF!</definedName>
    <definedName name="TAX_STATE">#REF!</definedName>
    <definedName name="TAX_WKG">#REF!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'[19]Jurisdiction Input'!$B$7</definedName>
    <definedName name="TLIG_1080">#REF!</definedName>
    <definedName name="Total_Customers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'[1]adjustment 3'!$O$4:$O$371</definedName>
    <definedName name="TWO">#REF!</definedName>
    <definedName name="UCG_1080">#REF!</definedName>
    <definedName name="UCG_1110">#REF!</definedName>
    <definedName name="Update_Base_Case">[11]Scenarios!#REF!</definedName>
    <definedName name="usethisone">#REF!</definedName>
    <definedName name="V">#REF!</definedName>
    <definedName name="VOL_A">#REF!</definedName>
    <definedName name="W_GAS">#REF!</definedName>
    <definedName name="WINTER">#REF!</definedName>
    <definedName name="WKG_1080">#REF!</definedName>
    <definedName name="WKG_1110">#REF!</definedName>
    <definedName name="WP_2_10">#REF!</definedName>
    <definedName name="WP_2_10_1">#REF!</definedName>
    <definedName name="WP_2_10_1_HEAD">#REF!</definedName>
    <definedName name="WP_2_11">#REF!</definedName>
    <definedName name="WP_2_11_LEFT">#REF!</definedName>
    <definedName name="WP_2_3">#REF!</definedName>
    <definedName name="WP_2_4">#REF!</definedName>
    <definedName name="WP_2_4_1">#REF!</definedName>
    <definedName name="WP_2_4_3">#REF!</definedName>
    <definedName name="WP_2_5">#REF!</definedName>
    <definedName name="WP_2_5_HEAD">#REF!</definedName>
    <definedName name="WP_2_6">#REF!</definedName>
    <definedName name="WP_2_6_HEAD">#REF!</definedName>
    <definedName name="WP_2_7">#REF!</definedName>
    <definedName name="WP_2_8">#REF!</definedName>
    <definedName name="WP_2_8_1">#REF!</definedName>
    <definedName name="WP_2_8_HEAD">#REF!</definedName>
    <definedName name="WP_2_9">#REF!</definedName>
    <definedName name="WP_2_9_1">#REF!</definedName>
    <definedName name="WP_2_9_1_HEAD">#REF!</definedName>
    <definedName name="WP_3_1">#REF!</definedName>
    <definedName name="WP_4_1">#REF!</definedName>
    <definedName name="WP_4_1_1">#REF!</definedName>
    <definedName name="WP_4_2">#REF!</definedName>
    <definedName name="WP_4_2_1">#REF!</definedName>
    <definedName name="WP_4_2_2">#REF!</definedName>
    <definedName name="WP_4_3">#REF!</definedName>
    <definedName name="WP_4_4">#REF!</definedName>
    <definedName name="WP_4_5">#REF!</definedName>
    <definedName name="WP_4_5_1">#REF!</definedName>
    <definedName name="WP_5_1">#REF!</definedName>
    <definedName name="WP_5_2">#REF!</definedName>
    <definedName name="WP_6_1">#REF!</definedName>
    <definedName name="WP_6_2">#REF!</definedName>
    <definedName name="WP_6_3">#REF!</definedName>
    <definedName name="WP_7_1">#REF!</definedName>
    <definedName name="WP_7_2">#REF!</definedName>
    <definedName name="WP_7_3">#REF!</definedName>
    <definedName name="WP_7_3_1">#REF!</definedName>
    <definedName name="WP_7_4">#REF!</definedName>
    <definedName name="WP_7_5">#REF!</definedName>
    <definedName name="WP_7_6">#REF!</definedName>
    <definedName name="WP_8_1">#REF!</definedName>
    <definedName name="WP_8_2">#REF!</definedName>
    <definedName name="WP_9_1">#REF!</definedName>
    <definedName name="WP_9_1_1">#REF!</definedName>
    <definedName name="WP_9_2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0FC12605_5CAB_4F55_B5E4_F7C77A9DA198_.wvu.PrintArea" localSheetId="2" hidden="1">'Net Plant'!$A$1:$AD$194</definedName>
    <definedName name="Z_0FC12605_5CAB_4F55_B5E4_F7C77A9DA198_.wvu.PrintTitles" localSheetId="0" hidden="1">'Gross Plant'!$A:$B,'Gross Plant'!$1:$5</definedName>
    <definedName name="Z_0FC12605_5CAB_4F55_B5E4_F7C77A9DA198_.wvu.PrintTitles" localSheetId="2" hidden="1">'Net Plant'!$A:$B,'Net Plant'!$1:$5</definedName>
    <definedName name="Z_0FC12605_5CAB_4F55_B5E4_F7C77A9DA198_.wvu.PrintTitles" localSheetId="1" hidden="1">Reserve!$A:$B,Reserve!$1:$5</definedName>
    <definedName name="Z_23F18827_7997_11D6_8750_00508BD3B3BA_.wvu.Cols" hidden="1">#REF!,#REF!</definedName>
    <definedName name="Z_23F18827_7997_11D6_8750_00508BD3B3BA_.wvu.PrintArea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16" i="1" l="1"/>
  <c r="AI213" i="1"/>
  <c r="AI212" i="1"/>
  <c r="AI211" i="1"/>
  <c r="AK189" i="2"/>
  <c r="AJ189" i="2"/>
  <c r="AI189" i="2"/>
  <c r="AK188" i="2"/>
  <c r="AJ188" i="2"/>
  <c r="AI188" i="2"/>
  <c r="AK187" i="2"/>
  <c r="AJ187" i="2"/>
  <c r="AI187" i="2"/>
  <c r="AK186" i="2"/>
  <c r="AJ186" i="2"/>
  <c r="AI186" i="2"/>
  <c r="AK185" i="2"/>
  <c r="AJ185" i="2"/>
  <c r="AI185" i="2"/>
  <c r="AK184" i="2"/>
  <c r="AJ184" i="2"/>
  <c r="AI184" i="2"/>
  <c r="AK183" i="2"/>
  <c r="AJ183" i="2"/>
  <c r="AI183" i="2"/>
  <c r="AK182" i="2"/>
  <c r="AJ182" i="2"/>
  <c r="AI182" i="2"/>
  <c r="AK181" i="2"/>
  <c r="AJ181" i="2"/>
  <c r="AI181" i="2"/>
  <c r="AK180" i="2"/>
  <c r="AJ180" i="2"/>
  <c r="AI180" i="2"/>
  <c r="AK179" i="2"/>
  <c r="AJ179" i="2"/>
  <c r="AI179" i="2"/>
  <c r="AK178" i="2"/>
  <c r="AJ178" i="2"/>
  <c r="AI178" i="2"/>
  <c r="AK177" i="2"/>
  <c r="AJ177" i="2"/>
  <c r="AI177" i="2"/>
  <c r="AK176" i="2"/>
  <c r="AJ176" i="2"/>
  <c r="AI176" i="2"/>
  <c r="AK175" i="2"/>
  <c r="AJ175" i="2"/>
  <c r="AI175" i="2"/>
  <c r="AK174" i="2"/>
  <c r="AJ174" i="2"/>
  <c r="AI174" i="2"/>
  <c r="AK173" i="2"/>
  <c r="AJ173" i="2"/>
  <c r="AI173" i="2"/>
  <c r="AK172" i="2"/>
  <c r="AJ172" i="2"/>
  <c r="AI172" i="2"/>
  <c r="AK171" i="2"/>
  <c r="AJ171" i="2"/>
  <c r="AI171" i="2"/>
  <c r="AK170" i="2"/>
  <c r="AJ170" i="2"/>
  <c r="AI170" i="2"/>
  <c r="AK169" i="2"/>
  <c r="AJ169" i="2"/>
  <c r="AI169" i="2"/>
  <c r="AK168" i="2"/>
  <c r="AJ168" i="2"/>
  <c r="AI168" i="2"/>
  <c r="AK167" i="2"/>
  <c r="AJ167" i="2"/>
  <c r="AI167" i="2"/>
  <c r="AK166" i="2"/>
  <c r="AJ166" i="2"/>
  <c r="AI166" i="2"/>
  <c r="AK165" i="2"/>
  <c r="AJ165" i="2"/>
  <c r="AI165" i="2"/>
  <c r="AK164" i="2"/>
  <c r="AJ164" i="2"/>
  <c r="AI164" i="2"/>
  <c r="AK163" i="2"/>
  <c r="AJ163" i="2"/>
  <c r="AI163" i="2"/>
  <c r="AK162" i="2"/>
  <c r="AJ162" i="2"/>
  <c r="AI162" i="2"/>
  <c r="AK161" i="2"/>
  <c r="AJ161" i="2"/>
  <c r="AI161" i="2"/>
  <c r="AK160" i="2"/>
  <c r="AJ160" i="2"/>
  <c r="AI160" i="2"/>
  <c r="AK159" i="2"/>
  <c r="AJ159" i="2"/>
  <c r="AI159" i="2"/>
  <c r="AK158" i="2"/>
  <c r="AJ158" i="2"/>
  <c r="AI158" i="2"/>
  <c r="AK157" i="2"/>
  <c r="AJ157" i="2"/>
  <c r="AI157" i="2"/>
  <c r="AK156" i="2"/>
  <c r="AJ156" i="2"/>
  <c r="AI156" i="2"/>
  <c r="AK155" i="2"/>
  <c r="AJ155" i="2"/>
  <c r="AI155" i="2"/>
  <c r="AK154" i="2"/>
  <c r="AJ154" i="2"/>
  <c r="AI154" i="2"/>
  <c r="AK153" i="2"/>
  <c r="AJ153" i="2"/>
  <c r="AI153" i="2"/>
  <c r="AK152" i="2"/>
  <c r="AJ152" i="2"/>
  <c r="AI152" i="2"/>
  <c r="AK151" i="2"/>
  <c r="AJ151" i="2"/>
  <c r="AI151" i="2"/>
  <c r="AK150" i="2"/>
  <c r="AJ150" i="2"/>
  <c r="AI150" i="2"/>
  <c r="AK149" i="2"/>
  <c r="AJ149" i="2"/>
  <c r="AI149" i="2"/>
  <c r="AK148" i="2"/>
  <c r="AJ148" i="2"/>
  <c r="AI148" i="2"/>
  <c r="AK147" i="2"/>
  <c r="AJ147" i="2"/>
  <c r="AI147" i="2"/>
  <c r="AK146" i="2"/>
  <c r="AJ146" i="2"/>
  <c r="AI146" i="2"/>
  <c r="AK145" i="2"/>
  <c r="AJ145" i="2"/>
  <c r="AI145" i="2"/>
  <c r="AK144" i="2"/>
  <c r="AJ144" i="2"/>
  <c r="AI144" i="2"/>
  <c r="AK143" i="2"/>
  <c r="AJ143" i="2"/>
  <c r="AI143" i="2"/>
  <c r="AK142" i="2"/>
  <c r="AJ142" i="2"/>
  <c r="AI142" i="2"/>
  <c r="AK141" i="2"/>
  <c r="AJ141" i="2"/>
  <c r="AI141" i="2"/>
  <c r="AK140" i="2"/>
  <c r="AJ140" i="2"/>
  <c r="AI140" i="2"/>
  <c r="AK139" i="2"/>
  <c r="AJ139" i="2"/>
  <c r="AI139" i="2"/>
  <c r="AK138" i="2"/>
  <c r="AJ138" i="2"/>
  <c r="AI138" i="2"/>
  <c r="AK137" i="2"/>
  <c r="AJ137" i="2"/>
  <c r="AI137" i="2"/>
  <c r="AK136" i="2"/>
  <c r="AJ136" i="2"/>
  <c r="AI136" i="2"/>
  <c r="AK135" i="2"/>
  <c r="AJ135" i="2"/>
  <c r="AI135" i="2"/>
  <c r="AK134" i="2"/>
  <c r="AJ134" i="2"/>
  <c r="AI134" i="2"/>
  <c r="AK133" i="2"/>
  <c r="AJ133" i="2"/>
  <c r="AI133" i="2"/>
  <c r="AK132" i="2"/>
  <c r="AJ132" i="2"/>
  <c r="AI132" i="2"/>
  <c r="AK131" i="2"/>
  <c r="AJ131" i="2"/>
  <c r="AI131" i="2"/>
  <c r="AK130" i="2"/>
  <c r="AJ130" i="2"/>
  <c r="AI130" i="2"/>
  <c r="AK129" i="2"/>
  <c r="AJ129" i="2"/>
  <c r="AI129" i="2"/>
  <c r="AK128" i="2"/>
  <c r="AJ128" i="2"/>
  <c r="AI128" i="2"/>
  <c r="AK127" i="2"/>
  <c r="AJ127" i="2"/>
  <c r="AI127" i="2"/>
  <c r="AK126" i="2"/>
  <c r="AJ126" i="2"/>
  <c r="AI126" i="2"/>
  <c r="AK125" i="2"/>
  <c r="AJ125" i="2"/>
  <c r="AI125" i="2"/>
  <c r="AK124" i="2"/>
  <c r="AJ124" i="2"/>
  <c r="AI124" i="2"/>
  <c r="AK123" i="2"/>
  <c r="AJ123" i="2"/>
  <c r="AI123" i="2"/>
  <c r="AK122" i="2"/>
  <c r="AJ122" i="2"/>
  <c r="AI122" i="2"/>
  <c r="AK121" i="2"/>
  <c r="AJ121" i="2"/>
  <c r="AI121" i="2"/>
  <c r="AK120" i="2"/>
  <c r="AJ120" i="2"/>
  <c r="AI120" i="2"/>
  <c r="AK119" i="2"/>
  <c r="AJ119" i="2"/>
  <c r="AI119" i="2"/>
  <c r="AK118" i="2"/>
  <c r="AJ118" i="2"/>
  <c r="AI118" i="2"/>
  <c r="AK117" i="2"/>
  <c r="AJ117" i="2"/>
  <c r="AI117" i="2"/>
  <c r="AK116" i="2"/>
  <c r="AJ116" i="2"/>
  <c r="AI116" i="2"/>
  <c r="AK115" i="2"/>
  <c r="AJ115" i="2"/>
  <c r="AI115" i="2"/>
  <c r="AK114" i="2"/>
  <c r="AJ114" i="2"/>
  <c r="AI114" i="2"/>
  <c r="AK113" i="2"/>
  <c r="AJ113" i="2"/>
  <c r="AI113" i="2"/>
  <c r="AK112" i="2"/>
  <c r="AJ112" i="2"/>
  <c r="AI112" i="2"/>
  <c r="AK106" i="2"/>
  <c r="AJ106" i="2"/>
  <c r="AI106" i="2"/>
  <c r="AK105" i="2"/>
  <c r="AJ105" i="2"/>
  <c r="AI105" i="2"/>
  <c r="AK104" i="2"/>
  <c r="AJ104" i="2"/>
  <c r="AI104" i="2"/>
  <c r="AK103" i="2"/>
  <c r="AJ103" i="2"/>
  <c r="AI103" i="2"/>
  <c r="AK102" i="2"/>
  <c r="AJ102" i="2"/>
  <c r="AI102" i="2"/>
  <c r="AK101" i="2"/>
  <c r="AJ101" i="2"/>
  <c r="AI101" i="2"/>
  <c r="AK100" i="2"/>
  <c r="AJ100" i="2"/>
  <c r="AI100" i="2"/>
  <c r="AK99" i="2"/>
  <c r="AJ99" i="2"/>
  <c r="AI99" i="2"/>
  <c r="AK98" i="2"/>
  <c r="AJ98" i="2"/>
  <c r="AI98" i="2"/>
  <c r="AK97" i="2"/>
  <c r="AJ97" i="2"/>
  <c r="AI97" i="2"/>
  <c r="AK96" i="2"/>
  <c r="AJ96" i="2"/>
  <c r="AI96" i="2"/>
  <c r="AK95" i="2"/>
  <c r="AJ95" i="2"/>
  <c r="AI95" i="2"/>
  <c r="AK94" i="2"/>
  <c r="AJ94" i="2"/>
  <c r="AI94" i="2"/>
  <c r="AK93" i="2"/>
  <c r="AJ93" i="2"/>
  <c r="AI93" i="2"/>
  <c r="AK92" i="2"/>
  <c r="AJ92" i="2"/>
  <c r="AI92" i="2"/>
  <c r="AK91" i="2"/>
  <c r="AJ91" i="2"/>
  <c r="AI91" i="2"/>
  <c r="AK90" i="2"/>
  <c r="AJ90" i="2"/>
  <c r="AI90" i="2"/>
  <c r="AK89" i="2"/>
  <c r="AJ89" i="2"/>
  <c r="AI89" i="2"/>
  <c r="AK88" i="2"/>
  <c r="AJ88" i="2"/>
  <c r="AI88" i="2"/>
  <c r="AK87" i="2"/>
  <c r="AJ87" i="2"/>
  <c r="AI87" i="2"/>
  <c r="AK86" i="2"/>
  <c r="AJ86" i="2"/>
  <c r="AI86" i="2"/>
  <c r="AK85" i="2"/>
  <c r="AJ85" i="2"/>
  <c r="AI85" i="2"/>
  <c r="AK84" i="2"/>
  <c r="AJ84" i="2"/>
  <c r="AI84" i="2"/>
  <c r="AK77" i="2"/>
  <c r="AJ77" i="2"/>
  <c r="AI77" i="2"/>
  <c r="AK76" i="2"/>
  <c r="AJ76" i="2"/>
  <c r="AI76" i="2"/>
  <c r="AK75" i="2"/>
  <c r="AJ75" i="2"/>
  <c r="AI75" i="2"/>
  <c r="AK74" i="2"/>
  <c r="AJ74" i="2"/>
  <c r="AI74" i="2"/>
  <c r="AK73" i="2"/>
  <c r="AJ73" i="2"/>
  <c r="AI73" i="2"/>
  <c r="AK72" i="2"/>
  <c r="AJ72" i="2"/>
  <c r="AI72" i="2"/>
  <c r="AK71" i="2"/>
  <c r="AJ71" i="2"/>
  <c r="AI71" i="2"/>
  <c r="AK70" i="2"/>
  <c r="AJ70" i="2"/>
  <c r="AI70" i="2"/>
  <c r="AK69" i="2"/>
  <c r="AJ69" i="2"/>
  <c r="AI69" i="2"/>
  <c r="AK68" i="2"/>
  <c r="AJ68" i="2"/>
  <c r="AI68" i="2"/>
  <c r="AK67" i="2"/>
  <c r="AJ67" i="2"/>
  <c r="AI67" i="2"/>
  <c r="AK66" i="2"/>
  <c r="AJ66" i="2"/>
  <c r="AI66" i="2"/>
  <c r="AK65" i="2"/>
  <c r="AJ65" i="2"/>
  <c r="AI65" i="2"/>
  <c r="AK64" i="2"/>
  <c r="AJ64" i="2"/>
  <c r="AI64" i="2"/>
  <c r="AK63" i="2"/>
  <c r="AJ63" i="2"/>
  <c r="AI63" i="2"/>
  <c r="AK62" i="2"/>
  <c r="AJ62" i="2"/>
  <c r="AI62" i="2"/>
  <c r="AK61" i="2"/>
  <c r="AJ61" i="2"/>
  <c r="AI61" i="2"/>
  <c r="AK60" i="2"/>
  <c r="AJ60" i="2"/>
  <c r="AI60" i="2"/>
  <c r="AK59" i="2"/>
  <c r="AJ59" i="2"/>
  <c r="AI59" i="2"/>
  <c r="AK58" i="2"/>
  <c r="AJ58" i="2"/>
  <c r="AI58" i="2"/>
  <c r="AK57" i="2"/>
  <c r="AJ57" i="2"/>
  <c r="AI57" i="2"/>
  <c r="AK56" i="2"/>
  <c r="AJ56" i="2"/>
  <c r="AI56" i="2"/>
  <c r="AK55" i="2"/>
  <c r="AJ55" i="2"/>
  <c r="AI55" i="2"/>
  <c r="AK54" i="2"/>
  <c r="AJ54" i="2"/>
  <c r="AI54" i="2"/>
  <c r="AK53" i="2"/>
  <c r="AJ53" i="2"/>
  <c r="AI53" i="2"/>
  <c r="AK52" i="2"/>
  <c r="AJ52" i="2"/>
  <c r="AI52" i="2"/>
  <c r="AK51" i="2"/>
  <c r="AJ51" i="2"/>
  <c r="AI51" i="2"/>
  <c r="AK50" i="2"/>
  <c r="AJ50" i="2"/>
  <c r="AI50" i="2"/>
  <c r="AK44" i="2"/>
  <c r="AJ44" i="2"/>
  <c r="AI44" i="2"/>
  <c r="AK43" i="2"/>
  <c r="AJ43" i="2"/>
  <c r="AI43" i="2"/>
  <c r="AK42" i="2"/>
  <c r="AJ42" i="2"/>
  <c r="AI42" i="2"/>
  <c r="AK41" i="2"/>
  <c r="AJ41" i="2"/>
  <c r="AI41" i="2"/>
  <c r="AK40" i="2"/>
  <c r="AJ40" i="2"/>
  <c r="AI40" i="2"/>
  <c r="AK38" i="2"/>
  <c r="AJ38" i="2"/>
  <c r="AI38" i="2"/>
  <c r="AK37" i="2"/>
  <c r="AJ37" i="2"/>
  <c r="AI37" i="2"/>
  <c r="AK36" i="2"/>
  <c r="AJ36" i="2"/>
  <c r="AI36" i="2"/>
  <c r="AK35" i="2"/>
  <c r="AJ35" i="2"/>
  <c r="AI35" i="2"/>
  <c r="AK34" i="2"/>
  <c r="AJ34" i="2"/>
  <c r="AI34" i="2"/>
  <c r="AK33" i="2"/>
  <c r="AJ33" i="2"/>
  <c r="AI33" i="2"/>
  <c r="AK32" i="2"/>
  <c r="AJ32" i="2"/>
  <c r="AI32" i="2"/>
  <c r="AK29" i="2"/>
  <c r="AJ29" i="2"/>
  <c r="AI29" i="2"/>
  <c r="AK28" i="2"/>
  <c r="AJ28" i="2"/>
  <c r="AI28" i="2"/>
  <c r="AK27" i="2"/>
  <c r="AJ27" i="2"/>
  <c r="AI27" i="2"/>
  <c r="AK26" i="2"/>
  <c r="AJ26" i="2"/>
  <c r="AI26" i="2"/>
  <c r="AK25" i="2"/>
  <c r="AJ25" i="2"/>
  <c r="AI25" i="2"/>
  <c r="AK24" i="2"/>
  <c r="AJ24" i="2"/>
  <c r="AI24" i="2"/>
  <c r="AK23" i="2"/>
  <c r="AJ23" i="2"/>
  <c r="AI23" i="2"/>
  <c r="AK22" i="2"/>
  <c r="AJ22" i="2"/>
  <c r="AI22" i="2"/>
  <c r="AK21" i="2"/>
  <c r="AJ21" i="2"/>
  <c r="AI21" i="2"/>
  <c r="AK20" i="2"/>
  <c r="AJ20" i="2"/>
  <c r="AI20" i="2"/>
  <c r="AK19" i="2"/>
  <c r="AJ19" i="2"/>
  <c r="AI19" i="2"/>
  <c r="AK18" i="2"/>
  <c r="AJ18" i="2"/>
  <c r="AI18" i="2"/>
  <c r="AK17" i="2"/>
  <c r="AJ17" i="2"/>
  <c r="AI17" i="2"/>
  <c r="AK16" i="2"/>
  <c r="AJ16" i="2"/>
  <c r="AI16" i="2"/>
  <c r="AK15" i="2"/>
  <c r="AJ15" i="2"/>
  <c r="AI15" i="2"/>
  <c r="AK14" i="2"/>
  <c r="AJ14" i="2"/>
  <c r="AI14" i="2"/>
  <c r="AK13" i="2"/>
  <c r="AJ13" i="2"/>
  <c r="AI13" i="2"/>
  <c r="AK12" i="2"/>
  <c r="AJ12" i="2"/>
  <c r="AI12" i="2"/>
  <c r="AK11" i="2"/>
  <c r="AJ11" i="2"/>
  <c r="AI11" i="2"/>
  <c r="AK10" i="2"/>
  <c r="AJ10" i="2"/>
  <c r="AI10" i="2"/>
  <c r="AK9" i="2"/>
  <c r="AJ9" i="2"/>
  <c r="AI9" i="2"/>
  <c r="AK8" i="2"/>
  <c r="AJ8" i="2"/>
  <c r="AI8" i="2"/>
  <c r="AK7" i="2"/>
  <c r="AJ7" i="2"/>
  <c r="AI7" i="2"/>
  <c r="AI217" i="1"/>
  <c r="AI215" i="1"/>
  <c r="AI214" i="1"/>
  <c r="AC12" i="4"/>
  <c r="AD12" i="4"/>
  <c r="AB12" i="4"/>
  <c r="BA45" i="2" l="1"/>
  <c r="AS45" i="2"/>
  <c r="AR18" i="2"/>
  <c r="AR21" i="2"/>
  <c r="AR30" i="2"/>
  <c r="AR31" i="2"/>
  <c r="AR39" i="2"/>
  <c r="AR45" i="2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C79" i="3"/>
  <c r="D45" i="3"/>
  <c r="E45" i="3"/>
  <c r="F45" i="3"/>
  <c r="G45" i="3"/>
  <c r="H45" i="3"/>
  <c r="I45" i="3"/>
  <c r="C45" i="3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BU45" i="2"/>
  <c r="Q12" i="4"/>
  <c r="R12" i="4"/>
  <c r="S12" i="4"/>
  <c r="T12" i="4"/>
  <c r="U12" i="4"/>
  <c r="V12" i="4"/>
  <c r="W12" i="4"/>
  <c r="X12" i="4"/>
  <c r="Y12" i="4"/>
  <c r="Z12" i="4"/>
  <c r="AA12" i="4"/>
  <c r="P12" i="4"/>
  <c r="K12" i="4"/>
  <c r="L12" i="4"/>
  <c r="M12" i="4"/>
  <c r="N12" i="4"/>
  <c r="O12" i="4"/>
  <c r="J12" i="4"/>
  <c r="DZ79" i="2" l="1"/>
  <c r="EA79" i="2"/>
  <c r="EB79" i="2"/>
  <c r="EC79" i="2"/>
  <c r="ED79" i="2"/>
  <c r="EE79" i="2"/>
  <c r="EF79" i="2"/>
  <c r="EG79" i="2"/>
  <c r="EH79" i="2"/>
  <c r="EI79" i="2"/>
  <c r="EJ79" i="2"/>
  <c r="EK79" i="2"/>
  <c r="EL79" i="2"/>
  <c r="EM79" i="2"/>
  <c r="EN79" i="2"/>
  <c r="EO79" i="2"/>
  <c r="EP79" i="2"/>
  <c r="EQ79" i="2"/>
  <c r="ER79" i="2"/>
  <c r="ES79" i="2"/>
  <c r="DZ83" i="2"/>
  <c r="EA83" i="2"/>
  <c r="EB83" i="2"/>
  <c r="EC83" i="2"/>
  <c r="ED83" i="2"/>
  <c r="EE83" i="2"/>
  <c r="EF83" i="2"/>
  <c r="EG83" i="2"/>
  <c r="EH83" i="2"/>
  <c r="EI83" i="2"/>
  <c r="EJ83" i="2"/>
  <c r="EK83" i="2"/>
  <c r="EL83" i="2"/>
  <c r="EM83" i="2"/>
  <c r="EN83" i="2"/>
  <c r="EO83" i="2"/>
  <c r="EP83" i="2"/>
  <c r="EQ83" i="2"/>
  <c r="ER83" i="2"/>
  <c r="ES83" i="2"/>
  <c r="DZ191" i="2"/>
  <c r="EA191" i="2"/>
  <c r="EB191" i="2"/>
  <c r="EC191" i="2"/>
  <c r="ED191" i="2"/>
  <c r="EE191" i="2"/>
  <c r="EF191" i="2"/>
  <c r="EG191" i="2"/>
  <c r="EH191" i="2"/>
  <c r="EI191" i="2"/>
  <c r="EJ191" i="2"/>
  <c r="EK191" i="2"/>
  <c r="EL191" i="2"/>
  <c r="EM191" i="2"/>
  <c r="EN191" i="2"/>
  <c r="EO191" i="2"/>
  <c r="EP191" i="2"/>
  <c r="EQ191" i="2"/>
  <c r="ER191" i="2"/>
  <c r="ES191" i="2"/>
  <c r="DY191" i="2"/>
  <c r="DY83" i="2"/>
  <c r="DY79" i="2"/>
  <c r="BJ107" i="1" l="1"/>
  <c r="E190" i="2"/>
  <c r="E189" i="2"/>
  <c r="K10" i="4"/>
  <c r="L10" i="4"/>
  <c r="M10" i="4"/>
  <c r="N10" i="4"/>
  <c r="O10" i="4"/>
  <c r="J10" i="4"/>
  <c r="K8" i="4"/>
  <c r="L8" i="4"/>
  <c r="M8" i="4"/>
  <c r="N8" i="4"/>
  <c r="O8" i="4"/>
  <c r="J8" i="4"/>
  <c r="K6" i="4"/>
  <c r="L6" i="4"/>
  <c r="M6" i="4"/>
  <c r="N6" i="4"/>
  <c r="O6" i="4"/>
  <c r="J6" i="4"/>
  <c r="AH186" i="2"/>
  <c r="AH187" i="2"/>
  <c r="AH188" i="2"/>
  <c r="AH182" i="2"/>
  <c r="AH175" i="2"/>
  <c r="AH176" i="2"/>
  <c r="AH177" i="2"/>
  <c r="AH179" i="2"/>
  <c r="AH181" i="2"/>
  <c r="AH172" i="2"/>
  <c r="AH180" i="2"/>
  <c r="AH166" i="2"/>
  <c r="AH168" i="2"/>
  <c r="AH165" i="2"/>
  <c r="AH161" i="2"/>
  <c r="AH162" i="2"/>
  <c r="AH163" i="2"/>
  <c r="AH159" i="2"/>
  <c r="AH160" i="2"/>
  <c r="AH158" i="2"/>
  <c r="AH153" i="2"/>
  <c r="AH154" i="2"/>
  <c r="AH157" i="2"/>
  <c r="AH169" i="2"/>
  <c r="AH137" i="2"/>
  <c r="AH138" i="2"/>
  <c r="AH140" i="2"/>
  <c r="AH143" i="2"/>
  <c r="AH145" i="2"/>
  <c r="AH146" i="2"/>
  <c r="AH148" i="2"/>
  <c r="AH130" i="2"/>
  <c r="AH133" i="2"/>
  <c r="AH134" i="2"/>
  <c r="AH135" i="2"/>
  <c r="AH122" i="2"/>
  <c r="AH123" i="2"/>
  <c r="AH127" i="2"/>
  <c r="AH129" i="2"/>
  <c r="AH118" i="2"/>
  <c r="AH115" i="2"/>
  <c r="AH116" i="2"/>
  <c r="AH117" i="2"/>
  <c r="AH120" i="2"/>
  <c r="AH114" i="2"/>
  <c r="AH113" i="2"/>
  <c r="AH96" i="2"/>
  <c r="AH97" i="2"/>
  <c r="AH101" i="2"/>
  <c r="AH102" i="2"/>
  <c r="AH103" i="2"/>
  <c r="AH104" i="2"/>
  <c r="AH105" i="2"/>
  <c r="AH95" i="2"/>
  <c r="AH88" i="2"/>
  <c r="AH90" i="2"/>
  <c r="AH92" i="2"/>
  <c r="AH84" i="2"/>
  <c r="AH74" i="2"/>
  <c r="AH73" i="2"/>
  <c r="AH72" i="2"/>
  <c r="AH71" i="2"/>
  <c r="AH70" i="2"/>
  <c r="AH69" i="2"/>
  <c r="AH67" i="2"/>
  <c r="AH65" i="2"/>
  <c r="AH66" i="2"/>
  <c r="AH64" i="2"/>
  <c r="AH63" i="2"/>
  <c r="AH62" i="2"/>
  <c r="AH61" i="2"/>
  <c r="AH60" i="2"/>
  <c r="AH56" i="2"/>
  <c r="AH57" i="2"/>
  <c r="AH58" i="2"/>
  <c r="AH55" i="2"/>
  <c r="AH54" i="2"/>
  <c r="AH52" i="2"/>
  <c r="AH51" i="2"/>
  <c r="AH50" i="2"/>
  <c r="AH44" i="2"/>
  <c r="AH42" i="2"/>
  <c r="AH41" i="2"/>
  <c r="AH40" i="2"/>
  <c r="AH30" i="2"/>
  <c r="AH31" i="2"/>
  <c r="AH37" i="2"/>
  <c r="AH38" i="2"/>
  <c r="AH39" i="2"/>
  <c r="AH36" i="2"/>
  <c r="AH33" i="2"/>
  <c r="AH34" i="2"/>
  <c r="AH35" i="2"/>
  <c r="AH32" i="2"/>
  <c r="AH29" i="2"/>
  <c r="AH28" i="2"/>
  <c r="AH27" i="2"/>
  <c r="AH26" i="2"/>
  <c r="AH25" i="2"/>
  <c r="AH24" i="2"/>
  <c r="AH23" i="2"/>
  <c r="AH22" i="2"/>
  <c r="AH21" i="2"/>
  <c r="AH20" i="2"/>
  <c r="AH19" i="2"/>
  <c r="AH17" i="2"/>
  <c r="AH16" i="2"/>
  <c r="AH15" i="2"/>
  <c r="AH13" i="2"/>
  <c r="AH12" i="2"/>
  <c r="AH10" i="2"/>
  <c r="AH9" i="2"/>
  <c r="AH7" i="2"/>
  <c r="AH8" i="2"/>
  <c r="AH11" i="2"/>
  <c r="AH14" i="2"/>
  <c r="AH18" i="2"/>
  <c r="AH43" i="2"/>
  <c r="AH53" i="2"/>
  <c r="AH59" i="2"/>
  <c r="AH68" i="2"/>
  <c r="AH75" i="2"/>
  <c r="AH76" i="2"/>
  <c r="AH77" i="2"/>
  <c r="AH78" i="2"/>
  <c r="AH85" i="2"/>
  <c r="AH86" i="2"/>
  <c r="AH87" i="2"/>
  <c r="AH89" i="2"/>
  <c r="AH91" i="2"/>
  <c r="AH93" i="2"/>
  <c r="AH94" i="2"/>
  <c r="AH98" i="2"/>
  <c r="AH99" i="2"/>
  <c r="AH100" i="2"/>
  <c r="AH106" i="2"/>
  <c r="AH112" i="2"/>
  <c r="AH119" i="2"/>
  <c r="AH121" i="2"/>
  <c r="AH124" i="2"/>
  <c r="AH125" i="2"/>
  <c r="AH126" i="2"/>
  <c r="AH128" i="2"/>
  <c r="AH131" i="2"/>
  <c r="AH132" i="2"/>
  <c r="AH136" i="2"/>
  <c r="AH139" i="2"/>
  <c r="AH141" i="2"/>
  <c r="AH142" i="2"/>
  <c r="AH144" i="2"/>
  <c r="AH147" i="2"/>
  <c r="AH149" i="2"/>
  <c r="AH150" i="2"/>
  <c r="AH151" i="2"/>
  <c r="AH152" i="2"/>
  <c r="AH155" i="2"/>
  <c r="AH156" i="2"/>
  <c r="AH164" i="2"/>
  <c r="AH167" i="2"/>
  <c r="AH170" i="2"/>
  <c r="AH171" i="2"/>
  <c r="AH173" i="2"/>
  <c r="AH174" i="2"/>
  <c r="AH178" i="2"/>
  <c r="AH183" i="2"/>
  <c r="AH184" i="2"/>
  <c r="AH185" i="2"/>
  <c r="AH189" i="2"/>
  <c r="AJ215" i="1" l="1"/>
  <c r="AJ211" i="1"/>
  <c r="AJ212" i="1"/>
  <c r="AJ213" i="1"/>
  <c r="AJ216" i="1"/>
  <c r="AJ217" i="1"/>
  <c r="AJ214" i="1"/>
  <c r="AO47" i="1" l="1"/>
  <c r="AP47" i="1"/>
  <c r="AQ47" i="1"/>
  <c r="AR47" i="1"/>
  <c r="AS47" i="1"/>
  <c r="AN47" i="1"/>
  <c r="AO81" i="1"/>
  <c r="AP81" i="1"/>
  <c r="AQ81" i="1"/>
  <c r="AR81" i="1"/>
  <c r="AS81" i="1"/>
  <c r="AN81" i="1"/>
  <c r="AO109" i="1"/>
  <c r="AP109" i="1"/>
  <c r="AQ109" i="1"/>
  <c r="AR109" i="1"/>
  <c r="AS109" i="1"/>
  <c r="AN109" i="1"/>
  <c r="V6" i="4"/>
  <c r="AZ47" i="1" s="1"/>
  <c r="W6" i="4"/>
  <c r="BA47" i="1" s="1"/>
  <c r="X6" i="4"/>
  <c r="BB47" i="1" s="1"/>
  <c r="V8" i="4"/>
  <c r="AZ81" i="1" s="1"/>
  <c r="W8" i="4"/>
  <c r="BA81" i="1" s="1"/>
  <c r="X8" i="4"/>
  <c r="BB81" i="1" s="1"/>
  <c r="V10" i="4"/>
  <c r="AZ109" i="1" s="1"/>
  <c r="W10" i="4"/>
  <c r="BA109" i="1" s="1"/>
  <c r="X10" i="4"/>
  <c r="BB109" i="1" s="1"/>
  <c r="AQ194" i="1" l="1"/>
  <c r="AP194" i="1"/>
  <c r="AN194" i="1"/>
  <c r="AO194" i="1"/>
  <c r="AS194" i="1"/>
  <c r="AR194" i="1"/>
  <c r="K223" i="1"/>
  <c r="J223" i="1"/>
  <c r="I223" i="1"/>
  <c r="H223" i="1"/>
  <c r="G223" i="1"/>
  <c r="F223" i="1"/>
  <c r="E223" i="1"/>
  <c r="K222" i="1"/>
  <c r="J222" i="1"/>
  <c r="I222" i="1"/>
  <c r="H222" i="1"/>
  <c r="G222" i="1"/>
  <c r="F222" i="1"/>
  <c r="E222" i="1"/>
  <c r="K219" i="1"/>
  <c r="J219" i="1"/>
  <c r="I219" i="1"/>
  <c r="H219" i="1"/>
  <c r="G219" i="1"/>
  <c r="F219" i="1"/>
  <c r="E219" i="1"/>
  <c r="K218" i="1"/>
  <c r="J218" i="1"/>
  <c r="I218" i="1"/>
  <c r="H218" i="1"/>
  <c r="G218" i="1"/>
  <c r="F218" i="1"/>
  <c r="E218" i="1"/>
  <c r="K215" i="1"/>
  <c r="J215" i="1"/>
  <c r="I215" i="1"/>
  <c r="H215" i="1"/>
  <c r="G215" i="1"/>
  <c r="F215" i="1"/>
  <c r="E215" i="1"/>
  <c r="K214" i="1"/>
  <c r="J214" i="1"/>
  <c r="I214" i="1"/>
  <c r="H214" i="1"/>
  <c r="G214" i="1"/>
  <c r="F214" i="1"/>
  <c r="E214" i="1"/>
  <c r="K211" i="1"/>
  <c r="J211" i="1"/>
  <c r="I211" i="1"/>
  <c r="H211" i="1"/>
  <c r="G211" i="1"/>
  <c r="F211" i="1"/>
  <c r="E211" i="1"/>
  <c r="K210" i="1"/>
  <c r="J210" i="1"/>
  <c r="I210" i="1"/>
  <c r="H210" i="1"/>
  <c r="G210" i="1"/>
  <c r="F210" i="1"/>
  <c r="E210" i="1"/>
  <c r="BB194" i="1" l="1"/>
  <c r="AZ194" i="1"/>
  <c r="BA194" i="1"/>
  <c r="DT7" i="2"/>
  <c r="DU7" i="2"/>
  <c r="DV7" i="2"/>
  <c r="DW7" i="2"/>
  <c r="DX7" i="2"/>
  <c r="DT8" i="2"/>
  <c r="DU8" i="2"/>
  <c r="DV8" i="2"/>
  <c r="DW8" i="2"/>
  <c r="DX8" i="2"/>
  <c r="DT9" i="2"/>
  <c r="DU9" i="2"/>
  <c r="DV9" i="2"/>
  <c r="DW9" i="2"/>
  <c r="DX9" i="2"/>
  <c r="DT10" i="2"/>
  <c r="DU10" i="2"/>
  <c r="DV10" i="2"/>
  <c r="DW10" i="2"/>
  <c r="DX10" i="2"/>
  <c r="DT11" i="2"/>
  <c r="DU11" i="2"/>
  <c r="DV11" i="2"/>
  <c r="DW11" i="2"/>
  <c r="DX11" i="2"/>
  <c r="DT12" i="2"/>
  <c r="DU12" i="2"/>
  <c r="DV12" i="2"/>
  <c r="DW12" i="2"/>
  <c r="DX12" i="2"/>
  <c r="DT13" i="2"/>
  <c r="DU13" i="2"/>
  <c r="DV13" i="2"/>
  <c r="DW13" i="2"/>
  <c r="DX13" i="2"/>
  <c r="DT14" i="2"/>
  <c r="DU14" i="2"/>
  <c r="DV14" i="2"/>
  <c r="DW14" i="2"/>
  <c r="DX14" i="2"/>
  <c r="DT15" i="2"/>
  <c r="DU15" i="2"/>
  <c r="DV15" i="2"/>
  <c r="DW15" i="2"/>
  <c r="DX15" i="2"/>
  <c r="DT16" i="2"/>
  <c r="DU16" i="2"/>
  <c r="DV16" i="2"/>
  <c r="DW16" i="2"/>
  <c r="DX16" i="2"/>
  <c r="DT17" i="2"/>
  <c r="DU17" i="2"/>
  <c r="DV17" i="2"/>
  <c r="DW17" i="2"/>
  <c r="DX17" i="2"/>
  <c r="DT18" i="2"/>
  <c r="DU18" i="2"/>
  <c r="DV18" i="2"/>
  <c r="DW18" i="2"/>
  <c r="DX18" i="2"/>
  <c r="DT19" i="2"/>
  <c r="DU19" i="2"/>
  <c r="DV19" i="2"/>
  <c r="DW19" i="2"/>
  <c r="DX19" i="2"/>
  <c r="DT20" i="2"/>
  <c r="DU20" i="2"/>
  <c r="DV20" i="2"/>
  <c r="DW20" i="2"/>
  <c r="DX20" i="2"/>
  <c r="DT21" i="2"/>
  <c r="DU21" i="2"/>
  <c r="DV21" i="2"/>
  <c r="DW21" i="2"/>
  <c r="DX21" i="2"/>
  <c r="DT22" i="2"/>
  <c r="DU22" i="2"/>
  <c r="DV22" i="2"/>
  <c r="DW22" i="2"/>
  <c r="DX22" i="2"/>
  <c r="DT23" i="2"/>
  <c r="DU23" i="2"/>
  <c r="DV23" i="2"/>
  <c r="DW23" i="2"/>
  <c r="DX23" i="2"/>
  <c r="DT24" i="2"/>
  <c r="DU24" i="2"/>
  <c r="DV24" i="2"/>
  <c r="DW24" i="2"/>
  <c r="DX24" i="2"/>
  <c r="DT25" i="2"/>
  <c r="DU25" i="2"/>
  <c r="DV25" i="2"/>
  <c r="DW25" i="2"/>
  <c r="DX25" i="2"/>
  <c r="DT26" i="2"/>
  <c r="DU26" i="2"/>
  <c r="DV26" i="2"/>
  <c r="DW26" i="2"/>
  <c r="DX26" i="2"/>
  <c r="DT27" i="2"/>
  <c r="DU27" i="2"/>
  <c r="DV27" i="2"/>
  <c r="DW27" i="2"/>
  <c r="DX27" i="2"/>
  <c r="DT28" i="2"/>
  <c r="DU28" i="2"/>
  <c r="DV28" i="2"/>
  <c r="DW28" i="2"/>
  <c r="DX28" i="2"/>
  <c r="DT29" i="2"/>
  <c r="DU29" i="2"/>
  <c r="DV29" i="2"/>
  <c r="DW29" i="2"/>
  <c r="DX29" i="2"/>
  <c r="DT30" i="2"/>
  <c r="DU30" i="2"/>
  <c r="DV30" i="2"/>
  <c r="DW30" i="2"/>
  <c r="DX30" i="2"/>
  <c r="DT31" i="2"/>
  <c r="DU31" i="2"/>
  <c r="DV31" i="2"/>
  <c r="DW31" i="2"/>
  <c r="DX31" i="2"/>
  <c r="DT32" i="2"/>
  <c r="DU32" i="2"/>
  <c r="DV32" i="2"/>
  <c r="DW32" i="2"/>
  <c r="DX32" i="2"/>
  <c r="DT33" i="2"/>
  <c r="DU33" i="2"/>
  <c r="DV33" i="2"/>
  <c r="DW33" i="2"/>
  <c r="DX33" i="2"/>
  <c r="DT34" i="2"/>
  <c r="DU34" i="2"/>
  <c r="DV34" i="2"/>
  <c r="DW34" i="2"/>
  <c r="DX34" i="2"/>
  <c r="DT35" i="2"/>
  <c r="DU35" i="2"/>
  <c r="DV35" i="2"/>
  <c r="DW35" i="2"/>
  <c r="DX35" i="2"/>
  <c r="DT36" i="2"/>
  <c r="DU36" i="2"/>
  <c r="DV36" i="2"/>
  <c r="DW36" i="2"/>
  <c r="DX36" i="2"/>
  <c r="DT37" i="2"/>
  <c r="DU37" i="2"/>
  <c r="DV37" i="2"/>
  <c r="DW37" i="2"/>
  <c r="DX37" i="2"/>
  <c r="DT38" i="2"/>
  <c r="DU38" i="2"/>
  <c r="DV38" i="2"/>
  <c r="DW38" i="2"/>
  <c r="DX38" i="2"/>
  <c r="DT39" i="2"/>
  <c r="DU39" i="2"/>
  <c r="DV39" i="2"/>
  <c r="DW39" i="2"/>
  <c r="DX39" i="2"/>
  <c r="DT40" i="2"/>
  <c r="DU40" i="2"/>
  <c r="DV40" i="2"/>
  <c r="DW40" i="2"/>
  <c r="DX40" i="2"/>
  <c r="DT41" i="2"/>
  <c r="DU41" i="2"/>
  <c r="DV41" i="2"/>
  <c r="DW41" i="2"/>
  <c r="DX41" i="2"/>
  <c r="DT42" i="2"/>
  <c r="DU42" i="2"/>
  <c r="DV42" i="2"/>
  <c r="DW42" i="2"/>
  <c r="DX42" i="2"/>
  <c r="DT43" i="2"/>
  <c r="DU43" i="2"/>
  <c r="DV43" i="2"/>
  <c r="DW43" i="2"/>
  <c r="DX43" i="2"/>
  <c r="DT44" i="2"/>
  <c r="DU44" i="2"/>
  <c r="DV44" i="2"/>
  <c r="DW44" i="2"/>
  <c r="DX44" i="2"/>
  <c r="DT45" i="2"/>
  <c r="DU45" i="2"/>
  <c r="DV45" i="2"/>
  <c r="DW45" i="2"/>
  <c r="DX45" i="2"/>
  <c r="E177" i="1"/>
  <c r="E176" i="1"/>
  <c r="E32" i="1"/>
  <c r="CN112" i="1"/>
  <c r="CO112" i="1"/>
  <c r="CP112" i="1"/>
  <c r="CQ112" i="1"/>
  <c r="CR112" i="1"/>
  <c r="CN113" i="1"/>
  <c r="CO113" i="1"/>
  <c r="CP113" i="1"/>
  <c r="CQ113" i="1"/>
  <c r="CR113" i="1"/>
  <c r="CN114" i="1"/>
  <c r="CO114" i="1"/>
  <c r="CP114" i="1"/>
  <c r="CQ114" i="1"/>
  <c r="CR114" i="1"/>
  <c r="CN115" i="1"/>
  <c r="CO115" i="1"/>
  <c r="CP115" i="1"/>
  <c r="CQ115" i="1"/>
  <c r="CR115" i="1"/>
  <c r="CN116" i="1"/>
  <c r="CO116" i="1"/>
  <c r="CP116" i="1"/>
  <c r="CQ116" i="1"/>
  <c r="CR116" i="1"/>
  <c r="CN117" i="1"/>
  <c r="CO117" i="1"/>
  <c r="CP117" i="1"/>
  <c r="CQ117" i="1"/>
  <c r="CR117" i="1"/>
  <c r="CN118" i="1"/>
  <c r="CO118" i="1"/>
  <c r="CP118" i="1"/>
  <c r="CQ118" i="1"/>
  <c r="CR118" i="1"/>
  <c r="CN119" i="1"/>
  <c r="CO119" i="1"/>
  <c r="CP119" i="1"/>
  <c r="CQ119" i="1"/>
  <c r="CR119" i="1"/>
  <c r="CN120" i="1"/>
  <c r="CO120" i="1"/>
  <c r="CP120" i="1"/>
  <c r="CQ120" i="1"/>
  <c r="CR120" i="1"/>
  <c r="CN121" i="1"/>
  <c r="CO121" i="1"/>
  <c r="CP121" i="1"/>
  <c r="CQ121" i="1"/>
  <c r="CR121" i="1"/>
  <c r="CN122" i="1"/>
  <c r="CO122" i="1"/>
  <c r="CP122" i="1"/>
  <c r="CQ122" i="1"/>
  <c r="CR122" i="1"/>
  <c r="CN123" i="1"/>
  <c r="CO123" i="1"/>
  <c r="CP123" i="1"/>
  <c r="CQ123" i="1"/>
  <c r="CR123" i="1"/>
  <c r="CN124" i="1"/>
  <c r="CO124" i="1"/>
  <c r="CP124" i="1"/>
  <c r="CQ124" i="1"/>
  <c r="CR124" i="1"/>
  <c r="CN125" i="1"/>
  <c r="CO125" i="1"/>
  <c r="CP125" i="1"/>
  <c r="CQ125" i="1"/>
  <c r="CR125" i="1"/>
  <c r="CN126" i="1"/>
  <c r="CO126" i="1"/>
  <c r="CP126" i="1"/>
  <c r="CQ126" i="1"/>
  <c r="CR126" i="1"/>
  <c r="CN127" i="1"/>
  <c r="CO127" i="1"/>
  <c r="CP127" i="1"/>
  <c r="CQ127" i="1"/>
  <c r="CR127" i="1"/>
  <c r="CN128" i="1"/>
  <c r="CO128" i="1"/>
  <c r="CP128" i="1"/>
  <c r="CQ128" i="1"/>
  <c r="CR128" i="1"/>
  <c r="CN129" i="1"/>
  <c r="CO129" i="1"/>
  <c r="CP129" i="1"/>
  <c r="CQ129" i="1"/>
  <c r="CR129" i="1"/>
  <c r="CN130" i="1"/>
  <c r="CO130" i="1"/>
  <c r="CP130" i="1"/>
  <c r="CQ130" i="1"/>
  <c r="CR130" i="1"/>
  <c r="CN131" i="1"/>
  <c r="CO131" i="1"/>
  <c r="CP131" i="1"/>
  <c r="CQ131" i="1"/>
  <c r="CR131" i="1"/>
  <c r="CN132" i="1"/>
  <c r="CO132" i="1"/>
  <c r="CP132" i="1"/>
  <c r="CQ132" i="1"/>
  <c r="CR132" i="1"/>
  <c r="CN133" i="1"/>
  <c r="CO133" i="1"/>
  <c r="CP133" i="1"/>
  <c r="CQ133" i="1"/>
  <c r="CR133" i="1"/>
  <c r="CN134" i="1"/>
  <c r="CO134" i="1"/>
  <c r="CP134" i="1"/>
  <c r="CQ134" i="1"/>
  <c r="CR134" i="1"/>
  <c r="CN135" i="1"/>
  <c r="CO135" i="1"/>
  <c r="CP135" i="1"/>
  <c r="CQ135" i="1"/>
  <c r="CR135" i="1"/>
  <c r="CN136" i="1"/>
  <c r="CO136" i="1"/>
  <c r="CP136" i="1"/>
  <c r="CQ136" i="1"/>
  <c r="CR136" i="1"/>
  <c r="CN137" i="1"/>
  <c r="CO137" i="1"/>
  <c r="CP137" i="1"/>
  <c r="CQ137" i="1"/>
  <c r="CR137" i="1"/>
  <c r="CN138" i="1"/>
  <c r="CO138" i="1"/>
  <c r="CP138" i="1"/>
  <c r="CQ138" i="1"/>
  <c r="CR138" i="1"/>
  <c r="CN139" i="1"/>
  <c r="CO139" i="1"/>
  <c r="CP139" i="1"/>
  <c r="CQ139" i="1"/>
  <c r="CR139" i="1"/>
  <c r="CN140" i="1"/>
  <c r="CO140" i="1"/>
  <c r="CP140" i="1"/>
  <c r="CQ140" i="1"/>
  <c r="CR140" i="1"/>
  <c r="CN141" i="1"/>
  <c r="CO141" i="1"/>
  <c r="CP141" i="1"/>
  <c r="CQ141" i="1"/>
  <c r="CR141" i="1"/>
  <c r="CN142" i="1"/>
  <c r="CO142" i="1"/>
  <c r="CP142" i="1"/>
  <c r="CQ142" i="1"/>
  <c r="CR142" i="1"/>
  <c r="CN143" i="1"/>
  <c r="CO143" i="1"/>
  <c r="CP143" i="1"/>
  <c r="CQ143" i="1"/>
  <c r="CR143" i="1"/>
  <c r="CN144" i="1"/>
  <c r="CO144" i="1"/>
  <c r="CP144" i="1"/>
  <c r="CQ144" i="1"/>
  <c r="CR144" i="1"/>
  <c r="CN145" i="1"/>
  <c r="CO145" i="1"/>
  <c r="CP145" i="1"/>
  <c r="CQ145" i="1"/>
  <c r="CR145" i="1"/>
  <c r="CN146" i="1"/>
  <c r="CO146" i="1"/>
  <c r="CP146" i="1"/>
  <c r="CQ146" i="1"/>
  <c r="CR146" i="1"/>
  <c r="CN147" i="1"/>
  <c r="CO147" i="1"/>
  <c r="CP147" i="1"/>
  <c r="CQ147" i="1"/>
  <c r="CR147" i="1"/>
  <c r="CN148" i="1"/>
  <c r="CO148" i="1"/>
  <c r="CP148" i="1"/>
  <c r="CQ148" i="1"/>
  <c r="CR148" i="1"/>
  <c r="CN149" i="1"/>
  <c r="CO149" i="1"/>
  <c r="CP149" i="1"/>
  <c r="CQ149" i="1"/>
  <c r="CR149" i="1"/>
  <c r="CN150" i="1"/>
  <c r="CO150" i="1"/>
  <c r="CP150" i="1"/>
  <c r="CQ150" i="1"/>
  <c r="CR150" i="1"/>
  <c r="CN151" i="1"/>
  <c r="CO151" i="1"/>
  <c r="CP151" i="1"/>
  <c r="CQ151" i="1"/>
  <c r="CR151" i="1"/>
  <c r="CN152" i="1"/>
  <c r="CO152" i="1"/>
  <c r="CP152" i="1"/>
  <c r="CQ152" i="1"/>
  <c r="CR152" i="1"/>
  <c r="CN153" i="1"/>
  <c r="CO153" i="1"/>
  <c r="CP153" i="1"/>
  <c r="CQ153" i="1"/>
  <c r="CR153" i="1"/>
  <c r="CN154" i="1"/>
  <c r="CO154" i="1"/>
  <c r="CP154" i="1"/>
  <c r="CQ154" i="1"/>
  <c r="CR154" i="1"/>
  <c r="CN155" i="1"/>
  <c r="CO155" i="1"/>
  <c r="CP155" i="1"/>
  <c r="CQ155" i="1"/>
  <c r="CR155" i="1"/>
  <c r="CN156" i="1"/>
  <c r="CO156" i="1"/>
  <c r="CP156" i="1"/>
  <c r="CQ156" i="1"/>
  <c r="CR156" i="1"/>
  <c r="CN157" i="1"/>
  <c r="CO157" i="1"/>
  <c r="CP157" i="1"/>
  <c r="CQ157" i="1"/>
  <c r="CR157" i="1"/>
  <c r="CN158" i="1"/>
  <c r="CO158" i="1"/>
  <c r="CP158" i="1"/>
  <c r="CQ158" i="1"/>
  <c r="CR158" i="1"/>
  <c r="CN159" i="1"/>
  <c r="CO159" i="1"/>
  <c r="CP159" i="1"/>
  <c r="CQ159" i="1"/>
  <c r="CR159" i="1"/>
  <c r="CN160" i="1"/>
  <c r="CO160" i="1"/>
  <c r="CP160" i="1"/>
  <c r="CQ160" i="1"/>
  <c r="CR160" i="1"/>
  <c r="CN161" i="1"/>
  <c r="CO161" i="1"/>
  <c r="CP161" i="1"/>
  <c r="CQ161" i="1"/>
  <c r="CR161" i="1"/>
  <c r="CN162" i="1"/>
  <c r="CO162" i="1"/>
  <c r="CP162" i="1"/>
  <c r="CQ162" i="1"/>
  <c r="CR162" i="1"/>
  <c r="CN163" i="1"/>
  <c r="CO163" i="1"/>
  <c r="CP163" i="1"/>
  <c r="CQ163" i="1"/>
  <c r="CR163" i="1"/>
  <c r="CN164" i="1"/>
  <c r="CO164" i="1"/>
  <c r="CP164" i="1"/>
  <c r="CQ164" i="1"/>
  <c r="CR164" i="1"/>
  <c r="CN165" i="1"/>
  <c r="CO165" i="1"/>
  <c r="CP165" i="1"/>
  <c r="CQ165" i="1"/>
  <c r="CR165" i="1"/>
  <c r="CN166" i="1"/>
  <c r="CO166" i="1"/>
  <c r="CP166" i="1"/>
  <c r="CQ166" i="1"/>
  <c r="CR166" i="1"/>
  <c r="CN167" i="1"/>
  <c r="CO167" i="1"/>
  <c r="CP167" i="1"/>
  <c r="CQ167" i="1"/>
  <c r="CR167" i="1"/>
  <c r="CN168" i="1"/>
  <c r="CO168" i="1"/>
  <c r="CP168" i="1"/>
  <c r="CQ168" i="1"/>
  <c r="CR168" i="1"/>
  <c r="CN169" i="1"/>
  <c r="CO169" i="1"/>
  <c r="CP169" i="1"/>
  <c r="CQ169" i="1"/>
  <c r="CR169" i="1"/>
  <c r="CN170" i="1"/>
  <c r="CO170" i="1"/>
  <c r="CP170" i="1"/>
  <c r="CQ170" i="1"/>
  <c r="CR170" i="1"/>
  <c r="CN171" i="1"/>
  <c r="CO171" i="1"/>
  <c r="CP171" i="1"/>
  <c r="CQ171" i="1"/>
  <c r="CR171" i="1"/>
  <c r="CN172" i="1"/>
  <c r="CO172" i="1"/>
  <c r="CP172" i="1"/>
  <c r="CQ172" i="1"/>
  <c r="CR172" i="1"/>
  <c r="CN173" i="1"/>
  <c r="CO173" i="1"/>
  <c r="CP173" i="1"/>
  <c r="CQ173" i="1"/>
  <c r="CR173" i="1"/>
  <c r="CN174" i="1"/>
  <c r="CO174" i="1"/>
  <c r="CP174" i="1"/>
  <c r="CQ174" i="1"/>
  <c r="CR174" i="1"/>
  <c r="CN175" i="1"/>
  <c r="CO175" i="1"/>
  <c r="CP175" i="1"/>
  <c r="CQ175" i="1"/>
  <c r="CR175" i="1"/>
  <c r="CN176" i="1"/>
  <c r="CO176" i="1"/>
  <c r="CP176" i="1"/>
  <c r="CQ176" i="1"/>
  <c r="CR176" i="1"/>
  <c r="CN177" i="1"/>
  <c r="CO177" i="1"/>
  <c r="CP177" i="1"/>
  <c r="CQ177" i="1"/>
  <c r="CR177" i="1"/>
  <c r="CN178" i="1"/>
  <c r="CO178" i="1"/>
  <c r="CP178" i="1"/>
  <c r="CQ178" i="1"/>
  <c r="CR178" i="1"/>
  <c r="CN179" i="1"/>
  <c r="CO179" i="1"/>
  <c r="CP179" i="1"/>
  <c r="CQ179" i="1"/>
  <c r="CR179" i="1"/>
  <c r="CN180" i="1"/>
  <c r="CO180" i="1"/>
  <c r="CP180" i="1"/>
  <c r="CQ180" i="1"/>
  <c r="CR180" i="1"/>
  <c r="CN181" i="1"/>
  <c r="CO181" i="1"/>
  <c r="CP181" i="1"/>
  <c r="CQ181" i="1"/>
  <c r="CR181" i="1"/>
  <c r="CN182" i="1"/>
  <c r="CO182" i="1"/>
  <c r="CP182" i="1"/>
  <c r="CQ182" i="1"/>
  <c r="CR182" i="1"/>
  <c r="CN183" i="1"/>
  <c r="CO183" i="1"/>
  <c r="CP183" i="1"/>
  <c r="CQ183" i="1"/>
  <c r="CR183" i="1"/>
  <c r="CN184" i="1"/>
  <c r="CO184" i="1"/>
  <c r="CP184" i="1"/>
  <c r="CQ184" i="1"/>
  <c r="CR184" i="1"/>
  <c r="CN185" i="1"/>
  <c r="CO185" i="1"/>
  <c r="CP185" i="1"/>
  <c r="CQ185" i="1"/>
  <c r="CR185" i="1"/>
  <c r="CN186" i="1"/>
  <c r="CO186" i="1"/>
  <c r="CP186" i="1"/>
  <c r="CQ186" i="1"/>
  <c r="CR186" i="1"/>
  <c r="CN187" i="1"/>
  <c r="CO187" i="1"/>
  <c r="CP187" i="1"/>
  <c r="CQ187" i="1"/>
  <c r="CR187" i="1"/>
  <c r="CN188" i="1"/>
  <c r="CO188" i="1"/>
  <c r="CP188" i="1"/>
  <c r="CQ188" i="1"/>
  <c r="CR188" i="1"/>
  <c r="CN189" i="1"/>
  <c r="CO189" i="1"/>
  <c r="CP189" i="1"/>
  <c r="CQ189" i="1"/>
  <c r="CR189" i="1"/>
  <c r="CM189" i="1"/>
  <c r="CM187" i="1"/>
  <c r="CM186" i="1"/>
  <c r="CM184" i="1"/>
  <c r="CM183" i="1"/>
  <c r="CM177" i="1"/>
  <c r="CM176" i="1"/>
  <c r="CM179" i="1"/>
  <c r="CM178" i="1"/>
  <c r="CM174" i="1"/>
  <c r="CM175" i="1"/>
  <c r="CM173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17" i="1"/>
  <c r="CM113" i="1"/>
  <c r="CM112" i="1"/>
  <c r="CN194" i="1"/>
  <c r="CO194" i="1"/>
  <c r="CP194" i="1"/>
  <c r="CQ194" i="1"/>
  <c r="CR194" i="1"/>
  <c r="CM194" i="1"/>
  <c r="CN84" i="1"/>
  <c r="CO84" i="1"/>
  <c r="CP84" i="1"/>
  <c r="CQ84" i="1"/>
  <c r="CR84" i="1"/>
  <c r="CN85" i="1"/>
  <c r="CO85" i="1"/>
  <c r="CP85" i="1"/>
  <c r="CQ85" i="1"/>
  <c r="CR85" i="1"/>
  <c r="CN86" i="1"/>
  <c r="CO86" i="1"/>
  <c r="CP86" i="1"/>
  <c r="CQ86" i="1"/>
  <c r="CR86" i="1"/>
  <c r="CN87" i="1"/>
  <c r="CO87" i="1"/>
  <c r="CP87" i="1"/>
  <c r="CQ87" i="1"/>
  <c r="CR87" i="1"/>
  <c r="CN88" i="1"/>
  <c r="CO88" i="1"/>
  <c r="CP88" i="1"/>
  <c r="CQ88" i="1"/>
  <c r="CR88" i="1"/>
  <c r="CN89" i="1"/>
  <c r="CO89" i="1"/>
  <c r="CP89" i="1"/>
  <c r="CQ89" i="1"/>
  <c r="CR89" i="1"/>
  <c r="CN90" i="1"/>
  <c r="CO90" i="1"/>
  <c r="CP90" i="1"/>
  <c r="CQ90" i="1"/>
  <c r="CR90" i="1"/>
  <c r="CN91" i="1"/>
  <c r="CO91" i="1"/>
  <c r="CP91" i="1"/>
  <c r="CQ91" i="1"/>
  <c r="CR91" i="1"/>
  <c r="CN92" i="1"/>
  <c r="CO92" i="1"/>
  <c r="CP92" i="1"/>
  <c r="CQ92" i="1"/>
  <c r="CR92" i="1"/>
  <c r="CN93" i="1"/>
  <c r="CO93" i="1"/>
  <c r="CP93" i="1"/>
  <c r="CQ93" i="1"/>
  <c r="CR93" i="1"/>
  <c r="CN94" i="1"/>
  <c r="CO94" i="1"/>
  <c r="CP94" i="1"/>
  <c r="CQ94" i="1"/>
  <c r="CR94" i="1"/>
  <c r="CN95" i="1"/>
  <c r="CO95" i="1"/>
  <c r="CP95" i="1"/>
  <c r="CQ95" i="1"/>
  <c r="CR95" i="1"/>
  <c r="CN96" i="1"/>
  <c r="CO96" i="1"/>
  <c r="CP96" i="1"/>
  <c r="CQ96" i="1"/>
  <c r="CR96" i="1"/>
  <c r="CN97" i="1"/>
  <c r="CO97" i="1"/>
  <c r="CP97" i="1"/>
  <c r="CQ97" i="1"/>
  <c r="CR97" i="1"/>
  <c r="CN98" i="1"/>
  <c r="CO98" i="1"/>
  <c r="CP98" i="1"/>
  <c r="CQ98" i="1"/>
  <c r="CR98" i="1"/>
  <c r="CN99" i="1"/>
  <c r="CO99" i="1"/>
  <c r="CP99" i="1"/>
  <c r="CQ99" i="1"/>
  <c r="CR99" i="1"/>
  <c r="CN100" i="1"/>
  <c r="CO100" i="1"/>
  <c r="CP100" i="1"/>
  <c r="CQ100" i="1"/>
  <c r="CR100" i="1"/>
  <c r="CN101" i="1"/>
  <c r="CO101" i="1"/>
  <c r="CP101" i="1"/>
  <c r="CQ101" i="1"/>
  <c r="CR101" i="1"/>
  <c r="CN102" i="1"/>
  <c r="CO102" i="1"/>
  <c r="CP102" i="1"/>
  <c r="CQ102" i="1"/>
  <c r="CR102" i="1"/>
  <c r="CN103" i="1"/>
  <c r="CO103" i="1"/>
  <c r="CP103" i="1"/>
  <c r="CQ103" i="1"/>
  <c r="CR103" i="1"/>
  <c r="CN104" i="1"/>
  <c r="CO104" i="1"/>
  <c r="CP104" i="1"/>
  <c r="CQ104" i="1"/>
  <c r="CR104" i="1"/>
  <c r="CN105" i="1"/>
  <c r="CO105" i="1"/>
  <c r="CP105" i="1"/>
  <c r="CQ105" i="1"/>
  <c r="CR105" i="1"/>
  <c r="CN106" i="1"/>
  <c r="CO106" i="1"/>
  <c r="CP106" i="1"/>
  <c r="CQ106" i="1"/>
  <c r="CR106" i="1"/>
  <c r="CN109" i="1"/>
  <c r="CO109" i="1"/>
  <c r="CP109" i="1"/>
  <c r="CQ109" i="1"/>
  <c r="CR109" i="1"/>
  <c r="CM109" i="1"/>
  <c r="CM104" i="1"/>
  <c r="CM105" i="1"/>
  <c r="CM106" i="1"/>
  <c r="CM103" i="1"/>
  <c r="CM99" i="1"/>
  <c r="CM95" i="1"/>
  <c r="CM96" i="1"/>
  <c r="CM94" i="1"/>
  <c r="CM92" i="1"/>
  <c r="CM85" i="1"/>
  <c r="CM86" i="1"/>
  <c r="CM87" i="1"/>
  <c r="CM88" i="1"/>
  <c r="CM89" i="1"/>
  <c r="CM84" i="1"/>
  <c r="CN81" i="1"/>
  <c r="CO81" i="1"/>
  <c r="CP81" i="1"/>
  <c r="CQ81" i="1"/>
  <c r="CR81" i="1"/>
  <c r="CM81" i="1"/>
  <c r="CN50" i="1"/>
  <c r="CO50" i="1"/>
  <c r="CP50" i="1"/>
  <c r="CQ50" i="1"/>
  <c r="CR50" i="1"/>
  <c r="CN51" i="1"/>
  <c r="CO51" i="1"/>
  <c r="CP51" i="1"/>
  <c r="CQ51" i="1"/>
  <c r="CR51" i="1"/>
  <c r="CN52" i="1"/>
  <c r="CO52" i="1"/>
  <c r="CP52" i="1"/>
  <c r="CQ52" i="1"/>
  <c r="CR52" i="1"/>
  <c r="CN53" i="1"/>
  <c r="CO53" i="1"/>
  <c r="CP53" i="1"/>
  <c r="CQ53" i="1"/>
  <c r="CR53" i="1"/>
  <c r="CN54" i="1"/>
  <c r="CO54" i="1"/>
  <c r="CP54" i="1"/>
  <c r="CQ54" i="1"/>
  <c r="CR54" i="1"/>
  <c r="CN55" i="1"/>
  <c r="CO55" i="1"/>
  <c r="CP55" i="1"/>
  <c r="CQ55" i="1"/>
  <c r="CR55" i="1"/>
  <c r="CN56" i="1"/>
  <c r="CO56" i="1"/>
  <c r="CP56" i="1"/>
  <c r="CQ56" i="1"/>
  <c r="CR56" i="1"/>
  <c r="CN57" i="1"/>
  <c r="CO57" i="1"/>
  <c r="CP57" i="1"/>
  <c r="CQ57" i="1"/>
  <c r="CR57" i="1"/>
  <c r="CN58" i="1"/>
  <c r="CO58" i="1"/>
  <c r="CP58" i="1"/>
  <c r="CQ58" i="1"/>
  <c r="CR58" i="1"/>
  <c r="CN59" i="1"/>
  <c r="CO59" i="1"/>
  <c r="CP59" i="1"/>
  <c r="CQ59" i="1"/>
  <c r="CR59" i="1"/>
  <c r="CN60" i="1"/>
  <c r="CO60" i="1"/>
  <c r="CP60" i="1"/>
  <c r="CQ60" i="1"/>
  <c r="CR60" i="1"/>
  <c r="CN61" i="1"/>
  <c r="CO61" i="1"/>
  <c r="CP61" i="1"/>
  <c r="CQ61" i="1"/>
  <c r="CR61" i="1"/>
  <c r="CN62" i="1"/>
  <c r="CO62" i="1"/>
  <c r="CP62" i="1"/>
  <c r="CQ62" i="1"/>
  <c r="CR62" i="1"/>
  <c r="CN63" i="1"/>
  <c r="CO63" i="1"/>
  <c r="CP63" i="1"/>
  <c r="CQ63" i="1"/>
  <c r="CR63" i="1"/>
  <c r="CN64" i="1"/>
  <c r="CO64" i="1"/>
  <c r="CP64" i="1"/>
  <c r="CQ64" i="1"/>
  <c r="CR64" i="1"/>
  <c r="CN65" i="1"/>
  <c r="CO65" i="1"/>
  <c r="CP65" i="1"/>
  <c r="CQ65" i="1"/>
  <c r="CR65" i="1"/>
  <c r="CN66" i="1"/>
  <c r="CO66" i="1"/>
  <c r="CP66" i="1"/>
  <c r="CQ66" i="1"/>
  <c r="CR66" i="1"/>
  <c r="CN67" i="1"/>
  <c r="CO67" i="1"/>
  <c r="CP67" i="1"/>
  <c r="CQ67" i="1"/>
  <c r="CR67" i="1"/>
  <c r="CN68" i="1"/>
  <c r="CO68" i="1"/>
  <c r="CP68" i="1"/>
  <c r="CQ68" i="1"/>
  <c r="CR68" i="1"/>
  <c r="CN69" i="1"/>
  <c r="CO69" i="1"/>
  <c r="CP69" i="1"/>
  <c r="CQ69" i="1"/>
  <c r="CR69" i="1"/>
  <c r="CN70" i="1"/>
  <c r="CO70" i="1"/>
  <c r="CP70" i="1"/>
  <c r="CQ70" i="1"/>
  <c r="CR70" i="1"/>
  <c r="CN71" i="1"/>
  <c r="CO71" i="1"/>
  <c r="CP71" i="1"/>
  <c r="CQ71" i="1"/>
  <c r="CR71" i="1"/>
  <c r="CN72" i="1"/>
  <c r="CO72" i="1"/>
  <c r="CP72" i="1"/>
  <c r="CQ72" i="1"/>
  <c r="CR72" i="1"/>
  <c r="CN73" i="1"/>
  <c r="CO73" i="1"/>
  <c r="CP73" i="1"/>
  <c r="CQ73" i="1"/>
  <c r="CR73" i="1"/>
  <c r="CN74" i="1"/>
  <c r="CO74" i="1"/>
  <c r="CP74" i="1"/>
  <c r="CQ74" i="1"/>
  <c r="CR74" i="1"/>
  <c r="CN75" i="1"/>
  <c r="CO75" i="1"/>
  <c r="CP75" i="1"/>
  <c r="CQ75" i="1"/>
  <c r="CR75" i="1"/>
  <c r="CN76" i="1"/>
  <c r="CO76" i="1"/>
  <c r="CP76" i="1"/>
  <c r="CQ76" i="1"/>
  <c r="CR76" i="1"/>
  <c r="CN77" i="1"/>
  <c r="CO77" i="1"/>
  <c r="CP77" i="1"/>
  <c r="CQ77" i="1"/>
  <c r="CR77" i="1"/>
  <c r="CN78" i="1"/>
  <c r="CO78" i="1"/>
  <c r="CP78" i="1"/>
  <c r="CQ78" i="1"/>
  <c r="CR78" i="1"/>
  <c r="CM74" i="1"/>
  <c r="CM75" i="1"/>
  <c r="CM76" i="1"/>
  <c r="CM73" i="1"/>
  <c r="CM69" i="1"/>
  <c r="CM70" i="1"/>
  <c r="CM71" i="1"/>
  <c r="CM68" i="1"/>
  <c r="CM60" i="1"/>
  <c r="CM61" i="1"/>
  <c r="CM62" i="1"/>
  <c r="CM63" i="1"/>
  <c r="CM64" i="1"/>
  <c r="CM65" i="1"/>
  <c r="CM66" i="1"/>
  <c r="CM59" i="1"/>
  <c r="CM51" i="1"/>
  <c r="CM52" i="1"/>
  <c r="CM53" i="1"/>
  <c r="CM54" i="1"/>
  <c r="CM55" i="1"/>
  <c r="CM50" i="1"/>
  <c r="CN7" i="1"/>
  <c r="CO7" i="1"/>
  <c r="CP7" i="1"/>
  <c r="CQ7" i="1"/>
  <c r="CR7" i="1"/>
  <c r="CN8" i="1"/>
  <c r="CO8" i="1"/>
  <c r="CP8" i="1"/>
  <c r="CQ8" i="1"/>
  <c r="CR8" i="1"/>
  <c r="CN9" i="1"/>
  <c r="CO9" i="1"/>
  <c r="CP9" i="1"/>
  <c r="CQ9" i="1"/>
  <c r="CR9" i="1"/>
  <c r="CN10" i="1"/>
  <c r="CO10" i="1"/>
  <c r="CP10" i="1"/>
  <c r="CQ10" i="1"/>
  <c r="CR10" i="1"/>
  <c r="CN11" i="1"/>
  <c r="CO11" i="1"/>
  <c r="CP11" i="1"/>
  <c r="CQ11" i="1"/>
  <c r="CR11" i="1"/>
  <c r="CN12" i="1"/>
  <c r="CO12" i="1"/>
  <c r="CP12" i="1"/>
  <c r="CQ12" i="1"/>
  <c r="CR12" i="1"/>
  <c r="CN13" i="1"/>
  <c r="CO13" i="1"/>
  <c r="CP13" i="1"/>
  <c r="CQ13" i="1"/>
  <c r="CR13" i="1"/>
  <c r="CN14" i="1"/>
  <c r="CO14" i="1"/>
  <c r="CP14" i="1"/>
  <c r="CQ14" i="1"/>
  <c r="CR14" i="1"/>
  <c r="CN15" i="1"/>
  <c r="CO15" i="1"/>
  <c r="CP15" i="1"/>
  <c r="CQ15" i="1"/>
  <c r="CR15" i="1"/>
  <c r="CN16" i="1"/>
  <c r="CO16" i="1"/>
  <c r="CP16" i="1"/>
  <c r="CQ16" i="1"/>
  <c r="CR16" i="1"/>
  <c r="CN17" i="1"/>
  <c r="CO17" i="1"/>
  <c r="CP17" i="1"/>
  <c r="CQ17" i="1"/>
  <c r="CR17" i="1"/>
  <c r="CN18" i="1"/>
  <c r="CO18" i="1"/>
  <c r="CP18" i="1"/>
  <c r="CQ18" i="1"/>
  <c r="CR18" i="1"/>
  <c r="CN19" i="1"/>
  <c r="CO19" i="1"/>
  <c r="CP19" i="1"/>
  <c r="CQ19" i="1"/>
  <c r="CR19" i="1"/>
  <c r="CN20" i="1"/>
  <c r="CO20" i="1"/>
  <c r="CP20" i="1"/>
  <c r="CQ20" i="1"/>
  <c r="CR20" i="1"/>
  <c r="CN21" i="1"/>
  <c r="CO21" i="1"/>
  <c r="CP21" i="1"/>
  <c r="CQ21" i="1"/>
  <c r="CR21" i="1"/>
  <c r="CN22" i="1"/>
  <c r="CO22" i="1"/>
  <c r="CP22" i="1"/>
  <c r="CQ22" i="1"/>
  <c r="CR22" i="1"/>
  <c r="CN23" i="1"/>
  <c r="CO23" i="1"/>
  <c r="CP23" i="1"/>
  <c r="CQ23" i="1"/>
  <c r="CR23" i="1"/>
  <c r="CN24" i="1"/>
  <c r="CO24" i="1"/>
  <c r="CP24" i="1"/>
  <c r="CQ24" i="1"/>
  <c r="CR24" i="1"/>
  <c r="CN25" i="1"/>
  <c r="CO25" i="1"/>
  <c r="CP25" i="1"/>
  <c r="CQ25" i="1"/>
  <c r="CR25" i="1"/>
  <c r="CN26" i="1"/>
  <c r="CO26" i="1"/>
  <c r="CP26" i="1"/>
  <c r="CQ26" i="1"/>
  <c r="CR26" i="1"/>
  <c r="CN27" i="1"/>
  <c r="CO27" i="1"/>
  <c r="CP27" i="1"/>
  <c r="CQ27" i="1"/>
  <c r="CR27" i="1"/>
  <c r="CN28" i="1"/>
  <c r="CO28" i="1"/>
  <c r="CP28" i="1"/>
  <c r="CQ28" i="1"/>
  <c r="CR28" i="1"/>
  <c r="CN29" i="1"/>
  <c r="CO29" i="1"/>
  <c r="CP29" i="1"/>
  <c r="CQ29" i="1"/>
  <c r="CR29" i="1"/>
  <c r="CN30" i="1"/>
  <c r="CO30" i="1"/>
  <c r="CP30" i="1"/>
  <c r="CQ30" i="1"/>
  <c r="CR30" i="1"/>
  <c r="CN31" i="1"/>
  <c r="CO31" i="1"/>
  <c r="CP31" i="1"/>
  <c r="CQ31" i="1"/>
  <c r="CR31" i="1"/>
  <c r="CN32" i="1"/>
  <c r="CO32" i="1"/>
  <c r="CP32" i="1"/>
  <c r="CQ32" i="1"/>
  <c r="CR32" i="1"/>
  <c r="CN33" i="1"/>
  <c r="CO33" i="1"/>
  <c r="CP33" i="1"/>
  <c r="CQ33" i="1"/>
  <c r="CR33" i="1"/>
  <c r="CN34" i="1"/>
  <c r="CO34" i="1"/>
  <c r="CP34" i="1"/>
  <c r="CQ34" i="1"/>
  <c r="CR34" i="1"/>
  <c r="CN35" i="1"/>
  <c r="CO35" i="1"/>
  <c r="CP35" i="1"/>
  <c r="CQ35" i="1"/>
  <c r="CR35" i="1"/>
  <c r="CN36" i="1"/>
  <c r="CO36" i="1"/>
  <c r="CP36" i="1"/>
  <c r="CQ36" i="1"/>
  <c r="CR36" i="1"/>
  <c r="CN37" i="1"/>
  <c r="CO37" i="1"/>
  <c r="CP37" i="1"/>
  <c r="CQ37" i="1"/>
  <c r="CR37" i="1"/>
  <c r="CN38" i="1"/>
  <c r="CO38" i="1"/>
  <c r="CP38" i="1"/>
  <c r="CQ38" i="1"/>
  <c r="CR38" i="1"/>
  <c r="CN39" i="1"/>
  <c r="CO39" i="1"/>
  <c r="CP39" i="1"/>
  <c r="CQ39" i="1"/>
  <c r="CR39" i="1"/>
  <c r="CN40" i="1"/>
  <c r="CO40" i="1"/>
  <c r="CP40" i="1"/>
  <c r="CQ40" i="1"/>
  <c r="CR40" i="1"/>
  <c r="CN41" i="1"/>
  <c r="CO41" i="1"/>
  <c r="CP41" i="1"/>
  <c r="CQ41" i="1"/>
  <c r="CR41" i="1"/>
  <c r="CN42" i="1"/>
  <c r="CO42" i="1"/>
  <c r="CP42" i="1"/>
  <c r="CQ42" i="1"/>
  <c r="CR42" i="1"/>
  <c r="CN43" i="1"/>
  <c r="CO43" i="1"/>
  <c r="CP43" i="1"/>
  <c r="CQ43" i="1"/>
  <c r="CR43" i="1"/>
  <c r="CN44" i="1"/>
  <c r="CO44" i="1"/>
  <c r="CP44" i="1"/>
  <c r="CQ44" i="1"/>
  <c r="CR44" i="1"/>
  <c r="CM41" i="1"/>
  <c r="CM42" i="1"/>
  <c r="CM43" i="1"/>
  <c r="CM44" i="1"/>
  <c r="CM40" i="1"/>
  <c r="CM33" i="1"/>
  <c r="CM34" i="1"/>
  <c r="CM35" i="1"/>
  <c r="CM36" i="1"/>
  <c r="CM37" i="1"/>
  <c r="CM38" i="1"/>
  <c r="CM32" i="1"/>
  <c r="CM28" i="1"/>
  <c r="CM29" i="1"/>
  <c r="CM27" i="1"/>
  <c r="CM23" i="1"/>
  <c r="CM24" i="1"/>
  <c r="CM25" i="1"/>
  <c r="CM22" i="1"/>
  <c r="CM19" i="1"/>
  <c r="CM16" i="1"/>
  <c r="CM17" i="1"/>
  <c r="CM15" i="1"/>
  <c r="CM8" i="1"/>
  <c r="CM9" i="1"/>
  <c r="CM10" i="1"/>
  <c r="CM11" i="1"/>
  <c r="CM12" i="1"/>
  <c r="CM7" i="1"/>
  <c r="CN47" i="1"/>
  <c r="CO47" i="1"/>
  <c r="CP47" i="1"/>
  <c r="CQ47" i="1"/>
  <c r="CR47" i="1"/>
  <c r="CM47" i="1"/>
  <c r="BL112" i="1"/>
  <c r="BM112" i="1"/>
  <c r="BN112" i="1"/>
  <c r="BO112" i="1"/>
  <c r="BP112" i="1"/>
  <c r="BL113" i="1"/>
  <c r="BM113" i="1"/>
  <c r="BN113" i="1"/>
  <c r="BO113" i="1"/>
  <c r="BP113" i="1"/>
  <c r="BL114" i="1"/>
  <c r="BM114" i="1"/>
  <c r="BN114" i="1"/>
  <c r="BO114" i="1"/>
  <c r="BP114" i="1"/>
  <c r="BL115" i="1"/>
  <c r="BM115" i="1"/>
  <c r="BN115" i="1"/>
  <c r="BO115" i="1"/>
  <c r="BP115" i="1"/>
  <c r="BL116" i="1"/>
  <c r="BM116" i="1"/>
  <c r="BN116" i="1"/>
  <c r="BO116" i="1"/>
  <c r="BP116" i="1"/>
  <c r="BL117" i="1"/>
  <c r="BM117" i="1"/>
  <c r="BN117" i="1"/>
  <c r="BO117" i="1"/>
  <c r="BP117" i="1"/>
  <c r="BL118" i="1"/>
  <c r="BM118" i="1"/>
  <c r="BN118" i="1"/>
  <c r="BO118" i="1"/>
  <c r="BP118" i="1"/>
  <c r="BL119" i="1"/>
  <c r="BM119" i="1"/>
  <c r="BN119" i="1"/>
  <c r="BO119" i="1"/>
  <c r="BP119" i="1"/>
  <c r="BL120" i="1"/>
  <c r="BM120" i="1"/>
  <c r="BN120" i="1"/>
  <c r="BO120" i="1"/>
  <c r="BP120" i="1"/>
  <c r="BL121" i="1"/>
  <c r="BM121" i="1"/>
  <c r="BN121" i="1"/>
  <c r="BO121" i="1"/>
  <c r="BP121" i="1"/>
  <c r="BL122" i="1"/>
  <c r="BM122" i="1"/>
  <c r="BN122" i="1"/>
  <c r="BO122" i="1"/>
  <c r="BP122" i="1"/>
  <c r="BL123" i="1"/>
  <c r="BM123" i="1"/>
  <c r="BN123" i="1"/>
  <c r="BO123" i="1"/>
  <c r="BP123" i="1"/>
  <c r="BL124" i="1"/>
  <c r="BM124" i="1"/>
  <c r="BN124" i="1"/>
  <c r="BO124" i="1"/>
  <c r="BP124" i="1"/>
  <c r="BL125" i="1"/>
  <c r="BM125" i="1"/>
  <c r="BN125" i="1"/>
  <c r="BO125" i="1"/>
  <c r="BP125" i="1"/>
  <c r="BL126" i="1"/>
  <c r="BM126" i="1"/>
  <c r="BN126" i="1"/>
  <c r="BO126" i="1"/>
  <c r="BP126" i="1"/>
  <c r="BL127" i="1"/>
  <c r="BM127" i="1"/>
  <c r="BN127" i="1"/>
  <c r="BO127" i="1"/>
  <c r="BP127" i="1"/>
  <c r="BL128" i="1"/>
  <c r="BM128" i="1"/>
  <c r="BN128" i="1"/>
  <c r="BO128" i="1"/>
  <c r="BP128" i="1"/>
  <c r="BL129" i="1"/>
  <c r="BM129" i="1"/>
  <c r="BN129" i="1"/>
  <c r="BO129" i="1"/>
  <c r="BP129" i="1"/>
  <c r="BL130" i="1"/>
  <c r="BM130" i="1"/>
  <c r="BN130" i="1"/>
  <c r="BO130" i="1"/>
  <c r="BP130" i="1"/>
  <c r="BL131" i="1"/>
  <c r="BM131" i="1"/>
  <c r="BN131" i="1"/>
  <c r="BO131" i="1"/>
  <c r="BP131" i="1"/>
  <c r="BL132" i="1"/>
  <c r="BM132" i="1"/>
  <c r="BN132" i="1"/>
  <c r="BO132" i="1"/>
  <c r="BP132" i="1"/>
  <c r="BL133" i="1"/>
  <c r="BM133" i="1"/>
  <c r="BN133" i="1"/>
  <c r="BO133" i="1"/>
  <c r="BP133" i="1"/>
  <c r="BL134" i="1"/>
  <c r="BM134" i="1"/>
  <c r="BN134" i="1"/>
  <c r="BO134" i="1"/>
  <c r="BP134" i="1"/>
  <c r="BL135" i="1"/>
  <c r="BM135" i="1"/>
  <c r="BN135" i="1"/>
  <c r="BO135" i="1"/>
  <c r="BP135" i="1"/>
  <c r="BL136" i="1"/>
  <c r="BM136" i="1"/>
  <c r="BN136" i="1"/>
  <c r="BO136" i="1"/>
  <c r="BP136" i="1"/>
  <c r="BL137" i="1"/>
  <c r="BM137" i="1"/>
  <c r="BN137" i="1"/>
  <c r="BO137" i="1"/>
  <c r="BP137" i="1"/>
  <c r="BL138" i="1"/>
  <c r="BM138" i="1"/>
  <c r="BN138" i="1"/>
  <c r="BO138" i="1"/>
  <c r="BP138" i="1"/>
  <c r="BL139" i="1"/>
  <c r="BM139" i="1"/>
  <c r="BN139" i="1"/>
  <c r="BO139" i="1"/>
  <c r="BP139" i="1"/>
  <c r="BL140" i="1"/>
  <c r="BM140" i="1"/>
  <c r="BN140" i="1"/>
  <c r="BO140" i="1"/>
  <c r="BP140" i="1"/>
  <c r="BL141" i="1"/>
  <c r="BM141" i="1"/>
  <c r="BN141" i="1"/>
  <c r="BO141" i="1"/>
  <c r="BP141" i="1"/>
  <c r="BL142" i="1"/>
  <c r="BM142" i="1"/>
  <c r="BN142" i="1"/>
  <c r="BO142" i="1"/>
  <c r="BP142" i="1"/>
  <c r="BL143" i="1"/>
  <c r="BM143" i="1"/>
  <c r="BN143" i="1"/>
  <c r="BO143" i="1"/>
  <c r="BP143" i="1"/>
  <c r="BL144" i="1"/>
  <c r="BM144" i="1"/>
  <c r="BN144" i="1"/>
  <c r="BO144" i="1"/>
  <c r="BP144" i="1"/>
  <c r="BL145" i="1"/>
  <c r="BM145" i="1"/>
  <c r="BN145" i="1"/>
  <c r="BO145" i="1"/>
  <c r="BP145" i="1"/>
  <c r="BL146" i="1"/>
  <c r="BM146" i="1"/>
  <c r="BN146" i="1"/>
  <c r="BO146" i="1"/>
  <c r="BP146" i="1"/>
  <c r="BL147" i="1"/>
  <c r="BM147" i="1"/>
  <c r="BN147" i="1"/>
  <c r="BO147" i="1"/>
  <c r="BP147" i="1"/>
  <c r="BL148" i="1"/>
  <c r="BM148" i="1"/>
  <c r="BN148" i="1"/>
  <c r="BO148" i="1"/>
  <c r="BP148" i="1"/>
  <c r="BL149" i="1"/>
  <c r="BM149" i="1"/>
  <c r="BN149" i="1"/>
  <c r="BO149" i="1"/>
  <c r="BP149" i="1"/>
  <c r="BL150" i="1"/>
  <c r="BM150" i="1"/>
  <c r="BN150" i="1"/>
  <c r="BO150" i="1"/>
  <c r="BP150" i="1"/>
  <c r="BL151" i="1"/>
  <c r="BM151" i="1"/>
  <c r="BN151" i="1"/>
  <c r="BO151" i="1"/>
  <c r="BP151" i="1"/>
  <c r="BL152" i="1"/>
  <c r="BM152" i="1"/>
  <c r="BN152" i="1"/>
  <c r="BO152" i="1"/>
  <c r="BP152" i="1"/>
  <c r="BL153" i="1"/>
  <c r="BM153" i="1"/>
  <c r="BN153" i="1"/>
  <c r="BO153" i="1"/>
  <c r="BP153" i="1"/>
  <c r="BL154" i="1"/>
  <c r="BM154" i="1"/>
  <c r="BN154" i="1"/>
  <c r="BO154" i="1"/>
  <c r="BP154" i="1"/>
  <c r="BL155" i="1"/>
  <c r="BM155" i="1"/>
  <c r="BN155" i="1"/>
  <c r="BO155" i="1"/>
  <c r="BP155" i="1"/>
  <c r="BL156" i="1"/>
  <c r="BM156" i="1"/>
  <c r="BN156" i="1"/>
  <c r="BO156" i="1"/>
  <c r="BP156" i="1"/>
  <c r="BL157" i="1"/>
  <c r="BM157" i="1"/>
  <c r="BN157" i="1"/>
  <c r="BO157" i="1"/>
  <c r="BP157" i="1"/>
  <c r="BL158" i="1"/>
  <c r="BM158" i="1"/>
  <c r="BN158" i="1"/>
  <c r="BO158" i="1"/>
  <c r="BP158" i="1"/>
  <c r="BL159" i="1"/>
  <c r="BM159" i="1"/>
  <c r="BN159" i="1"/>
  <c r="BO159" i="1"/>
  <c r="BP159" i="1"/>
  <c r="BL160" i="1"/>
  <c r="BM160" i="1"/>
  <c r="BN160" i="1"/>
  <c r="BO160" i="1"/>
  <c r="BP160" i="1"/>
  <c r="BL161" i="1"/>
  <c r="BM161" i="1"/>
  <c r="BN161" i="1"/>
  <c r="BO161" i="1"/>
  <c r="BP161" i="1"/>
  <c r="BL162" i="1"/>
  <c r="BM162" i="1"/>
  <c r="BN162" i="1"/>
  <c r="BO162" i="1"/>
  <c r="BP162" i="1"/>
  <c r="BL163" i="1"/>
  <c r="BM163" i="1"/>
  <c r="BN163" i="1"/>
  <c r="BO163" i="1"/>
  <c r="BP163" i="1"/>
  <c r="BL164" i="1"/>
  <c r="BM164" i="1"/>
  <c r="BN164" i="1"/>
  <c r="BO164" i="1"/>
  <c r="BP164" i="1"/>
  <c r="BL165" i="1"/>
  <c r="BM165" i="1"/>
  <c r="BN165" i="1"/>
  <c r="BO165" i="1"/>
  <c r="BP165" i="1"/>
  <c r="BL166" i="1"/>
  <c r="BM166" i="1"/>
  <c r="BN166" i="1"/>
  <c r="BO166" i="1"/>
  <c r="BP166" i="1"/>
  <c r="BL167" i="1"/>
  <c r="BM167" i="1"/>
  <c r="BN167" i="1"/>
  <c r="BO167" i="1"/>
  <c r="BP167" i="1"/>
  <c r="BL168" i="1"/>
  <c r="BM168" i="1"/>
  <c r="BN168" i="1"/>
  <c r="BO168" i="1"/>
  <c r="BP168" i="1"/>
  <c r="BL169" i="1"/>
  <c r="BM169" i="1"/>
  <c r="BN169" i="1"/>
  <c r="BO169" i="1"/>
  <c r="BP169" i="1"/>
  <c r="BL170" i="1"/>
  <c r="BM170" i="1"/>
  <c r="BN170" i="1"/>
  <c r="BO170" i="1"/>
  <c r="BP170" i="1"/>
  <c r="BL171" i="1"/>
  <c r="BM171" i="1"/>
  <c r="BN171" i="1"/>
  <c r="BO171" i="1"/>
  <c r="BP171" i="1"/>
  <c r="BL172" i="1"/>
  <c r="BM172" i="1"/>
  <c r="BN172" i="1"/>
  <c r="BO172" i="1"/>
  <c r="BP172" i="1"/>
  <c r="BL173" i="1"/>
  <c r="BM173" i="1"/>
  <c r="BN173" i="1"/>
  <c r="BO173" i="1"/>
  <c r="BP173" i="1"/>
  <c r="BL174" i="1"/>
  <c r="BM174" i="1"/>
  <c r="BN174" i="1"/>
  <c r="BO174" i="1"/>
  <c r="BP174" i="1"/>
  <c r="BL175" i="1"/>
  <c r="BM175" i="1"/>
  <c r="BN175" i="1"/>
  <c r="BO175" i="1"/>
  <c r="BP175" i="1"/>
  <c r="BL176" i="1"/>
  <c r="BM176" i="1"/>
  <c r="BN176" i="1"/>
  <c r="BO176" i="1"/>
  <c r="BP176" i="1"/>
  <c r="BL177" i="1"/>
  <c r="BM177" i="1"/>
  <c r="BN177" i="1"/>
  <c r="BO177" i="1"/>
  <c r="BP177" i="1"/>
  <c r="BL178" i="1"/>
  <c r="BM178" i="1"/>
  <c r="BN178" i="1"/>
  <c r="BO178" i="1"/>
  <c r="BP178" i="1"/>
  <c r="BL179" i="1"/>
  <c r="BM179" i="1"/>
  <c r="BN179" i="1"/>
  <c r="BO179" i="1"/>
  <c r="BP179" i="1"/>
  <c r="BL180" i="1"/>
  <c r="BM180" i="1"/>
  <c r="BN180" i="1"/>
  <c r="BO180" i="1"/>
  <c r="BP180" i="1"/>
  <c r="BL181" i="1"/>
  <c r="BM181" i="1"/>
  <c r="BN181" i="1"/>
  <c r="BO181" i="1"/>
  <c r="BP181" i="1"/>
  <c r="BL182" i="1"/>
  <c r="BM182" i="1"/>
  <c r="BN182" i="1"/>
  <c r="BO182" i="1"/>
  <c r="BP182" i="1"/>
  <c r="BL183" i="1"/>
  <c r="BM183" i="1"/>
  <c r="BN183" i="1"/>
  <c r="BO183" i="1"/>
  <c r="BP183" i="1"/>
  <c r="BL184" i="1"/>
  <c r="BM184" i="1"/>
  <c r="BN184" i="1"/>
  <c r="BO184" i="1"/>
  <c r="BP184" i="1"/>
  <c r="BL185" i="1"/>
  <c r="BM185" i="1"/>
  <c r="BN185" i="1"/>
  <c r="BO185" i="1"/>
  <c r="BP185" i="1"/>
  <c r="BL186" i="1"/>
  <c r="BM186" i="1"/>
  <c r="BN186" i="1"/>
  <c r="BO186" i="1"/>
  <c r="BP186" i="1"/>
  <c r="BL187" i="1"/>
  <c r="BM187" i="1"/>
  <c r="BN187" i="1"/>
  <c r="BO187" i="1"/>
  <c r="BP187" i="1"/>
  <c r="BL188" i="1"/>
  <c r="BM188" i="1"/>
  <c r="BN188" i="1"/>
  <c r="BO188" i="1"/>
  <c r="BP188" i="1"/>
  <c r="BL189" i="1"/>
  <c r="BM189" i="1"/>
  <c r="BN189" i="1"/>
  <c r="BO189" i="1"/>
  <c r="BP189" i="1"/>
  <c r="BK189" i="1"/>
  <c r="BK187" i="1"/>
  <c r="BK186" i="1"/>
  <c r="BK184" i="1"/>
  <c r="BK183" i="1"/>
  <c r="BK179" i="1"/>
  <c r="BK178" i="1"/>
  <c r="BK174" i="1"/>
  <c r="BK175" i="1"/>
  <c r="BK173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17" i="1"/>
  <c r="BK113" i="1"/>
  <c r="BK112" i="1"/>
  <c r="BL194" i="1"/>
  <c r="BM194" i="1"/>
  <c r="BN194" i="1"/>
  <c r="BO194" i="1"/>
  <c r="BP194" i="1"/>
  <c r="BK194" i="1"/>
  <c r="BL84" i="1"/>
  <c r="BM84" i="1"/>
  <c r="BN84" i="1"/>
  <c r="BO84" i="1"/>
  <c r="BP84" i="1"/>
  <c r="BL85" i="1"/>
  <c r="BM85" i="1"/>
  <c r="BN85" i="1"/>
  <c r="BO85" i="1"/>
  <c r="BP85" i="1"/>
  <c r="BL86" i="1"/>
  <c r="BM86" i="1"/>
  <c r="BN86" i="1"/>
  <c r="BO86" i="1"/>
  <c r="BP86" i="1"/>
  <c r="BL87" i="1"/>
  <c r="BM87" i="1"/>
  <c r="BN87" i="1"/>
  <c r="BO87" i="1"/>
  <c r="BP87" i="1"/>
  <c r="BL88" i="1"/>
  <c r="BM88" i="1"/>
  <c r="BN88" i="1"/>
  <c r="BO88" i="1"/>
  <c r="BP88" i="1"/>
  <c r="BL89" i="1"/>
  <c r="BM89" i="1"/>
  <c r="BN89" i="1"/>
  <c r="BO89" i="1"/>
  <c r="BP89" i="1"/>
  <c r="BL90" i="1"/>
  <c r="BM90" i="1"/>
  <c r="BN90" i="1"/>
  <c r="BO90" i="1"/>
  <c r="BP90" i="1"/>
  <c r="BL91" i="1"/>
  <c r="BM91" i="1"/>
  <c r="BN91" i="1"/>
  <c r="BO91" i="1"/>
  <c r="BP91" i="1"/>
  <c r="BL92" i="1"/>
  <c r="BM92" i="1"/>
  <c r="BN92" i="1"/>
  <c r="BO92" i="1"/>
  <c r="BP92" i="1"/>
  <c r="BL93" i="1"/>
  <c r="BM93" i="1"/>
  <c r="BN93" i="1"/>
  <c r="BO93" i="1"/>
  <c r="BP93" i="1"/>
  <c r="BL94" i="1"/>
  <c r="BM94" i="1"/>
  <c r="BN94" i="1"/>
  <c r="BO94" i="1"/>
  <c r="BP94" i="1"/>
  <c r="BL95" i="1"/>
  <c r="BM95" i="1"/>
  <c r="BN95" i="1"/>
  <c r="BO95" i="1"/>
  <c r="BP95" i="1"/>
  <c r="BL96" i="1"/>
  <c r="BM96" i="1"/>
  <c r="BN96" i="1"/>
  <c r="BO96" i="1"/>
  <c r="BP96" i="1"/>
  <c r="BL97" i="1"/>
  <c r="BM97" i="1"/>
  <c r="BN97" i="1"/>
  <c r="BO97" i="1"/>
  <c r="BP97" i="1"/>
  <c r="BL98" i="1"/>
  <c r="BM98" i="1"/>
  <c r="BN98" i="1"/>
  <c r="BO98" i="1"/>
  <c r="BP98" i="1"/>
  <c r="BL99" i="1"/>
  <c r="BM99" i="1"/>
  <c r="BN99" i="1"/>
  <c r="BO99" i="1"/>
  <c r="BP99" i="1"/>
  <c r="BL100" i="1"/>
  <c r="BM100" i="1"/>
  <c r="BN100" i="1"/>
  <c r="BO100" i="1"/>
  <c r="BP100" i="1"/>
  <c r="BL101" i="1"/>
  <c r="BM101" i="1"/>
  <c r="BN101" i="1"/>
  <c r="BO101" i="1"/>
  <c r="BP101" i="1"/>
  <c r="BL102" i="1"/>
  <c r="BM102" i="1"/>
  <c r="BN102" i="1"/>
  <c r="BO102" i="1"/>
  <c r="BP102" i="1"/>
  <c r="BL103" i="1"/>
  <c r="BM103" i="1"/>
  <c r="BN103" i="1"/>
  <c r="BO103" i="1"/>
  <c r="BP103" i="1"/>
  <c r="BL104" i="1"/>
  <c r="BM104" i="1"/>
  <c r="BN104" i="1"/>
  <c r="BO104" i="1"/>
  <c r="BP104" i="1"/>
  <c r="BL105" i="1"/>
  <c r="BM105" i="1"/>
  <c r="BN105" i="1"/>
  <c r="BO105" i="1"/>
  <c r="BP105" i="1"/>
  <c r="BL106" i="1"/>
  <c r="BM106" i="1"/>
  <c r="BN106" i="1"/>
  <c r="BO106" i="1"/>
  <c r="BP106" i="1"/>
  <c r="BK104" i="1"/>
  <c r="BK105" i="1"/>
  <c r="BK106" i="1"/>
  <c r="BK103" i="1"/>
  <c r="BK99" i="1"/>
  <c r="BK95" i="1"/>
  <c r="BK96" i="1"/>
  <c r="BK94" i="1"/>
  <c r="BK92" i="1"/>
  <c r="BK85" i="1"/>
  <c r="BK86" i="1"/>
  <c r="BK87" i="1"/>
  <c r="BK88" i="1"/>
  <c r="BK89" i="1"/>
  <c r="BK84" i="1"/>
  <c r="BL109" i="1"/>
  <c r="BM109" i="1"/>
  <c r="BN109" i="1"/>
  <c r="BO109" i="1"/>
  <c r="BP109" i="1"/>
  <c r="BK109" i="1"/>
  <c r="BL50" i="1"/>
  <c r="BM50" i="1"/>
  <c r="BN50" i="1"/>
  <c r="BO50" i="1"/>
  <c r="BP50" i="1"/>
  <c r="BL51" i="1"/>
  <c r="BM51" i="1"/>
  <c r="BN51" i="1"/>
  <c r="BO51" i="1"/>
  <c r="BP51" i="1"/>
  <c r="BL52" i="1"/>
  <c r="BM52" i="1"/>
  <c r="BN52" i="1"/>
  <c r="BO52" i="1"/>
  <c r="BP52" i="1"/>
  <c r="BL53" i="1"/>
  <c r="BM53" i="1"/>
  <c r="BN53" i="1"/>
  <c r="BO53" i="1"/>
  <c r="BP53" i="1"/>
  <c r="BL54" i="1"/>
  <c r="BM54" i="1"/>
  <c r="BN54" i="1"/>
  <c r="BO54" i="1"/>
  <c r="BP54" i="1"/>
  <c r="BL55" i="1"/>
  <c r="BM55" i="1"/>
  <c r="BN55" i="1"/>
  <c r="BO55" i="1"/>
  <c r="BP55" i="1"/>
  <c r="BL56" i="1"/>
  <c r="BM56" i="1"/>
  <c r="BN56" i="1"/>
  <c r="BO56" i="1"/>
  <c r="BP56" i="1"/>
  <c r="BL57" i="1"/>
  <c r="BM57" i="1"/>
  <c r="BN57" i="1"/>
  <c r="BO57" i="1"/>
  <c r="BP57" i="1"/>
  <c r="BL58" i="1"/>
  <c r="BM58" i="1"/>
  <c r="BN58" i="1"/>
  <c r="BO58" i="1"/>
  <c r="BP58" i="1"/>
  <c r="BL59" i="1"/>
  <c r="BM59" i="1"/>
  <c r="BN59" i="1"/>
  <c r="BO59" i="1"/>
  <c r="BP59" i="1"/>
  <c r="BL60" i="1"/>
  <c r="BM60" i="1"/>
  <c r="BN60" i="1"/>
  <c r="BO60" i="1"/>
  <c r="BP60" i="1"/>
  <c r="BL61" i="1"/>
  <c r="BM61" i="1"/>
  <c r="BN61" i="1"/>
  <c r="BO61" i="1"/>
  <c r="BP61" i="1"/>
  <c r="BL62" i="1"/>
  <c r="BM62" i="1"/>
  <c r="BN62" i="1"/>
  <c r="BO62" i="1"/>
  <c r="BP62" i="1"/>
  <c r="BL63" i="1"/>
  <c r="BM63" i="1"/>
  <c r="BN63" i="1"/>
  <c r="BO63" i="1"/>
  <c r="BP63" i="1"/>
  <c r="BL64" i="1"/>
  <c r="BM64" i="1"/>
  <c r="BN64" i="1"/>
  <c r="BO64" i="1"/>
  <c r="BP64" i="1"/>
  <c r="BL65" i="1"/>
  <c r="BM65" i="1"/>
  <c r="BN65" i="1"/>
  <c r="BO65" i="1"/>
  <c r="BP65" i="1"/>
  <c r="BL66" i="1"/>
  <c r="BM66" i="1"/>
  <c r="BN66" i="1"/>
  <c r="BO66" i="1"/>
  <c r="BP66" i="1"/>
  <c r="BL67" i="1"/>
  <c r="BM67" i="1"/>
  <c r="BN67" i="1"/>
  <c r="BO67" i="1"/>
  <c r="BP67" i="1"/>
  <c r="BL68" i="1"/>
  <c r="BM68" i="1"/>
  <c r="BN68" i="1"/>
  <c r="BO68" i="1"/>
  <c r="BP68" i="1"/>
  <c r="BL69" i="1"/>
  <c r="BM69" i="1"/>
  <c r="BN69" i="1"/>
  <c r="BO69" i="1"/>
  <c r="BP69" i="1"/>
  <c r="BL70" i="1"/>
  <c r="BM70" i="1"/>
  <c r="BN70" i="1"/>
  <c r="BO70" i="1"/>
  <c r="BP70" i="1"/>
  <c r="BL71" i="1"/>
  <c r="BM71" i="1"/>
  <c r="BN71" i="1"/>
  <c r="BO71" i="1"/>
  <c r="BP71" i="1"/>
  <c r="BL72" i="1"/>
  <c r="BM72" i="1"/>
  <c r="BN72" i="1"/>
  <c r="BO72" i="1"/>
  <c r="BP72" i="1"/>
  <c r="BL73" i="1"/>
  <c r="BM73" i="1"/>
  <c r="BN73" i="1"/>
  <c r="BO73" i="1"/>
  <c r="BP73" i="1"/>
  <c r="BL74" i="1"/>
  <c r="BM74" i="1"/>
  <c r="BN74" i="1"/>
  <c r="BO74" i="1"/>
  <c r="BP74" i="1"/>
  <c r="BL75" i="1"/>
  <c r="BM75" i="1"/>
  <c r="BN75" i="1"/>
  <c r="BO75" i="1"/>
  <c r="BP75" i="1"/>
  <c r="BL76" i="1"/>
  <c r="BM76" i="1"/>
  <c r="BN76" i="1"/>
  <c r="BO76" i="1"/>
  <c r="BP76" i="1"/>
  <c r="BL77" i="1"/>
  <c r="BM77" i="1"/>
  <c r="BN77" i="1"/>
  <c r="BO77" i="1"/>
  <c r="BP77" i="1"/>
  <c r="BL78" i="1"/>
  <c r="BM78" i="1"/>
  <c r="BN78" i="1"/>
  <c r="BO78" i="1"/>
  <c r="BP78" i="1"/>
  <c r="BK74" i="1"/>
  <c r="BK75" i="1"/>
  <c r="BK76" i="1"/>
  <c r="BK73" i="1"/>
  <c r="BK69" i="1"/>
  <c r="BK70" i="1"/>
  <c r="BK71" i="1"/>
  <c r="BK68" i="1"/>
  <c r="BK60" i="1"/>
  <c r="BK61" i="1"/>
  <c r="BK62" i="1"/>
  <c r="BK63" i="1"/>
  <c r="BK64" i="1"/>
  <c r="BK65" i="1"/>
  <c r="BK66" i="1"/>
  <c r="BK59" i="1"/>
  <c r="BK51" i="1"/>
  <c r="BK52" i="1"/>
  <c r="BK53" i="1"/>
  <c r="BK54" i="1"/>
  <c r="BK55" i="1"/>
  <c r="BK50" i="1"/>
  <c r="BL81" i="1"/>
  <c r="BM81" i="1"/>
  <c r="BN81" i="1"/>
  <c r="BO81" i="1"/>
  <c r="BP81" i="1"/>
  <c r="BK81" i="1"/>
  <c r="BL7" i="1"/>
  <c r="BM7" i="1"/>
  <c r="BN7" i="1"/>
  <c r="BO7" i="1"/>
  <c r="BP7" i="1"/>
  <c r="BL8" i="1"/>
  <c r="BM8" i="1"/>
  <c r="BN8" i="1"/>
  <c r="BO8" i="1"/>
  <c r="BP8" i="1"/>
  <c r="BL9" i="1"/>
  <c r="BM9" i="1"/>
  <c r="BN9" i="1"/>
  <c r="BO9" i="1"/>
  <c r="BP9" i="1"/>
  <c r="BL10" i="1"/>
  <c r="BM10" i="1"/>
  <c r="BN10" i="1"/>
  <c r="BO10" i="1"/>
  <c r="BP10" i="1"/>
  <c r="BL11" i="1"/>
  <c r="BM11" i="1"/>
  <c r="BN11" i="1"/>
  <c r="BO11" i="1"/>
  <c r="BP11" i="1"/>
  <c r="BL12" i="1"/>
  <c r="BM12" i="1"/>
  <c r="BN12" i="1"/>
  <c r="BO12" i="1"/>
  <c r="BP12" i="1"/>
  <c r="BL13" i="1"/>
  <c r="BM13" i="1"/>
  <c r="BN13" i="1"/>
  <c r="BO13" i="1"/>
  <c r="BP13" i="1"/>
  <c r="BL14" i="1"/>
  <c r="BM14" i="1"/>
  <c r="BN14" i="1"/>
  <c r="BO14" i="1"/>
  <c r="BP14" i="1"/>
  <c r="BL15" i="1"/>
  <c r="BM15" i="1"/>
  <c r="BN15" i="1"/>
  <c r="BO15" i="1"/>
  <c r="BP15" i="1"/>
  <c r="BL16" i="1"/>
  <c r="BM16" i="1"/>
  <c r="BN16" i="1"/>
  <c r="BO16" i="1"/>
  <c r="BP16" i="1"/>
  <c r="BL17" i="1"/>
  <c r="BM17" i="1"/>
  <c r="BN17" i="1"/>
  <c r="BO17" i="1"/>
  <c r="BP17" i="1"/>
  <c r="BL18" i="1"/>
  <c r="BM18" i="1"/>
  <c r="BN18" i="1"/>
  <c r="BO18" i="1"/>
  <c r="BP18" i="1"/>
  <c r="BL19" i="1"/>
  <c r="BM19" i="1"/>
  <c r="BN19" i="1"/>
  <c r="BO19" i="1"/>
  <c r="BP19" i="1"/>
  <c r="BL20" i="1"/>
  <c r="BM20" i="1"/>
  <c r="BN20" i="1"/>
  <c r="BO20" i="1"/>
  <c r="BP20" i="1"/>
  <c r="BL21" i="1"/>
  <c r="BM21" i="1"/>
  <c r="BN21" i="1"/>
  <c r="BO21" i="1"/>
  <c r="BP21" i="1"/>
  <c r="BL22" i="1"/>
  <c r="BM22" i="1"/>
  <c r="BN22" i="1"/>
  <c r="BO22" i="1"/>
  <c r="BP22" i="1"/>
  <c r="BL23" i="1"/>
  <c r="BM23" i="1"/>
  <c r="BN23" i="1"/>
  <c r="BO23" i="1"/>
  <c r="BP23" i="1"/>
  <c r="BL24" i="1"/>
  <c r="BM24" i="1"/>
  <c r="BN24" i="1"/>
  <c r="BO24" i="1"/>
  <c r="BP24" i="1"/>
  <c r="BL25" i="1"/>
  <c r="BM25" i="1"/>
  <c r="BN25" i="1"/>
  <c r="BO25" i="1"/>
  <c r="BP25" i="1"/>
  <c r="BL26" i="1"/>
  <c r="BM26" i="1"/>
  <c r="BN26" i="1"/>
  <c r="BO26" i="1"/>
  <c r="BP26" i="1"/>
  <c r="BL27" i="1"/>
  <c r="BM27" i="1"/>
  <c r="BN27" i="1"/>
  <c r="BO27" i="1"/>
  <c r="BP27" i="1"/>
  <c r="BL28" i="1"/>
  <c r="BM28" i="1"/>
  <c r="BN28" i="1"/>
  <c r="BO28" i="1"/>
  <c r="BP28" i="1"/>
  <c r="BL29" i="1"/>
  <c r="BM29" i="1"/>
  <c r="BN29" i="1"/>
  <c r="BO29" i="1"/>
  <c r="BP29" i="1"/>
  <c r="BL30" i="1"/>
  <c r="BM30" i="1"/>
  <c r="BN30" i="1"/>
  <c r="BO30" i="1"/>
  <c r="BP30" i="1"/>
  <c r="BL31" i="1"/>
  <c r="BM31" i="1"/>
  <c r="BN31" i="1"/>
  <c r="BO31" i="1"/>
  <c r="BP31" i="1"/>
  <c r="BL32" i="1"/>
  <c r="BM32" i="1"/>
  <c r="BN32" i="1"/>
  <c r="BO32" i="1"/>
  <c r="BP32" i="1"/>
  <c r="BL33" i="1"/>
  <c r="BM33" i="1"/>
  <c r="BN33" i="1"/>
  <c r="BO33" i="1"/>
  <c r="BP33" i="1"/>
  <c r="BL34" i="1"/>
  <c r="BM34" i="1"/>
  <c r="BN34" i="1"/>
  <c r="BO34" i="1"/>
  <c r="BP34" i="1"/>
  <c r="BL35" i="1"/>
  <c r="BM35" i="1"/>
  <c r="BN35" i="1"/>
  <c r="BO35" i="1"/>
  <c r="BP35" i="1"/>
  <c r="BL36" i="1"/>
  <c r="BM36" i="1"/>
  <c r="BN36" i="1"/>
  <c r="BO36" i="1"/>
  <c r="BP36" i="1"/>
  <c r="BL37" i="1"/>
  <c r="BM37" i="1"/>
  <c r="BN37" i="1"/>
  <c r="BO37" i="1"/>
  <c r="BP37" i="1"/>
  <c r="BL38" i="1"/>
  <c r="BM38" i="1"/>
  <c r="BN38" i="1"/>
  <c r="BO38" i="1"/>
  <c r="BP38" i="1"/>
  <c r="BL39" i="1"/>
  <c r="BM39" i="1"/>
  <c r="BN39" i="1"/>
  <c r="BO39" i="1"/>
  <c r="BP39" i="1"/>
  <c r="BL40" i="1"/>
  <c r="BM40" i="1"/>
  <c r="BN40" i="1"/>
  <c r="BO40" i="1"/>
  <c r="BP40" i="1"/>
  <c r="BL41" i="1"/>
  <c r="BM41" i="1"/>
  <c r="BN41" i="1"/>
  <c r="BO41" i="1"/>
  <c r="BP41" i="1"/>
  <c r="BL42" i="1"/>
  <c r="BM42" i="1"/>
  <c r="BN42" i="1"/>
  <c r="BO42" i="1"/>
  <c r="BP42" i="1"/>
  <c r="BL43" i="1"/>
  <c r="BM43" i="1"/>
  <c r="BN43" i="1"/>
  <c r="BO43" i="1"/>
  <c r="BP43" i="1"/>
  <c r="BL44" i="1"/>
  <c r="BM44" i="1"/>
  <c r="BN44" i="1"/>
  <c r="BO44" i="1"/>
  <c r="BP44" i="1"/>
  <c r="BK41" i="1"/>
  <c r="BK42" i="1"/>
  <c r="BK43" i="1"/>
  <c r="BK44" i="1"/>
  <c r="BK40" i="1"/>
  <c r="BK33" i="1"/>
  <c r="BK34" i="1"/>
  <c r="BK35" i="1"/>
  <c r="BK36" i="1"/>
  <c r="BK37" i="1"/>
  <c r="BK38" i="1"/>
  <c r="BK32" i="1"/>
  <c r="BK28" i="1"/>
  <c r="BK29" i="1"/>
  <c r="BK27" i="1"/>
  <c r="BK23" i="1"/>
  <c r="BK24" i="1"/>
  <c r="BK25" i="1"/>
  <c r="BK22" i="1"/>
  <c r="BK19" i="1"/>
  <c r="BK16" i="1"/>
  <c r="BK17" i="1"/>
  <c r="BK15" i="1"/>
  <c r="BK8" i="1"/>
  <c r="BK9" i="1"/>
  <c r="BK10" i="1"/>
  <c r="BK11" i="1"/>
  <c r="BK12" i="1"/>
  <c r="BK7" i="1"/>
  <c r="BL47" i="1"/>
  <c r="BM47" i="1"/>
  <c r="BN47" i="1"/>
  <c r="BO47" i="1"/>
  <c r="BP47" i="1"/>
  <c r="BK47" i="1"/>
  <c r="BK176" i="1"/>
  <c r="BK177" i="1"/>
  <c r="AI185" i="1"/>
  <c r="AJ185" i="1"/>
  <c r="AK185" i="1"/>
  <c r="AL185" i="1"/>
  <c r="AM185" i="1"/>
  <c r="AI188" i="1"/>
  <c r="AJ188" i="1"/>
  <c r="AK188" i="1"/>
  <c r="AL188" i="1"/>
  <c r="AM188" i="1"/>
  <c r="AH188" i="1"/>
  <c r="AH185" i="1"/>
  <c r="AI112" i="1"/>
  <c r="AJ112" i="1"/>
  <c r="AK112" i="1"/>
  <c r="AL112" i="1"/>
  <c r="AM112" i="1"/>
  <c r="AI113" i="1"/>
  <c r="AJ113" i="1"/>
  <c r="AK113" i="1"/>
  <c r="AL113" i="1"/>
  <c r="AM113" i="1"/>
  <c r="AI114" i="1"/>
  <c r="AJ114" i="1"/>
  <c r="AK114" i="1"/>
  <c r="AL114" i="1"/>
  <c r="AM114" i="1"/>
  <c r="AI115" i="1"/>
  <c r="AJ115" i="1"/>
  <c r="AK115" i="1"/>
  <c r="AL115" i="1"/>
  <c r="AM115" i="1"/>
  <c r="AI116" i="1"/>
  <c r="AJ116" i="1"/>
  <c r="AK116" i="1"/>
  <c r="AL116" i="1"/>
  <c r="AM116" i="1"/>
  <c r="AI117" i="1"/>
  <c r="AJ117" i="1"/>
  <c r="AK117" i="1"/>
  <c r="AL117" i="1"/>
  <c r="AM117" i="1"/>
  <c r="AI118" i="1"/>
  <c r="AJ118" i="1"/>
  <c r="AK118" i="1"/>
  <c r="AL118" i="1"/>
  <c r="AM118" i="1"/>
  <c r="AI119" i="1"/>
  <c r="AJ119" i="1"/>
  <c r="AK119" i="1"/>
  <c r="AL119" i="1"/>
  <c r="AM119" i="1"/>
  <c r="AI120" i="1"/>
  <c r="AJ120" i="1"/>
  <c r="AK120" i="1"/>
  <c r="AL120" i="1"/>
  <c r="AM120" i="1"/>
  <c r="AI121" i="1"/>
  <c r="AJ121" i="1"/>
  <c r="AK121" i="1"/>
  <c r="AL121" i="1"/>
  <c r="AM121" i="1"/>
  <c r="AI122" i="1"/>
  <c r="AJ122" i="1"/>
  <c r="AK122" i="1"/>
  <c r="AL122" i="1"/>
  <c r="AM122" i="1"/>
  <c r="AI123" i="1"/>
  <c r="AJ123" i="1"/>
  <c r="AK123" i="1"/>
  <c r="AL123" i="1"/>
  <c r="AM123" i="1"/>
  <c r="AI124" i="1"/>
  <c r="AJ124" i="1"/>
  <c r="AK124" i="1"/>
  <c r="AL124" i="1"/>
  <c r="AM124" i="1"/>
  <c r="AI125" i="1"/>
  <c r="AJ125" i="1"/>
  <c r="AK125" i="1"/>
  <c r="AL125" i="1"/>
  <c r="AM125" i="1"/>
  <c r="AI126" i="1"/>
  <c r="AJ126" i="1"/>
  <c r="AK126" i="1"/>
  <c r="AL126" i="1"/>
  <c r="AM126" i="1"/>
  <c r="AI127" i="1"/>
  <c r="AJ127" i="1"/>
  <c r="AK127" i="1"/>
  <c r="AL127" i="1"/>
  <c r="AM127" i="1"/>
  <c r="AI128" i="1"/>
  <c r="AJ128" i="1"/>
  <c r="AK128" i="1"/>
  <c r="AL128" i="1"/>
  <c r="AM128" i="1"/>
  <c r="AI129" i="1"/>
  <c r="AJ129" i="1"/>
  <c r="AK129" i="1"/>
  <c r="AL129" i="1"/>
  <c r="AM129" i="1"/>
  <c r="AI130" i="1"/>
  <c r="AJ130" i="1"/>
  <c r="AK130" i="1"/>
  <c r="AL130" i="1"/>
  <c r="AM130" i="1"/>
  <c r="AI131" i="1"/>
  <c r="AJ131" i="1"/>
  <c r="AK131" i="1"/>
  <c r="AL131" i="1"/>
  <c r="AM131" i="1"/>
  <c r="AI132" i="1"/>
  <c r="AJ132" i="1"/>
  <c r="AK132" i="1"/>
  <c r="AL132" i="1"/>
  <c r="AM132" i="1"/>
  <c r="AI133" i="1"/>
  <c r="AJ133" i="1"/>
  <c r="AK133" i="1"/>
  <c r="AL133" i="1"/>
  <c r="AM133" i="1"/>
  <c r="AI134" i="1"/>
  <c r="AJ134" i="1"/>
  <c r="AK134" i="1"/>
  <c r="AL134" i="1"/>
  <c r="AM134" i="1"/>
  <c r="AI135" i="1"/>
  <c r="AJ135" i="1"/>
  <c r="AK135" i="1"/>
  <c r="AL135" i="1"/>
  <c r="AM135" i="1"/>
  <c r="AI136" i="1"/>
  <c r="AJ136" i="1"/>
  <c r="AK136" i="1"/>
  <c r="AL136" i="1"/>
  <c r="AM136" i="1"/>
  <c r="AI137" i="1"/>
  <c r="AJ137" i="1"/>
  <c r="AK137" i="1"/>
  <c r="AL137" i="1"/>
  <c r="AM137" i="1"/>
  <c r="AI138" i="1"/>
  <c r="AJ138" i="1"/>
  <c r="AK138" i="1"/>
  <c r="AL138" i="1"/>
  <c r="AM138" i="1"/>
  <c r="AI139" i="1"/>
  <c r="AJ139" i="1"/>
  <c r="AK139" i="1"/>
  <c r="AL139" i="1"/>
  <c r="AM139" i="1"/>
  <c r="AI140" i="1"/>
  <c r="AJ140" i="1"/>
  <c r="AK140" i="1"/>
  <c r="AL140" i="1"/>
  <c r="AM140" i="1"/>
  <c r="AI141" i="1"/>
  <c r="AJ141" i="1"/>
  <c r="AK141" i="1"/>
  <c r="AL141" i="1"/>
  <c r="AM141" i="1"/>
  <c r="AI142" i="1"/>
  <c r="AJ142" i="1"/>
  <c r="AK142" i="1"/>
  <c r="AL142" i="1"/>
  <c r="AM142" i="1"/>
  <c r="AI143" i="1"/>
  <c r="AJ143" i="1"/>
  <c r="AK143" i="1"/>
  <c r="AL143" i="1"/>
  <c r="AM143" i="1"/>
  <c r="AI144" i="1"/>
  <c r="AJ144" i="1"/>
  <c r="AK144" i="1"/>
  <c r="AL144" i="1"/>
  <c r="AM144" i="1"/>
  <c r="AI145" i="1"/>
  <c r="AJ145" i="1"/>
  <c r="AK145" i="1"/>
  <c r="AL145" i="1"/>
  <c r="AM145" i="1"/>
  <c r="AI146" i="1"/>
  <c r="AJ146" i="1"/>
  <c r="AK146" i="1"/>
  <c r="AL146" i="1"/>
  <c r="AM146" i="1"/>
  <c r="AI147" i="1"/>
  <c r="AJ147" i="1"/>
  <c r="AK147" i="1"/>
  <c r="AL147" i="1"/>
  <c r="AM147" i="1"/>
  <c r="AI148" i="1"/>
  <c r="AJ148" i="1"/>
  <c r="AK148" i="1"/>
  <c r="AL148" i="1"/>
  <c r="AM148" i="1"/>
  <c r="AI149" i="1"/>
  <c r="AJ149" i="1"/>
  <c r="AK149" i="1"/>
  <c r="AL149" i="1"/>
  <c r="AM149" i="1"/>
  <c r="AI150" i="1"/>
  <c r="AJ150" i="1"/>
  <c r="AK150" i="1"/>
  <c r="AL150" i="1"/>
  <c r="AM150" i="1"/>
  <c r="AI151" i="1"/>
  <c r="AJ151" i="1"/>
  <c r="AK151" i="1"/>
  <c r="AL151" i="1"/>
  <c r="AM151" i="1"/>
  <c r="AI152" i="1"/>
  <c r="AJ152" i="1"/>
  <c r="AK152" i="1"/>
  <c r="AL152" i="1"/>
  <c r="AM152" i="1"/>
  <c r="AI153" i="1"/>
  <c r="AJ153" i="1"/>
  <c r="AK153" i="1"/>
  <c r="AL153" i="1"/>
  <c r="AM153" i="1"/>
  <c r="AI154" i="1"/>
  <c r="AJ154" i="1"/>
  <c r="AK154" i="1"/>
  <c r="AL154" i="1"/>
  <c r="AM154" i="1"/>
  <c r="AI155" i="1"/>
  <c r="AJ155" i="1"/>
  <c r="AK155" i="1"/>
  <c r="AL155" i="1"/>
  <c r="AM155" i="1"/>
  <c r="AI156" i="1"/>
  <c r="AJ156" i="1"/>
  <c r="AK156" i="1"/>
  <c r="AL156" i="1"/>
  <c r="AM156" i="1"/>
  <c r="AI157" i="1"/>
  <c r="AJ157" i="1"/>
  <c r="AK157" i="1"/>
  <c r="AL157" i="1"/>
  <c r="AM157" i="1"/>
  <c r="AI158" i="1"/>
  <c r="AJ158" i="1"/>
  <c r="AK158" i="1"/>
  <c r="AL158" i="1"/>
  <c r="AM158" i="1"/>
  <c r="AI159" i="1"/>
  <c r="AJ159" i="1"/>
  <c r="AK159" i="1"/>
  <c r="AL159" i="1"/>
  <c r="AM159" i="1"/>
  <c r="AI160" i="1"/>
  <c r="AJ160" i="1"/>
  <c r="AK160" i="1"/>
  <c r="AL160" i="1"/>
  <c r="AM160" i="1"/>
  <c r="AI161" i="1"/>
  <c r="AJ161" i="1"/>
  <c r="AK161" i="1"/>
  <c r="AL161" i="1"/>
  <c r="AM161" i="1"/>
  <c r="AI162" i="1"/>
  <c r="AJ162" i="1"/>
  <c r="AK162" i="1"/>
  <c r="AL162" i="1"/>
  <c r="AM162" i="1"/>
  <c r="AI163" i="1"/>
  <c r="AJ163" i="1"/>
  <c r="AK163" i="1"/>
  <c r="AL163" i="1"/>
  <c r="AM163" i="1"/>
  <c r="AI164" i="1"/>
  <c r="AJ164" i="1"/>
  <c r="AK164" i="1"/>
  <c r="AL164" i="1"/>
  <c r="AM164" i="1"/>
  <c r="AI165" i="1"/>
  <c r="AJ165" i="1"/>
  <c r="AK165" i="1"/>
  <c r="AL165" i="1"/>
  <c r="AM165" i="1"/>
  <c r="AI166" i="1"/>
  <c r="AJ166" i="1"/>
  <c r="AK166" i="1"/>
  <c r="AL166" i="1"/>
  <c r="AM166" i="1"/>
  <c r="AI167" i="1"/>
  <c r="AJ167" i="1"/>
  <c r="AK167" i="1"/>
  <c r="AL167" i="1"/>
  <c r="AM167" i="1"/>
  <c r="AI168" i="1"/>
  <c r="AJ168" i="1"/>
  <c r="AK168" i="1"/>
  <c r="AL168" i="1"/>
  <c r="AM168" i="1"/>
  <c r="AI169" i="1"/>
  <c r="AJ169" i="1"/>
  <c r="AK169" i="1"/>
  <c r="AL169" i="1"/>
  <c r="AM169" i="1"/>
  <c r="AI170" i="1"/>
  <c r="AJ170" i="1"/>
  <c r="AK170" i="1"/>
  <c r="AL170" i="1"/>
  <c r="AM170" i="1"/>
  <c r="AI171" i="1"/>
  <c r="AJ171" i="1"/>
  <c r="AK171" i="1"/>
  <c r="AL171" i="1"/>
  <c r="AM171" i="1"/>
  <c r="AI172" i="1"/>
  <c r="AJ172" i="1"/>
  <c r="AK172" i="1"/>
  <c r="AL172" i="1"/>
  <c r="AM172" i="1"/>
  <c r="AI173" i="1"/>
  <c r="AJ173" i="1"/>
  <c r="AK173" i="1"/>
  <c r="AL173" i="1"/>
  <c r="AM173" i="1"/>
  <c r="AI174" i="1"/>
  <c r="AJ174" i="1"/>
  <c r="AK174" i="1"/>
  <c r="AL174" i="1"/>
  <c r="AM174" i="1"/>
  <c r="AI175" i="1"/>
  <c r="AJ175" i="1"/>
  <c r="AK175" i="1"/>
  <c r="AL175" i="1"/>
  <c r="AM175" i="1"/>
  <c r="AI178" i="1"/>
  <c r="AJ178" i="1"/>
  <c r="AK178" i="1"/>
  <c r="AL178" i="1"/>
  <c r="AM178" i="1"/>
  <c r="AI179" i="1"/>
  <c r="AJ179" i="1"/>
  <c r="AK179" i="1"/>
  <c r="AL179" i="1"/>
  <c r="AM179" i="1"/>
  <c r="AI183" i="1"/>
  <c r="AJ183" i="1"/>
  <c r="AK183" i="1"/>
  <c r="AL183" i="1"/>
  <c r="AM183" i="1"/>
  <c r="AI184" i="1"/>
  <c r="AJ184" i="1"/>
  <c r="AK184" i="1"/>
  <c r="AL184" i="1"/>
  <c r="AM184" i="1"/>
  <c r="AI186" i="1"/>
  <c r="AJ186" i="1"/>
  <c r="AK186" i="1"/>
  <c r="AL186" i="1"/>
  <c r="AM186" i="1"/>
  <c r="AI187" i="1"/>
  <c r="AJ187" i="1"/>
  <c r="AK187" i="1"/>
  <c r="AL187" i="1"/>
  <c r="AM187" i="1"/>
  <c r="AI189" i="1"/>
  <c r="AJ189" i="1"/>
  <c r="AK189" i="1"/>
  <c r="AL189" i="1"/>
  <c r="AM189" i="1"/>
  <c r="AH189" i="1"/>
  <c r="AH187" i="1"/>
  <c r="AH186" i="1"/>
  <c r="AH184" i="1"/>
  <c r="AH183" i="1"/>
  <c r="AH179" i="1"/>
  <c r="AH178" i="1"/>
  <c r="AH174" i="1"/>
  <c r="AH175" i="1"/>
  <c r="AH173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17" i="1"/>
  <c r="AH113" i="1"/>
  <c r="AH112" i="1"/>
  <c r="AI194" i="1"/>
  <c r="AJ194" i="1"/>
  <c r="AK194" i="1"/>
  <c r="AL194" i="1"/>
  <c r="AM194" i="1"/>
  <c r="AH194" i="1"/>
  <c r="AI84" i="1"/>
  <c r="AJ84" i="1"/>
  <c r="AK84" i="1"/>
  <c r="AL84" i="1"/>
  <c r="AM84" i="1"/>
  <c r="AI85" i="1"/>
  <c r="AJ85" i="1"/>
  <c r="AK85" i="1"/>
  <c r="AL85" i="1"/>
  <c r="AM85" i="1"/>
  <c r="AI86" i="1"/>
  <c r="AJ86" i="1"/>
  <c r="AK86" i="1"/>
  <c r="AL86" i="1"/>
  <c r="AM86" i="1"/>
  <c r="AI87" i="1"/>
  <c r="AJ87" i="1"/>
  <c r="AK87" i="1"/>
  <c r="AL87" i="1"/>
  <c r="AM87" i="1"/>
  <c r="AI88" i="1"/>
  <c r="AJ88" i="1"/>
  <c r="AK88" i="1"/>
  <c r="AL88" i="1"/>
  <c r="AM88" i="1"/>
  <c r="AI89" i="1"/>
  <c r="AJ89" i="1"/>
  <c r="AK89" i="1"/>
  <c r="AL89" i="1"/>
  <c r="AM89" i="1"/>
  <c r="AI90" i="1"/>
  <c r="AJ90" i="1"/>
  <c r="AK90" i="1"/>
  <c r="AL90" i="1"/>
  <c r="AM90" i="1"/>
  <c r="AI91" i="1"/>
  <c r="AJ91" i="1"/>
  <c r="AK91" i="1"/>
  <c r="AL91" i="1"/>
  <c r="AM91" i="1"/>
  <c r="AI92" i="1"/>
  <c r="AJ92" i="1"/>
  <c r="AK92" i="1"/>
  <c r="AL92" i="1"/>
  <c r="AM92" i="1"/>
  <c r="AI93" i="1"/>
  <c r="AJ93" i="1"/>
  <c r="AK93" i="1"/>
  <c r="AL93" i="1"/>
  <c r="AM93" i="1"/>
  <c r="AI94" i="1"/>
  <c r="AJ94" i="1"/>
  <c r="AK94" i="1"/>
  <c r="AL94" i="1"/>
  <c r="AM94" i="1"/>
  <c r="AI95" i="1"/>
  <c r="AJ95" i="1"/>
  <c r="AK95" i="1"/>
  <c r="AL95" i="1"/>
  <c r="AM95" i="1"/>
  <c r="AI96" i="1"/>
  <c r="AJ96" i="1"/>
  <c r="AK96" i="1"/>
  <c r="AL96" i="1"/>
  <c r="AM96" i="1"/>
  <c r="AI97" i="1"/>
  <c r="AJ97" i="1"/>
  <c r="AK97" i="1"/>
  <c r="AL97" i="1"/>
  <c r="AM97" i="1"/>
  <c r="AI98" i="1"/>
  <c r="AJ98" i="1"/>
  <c r="AK98" i="1"/>
  <c r="AL98" i="1"/>
  <c r="AM98" i="1"/>
  <c r="AI99" i="1"/>
  <c r="AJ99" i="1"/>
  <c r="AK99" i="1"/>
  <c r="AL99" i="1"/>
  <c r="AM99" i="1"/>
  <c r="AI100" i="1"/>
  <c r="AJ100" i="1"/>
  <c r="AK100" i="1"/>
  <c r="AL100" i="1"/>
  <c r="AM100" i="1"/>
  <c r="AI101" i="1"/>
  <c r="AJ101" i="1"/>
  <c r="AK101" i="1"/>
  <c r="AL101" i="1"/>
  <c r="AM101" i="1"/>
  <c r="AI102" i="1"/>
  <c r="AJ102" i="1"/>
  <c r="AK102" i="1"/>
  <c r="AL102" i="1"/>
  <c r="AM102" i="1"/>
  <c r="AI103" i="1"/>
  <c r="AJ103" i="1"/>
  <c r="AK103" i="1"/>
  <c r="AL103" i="1"/>
  <c r="AM103" i="1"/>
  <c r="AI104" i="1"/>
  <c r="AJ104" i="1"/>
  <c r="AK104" i="1"/>
  <c r="AL104" i="1"/>
  <c r="AM104" i="1"/>
  <c r="AI105" i="1"/>
  <c r="AJ105" i="1"/>
  <c r="AK105" i="1"/>
  <c r="AL105" i="1"/>
  <c r="AM105" i="1"/>
  <c r="AI106" i="1"/>
  <c r="AJ106" i="1"/>
  <c r="AK106" i="1"/>
  <c r="AL106" i="1"/>
  <c r="AM106" i="1"/>
  <c r="AH104" i="1"/>
  <c r="AH105" i="1"/>
  <c r="AH106" i="1"/>
  <c r="AH103" i="1"/>
  <c r="AH99" i="1"/>
  <c r="AH95" i="1"/>
  <c r="AH96" i="1"/>
  <c r="AH94" i="1"/>
  <c r="AH92" i="1"/>
  <c r="AH85" i="1"/>
  <c r="AH86" i="1"/>
  <c r="AH87" i="1"/>
  <c r="AH88" i="1"/>
  <c r="AH89" i="1"/>
  <c r="AH84" i="1"/>
  <c r="AI109" i="1"/>
  <c r="AJ109" i="1"/>
  <c r="AK109" i="1"/>
  <c r="AL109" i="1"/>
  <c r="AM109" i="1"/>
  <c r="AH109" i="1"/>
  <c r="AI50" i="1"/>
  <c r="AJ50" i="1"/>
  <c r="AK50" i="1"/>
  <c r="AL50" i="1"/>
  <c r="AM50" i="1"/>
  <c r="AI51" i="1"/>
  <c r="AJ51" i="1"/>
  <c r="AK51" i="1"/>
  <c r="AL51" i="1"/>
  <c r="AM51" i="1"/>
  <c r="AI52" i="1"/>
  <c r="AJ52" i="1"/>
  <c r="AK52" i="1"/>
  <c r="AL52" i="1"/>
  <c r="AM52" i="1"/>
  <c r="AI53" i="1"/>
  <c r="AJ53" i="1"/>
  <c r="AK53" i="1"/>
  <c r="AL53" i="1"/>
  <c r="AM53" i="1"/>
  <c r="AI54" i="1"/>
  <c r="AJ54" i="1"/>
  <c r="AK54" i="1"/>
  <c r="AL54" i="1"/>
  <c r="AM54" i="1"/>
  <c r="AI55" i="1"/>
  <c r="AJ55" i="1"/>
  <c r="AK55" i="1"/>
  <c r="AL55" i="1"/>
  <c r="AM55" i="1"/>
  <c r="AI56" i="1"/>
  <c r="AJ56" i="1"/>
  <c r="AK56" i="1"/>
  <c r="AL56" i="1"/>
  <c r="AM56" i="1"/>
  <c r="AI57" i="1"/>
  <c r="AJ57" i="1"/>
  <c r="AK57" i="1"/>
  <c r="AL57" i="1"/>
  <c r="AM57" i="1"/>
  <c r="AI58" i="1"/>
  <c r="AJ58" i="1"/>
  <c r="AK58" i="1"/>
  <c r="AL58" i="1"/>
  <c r="AM58" i="1"/>
  <c r="AI59" i="1"/>
  <c r="AJ59" i="1"/>
  <c r="AK59" i="1"/>
  <c r="AL59" i="1"/>
  <c r="AM59" i="1"/>
  <c r="AI60" i="1"/>
  <c r="AJ60" i="1"/>
  <c r="AK60" i="1"/>
  <c r="AL60" i="1"/>
  <c r="AM60" i="1"/>
  <c r="AI61" i="1"/>
  <c r="AJ61" i="1"/>
  <c r="AK61" i="1"/>
  <c r="AL61" i="1"/>
  <c r="AM61" i="1"/>
  <c r="AI62" i="1"/>
  <c r="AJ62" i="1"/>
  <c r="AK62" i="1"/>
  <c r="AL62" i="1"/>
  <c r="AM62" i="1"/>
  <c r="AI63" i="1"/>
  <c r="AJ63" i="1"/>
  <c r="AK63" i="1"/>
  <c r="AL63" i="1"/>
  <c r="AM63" i="1"/>
  <c r="AI64" i="1"/>
  <c r="AJ64" i="1"/>
  <c r="AK64" i="1"/>
  <c r="AL64" i="1"/>
  <c r="AM64" i="1"/>
  <c r="AI65" i="1"/>
  <c r="AJ65" i="1"/>
  <c r="AK65" i="1"/>
  <c r="AL65" i="1"/>
  <c r="AM65" i="1"/>
  <c r="AI66" i="1"/>
  <c r="AJ66" i="1"/>
  <c r="AK66" i="1"/>
  <c r="AL66" i="1"/>
  <c r="AM66" i="1"/>
  <c r="AI67" i="1"/>
  <c r="AJ67" i="1"/>
  <c r="AK67" i="1"/>
  <c r="AL67" i="1"/>
  <c r="AM67" i="1"/>
  <c r="AI68" i="1"/>
  <c r="AJ68" i="1"/>
  <c r="AK68" i="1"/>
  <c r="AL68" i="1"/>
  <c r="AM68" i="1"/>
  <c r="AI69" i="1"/>
  <c r="AJ69" i="1"/>
  <c r="AK69" i="1"/>
  <c r="AL69" i="1"/>
  <c r="AM69" i="1"/>
  <c r="AI70" i="1"/>
  <c r="AJ70" i="1"/>
  <c r="AK70" i="1"/>
  <c r="AL70" i="1"/>
  <c r="AM70" i="1"/>
  <c r="AI71" i="1"/>
  <c r="AJ71" i="1"/>
  <c r="AK71" i="1"/>
  <c r="AL71" i="1"/>
  <c r="AM71" i="1"/>
  <c r="AI72" i="1"/>
  <c r="AJ72" i="1"/>
  <c r="AK72" i="1"/>
  <c r="AL72" i="1"/>
  <c r="AM72" i="1"/>
  <c r="AI73" i="1"/>
  <c r="AJ73" i="1"/>
  <c r="AK73" i="1"/>
  <c r="AL73" i="1"/>
  <c r="AM73" i="1"/>
  <c r="AI74" i="1"/>
  <c r="AJ74" i="1"/>
  <c r="AK74" i="1"/>
  <c r="AL74" i="1"/>
  <c r="AM74" i="1"/>
  <c r="AI75" i="1"/>
  <c r="AJ75" i="1"/>
  <c r="AK75" i="1"/>
  <c r="AL75" i="1"/>
  <c r="AM75" i="1"/>
  <c r="AI76" i="1"/>
  <c r="AJ76" i="1"/>
  <c r="AK76" i="1"/>
  <c r="AL76" i="1"/>
  <c r="AM76" i="1"/>
  <c r="AI77" i="1"/>
  <c r="AJ77" i="1"/>
  <c r="AK77" i="1"/>
  <c r="AL77" i="1"/>
  <c r="AM77" i="1"/>
  <c r="AI78" i="1"/>
  <c r="AJ78" i="1"/>
  <c r="AK78" i="1"/>
  <c r="AL78" i="1"/>
  <c r="AM78" i="1"/>
  <c r="AH74" i="1"/>
  <c r="AH75" i="1"/>
  <c r="AH76" i="1"/>
  <c r="AH73" i="1"/>
  <c r="AH69" i="1"/>
  <c r="AH70" i="1"/>
  <c r="AH71" i="1"/>
  <c r="AH68" i="1"/>
  <c r="AH60" i="1"/>
  <c r="AH61" i="1"/>
  <c r="AH62" i="1"/>
  <c r="AH63" i="1"/>
  <c r="AH64" i="1"/>
  <c r="AH65" i="1"/>
  <c r="AH66" i="1"/>
  <c r="AH59" i="1"/>
  <c r="AH51" i="1"/>
  <c r="AH52" i="1"/>
  <c r="AH53" i="1"/>
  <c r="AH54" i="1"/>
  <c r="AH55" i="1"/>
  <c r="AH50" i="1"/>
  <c r="AI81" i="1"/>
  <c r="AJ81" i="1"/>
  <c r="AK81" i="1"/>
  <c r="AL81" i="1"/>
  <c r="AM81" i="1"/>
  <c r="AH81" i="1"/>
  <c r="AI7" i="1"/>
  <c r="AJ7" i="1"/>
  <c r="AK7" i="1"/>
  <c r="AL7" i="1"/>
  <c r="AM7" i="1"/>
  <c r="AI8" i="1"/>
  <c r="AJ8" i="1"/>
  <c r="AK8" i="1"/>
  <c r="AL8" i="1"/>
  <c r="AM8" i="1"/>
  <c r="AI9" i="1"/>
  <c r="AJ9" i="1"/>
  <c r="AK9" i="1"/>
  <c r="AL9" i="1"/>
  <c r="AM9" i="1"/>
  <c r="AI10" i="1"/>
  <c r="AJ10" i="1"/>
  <c r="AK10" i="1"/>
  <c r="AL10" i="1"/>
  <c r="AM10" i="1"/>
  <c r="AI11" i="1"/>
  <c r="AJ11" i="1"/>
  <c r="AK11" i="1"/>
  <c r="AL11" i="1"/>
  <c r="AM11" i="1"/>
  <c r="AI12" i="1"/>
  <c r="AJ12" i="1"/>
  <c r="AK12" i="1"/>
  <c r="AL12" i="1"/>
  <c r="AM12" i="1"/>
  <c r="AI13" i="1"/>
  <c r="AJ13" i="1"/>
  <c r="AK13" i="1"/>
  <c r="AL13" i="1"/>
  <c r="AM13" i="1"/>
  <c r="AI14" i="1"/>
  <c r="AJ14" i="1"/>
  <c r="AK14" i="1"/>
  <c r="AL14" i="1"/>
  <c r="AM14" i="1"/>
  <c r="AI15" i="1"/>
  <c r="AJ15" i="1"/>
  <c r="AK15" i="1"/>
  <c r="AL15" i="1"/>
  <c r="AM15" i="1"/>
  <c r="AI16" i="1"/>
  <c r="AJ16" i="1"/>
  <c r="AK16" i="1"/>
  <c r="AL16" i="1"/>
  <c r="AM16" i="1"/>
  <c r="AI17" i="1"/>
  <c r="AJ17" i="1"/>
  <c r="AK17" i="1"/>
  <c r="AL17" i="1"/>
  <c r="AM17" i="1"/>
  <c r="AI18" i="1"/>
  <c r="AJ18" i="1"/>
  <c r="AK18" i="1"/>
  <c r="AL18" i="1"/>
  <c r="AM18" i="1"/>
  <c r="AI19" i="1"/>
  <c r="AJ19" i="1"/>
  <c r="AK19" i="1"/>
  <c r="AL19" i="1"/>
  <c r="AM19" i="1"/>
  <c r="AI20" i="1"/>
  <c r="AJ20" i="1"/>
  <c r="AK20" i="1"/>
  <c r="AL20" i="1"/>
  <c r="AM20" i="1"/>
  <c r="AI21" i="1"/>
  <c r="AJ21" i="1"/>
  <c r="AK21" i="1"/>
  <c r="AL21" i="1"/>
  <c r="AM21" i="1"/>
  <c r="AI22" i="1"/>
  <c r="AJ22" i="1"/>
  <c r="AK22" i="1"/>
  <c r="AL22" i="1"/>
  <c r="AM22" i="1"/>
  <c r="AI23" i="1"/>
  <c r="AJ23" i="1"/>
  <c r="AK23" i="1"/>
  <c r="AL23" i="1"/>
  <c r="AM23" i="1"/>
  <c r="AI24" i="1"/>
  <c r="AJ24" i="1"/>
  <c r="AK24" i="1"/>
  <c r="AL24" i="1"/>
  <c r="AM24" i="1"/>
  <c r="AI25" i="1"/>
  <c r="AJ25" i="1"/>
  <c r="AK25" i="1"/>
  <c r="AL25" i="1"/>
  <c r="AM25" i="1"/>
  <c r="AI26" i="1"/>
  <c r="AJ26" i="1"/>
  <c r="AK26" i="1"/>
  <c r="AL26" i="1"/>
  <c r="AM26" i="1"/>
  <c r="AI27" i="1"/>
  <c r="AJ27" i="1"/>
  <c r="AK27" i="1"/>
  <c r="AL27" i="1"/>
  <c r="AM27" i="1"/>
  <c r="AI28" i="1"/>
  <c r="AJ28" i="1"/>
  <c r="AK28" i="1"/>
  <c r="AL28" i="1"/>
  <c r="AM28" i="1"/>
  <c r="AI29" i="1"/>
  <c r="AJ29" i="1"/>
  <c r="AK29" i="1"/>
  <c r="AL29" i="1"/>
  <c r="AM29" i="1"/>
  <c r="AI30" i="1"/>
  <c r="AJ30" i="1"/>
  <c r="AK30" i="1"/>
  <c r="AL30" i="1"/>
  <c r="AM30" i="1"/>
  <c r="AI31" i="1"/>
  <c r="AJ31" i="1"/>
  <c r="AK31" i="1"/>
  <c r="AL31" i="1"/>
  <c r="AM31" i="1"/>
  <c r="AI32" i="1"/>
  <c r="AJ32" i="1"/>
  <c r="AK32" i="1"/>
  <c r="AL32" i="1"/>
  <c r="AM32" i="1"/>
  <c r="AI33" i="1"/>
  <c r="AJ33" i="1"/>
  <c r="AK33" i="1"/>
  <c r="AL33" i="1"/>
  <c r="AM33" i="1"/>
  <c r="AI34" i="1"/>
  <c r="AJ34" i="1"/>
  <c r="AK34" i="1"/>
  <c r="AL34" i="1"/>
  <c r="AM34" i="1"/>
  <c r="AI35" i="1"/>
  <c r="AJ35" i="1"/>
  <c r="AK35" i="1"/>
  <c r="AL35" i="1"/>
  <c r="AM35" i="1"/>
  <c r="AI36" i="1"/>
  <c r="AJ36" i="1"/>
  <c r="AK36" i="1"/>
  <c r="AL36" i="1"/>
  <c r="AM36" i="1"/>
  <c r="AI37" i="1"/>
  <c r="AJ37" i="1"/>
  <c r="AK37" i="1"/>
  <c r="AL37" i="1"/>
  <c r="AM37" i="1"/>
  <c r="AI38" i="1"/>
  <c r="AJ38" i="1"/>
  <c r="AK38" i="1"/>
  <c r="AL38" i="1"/>
  <c r="AM38" i="1"/>
  <c r="AI39" i="1"/>
  <c r="AJ39" i="1"/>
  <c r="AK39" i="1"/>
  <c r="AL39" i="1"/>
  <c r="AM39" i="1"/>
  <c r="AI40" i="1"/>
  <c r="AJ40" i="1"/>
  <c r="AK40" i="1"/>
  <c r="AL40" i="1"/>
  <c r="AM40" i="1"/>
  <c r="AI41" i="1"/>
  <c r="AJ41" i="1"/>
  <c r="AK41" i="1"/>
  <c r="AL41" i="1"/>
  <c r="AM41" i="1"/>
  <c r="AI42" i="1"/>
  <c r="AJ42" i="1"/>
  <c r="AK42" i="1"/>
  <c r="AL42" i="1"/>
  <c r="AM42" i="1"/>
  <c r="AI43" i="1"/>
  <c r="AJ43" i="1"/>
  <c r="AK43" i="1"/>
  <c r="AL43" i="1"/>
  <c r="AM43" i="1"/>
  <c r="AI44" i="1"/>
  <c r="AJ44" i="1"/>
  <c r="AK44" i="1"/>
  <c r="AL44" i="1"/>
  <c r="AM44" i="1"/>
  <c r="AH41" i="1"/>
  <c r="AH42" i="1"/>
  <c r="AH43" i="1"/>
  <c r="AH44" i="1"/>
  <c r="AH40" i="1"/>
  <c r="AH33" i="1"/>
  <c r="AH34" i="1"/>
  <c r="AH35" i="1"/>
  <c r="AH36" i="1"/>
  <c r="AH37" i="1"/>
  <c r="AH38" i="1"/>
  <c r="AH32" i="1"/>
  <c r="AH28" i="1"/>
  <c r="AH29" i="1"/>
  <c r="AH27" i="1"/>
  <c r="AH23" i="1"/>
  <c r="AH24" i="1"/>
  <c r="AH25" i="1"/>
  <c r="AH22" i="1"/>
  <c r="AH19" i="1"/>
  <c r="AH16" i="1"/>
  <c r="AH17" i="1"/>
  <c r="AH15" i="1"/>
  <c r="AH8" i="1"/>
  <c r="AH9" i="1"/>
  <c r="AH10" i="1"/>
  <c r="AH11" i="1"/>
  <c r="AH12" i="1"/>
  <c r="AH7" i="1"/>
  <c r="AI47" i="1"/>
  <c r="AJ47" i="1"/>
  <c r="AK47" i="1"/>
  <c r="AL47" i="1"/>
  <c r="AM47" i="1"/>
  <c r="AH47" i="1"/>
  <c r="E189" i="1"/>
  <c r="E187" i="1"/>
  <c r="E186" i="1"/>
  <c r="E184" i="1"/>
  <c r="E183" i="1"/>
  <c r="E179" i="1"/>
  <c r="E178" i="1"/>
  <c r="E174" i="1"/>
  <c r="E175" i="1"/>
  <c r="E173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17" i="1"/>
  <c r="E113" i="1"/>
  <c r="E112" i="1"/>
  <c r="E104" i="1"/>
  <c r="E105" i="1"/>
  <c r="E106" i="1"/>
  <c r="E103" i="1"/>
  <c r="E99" i="1"/>
  <c r="E95" i="1"/>
  <c r="E96" i="1"/>
  <c r="E94" i="1"/>
  <c r="E92" i="1"/>
  <c r="E85" i="1"/>
  <c r="E86" i="1"/>
  <c r="E87" i="1"/>
  <c r="E88" i="1"/>
  <c r="E89" i="1"/>
  <c r="E84" i="1"/>
  <c r="E74" i="1"/>
  <c r="E75" i="1"/>
  <c r="E76" i="1"/>
  <c r="E73" i="1"/>
  <c r="E69" i="1"/>
  <c r="E70" i="1"/>
  <c r="E71" i="1"/>
  <c r="E68" i="1"/>
  <c r="E60" i="1"/>
  <c r="E61" i="1"/>
  <c r="E62" i="1"/>
  <c r="E63" i="1"/>
  <c r="E64" i="1"/>
  <c r="E65" i="1"/>
  <c r="E66" i="1"/>
  <c r="E59" i="1"/>
  <c r="E51" i="1"/>
  <c r="E52" i="1"/>
  <c r="E53" i="1"/>
  <c r="E54" i="1"/>
  <c r="E55" i="1"/>
  <c r="E50" i="1"/>
  <c r="F194" i="1"/>
  <c r="G194" i="1"/>
  <c r="H194" i="1"/>
  <c r="I194" i="1"/>
  <c r="J194" i="1"/>
  <c r="K194" i="1"/>
  <c r="E194" i="1"/>
  <c r="F109" i="1"/>
  <c r="G109" i="1"/>
  <c r="H109" i="1"/>
  <c r="I109" i="1"/>
  <c r="J109" i="1"/>
  <c r="K109" i="1"/>
  <c r="E109" i="1"/>
  <c r="F81" i="1"/>
  <c r="G81" i="1"/>
  <c r="H81" i="1"/>
  <c r="I81" i="1"/>
  <c r="J81" i="1"/>
  <c r="K81" i="1"/>
  <c r="E81" i="1"/>
  <c r="F47" i="1"/>
  <c r="G47" i="1"/>
  <c r="H47" i="1"/>
  <c r="I47" i="1"/>
  <c r="J47" i="1"/>
  <c r="K47" i="1"/>
  <c r="E47" i="1"/>
  <c r="E41" i="1"/>
  <c r="E42" i="1"/>
  <c r="E43" i="1"/>
  <c r="E44" i="1"/>
  <c r="E40" i="1"/>
  <c r="E33" i="1"/>
  <c r="E34" i="1"/>
  <c r="E35" i="1"/>
  <c r="E36" i="1"/>
  <c r="E37" i="1"/>
  <c r="E38" i="1"/>
  <c r="E28" i="1"/>
  <c r="E29" i="1"/>
  <c r="E27" i="1"/>
  <c r="E23" i="1"/>
  <c r="E24" i="1"/>
  <c r="E25" i="1"/>
  <c r="E22" i="1"/>
  <c r="E19" i="1"/>
  <c r="E16" i="1"/>
  <c r="E17" i="1"/>
  <c r="E15" i="1"/>
  <c r="E8" i="1"/>
  <c r="E9" i="1"/>
  <c r="E10" i="1"/>
  <c r="E11" i="1"/>
  <c r="E12" i="1"/>
  <c r="E7" i="1"/>
  <c r="DT194" i="2"/>
  <c r="DU194" i="2"/>
  <c r="DV194" i="2"/>
  <c r="DW194" i="2"/>
  <c r="DX194" i="2"/>
  <c r="DS194" i="2"/>
  <c r="DT112" i="2"/>
  <c r="DU112" i="2"/>
  <c r="DV112" i="2"/>
  <c r="DW112" i="2"/>
  <c r="DX112" i="2"/>
  <c r="DT113" i="2"/>
  <c r="DU113" i="2"/>
  <c r="DV113" i="2"/>
  <c r="DW113" i="2"/>
  <c r="DX113" i="2"/>
  <c r="DT114" i="2"/>
  <c r="DU114" i="2"/>
  <c r="DV114" i="2"/>
  <c r="DW114" i="2"/>
  <c r="DX114" i="2"/>
  <c r="DT115" i="2"/>
  <c r="DU115" i="2"/>
  <c r="DV115" i="2"/>
  <c r="DW115" i="2"/>
  <c r="DX115" i="2"/>
  <c r="DT116" i="2"/>
  <c r="DU116" i="2"/>
  <c r="DV116" i="2"/>
  <c r="DW116" i="2"/>
  <c r="DX116" i="2"/>
  <c r="DT117" i="2"/>
  <c r="DU117" i="2"/>
  <c r="DV117" i="2"/>
  <c r="DW117" i="2"/>
  <c r="DX117" i="2"/>
  <c r="DT118" i="2"/>
  <c r="DU118" i="2"/>
  <c r="DV118" i="2"/>
  <c r="DW118" i="2"/>
  <c r="DX118" i="2"/>
  <c r="DT119" i="2"/>
  <c r="DU119" i="2"/>
  <c r="DV119" i="2"/>
  <c r="DW119" i="2"/>
  <c r="DX119" i="2"/>
  <c r="DT120" i="2"/>
  <c r="DU120" i="2"/>
  <c r="DV120" i="2"/>
  <c r="DW120" i="2"/>
  <c r="DX120" i="2"/>
  <c r="DT121" i="2"/>
  <c r="DU121" i="2"/>
  <c r="DV121" i="2"/>
  <c r="DW121" i="2"/>
  <c r="DX121" i="2"/>
  <c r="DT122" i="2"/>
  <c r="DU122" i="2"/>
  <c r="DV122" i="2"/>
  <c r="DW122" i="2"/>
  <c r="DX122" i="2"/>
  <c r="DT123" i="2"/>
  <c r="DU123" i="2"/>
  <c r="DV123" i="2"/>
  <c r="DW123" i="2"/>
  <c r="DX123" i="2"/>
  <c r="DT124" i="2"/>
  <c r="DU124" i="2"/>
  <c r="DV124" i="2"/>
  <c r="DW124" i="2"/>
  <c r="DX124" i="2"/>
  <c r="DT125" i="2"/>
  <c r="DU125" i="2"/>
  <c r="DV125" i="2"/>
  <c r="DW125" i="2"/>
  <c r="DX125" i="2"/>
  <c r="DT126" i="2"/>
  <c r="DU126" i="2"/>
  <c r="DV126" i="2"/>
  <c r="DW126" i="2"/>
  <c r="DX126" i="2"/>
  <c r="DT127" i="2"/>
  <c r="DU127" i="2"/>
  <c r="DV127" i="2"/>
  <c r="DW127" i="2"/>
  <c r="DX127" i="2"/>
  <c r="DT128" i="2"/>
  <c r="DU128" i="2"/>
  <c r="DV128" i="2"/>
  <c r="DW128" i="2"/>
  <c r="DX128" i="2"/>
  <c r="DT129" i="2"/>
  <c r="DU129" i="2"/>
  <c r="DV129" i="2"/>
  <c r="DW129" i="2"/>
  <c r="DX129" i="2"/>
  <c r="DT130" i="2"/>
  <c r="DU130" i="2"/>
  <c r="DV130" i="2"/>
  <c r="DW130" i="2"/>
  <c r="DX130" i="2"/>
  <c r="DT131" i="2"/>
  <c r="DU131" i="2"/>
  <c r="DV131" i="2"/>
  <c r="DW131" i="2"/>
  <c r="DX131" i="2"/>
  <c r="DT132" i="2"/>
  <c r="DU132" i="2"/>
  <c r="DV132" i="2"/>
  <c r="DW132" i="2"/>
  <c r="DX132" i="2"/>
  <c r="DT133" i="2"/>
  <c r="DU133" i="2"/>
  <c r="DV133" i="2"/>
  <c r="DW133" i="2"/>
  <c r="DX133" i="2"/>
  <c r="DT134" i="2"/>
  <c r="DU134" i="2"/>
  <c r="DV134" i="2"/>
  <c r="DW134" i="2"/>
  <c r="DX134" i="2"/>
  <c r="DT135" i="2"/>
  <c r="DU135" i="2"/>
  <c r="DV135" i="2"/>
  <c r="DW135" i="2"/>
  <c r="DX135" i="2"/>
  <c r="DT136" i="2"/>
  <c r="DU136" i="2"/>
  <c r="DV136" i="2"/>
  <c r="DW136" i="2"/>
  <c r="DX136" i="2"/>
  <c r="DT137" i="2"/>
  <c r="DU137" i="2"/>
  <c r="DV137" i="2"/>
  <c r="DW137" i="2"/>
  <c r="DX137" i="2"/>
  <c r="DT138" i="2"/>
  <c r="DU138" i="2"/>
  <c r="DV138" i="2"/>
  <c r="DW138" i="2"/>
  <c r="DX138" i="2"/>
  <c r="DT139" i="2"/>
  <c r="DU139" i="2"/>
  <c r="DV139" i="2"/>
  <c r="DW139" i="2"/>
  <c r="DX139" i="2"/>
  <c r="DT140" i="2"/>
  <c r="DU140" i="2"/>
  <c r="DV140" i="2"/>
  <c r="DW140" i="2"/>
  <c r="DX140" i="2"/>
  <c r="DT141" i="2"/>
  <c r="DU141" i="2"/>
  <c r="DV141" i="2"/>
  <c r="DW141" i="2"/>
  <c r="DX141" i="2"/>
  <c r="DT142" i="2"/>
  <c r="DU142" i="2"/>
  <c r="DV142" i="2"/>
  <c r="DW142" i="2"/>
  <c r="DX142" i="2"/>
  <c r="DT143" i="2"/>
  <c r="DU143" i="2"/>
  <c r="DV143" i="2"/>
  <c r="DW143" i="2"/>
  <c r="DX143" i="2"/>
  <c r="DT144" i="2"/>
  <c r="DU144" i="2"/>
  <c r="DV144" i="2"/>
  <c r="DW144" i="2"/>
  <c r="DX144" i="2"/>
  <c r="DT145" i="2"/>
  <c r="DU145" i="2"/>
  <c r="DV145" i="2"/>
  <c r="DW145" i="2"/>
  <c r="DX145" i="2"/>
  <c r="DT146" i="2"/>
  <c r="DU146" i="2"/>
  <c r="DV146" i="2"/>
  <c r="DW146" i="2"/>
  <c r="DX146" i="2"/>
  <c r="DT147" i="2"/>
  <c r="DU147" i="2"/>
  <c r="DV147" i="2"/>
  <c r="DW147" i="2"/>
  <c r="DX147" i="2"/>
  <c r="DT148" i="2"/>
  <c r="DU148" i="2"/>
  <c r="DV148" i="2"/>
  <c r="DW148" i="2"/>
  <c r="DX148" i="2"/>
  <c r="DT149" i="2"/>
  <c r="DU149" i="2"/>
  <c r="DV149" i="2"/>
  <c r="DW149" i="2"/>
  <c r="DX149" i="2"/>
  <c r="DT150" i="2"/>
  <c r="DU150" i="2"/>
  <c r="DV150" i="2"/>
  <c r="DW150" i="2"/>
  <c r="DX150" i="2"/>
  <c r="DT151" i="2"/>
  <c r="DU151" i="2"/>
  <c r="DV151" i="2"/>
  <c r="DW151" i="2"/>
  <c r="DX151" i="2"/>
  <c r="DT152" i="2"/>
  <c r="DU152" i="2"/>
  <c r="DV152" i="2"/>
  <c r="DW152" i="2"/>
  <c r="DX152" i="2"/>
  <c r="DT153" i="2"/>
  <c r="DU153" i="2"/>
  <c r="DV153" i="2"/>
  <c r="DW153" i="2"/>
  <c r="DX153" i="2"/>
  <c r="DT154" i="2"/>
  <c r="DU154" i="2"/>
  <c r="DV154" i="2"/>
  <c r="DW154" i="2"/>
  <c r="DX154" i="2"/>
  <c r="DT155" i="2"/>
  <c r="DU155" i="2"/>
  <c r="DV155" i="2"/>
  <c r="DW155" i="2"/>
  <c r="DX155" i="2"/>
  <c r="DT156" i="2"/>
  <c r="DU156" i="2"/>
  <c r="DV156" i="2"/>
  <c r="DW156" i="2"/>
  <c r="DX156" i="2"/>
  <c r="DT157" i="2"/>
  <c r="DU157" i="2"/>
  <c r="DV157" i="2"/>
  <c r="DW157" i="2"/>
  <c r="DX157" i="2"/>
  <c r="DT158" i="2"/>
  <c r="DU158" i="2"/>
  <c r="DV158" i="2"/>
  <c r="DW158" i="2"/>
  <c r="DX158" i="2"/>
  <c r="DT159" i="2"/>
  <c r="DU159" i="2"/>
  <c r="DV159" i="2"/>
  <c r="DW159" i="2"/>
  <c r="DX159" i="2"/>
  <c r="DT160" i="2"/>
  <c r="DU160" i="2"/>
  <c r="DV160" i="2"/>
  <c r="DW160" i="2"/>
  <c r="DX160" i="2"/>
  <c r="DT161" i="2"/>
  <c r="DU161" i="2"/>
  <c r="DV161" i="2"/>
  <c r="DW161" i="2"/>
  <c r="DX161" i="2"/>
  <c r="DT162" i="2"/>
  <c r="DU162" i="2"/>
  <c r="DV162" i="2"/>
  <c r="DW162" i="2"/>
  <c r="DX162" i="2"/>
  <c r="DT163" i="2"/>
  <c r="DU163" i="2"/>
  <c r="DV163" i="2"/>
  <c r="DW163" i="2"/>
  <c r="DX163" i="2"/>
  <c r="DT164" i="2"/>
  <c r="DU164" i="2"/>
  <c r="DV164" i="2"/>
  <c r="DW164" i="2"/>
  <c r="DX164" i="2"/>
  <c r="DT165" i="2"/>
  <c r="DU165" i="2"/>
  <c r="DV165" i="2"/>
  <c r="DW165" i="2"/>
  <c r="DX165" i="2"/>
  <c r="DT166" i="2"/>
  <c r="DU166" i="2"/>
  <c r="DV166" i="2"/>
  <c r="DW166" i="2"/>
  <c r="DX166" i="2"/>
  <c r="DT167" i="2"/>
  <c r="DU167" i="2"/>
  <c r="DV167" i="2"/>
  <c r="DW167" i="2"/>
  <c r="DX167" i="2"/>
  <c r="DT168" i="2"/>
  <c r="DU168" i="2"/>
  <c r="DV168" i="2"/>
  <c r="DW168" i="2"/>
  <c r="DX168" i="2"/>
  <c r="DT169" i="2"/>
  <c r="DU169" i="2"/>
  <c r="DV169" i="2"/>
  <c r="DW169" i="2"/>
  <c r="DX169" i="2"/>
  <c r="DT170" i="2"/>
  <c r="DU170" i="2"/>
  <c r="DV170" i="2"/>
  <c r="DW170" i="2"/>
  <c r="DX170" i="2"/>
  <c r="DT171" i="2"/>
  <c r="DU171" i="2"/>
  <c r="DV171" i="2"/>
  <c r="DW171" i="2"/>
  <c r="DX171" i="2"/>
  <c r="DT172" i="2"/>
  <c r="DU172" i="2"/>
  <c r="DV172" i="2"/>
  <c r="DW172" i="2"/>
  <c r="DX172" i="2"/>
  <c r="DT173" i="2"/>
  <c r="DU173" i="2"/>
  <c r="DV173" i="2"/>
  <c r="DW173" i="2"/>
  <c r="DX173" i="2"/>
  <c r="DT174" i="2"/>
  <c r="DU174" i="2"/>
  <c r="DV174" i="2"/>
  <c r="DW174" i="2"/>
  <c r="DX174" i="2"/>
  <c r="DT175" i="2"/>
  <c r="DU175" i="2"/>
  <c r="DV175" i="2"/>
  <c r="DW175" i="2"/>
  <c r="DX175" i="2"/>
  <c r="DT176" i="2"/>
  <c r="DU176" i="2"/>
  <c r="DV176" i="2"/>
  <c r="DW176" i="2"/>
  <c r="DX176" i="2"/>
  <c r="DT177" i="2"/>
  <c r="DU177" i="2"/>
  <c r="DV177" i="2"/>
  <c r="DW177" i="2"/>
  <c r="DX177" i="2"/>
  <c r="DT178" i="2"/>
  <c r="DU178" i="2"/>
  <c r="DV178" i="2"/>
  <c r="DW178" i="2"/>
  <c r="DX178" i="2"/>
  <c r="DT179" i="2"/>
  <c r="DU179" i="2"/>
  <c r="DV179" i="2"/>
  <c r="DW179" i="2"/>
  <c r="DX179" i="2"/>
  <c r="DT180" i="2"/>
  <c r="DU180" i="2"/>
  <c r="DV180" i="2"/>
  <c r="DW180" i="2"/>
  <c r="DX180" i="2"/>
  <c r="DT181" i="2"/>
  <c r="DU181" i="2"/>
  <c r="DV181" i="2"/>
  <c r="DW181" i="2"/>
  <c r="DX181" i="2"/>
  <c r="DT182" i="2"/>
  <c r="DU182" i="2"/>
  <c r="DV182" i="2"/>
  <c r="DW182" i="2"/>
  <c r="DX182" i="2"/>
  <c r="DT183" i="2"/>
  <c r="DU183" i="2"/>
  <c r="DV183" i="2"/>
  <c r="DW183" i="2"/>
  <c r="DX183" i="2"/>
  <c r="DT184" i="2"/>
  <c r="DU184" i="2"/>
  <c r="DV184" i="2"/>
  <c r="DW184" i="2"/>
  <c r="DX184" i="2"/>
  <c r="DT185" i="2"/>
  <c r="DU185" i="2"/>
  <c r="DV185" i="2"/>
  <c r="DW185" i="2"/>
  <c r="DX185" i="2"/>
  <c r="DT186" i="2"/>
  <c r="DU186" i="2"/>
  <c r="DV186" i="2"/>
  <c r="DW186" i="2"/>
  <c r="DX186" i="2"/>
  <c r="DT187" i="2"/>
  <c r="DU187" i="2"/>
  <c r="DV187" i="2"/>
  <c r="DW187" i="2"/>
  <c r="DX187" i="2"/>
  <c r="DT188" i="2"/>
  <c r="DU188" i="2"/>
  <c r="DV188" i="2"/>
  <c r="DW188" i="2"/>
  <c r="DX188" i="2"/>
  <c r="DT189" i="2"/>
  <c r="DU189" i="2"/>
  <c r="DV189" i="2"/>
  <c r="DW189" i="2"/>
  <c r="DX189" i="2"/>
  <c r="DT190" i="2"/>
  <c r="DU190" i="2"/>
  <c r="DV190" i="2"/>
  <c r="DW190" i="2"/>
  <c r="DX190" i="2"/>
  <c r="DT191" i="2"/>
  <c r="DU191" i="2"/>
  <c r="DV191" i="2"/>
  <c r="DW191" i="2"/>
  <c r="DX191" i="2"/>
  <c r="DS190" i="2"/>
  <c r="DS189" i="2"/>
  <c r="DS187" i="2"/>
  <c r="DS186" i="2"/>
  <c r="DS184" i="2"/>
  <c r="DS183" i="2"/>
  <c r="DS174" i="2"/>
  <c r="DS175" i="2"/>
  <c r="DS176" i="2"/>
  <c r="DS177" i="2"/>
  <c r="DS178" i="2"/>
  <c r="DS179" i="2"/>
  <c r="DS173" i="2"/>
  <c r="DS167" i="2"/>
  <c r="DS168" i="2"/>
  <c r="DS169" i="2"/>
  <c r="DS170" i="2"/>
  <c r="DS171" i="2"/>
  <c r="DS166" i="2"/>
  <c r="DS148" i="2"/>
  <c r="DS149" i="2"/>
  <c r="DS150" i="2"/>
  <c r="DS151" i="2"/>
  <c r="DS152" i="2"/>
  <c r="DS153" i="2"/>
  <c r="DS154" i="2"/>
  <c r="DS155" i="2"/>
  <c r="DS156" i="2"/>
  <c r="DS157" i="2"/>
  <c r="DS158" i="2"/>
  <c r="DS159" i="2"/>
  <c r="DS160" i="2"/>
  <c r="DS161" i="2"/>
  <c r="DS162" i="2"/>
  <c r="DS163" i="2"/>
  <c r="DS164" i="2"/>
  <c r="DS147" i="2"/>
  <c r="DS145" i="2"/>
  <c r="DS136" i="2"/>
  <c r="DS137" i="2"/>
  <c r="DS138" i="2"/>
  <c r="DS139" i="2"/>
  <c r="DS140" i="2"/>
  <c r="DS141" i="2"/>
  <c r="DS142" i="2"/>
  <c r="DS135" i="2"/>
  <c r="DS119" i="2"/>
  <c r="DS120" i="2"/>
  <c r="DS121" i="2"/>
  <c r="DS122" i="2"/>
  <c r="DS123" i="2"/>
  <c r="DS124" i="2"/>
  <c r="DS125" i="2"/>
  <c r="DS126" i="2"/>
  <c r="DS127" i="2"/>
  <c r="DS128" i="2"/>
  <c r="DS129" i="2"/>
  <c r="DS130" i="2"/>
  <c r="DS131" i="2"/>
  <c r="DS132" i="2"/>
  <c r="DS133" i="2"/>
  <c r="DS118" i="2"/>
  <c r="DS113" i="2"/>
  <c r="DS112" i="2"/>
  <c r="DT84" i="2"/>
  <c r="DU84" i="2"/>
  <c r="DV84" i="2"/>
  <c r="DW84" i="2"/>
  <c r="DX84" i="2"/>
  <c r="DT85" i="2"/>
  <c r="DU85" i="2"/>
  <c r="DV85" i="2"/>
  <c r="DW85" i="2"/>
  <c r="DX85" i="2"/>
  <c r="DT86" i="2"/>
  <c r="DU86" i="2"/>
  <c r="DV86" i="2"/>
  <c r="DW86" i="2"/>
  <c r="DX86" i="2"/>
  <c r="DT87" i="2"/>
  <c r="DU87" i="2"/>
  <c r="DV87" i="2"/>
  <c r="DW87" i="2"/>
  <c r="DX87" i="2"/>
  <c r="DT88" i="2"/>
  <c r="DU88" i="2"/>
  <c r="DV88" i="2"/>
  <c r="DW88" i="2"/>
  <c r="DX88" i="2"/>
  <c r="DT89" i="2"/>
  <c r="DU89" i="2"/>
  <c r="DV89" i="2"/>
  <c r="DW89" i="2"/>
  <c r="DX89" i="2"/>
  <c r="DT90" i="2"/>
  <c r="DU90" i="2"/>
  <c r="DV90" i="2"/>
  <c r="DW90" i="2"/>
  <c r="DX90" i="2"/>
  <c r="DT91" i="2"/>
  <c r="DU91" i="2"/>
  <c r="DV91" i="2"/>
  <c r="DW91" i="2"/>
  <c r="DX91" i="2"/>
  <c r="DT92" i="2"/>
  <c r="DU92" i="2"/>
  <c r="DV92" i="2"/>
  <c r="DW92" i="2"/>
  <c r="DX92" i="2"/>
  <c r="DT93" i="2"/>
  <c r="DU93" i="2"/>
  <c r="DV93" i="2"/>
  <c r="DW93" i="2"/>
  <c r="DX93" i="2"/>
  <c r="DT94" i="2"/>
  <c r="DU94" i="2"/>
  <c r="DV94" i="2"/>
  <c r="DW94" i="2"/>
  <c r="DX94" i="2"/>
  <c r="DT95" i="2"/>
  <c r="DU95" i="2"/>
  <c r="DV95" i="2"/>
  <c r="DW95" i="2"/>
  <c r="DX95" i="2"/>
  <c r="DT96" i="2"/>
  <c r="DU96" i="2"/>
  <c r="DV96" i="2"/>
  <c r="DW96" i="2"/>
  <c r="DX96" i="2"/>
  <c r="DT97" i="2"/>
  <c r="DU97" i="2"/>
  <c r="DV97" i="2"/>
  <c r="DW97" i="2"/>
  <c r="DX97" i="2"/>
  <c r="DT98" i="2"/>
  <c r="DU98" i="2"/>
  <c r="DV98" i="2"/>
  <c r="DW98" i="2"/>
  <c r="DX98" i="2"/>
  <c r="DT99" i="2"/>
  <c r="DU99" i="2"/>
  <c r="DV99" i="2"/>
  <c r="DW99" i="2"/>
  <c r="DX99" i="2"/>
  <c r="DT100" i="2"/>
  <c r="DU100" i="2"/>
  <c r="DV100" i="2"/>
  <c r="DW100" i="2"/>
  <c r="DX100" i="2"/>
  <c r="DT101" i="2"/>
  <c r="DU101" i="2"/>
  <c r="DV101" i="2"/>
  <c r="DW101" i="2"/>
  <c r="DX101" i="2"/>
  <c r="DT102" i="2"/>
  <c r="DU102" i="2"/>
  <c r="DV102" i="2"/>
  <c r="DW102" i="2"/>
  <c r="DX102" i="2"/>
  <c r="DT103" i="2"/>
  <c r="DU103" i="2"/>
  <c r="DV103" i="2"/>
  <c r="DW103" i="2"/>
  <c r="DX103" i="2"/>
  <c r="DT104" i="2"/>
  <c r="DU104" i="2"/>
  <c r="DV104" i="2"/>
  <c r="DW104" i="2"/>
  <c r="DX104" i="2"/>
  <c r="DT105" i="2"/>
  <c r="DU105" i="2"/>
  <c r="DV105" i="2"/>
  <c r="DW105" i="2"/>
  <c r="DX105" i="2"/>
  <c r="DT106" i="2"/>
  <c r="DU106" i="2"/>
  <c r="DV106" i="2"/>
  <c r="DW106" i="2"/>
  <c r="DX106" i="2"/>
  <c r="DT107" i="2"/>
  <c r="DU107" i="2"/>
  <c r="DV107" i="2"/>
  <c r="DW107" i="2"/>
  <c r="DX107" i="2"/>
  <c r="DS104" i="2"/>
  <c r="DS105" i="2"/>
  <c r="DS106" i="2"/>
  <c r="DS107" i="2"/>
  <c r="DS103" i="2"/>
  <c r="DS99" i="2"/>
  <c r="DS95" i="2"/>
  <c r="DS96" i="2"/>
  <c r="DS94" i="2"/>
  <c r="DS92" i="2"/>
  <c r="DS87" i="2"/>
  <c r="DS88" i="2"/>
  <c r="DS89" i="2"/>
  <c r="DS86" i="2"/>
  <c r="DT109" i="2"/>
  <c r="DU109" i="2"/>
  <c r="DV109" i="2"/>
  <c r="DW109" i="2"/>
  <c r="DX109" i="2"/>
  <c r="DS109" i="2"/>
  <c r="DT50" i="2"/>
  <c r="DU50" i="2"/>
  <c r="DV50" i="2"/>
  <c r="DW50" i="2"/>
  <c r="DX50" i="2"/>
  <c r="DT51" i="2"/>
  <c r="DU51" i="2"/>
  <c r="DV51" i="2"/>
  <c r="DW51" i="2"/>
  <c r="DX51" i="2"/>
  <c r="DT52" i="2"/>
  <c r="DU52" i="2"/>
  <c r="DV52" i="2"/>
  <c r="DW52" i="2"/>
  <c r="DX52" i="2"/>
  <c r="DT53" i="2"/>
  <c r="DU53" i="2"/>
  <c r="DV53" i="2"/>
  <c r="DW53" i="2"/>
  <c r="DX53" i="2"/>
  <c r="DT54" i="2"/>
  <c r="DU54" i="2"/>
  <c r="DV54" i="2"/>
  <c r="DW54" i="2"/>
  <c r="DX54" i="2"/>
  <c r="DT55" i="2"/>
  <c r="DU55" i="2"/>
  <c r="DV55" i="2"/>
  <c r="DW55" i="2"/>
  <c r="DX55" i="2"/>
  <c r="DT56" i="2"/>
  <c r="DU56" i="2"/>
  <c r="DV56" i="2"/>
  <c r="DW56" i="2"/>
  <c r="DX56" i="2"/>
  <c r="DT57" i="2"/>
  <c r="DU57" i="2"/>
  <c r="DV57" i="2"/>
  <c r="DW57" i="2"/>
  <c r="DX57" i="2"/>
  <c r="DT58" i="2"/>
  <c r="DU58" i="2"/>
  <c r="DV58" i="2"/>
  <c r="DW58" i="2"/>
  <c r="DX58" i="2"/>
  <c r="DT59" i="2"/>
  <c r="DU59" i="2"/>
  <c r="DV59" i="2"/>
  <c r="DW59" i="2"/>
  <c r="DX59" i="2"/>
  <c r="DT60" i="2"/>
  <c r="DU60" i="2"/>
  <c r="DV60" i="2"/>
  <c r="DW60" i="2"/>
  <c r="DX60" i="2"/>
  <c r="DT61" i="2"/>
  <c r="DU61" i="2"/>
  <c r="DV61" i="2"/>
  <c r="DW61" i="2"/>
  <c r="DX61" i="2"/>
  <c r="DT62" i="2"/>
  <c r="DU62" i="2"/>
  <c r="DV62" i="2"/>
  <c r="DW62" i="2"/>
  <c r="DX62" i="2"/>
  <c r="DT63" i="2"/>
  <c r="DU63" i="2"/>
  <c r="DV63" i="2"/>
  <c r="DW63" i="2"/>
  <c r="DX63" i="2"/>
  <c r="DT64" i="2"/>
  <c r="DU64" i="2"/>
  <c r="DV64" i="2"/>
  <c r="DW64" i="2"/>
  <c r="DX64" i="2"/>
  <c r="DT65" i="2"/>
  <c r="DU65" i="2"/>
  <c r="DV65" i="2"/>
  <c r="DW65" i="2"/>
  <c r="DX65" i="2"/>
  <c r="DT66" i="2"/>
  <c r="DU66" i="2"/>
  <c r="DV66" i="2"/>
  <c r="DW66" i="2"/>
  <c r="DX66" i="2"/>
  <c r="DT67" i="2"/>
  <c r="DU67" i="2"/>
  <c r="DV67" i="2"/>
  <c r="DW67" i="2"/>
  <c r="DX67" i="2"/>
  <c r="DT68" i="2"/>
  <c r="DU68" i="2"/>
  <c r="DV68" i="2"/>
  <c r="DW68" i="2"/>
  <c r="DX68" i="2"/>
  <c r="DT69" i="2"/>
  <c r="DU69" i="2"/>
  <c r="DV69" i="2"/>
  <c r="DW69" i="2"/>
  <c r="DX69" i="2"/>
  <c r="DT70" i="2"/>
  <c r="DU70" i="2"/>
  <c r="DV70" i="2"/>
  <c r="DW70" i="2"/>
  <c r="DX70" i="2"/>
  <c r="DT71" i="2"/>
  <c r="DU71" i="2"/>
  <c r="DV71" i="2"/>
  <c r="DW71" i="2"/>
  <c r="DX71" i="2"/>
  <c r="DT72" i="2"/>
  <c r="DU72" i="2"/>
  <c r="DV72" i="2"/>
  <c r="DW72" i="2"/>
  <c r="DX72" i="2"/>
  <c r="DT73" i="2"/>
  <c r="DU73" i="2"/>
  <c r="DV73" i="2"/>
  <c r="DW73" i="2"/>
  <c r="DX73" i="2"/>
  <c r="DT74" i="2"/>
  <c r="DU74" i="2"/>
  <c r="DV74" i="2"/>
  <c r="DW74" i="2"/>
  <c r="DX74" i="2"/>
  <c r="DT75" i="2"/>
  <c r="DU75" i="2"/>
  <c r="DV75" i="2"/>
  <c r="DW75" i="2"/>
  <c r="DX75" i="2"/>
  <c r="DT76" i="2"/>
  <c r="DU76" i="2"/>
  <c r="DV76" i="2"/>
  <c r="DW76" i="2"/>
  <c r="DX76" i="2"/>
  <c r="DT77" i="2"/>
  <c r="DU77" i="2"/>
  <c r="DV77" i="2"/>
  <c r="DW77" i="2"/>
  <c r="DX77" i="2"/>
  <c r="DT78" i="2"/>
  <c r="DU78" i="2"/>
  <c r="DV78" i="2"/>
  <c r="DW78" i="2"/>
  <c r="DX78" i="2"/>
  <c r="DS60" i="2"/>
  <c r="DS61" i="2"/>
  <c r="DS62" i="2"/>
  <c r="DS63" i="2"/>
  <c r="DS64" i="2"/>
  <c r="DS65" i="2"/>
  <c r="DS66" i="2"/>
  <c r="DS67" i="2"/>
  <c r="DS68" i="2"/>
  <c r="DS69" i="2"/>
  <c r="DS70" i="2"/>
  <c r="DS71" i="2"/>
  <c r="DS72" i="2"/>
  <c r="DS73" i="2"/>
  <c r="DS74" i="2"/>
  <c r="DS75" i="2"/>
  <c r="DS76" i="2"/>
  <c r="DS77" i="2"/>
  <c r="DS59" i="2"/>
  <c r="DS53" i="2"/>
  <c r="DS54" i="2"/>
  <c r="DS55" i="2"/>
  <c r="DS52" i="2"/>
  <c r="DT81" i="2"/>
  <c r="DU81" i="2"/>
  <c r="DV81" i="2"/>
  <c r="DW81" i="2"/>
  <c r="DX81" i="2"/>
  <c r="DS81" i="2"/>
  <c r="DS41" i="2"/>
  <c r="DS42" i="2"/>
  <c r="DS43" i="2"/>
  <c r="DS44" i="2"/>
  <c r="DS40" i="2"/>
  <c r="DS33" i="2"/>
  <c r="DS34" i="2"/>
  <c r="DS35" i="2"/>
  <c r="DS36" i="2"/>
  <c r="DS37" i="2"/>
  <c r="DS38" i="2"/>
  <c r="DS32" i="2"/>
  <c r="DS23" i="2"/>
  <c r="DS24" i="2"/>
  <c r="DS25" i="2"/>
  <c r="DS26" i="2"/>
  <c r="DS27" i="2"/>
  <c r="DS28" i="2"/>
  <c r="DS29" i="2"/>
  <c r="DS22" i="2"/>
  <c r="DS20" i="2"/>
  <c r="DS19" i="2"/>
  <c r="DS8" i="2"/>
  <c r="DS9" i="2"/>
  <c r="DS10" i="2"/>
  <c r="DS11" i="2"/>
  <c r="DS12" i="2"/>
  <c r="DS13" i="2"/>
  <c r="DS14" i="2"/>
  <c r="DS15" i="2"/>
  <c r="DS16" i="2"/>
  <c r="DS17" i="2"/>
  <c r="DS7" i="2"/>
  <c r="DT47" i="2"/>
  <c r="DU47" i="2"/>
  <c r="DV47" i="2"/>
  <c r="DW47" i="2"/>
  <c r="DX47" i="2"/>
  <c r="DS47" i="2"/>
  <c r="CV191" i="2"/>
  <c r="CU191" i="2"/>
  <c r="CT191" i="2"/>
  <c r="CS191" i="2"/>
  <c r="CR191" i="2"/>
  <c r="CV190" i="2"/>
  <c r="CU190" i="2"/>
  <c r="CT190" i="2"/>
  <c r="CS190" i="2"/>
  <c r="CR190" i="2"/>
  <c r="CV189" i="2"/>
  <c r="CU189" i="2"/>
  <c r="CT189" i="2"/>
  <c r="CS189" i="2"/>
  <c r="CR189" i="2"/>
  <c r="CV188" i="2"/>
  <c r="CU188" i="2"/>
  <c r="CT188" i="2"/>
  <c r="CS188" i="2"/>
  <c r="CR188" i="2"/>
  <c r="CV187" i="2"/>
  <c r="CU187" i="2"/>
  <c r="CT187" i="2"/>
  <c r="CS187" i="2"/>
  <c r="CR187" i="2"/>
  <c r="CV186" i="2"/>
  <c r="CU186" i="2"/>
  <c r="CT186" i="2"/>
  <c r="CS186" i="2"/>
  <c r="CR186" i="2"/>
  <c r="CV185" i="2"/>
  <c r="CU185" i="2"/>
  <c r="CT185" i="2"/>
  <c r="CS185" i="2"/>
  <c r="CR185" i="2"/>
  <c r="CV184" i="2"/>
  <c r="CU184" i="2"/>
  <c r="CT184" i="2"/>
  <c r="CS184" i="2"/>
  <c r="CR184" i="2"/>
  <c r="CV183" i="2"/>
  <c r="CU183" i="2"/>
  <c r="CT183" i="2"/>
  <c r="CS183" i="2"/>
  <c r="CR183" i="2"/>
  <c r="CV182" i="2"/>
  <c r="CU182" i="2"/>
  <c r="CT182" i="2"/>
  <c r="CS182" i="2"/>
  <c r="CR182" i="2"/>
  <c r="CV181" i="2"/>
  <c r="CU181" i="2"/>
  <c r="CT181" i="2"/>
  <c r="CS181" i="2"/>
  <c r="CR181" i="2"/>
  <c r="CV180" i="2"/>
  <c r="CU180" i="2"/>
  <c r="CT180" i="2"/>
  <c r="CS180" i="2"/>
  <c r="CR180" i="2"/>
  <c r="CV179" i="2"/>
  <c r="CU179" i="2"/>
  <c r="CT179" i="2"/>
  <c r="CS179" i="2"/>
  <c r="CR179" i="2"/>
  <c r="CV178" i="2"/>
  <c r="CU178" i="2"/>
  <c r="CT178" i="2"/>
  <c r="CS178" i="2"/>
  <c r="CR178" i="2"/>
  <c r="CV177" i="2"/>
  <c r="CU177" i="2"/>
  <c r="CT177" i="2"/>
  <c r="CS177" i="2"/>
  <c r="CR177" i="2"/>
  <c r="CV176" i="2"/>
  <c r="CU176" i="2"/>
  <c r="CT176" i="2"/>
  <c r="CS176" i="2"/>
  <c r="CR176" i="2"/>
  <c r="CV175" i="2"/>
  <c r="CU175" i="2"/>
  <c r="CT175" i="2"/>
  <c r="CS175" i="2"/>
  <c r="CR175" i="2"/>
  <c r="CV174" i="2"/>
  <c r="CU174" i="2"/>
  <c r="CT174" i="2"/>
  <c r="CS174" i="2"/>
  <c r="CR174" i="2"/>
  <c r="CV173" i="2"/>
  <c r="CU173" i="2"/>
  <c r="CT173" i="2"/>
  <c r="CS173" i="2"/>
  <c r="CR173" i="2"/>
  <c r="CV172" i="2"/>
  <c r="CU172" i="2"/>
  <c r="CT172" i="2"/>
  <c r="CS172" i="2"/>
  <c r="CR172" i="2"/>
  <c r="CV171" i="2"/>
  <c r="CU171" i="2"/>
  <c r="CT171" i="2"/>
  <c r="CS171" i="2"/>
  <c r="CR171" i="2"/>
  <c r="CV170" i="2"/>
  <c r="CU170" i="2"/>
  <c r="CT170" i="2"/>
  <c r="CS170" i="2"/>
  <c r="CR170" i="2"/>
  <c r="CV169" i="2"/>
  <c r="CU169" i="2"/>
  <c r="CT169" i="2"/>
  <c r="CS169" i="2"/>
  <c r="CR169" i="2"/>
  <c r="CV168" i="2"/>
  <c r="CU168" i="2"/>
  <c r="CT168" i="2"/>
  <c r="CS168" i="2"/>
  <c r="CR168" i="2"/>
  <c r="CV167" i="2"/>
  <c r="CU167" i="2"/>
  <c r="CT167" i="2"/>
  <c r="CS167" i="2"/>
  <c r="CR167" i="2"/>
  <c r="CV166" i="2"/>
  <c r="CU166" i="2"/>
  <c r="CT166" i="2"/>
  <c r="CS166" i="2"/>
  <c r="CR166" i="2"/>
  <c r="CV165" i="2"/>
  <c r="CU165" i="2"/>
  <c r="CT165" i="2"/>
  <c r="CS165" i="2"/>
  <c r="CR165" i="2"/>
  <c r="CV164" i="2"/>
  <c r="CU164" i="2"/>
  <c r="CT164" i="2"/>
  <c r="CS164" i="2"/>
  <c r="CR164" i="2"/>
  <c r="CV163" i="2"/>
  <c r="CU163" i="2"/>
  <c r="CT163" i="2"/>
  <c r="CS163" i="2"/>
  <c r="CR163" i="2"/>
  <c r="CV162" i="2"/>
  <c r="CU162" i="2"/>
  <c r="CT162" i="2"/>
  <c r="CS162" i="2"/>
  <c r="CR162" i="2"/>
  <c r="CV161" i="2"/>
  <c r="CU161" i="2"/>
  <c r="CT161" i="2"/>
  <c r="CS161" i="2"/>
  <c r="CR161" i="2"/>
  <c r="CV160" i="2"/>
  <c r="CU160" i="2"/>
  <c r="CT160" i="2"/>
  <c r="CS160" i="2"/>
  <c r="CR160" i="2"/>
  <c r="CV159" i="2"/>
  <c r="CU159" i="2"/>
  <c r="CT159" i="2"/>
  <c r="CS159" i="2"/>
  <c r="CR159" i="2"/>
  <c r="CV158" i="2"/>
  <c r="CU158" i="2"/>
  <c r="CT158" i="2"/>
  <c r="CS158" i="2"/>
  <c r="CR158" i="2"/>
  <c r="CV157" i="2"/>
  <c r="CU157" i="2"/>
  <c r="CT157" i="2"/>
  <c r="CS157" i="2"/>
  <c r="CR157" i="2"/>
  <c r="CV156" i="2"/>
  <c r="CU156" i="2"/>
  <c r="CT156" i="2"/>
  <c r="CS156" i="2"/>
  <c r="CR156" i="2"/>
  <c r="CV155" i="2"/>
  <c r="CU155" i="2"/>
  <c r="CT155" i="2"/>
  <c r="CS155" i="2"/>
  <c r="CR155" i="2"/>
  <c r="CV154" i="2"/>
  <c r="CU154" i="2"/>
  <c r="CT154" i="2"/>
  <c r="CS154" i="2"/>
  <c r="CR154" i="2"/>
  <c r="CV153" i="2"/>
  <c r="CU153" i="2"/>
  <c r="CT153" i="2"/>
  <c r="CS153" i="2"/>
  <c r="CR153" i="2"/>
  <c r="CV152" i="2"/>
  <c r="CU152" i="2"/>
  <c r="CT152" i="2"/>
  <c r="CS152" i="2"/>
  <c r="CR152" i="2"/>
  <c r="CV151" i="2"/>
  <c r="CU151" i="2"/>
  <c r="CT151" i="2"/>
  <c r="CS151" i="2"/>
  <c r="CR151" i="2"/>
  <c r="CV150" i="2"/>
  <c r="CU150" i="2"/>
  <c r="CT150" i="2"/>
  <c r="CS150" i="2"/>
  <c r="CR150" i="2"/>
  <c r="CV149" i="2"/>
  <c r="CU149" i="2"/>
  <c r="CT149" i="2"/>
  <c r="CS149" i="2"/>
  <c r="CR149" i="2"/>
  <c r="CV148" i="2"/>
  <c r="CU148" i="2"/>
  <c r="CT148" i="2"/>
  <c r="CS148" i="2"/>
  <c r="CR148" i="2"/>
  <c r="CV147" i="2"/>
  <c r="CU147" i="2"/>
  <c r="CT147" i="2"/>
  <c r="CS147" i="2"/>
  <c r="CR147" i="2"/>
  <c r="CV146" i="2"/>
  <c r="CU146" i="2"/>
  <c r="CT146" i="2"/>
  <c r="CS146" i="2"/>
  <c r="CR146" i="2"/>
  <c r="CV145" i="2"/>
  <c r="CU145" i="2"/>
  <c r="CT145" i="2"/>
  <c r="CS145" i="2"/>
  <c r="CR145" i="2"/>
  <c r="CV144" i="2"/>
  <c r="CU144" i="2"/>
  <c r="CT144" i="2"/>
  <c r="CS144" i="2"/>
  <c r="CR144" i="2"/>
  <c r="CV143" i="2"/>
  <c r="CU143" i="2"/>
  <c r="CT143" i="2"/>
  <c r="CS143" i="2"/>
  <c r="CR143" i="2"/>
  <c r="CV142" i="2"/>
  <c r="CU142" i="2"/>
  <c r="CT142" i="2"/>
  <c r="CS142" i="2"/>
  <c r="CR142" i="2"/>
  <c r="CV141" i="2"/>
  <c r="CU141" i="2"/>
  <c r="CT141" i="2"/>
  <c r="CS141" i="2"/>
  <c r="CR141" i="2"/>
  <c r="CV140" i="2"/>
  <c r="CU140" i="2"/>
  <c r="CT140" i="2"/>
  <c r="CS140" i="2"/>
  <c r="CR140" i="2"/>
  <c r="CV139" i="2"/>
  <c r="CU139" i="2"/>
  <c r="CT139" i="2"/>
  <c r="CS139" i="2"/>
  <c r="CR139" i="2"/>
  <c r="CV138" i="2"/>
  <c r="CU138" i="2"/>
  <c r="CT138" i="2"/>
  <c r="CS138" i="2"/>
  <c r="CR138" i="2"/>
  <c r="CV137" i="2"/>
  <c r="CU137" i="2"/>
  <c r="CT137" i="2"/>
  <c r="CS137" i="2"/>
  <c r="CR137" i="2"/>
  <c r="CV136" i="2"/>
  <c r="CU136" i="2"/>
  <c r="CT136" i="2"/>
  <c r="CS136" i="2"/>
  <c r="CR136" i="2"/>
  <c r="CV135" i="2"/>
  <c r="CU135" i="2"/>
  <c r="CT135" i="2"/>
  <c r="CS135" i="2"/>
  <c r="CR135" i="2"/>
  <c r="CV134" i="2"/>
  <c r="CU134" i="2"/>
  <c r="CT134" i="2"/>
  <c r="CS134" i="2"/>
  <c r="CR134" i="2"/>
  <c r="CV133" i="2"/>
  <c r="CU133" i="2"/>
  <c r="CT133" i="2"/>
  <c r="CS133" i="2"/>
  <c r="CR133" i="2"/>
  <c r="CV132" i="2"/>
  <c r="CU132" i="2"/>
  <c r="CT132" i="2"/>
  <c r="CS132" i="2"/>
  <c r="CR132" i="2"/>
  <c r="CV131" i="2"/>
  <c r="CU131" i="2"/>
  <c r="CT131" i="2"/>
  <c r="CS131" i="2"/>
  <c r="CR131" i="2"/>
  <c r="CV130" i="2"/>
  <c r="CU130" i="2"/>
  <c r="CT130" i="2"/>
  <c r="CS130" i="2"/>
  <c r="CR130" i="2"/>
  <c r="CV129" i="2"/>
  <c r="CU129" i="2"/>
  <c r="CT129" i="2"/>
  <c r="CS129" i="2"/>
  <c r="CR129" i="2"/>
  <c r="CV128" i="2"/>
  <c r="CU128" i="2"/>
  <c r="CT128" i="2"/>
  <c r="CS128" i="2"/>
  <c r="CR128" i="2"/>
  <c r="CV127" i="2"/>
  <c r="CU127" i="2"/>
  <c r="CT127" i="2"/>
  <c r="CS127" i="2"/>
  <c r="CR127" i="2"/>
  <c r="CV126" i="2"/>
  <c r="CU126" i="2"/>
  <c r="CT126" i="2"/>
  <c r="CS126" i="2"/>
  <c r="CR126" i="2"/>
  <c r="CV125" i="2"/>
  <c r="CU125" i="2"/>
  <c r="CT125" i="2"/>
  <c r="CS125" i="2"/>
  <c r="CR125" i="2"/>
  <c r="CV124" i="2"/>
  <c r="CU124" i="2"/>
  <c r="CT124" i="2"/>
  <c r="CS124" i="2"/>
  <c r="CR124" i="2"/>
  <c r="CV123" i="2"/>
  <c r="CU123" i="2"/>
  <c r="CT123" i="2"/>
  <c r="CS123" i="2"/>
  <c r="CR123" i="2"/>
  <c r="CV122" i="2"/>
  <c r="CU122" i="2"/>
  <c r="CT122" i="2"/>
  <c r="CS122" i="2"/>
  <c r="CR122" i="2"/>
  <c r="CV121" i="2"/>
  <c r="CU121" i="2"/>
  <c r="CT121" i="2"/>
  <c r="CS121" i="2"/>
  <c r="CR121" i="2"/>
  <c r="CV120" i="2"/>
  <c r="CU120" i="2"/>
  <c r="CT120" i="2"/>
  <c r="CS120" i="2"/>
  <c r="CR120" i="2"/>
  <c r="CV119" i="2"/>
  <c r="CU119" i="2"/>
  <c r="CT119" i="2"/>
  <c r="CS119" i="2"/>
  <c r="CR119" i="2"/>
  <c r="CV118" i="2"/>
  <c r="CU118" i="2"/>
  <c r="CT118" i="2"/>
  <c r="CS118" i="2"/>
  <c r="CR118" i="2"/>
  <c r="CV117" i="2"/>
  <c r="CU117" i="2"/>
  <c r="CT117" i="2"/>
  <c r="CS117" i="2"/>
  <c r="CR117" i="2"/>
  <c r="CV116" i="2"/>
  <c r="CU116" i="2"/>
  <c r="CT116" i="2"/>
  <c r="CS116" i="2"/>
  <c r="CR116" i="2"/>
  <c r="CV115" i="2"/>
  <c r="CU115" i="2"/>
  <c r="CT115" i="2"/>
  <c r="CS115" i="2"/>
  <c r="CR115" i="2"/>
  <c r="CV114" i="2"/>
  <c r="CU114" i="2"/>
  <c r="CT114" i="2"/>
  <c r="CS114" i="2"/>
  <c r="CR114" i="2"/>
  <c r="CV113" i="2"/>
  <c r="CU113" i="2"/>
  <c r="CT113" i="2"/>
  <c r="CS113" i="2"/>
  <c r="CR113" i="2"/>
  <c r="CV112" i="2"/>
  <c r="CU112" i="2"/>
  <c r="CT112" i="2"/>
  <c r="CS112" i="2"/>
  <c r="CR112" i="2"/>
  <c r="CQ190" i="2"/>
  <c r="CQ189" i="2"/>
  <c r="CQ187" i="2"/>
  <c r="CQ186" i="2"/>
  <c r="CQ184" i="2"/>
  <c r="CQ183" i="2"/>
  <c r="CQ174" i="2"/>
  <c r="CQ175" i="2"/>
  <c r="CQ176" i="2"/>
  <c r="CQ177" i="2"/>
  <c r="CQ178" i="2"/>
  <c r="CQ179" i="2"/>
  <c r="CQ173" i="2"/>
  <c r="CQ167" i="2"/>
  <c r="CQ168" i="2"/>
  <c r="CQ169" i="2"/>
  <c r="CQ170" i="2"/>
  <c r="CQ171" i="2"/>
  <c r="CQ166" i="2"/>
  <c r="CQ148" i="2"/>
  <c r="CQ149" i="2"/>
  <c r="CQ150" i="2"/>
  <c r="CQ151" i="2"/>
  <c r="CQ152" i="2"/>
  <c r="CQ153" i="2"/>
  <c r="CQ154" i="2"/>
  <c r="CQ155" i="2"/>
  <c r="CQ156" i="2"/>
  <c r="CQ157" i="2"/>
  <c r="CQ158" i="2"/>
  <c r="CQ159" i="2"/>
  <c r="CQ160" i="2"/>
  <c r="CQ161" i="2"/>
  <c r="CQ162" i="2"/>
  <c r="CQ163" i="2"/>
  <c r="CQ164" i="2"/>
  <c r="CQ147" i="2"/>
  <c r="CQ145" i="2"/>
  <c r="CQ136" i="2"/>
  <c r="CQ137" i="2"/>
  <c r="CQ138" i="2"/>
  <c r="CQ139" i="2"/>
  <c r="CQ140" i="2"/>
  <c r="CQ141" i="2"/>
  <c r="CQ142" i="2"/>
  <c r="CQ135" i="2"/>
  <c r="CQ119" i="2"/>
  <c r="CQ120" i="2"/>
  <c r="CQ121" i="2"/>
  <c r="CQ122" i="2"/>
  <c r="CQ123" i="2"/>
  <c r="CQ124" i="2"/>
  <c r="CQ125" i="2"/>
  <c r="CQ126" i="2"/>
  <c r="CQ127" i="2"/>
  <c r="CQ128" i="2"/>
  <c r="CQ129" i="2"/>
  <c r="CQ130" i="2"/>
  <c r="CQ131" i="2"/>
  <c r="CQ132" i="2"/>
  <c r="CQ133" i="2"/>
  <c r="CQ118" i="2"/>
  <c r="CQ113" i="2"/>
  <c r="CQ112" i="2"/>
  <c r="CR194" i="2"/>
  <c r="CS194" i="2"/>
  <c r="CT194" i="2"/>
  <c r="CU194" i="2"/>
  <c r="CV194" i="2"/>
  <c r="CQ194" i="2"/>
  <c r="CR84" i="2"/>
  <c r="CS84" i="2"/>
  <c r="CT84" i="2"/>
  <c r="CU84" i="2"/>
  <c r="CV84" i="2"/>
  <c r="CR85" i="2"/>
  <c r="CS85" i="2"/>
  <c r="CT85" i="2"/>
  <c r="CU85" i="2"/>
  <c r="CV85" i="2"/>
  <c r="CR86" i="2"/>
  <c r="CS86" i="2"/>
  <c r="CT86" i="2"/>
  <c r="CU86" i="2"/>
  <c r="CV86" i="2"/>
  <c r="CR87" i="2"/>
  <c r="CS87" i="2"/>
  <c r="CT87" i="2"/>
  <c r="CU87" i="2"/>
  <c r="CV87" i="2"/>
  <c r="CR88" i="2"/>
  <c r="CS88" i="2"/>
  <c r="CT88" i="2"/>
  <c r="CU88" i="2"/>
  <c r="CV88" i="2"/>
  <c r="CR89" i="2"/>
  <c r="CS89" i="2"/>
  <c r="CT89" i="2"/>
  <c r="CU89" i="2"/>
  <c r="CV89" i="2"/>
  <c r="CR90" i="2"/>
  <c r="CS90" i="2"/>
  <c r="CT90" i="2"/>
  <c r="CU90" i="2"/>
  <c r="CV90" i="2"/>
  <c r="CR91" i="2"/>
  <c r="CS91" i="2"/>
  <c r="CT91" i="2"/>
  <c r="CU91" i="2"/>
  <c r="CV91" i="2"/>
  <c r="CR92" i="2"/>
  <c r="CS92" i="2"/>
  <c r="CT92" i="2"/>
  <c r="CU92" i="2"/>
  <c r="CV92" i="2"/>
  <c r="CR93" i="2"/>
  <c r="CS93" i="2"/>
  <c r="CT93" i="2"/>
  <c r="CU93" i="2"/>
  <c r="CV93" i="2"/>
  <c r="CR94" i="2"/>
  <c r="CS94" i="2"/>
  <c r="CT94" i="2"/>
  <c r="CU94" i="2"/>
  <c r="CV94" i="2"/>
  <c r="CR95" i="2"/>
  <c r="CS95" i="2"/>
  <c r="CT95" i="2"/>
  <c r="CU95" i="2"/>
  <c r="CV95" i="2"/>
  <c r="CR96" i="2"/>
  <c r="CS96" i="2"/>
  <c r="CT96" i="2"/>
  <c r="CU96" i="2"/>
  <c r="CV96" i="2"/>
  <c r="CR97" i="2"/>
  <c r="CS97" i="2"/>
  <c r="CT97" i="2"/>
  <c r="CU97" i="2"/>
  <c r="CV97" i="2"/>
  <c r="CR98" i="2"/>
  <c r="CS98" i="2"/>
  <c r="CT98" i="2"/>
  <c r="CU98" i="2"/>
  <c r="CV98" i="2"/>
  <c r="CR99" i="2"/>
  <c r="CS99" i="2"/>
  <c r="CT99" i="2"/>
  <c r="CU99" i="2"/>
  <c r="CV99" i="2"/>
  <c r="CR100" i="2"/>
  <c r="CS100" i="2"/>
  <c r="CT100" i="2"/>
  <c r="CU100" i="2"/>
  <c r="CV100" i="2"/>
  <c r="CR101" i="2"/>
  <c r="CS101" i="2"/>
  <c r="CT101" i="2"/>
  <c r="CU101" i="2"/>
  <c r="CV101" i="2"/>
  <c r="CR102" i="2"/>
  <c r="CS102" i="2"/>
  <c r="CT102" i="2"/>
  <c r="CU102" i="2"/>
  <c r="CV102" i="2"/>
  <c r="CR103" i="2"/>
  <c r="CS103" i="2"/>
  <c r="CT103" i="2"/>
  <c r="CU103" i="2"/>
  <c r="CV103" i="2"/>
  <c r="CR104" i="2"/>
  <c r="CS104" i="2"/>
  <c r="CT104" i="2"/>
  <c r="CU104" i="2"/>
  <c r="CV104" i="2"/>
  <c r="CR105" i="2"/>
  <c r="CS105" i="2"/>
  <c r="CT105" i="2"/>
  <c r="CU105" i="2"/>
  <c r="CV105" i="2"/>
  <c r="CR106" i="2"/>
  <c r="CS106" i="2"/>
  <c r="CT106" i="2"/>
  <c r="CU106" i="2"/>
  <c r="CV106" i="2"/>
  <c r="CR107" i="2"/>
  <c r="CS107" i="2"/>
  <c r="CT107" i="2"/>
  <c r="CU107" i="2"/>
  <c r="CV107" i="2"/>
  <c r="CR109" i="2"/>
  <c r="CS109" i="2"/>
  <c r="CT109" i="2"/>
  <c r="CU109" i="2"/>
  <c r="CV109" i="2"/>
  <c r="CQ109" i="2"/>
  <c r="CQ104" i="2"/>
  <c r="CQ105" i="2"/>
  <c r="CQ106" i="2"/>
  <c r="CQ107" i="2"/>
  <c r="CQ103" i="2"/>
  <c r="CQ99" i="2"/>
  <c r="CQ95" i="2"/>
  <c r="CQ96" i="2"/>
  <c r="CQ94" i="2"/>
  <c r="CQ92" i="2"/>
  <c r="CQ87" i="2"/>
  <c r="CQ88" i="2"/>
  <c r="CQ89" i="2"/>
  <c r="CQ86" i="2"/>
  <c r="CQ93" i="2"/>
  <c r="CR50" i="2"/>
  <c r="CS50" i="2"/>
  <c r="CT50" i="2"/>
  <c r="CU50" i="2"/>
  <c r="CV50" i="2"/>
  <c r="CR51" i="2"/>
  <c r="CS51" i="2"/>
  <c r="CT51" i="2"/>
  <c r="CU51" i="2"/>
  <c r="CV51" i="2"/>
  <c r="CR52" i="2"/>
  <c r="CS52" i="2"/>
  <c r="CT52" i="2"/>
  <c r="CU52" i="2"/>
  <c r="CV52" i="2"/>
  <c r="CR53" i="2"/>
  <c r="CS53" i="2"/>
  <c r="CT53" i="2"/>
  <c r="CU53" i="2"/>
  <c r="CV53" i="2"/>
  <c r="CR54" i="2"/>
  <c r="CS54" i="2"/>
  <c r="CT54" i="2"/>
  <c r="CU54" i="2"/>
  <c r="CV54" i="2"/>
  <c r="CR55" i="2"/>
  <c r="CS55" i="2"/>
  <c r="CT55" i="2"/>
  <c r="CU55" i="2"/>
  <c r="CV55" i="2"/>
  <c r="CR56" i="2"/>
  <c r="CS56" i="2"/>
  <c r="CT56" i="2"/>
  <c r="CU56" i="2"/>
  <c r="CV56" i="2"/>
  <c r="CR57" i="2"/>
  <c r="CS57" i="2"/>
  <c r="CT57" i="2"/>
  <c r="CU57" i="2"/>
  <c r="CV57" i="2"/>
  <c r="CR58" i="2"/>
  <c r="CS58" i="2"/>
  <c r="CT58" i="2"/>
  <c r="CU58" i="2"/>
  <c r="CV58" i="2"/>
  <c r="CR59" i="2"/>
  <c r="CS59" i="2"/>
  <c r="CT59" i="2"/>
  <c r="CU59" i="2"/>
  <c r="CV59" i="2"/>
  <c r="CR60" i="2"/>
  <c r="CS60" i="2"/>
  <c r="CT60" i="2"/>
  <c r="CU60" i="2"/>
  <c r="CV60" i="2"/>
  <c r="CR61" i="2"/>
  <c r="CS61" i="2"/>
  <c r="CT61" i="2"/>
  <c r="CU61" i="2"/>
  <c r="CV61" i="2"/>
  <c r="CR62" i="2"/>
  <c r="CS62" i="2"/>
  <c r="CT62" i="2"/>
  <c r="CU62" i="2"/>
  <c r="CV62" i="2"/>
  <c r="CR63" i="2"/>
  <c r="CS63" i="2"/>
  <c r="CT63" i="2"/>
  <c r="CU63" i="2"/>
  <c r="CV63" i="2"/>
  <c r="CR64" i="2"/>
  <c r="CS64" i="2"/>
  <c r="CT64" i="2"/>
  <c r="CU64" i="2"/>
  <c r="CV64" i="2"/>
  <c r="CR65" i="2"/>
  <c r="CS65" i="2"/>
  <c r="CT65" i="2"/>
  <c r="CU65" i="2"/>
  <c r="CV65" i="2"/>
  <c r="CR66" i="2"/>
  <c r="CS66" i="2"/>
  <c r="CT66" i="2"/>
  <c r="CU66" i="2"/>
  <c r="CV66" i="2"/>
  <c r="CR67" i="2"/>
  <c r="CS67" i="2"/>
  <c r="CT67" i="2"/>
  <c r="CU67" i="2"/>
  <c r="CV67" i="2"/>
  <c r="CR68" i="2"/>
  <c r="CS68" i="2"/>
  <c r="CT68" i="2"/>
  <c r="CU68" i="2"/>
  <c r="CV68" i="2"/>
  <c r="CR69" i="2"/>
  <c r="CS69" i="2"/>
  <c r="CT69" i="2"/>
  <c r="CU69" i="2"/>
  <c r="CV69" i="2"/>
  <c r="CR70" i="2"/>
  <c r="CS70" i="2"/>
  <c r="CT70" i="2"/>
  <c r="CU70" i="2"/>
  <c r="CV70" i="2"/>
  <c r="CR71" i="2"/>
  <c r="CS71" i="2"/>
  <c r="CT71" i="2"/>
  <c r="CU71" i="2"/>
  <c r="CV71" i="2"/>
  <c r="CR72" i="2"/>
  <c r="CS72" i="2"/>
  <c r="CT72" i="2"/>
  <c r="CU72" i="2"/>
  <c r="CV72" i="2"/>
  <c r="CR73" i="2"/>
  <c r="CS73" i="2"/>
  <c r="CT73" i="2"/>
  <c r="CU73" i="2"/>
  <c r="CV73" i="2"/>
  <c r="CR74" i="2"/>
  <c r="CS74" i="2"/>
  <c r="CT74" i="2"/>
  <c r="CU74" i="2"/>
  <c r="CV74" i="2"/>
  <c r="CR75" i="2"/>
  <c r="CS75" i="2"/>
  <c r="CT75" i="2"/>
  <c r="CU75" i="2"/>
  <c r="CV75" i="2"/>
  <c r="CR76" i="2"/>
  <c r="CS76" i="2"/>
  <c r="CT76" i="2"/>
  <c r="CU76" i="2"/>
  <c r="CV76" i="2"/>
  <c r="CR77" i="2"/>
  <c r="CS77" i="2"/>
  <c r="CT77" i="2"/>
  <c r="CU77" i="2"/>
  <c r="CV77" i="2"/>
  <c r="CR78" i="2"/>
  <c r="CS78" i="2"/>
  <c r="CT78" i="2"/>
  <c r="CU78" i="2"/>
  <c r="CV78" i="2"/>
  <c r="CR79" i="2"/>
  <c r="CS79" i="2"/>
  <c r="CT79" i="2"/>
  <c r="CU79" i="2"/>
  <c r="CV79" i="2"/>
  <c r="CR81" i="2"/>
  <c r="CS81" i="2"/>
  <c r="CT81" i="2"/>
  <c r="CU81" i="2"/>
  <c r="CV81" i="2"/>
  <c r="CQ81" i="2"/>
  <c r="CQ60" i="2"/>
  <c r="CQ61" i="2"/>
  <c r="CQ62" i="2"/>
  <c r="CQ63" i="2"/>
  <c r="CQ64" i="2"/>
  <c r="CQ65" i="2"/>
  <c r="CQ66" i="2"/>
  <c r="CQ67" i="2"/>
  <c r="CQ68" i="2"/>
  <c r="CQ69" i="2"/>
  <c r="CQ70" i="2"/>
  <c r="CQ71" i="2"/>
  <c r="CQ72" i="2"/>
  <c r="CQ73" i="2"/>
  <c r="CQ74" i="2"/>
  <c r="CQ75" i="2"/>
  <c r="CQ76" i="2"/>
  <c r="CQ77" i="2"/>
  <c r="CQ59" i="2"/>
  <c r="CQ53" i="2"/>
  <c r="CQ54" i="2"/>
  <c r="CQ55" i="2"/>
  <c r="CQ52" i="2"/>
  <c r="CR7" i="2"/>
  <c r="CS7" i="2"/>
  <c r="CT7" i="2"/>
  <c r="CU7" i="2"/>
  <c r="CV7" i="2"/>
  <c r="CR8" i="2"/>
  <c r="CS8" i="2"/>
  <c r="CT8" i="2"/>
  <c r="CU8" i="2"/>
  <c r="CV8" i="2"/>
  <c r="CR9" i="2"/>
  <c r="CS9" i="2"/>
  <c r="CT9" i="2"/>
  <c r="CU9" i="2"/>
  <c r="CV9" i="2"/>
  <c r="CR10" i="2"/>
  <c r="CS10" i="2"/>
  <c r="CT10" i="2"/>
  <c r="CU10" i="2"/>
  <c r="CV10" i="2"/>
  <c r="CR11" i="2"/>
  <c r="CS11" i="2"/>
  <c r="CT11" i="2"/>
  <c r="CU11" i="2"/>
  <c r="CV11" i="2"/>
  <c r="CR12" i="2"/>
  <c r="CS12" i="2"/>
  <c r="CT12" i="2"/>
  <c r="CU12" i="2"/>
  <c r="CV12" i="2"/>
  <c r="CR13" i="2"/>
  <c r="CS13" i="2"/>
  <c r="CT13" i="2"/>
  <c r="CU13" i="2"/>
  <c r="CV13" i="2"/>
  <c r="CR14" i="2"/>
  <c r="CS14" i="2"/>
  <c r="CT14" i="2"/>
  <c r="CU14" i="2"/>
  <c r="CV14" i="2"/>
  <c r="CR15" i="2"/>
  <c r="CS15" i="2"/>
  <c r="CT15" i="2"/>
  <c r="CU15" i="2"/>
  <c r="CV15" i="2"/>
  <c r="CR16" i="2"/>
  <c r="CS16" i="2"/>
  <c r="CT16" i="2"/>
  <c r="CU16" i="2"/>
  <c r="CV16" i="2"/>
  <c r="CR17" i="2"/>
  <c r="CS17" i="2"/>
  <c r="CT17" i="2"/>
  <c r="CU17" i="2"/>
  <c r="CV17" i="2"/>
  <c r="CR18" i="2"/>
  <c r="CS18" i="2"/>
  <c r="CT18" i="2"/>
  <c r="CU18" i="2"/>
  <c r="CV18" i="2"/>
  <c r="CR19" i="2"/>
  <c r="CS19" i="2"/>
  <c r="CT19" i="2"/>
  <c r="CU19" i="2"/>
  <c r="CV19" i="2"/>
  <c r="CR20" i="2"/>
  <c r="CS20" i="2"/>
  <c r="CT20" i="2"/>
  <c r="CU20" i="2"/>
  <c r="CV20" i="2"/>
  <c r="CR21" i="2"/>
  <c r="CS21" i="2"/>
  <c r="CT21" i="2"/>
  <c r="CU21" i="2"/>
  <c r="CV21" i="2"/>
  <c r="CR22" i="2"/>
  <c r="CS22" i="2"/>
  <c r="CT22" i="2"/>
  <c r="CU22" i="2"/>
  <c r="CV22" i="2"/>
  <c r="CR23" i="2"/>
  <c r="CS23" i="2"/>
  <c r="CT23" i="2"/>
  <c r="CU23" i="2"/>
  <c r="CV23" i="2"/>
  <c r="CR24" i="2"/>
  <c r="CS24" i="2"/>
  <c r="CT24" i="2"/>
  <c r="CU24" i="2"/>
  <c r="CV24" i="2"/>
  <c r="CR25" i="2"/>
  <c r="CS25" i="2"/>
  <c r="CT25" i="2"/>
  <c r="CU25" i="2"/>
  <c r="CV25" i="2"/>
  <c r="CR26" i="2"/>
  <c r="CS26" i="2"/>
  <c r="CT26" i="2"/>
  <c r="CU26" i="2"/>
  <c r="CV26" i="2"/>
  <c r="CR27" i="2"/>
  <c r="CS27" i="2"/>
  <c r="CT27" i="2"/>
  <c r="CU27" i="2"/>
  <c r="CV27" i="2"/>
  <c r="CR28" i="2"/>
  <c r="CS28" i="2"/>
  <c r="CT28" i="2"/>
  <c r="CU28" i="2"/>
  <c r="CV28" i="2"/>
  <c r="CR29" i="2"/>
  <c r="CS29" i="2"/>
  <c r="CT29" i="2"/>
  <c r="CU29" i="2"/>
  <c r="CV29" i="2"/>
  <c r="CR30" i="2"/>
  <c r="CS30" i="2"/>
  <c r="CT30" i="2"/>
  <c r="CU30" i="2"/>
  <c r="CV30" i="2"/>
  <c r="CR31" i="2"/>
  <c r="CS31" i="2"/>
  <c r="CT31" i="2"/>
  <c r="CU31" i="2"/>
  <c r="CV31" i="2"/>
  <c r="CR32" i="2"/>
  <c r="CS32" i="2"/>
  <c r="CT32" i="2"/>
  <c r="CU32" i="2"/>
  <c r="CV32" i="2"/>
  <c r="CR33" i="2"/>
  <c r="CS33" i="2"/>
  <c r="CT33" i="2"/>
  <c r="CU33" i="2"/>
  <c r="CV33" i="2"/>
  <c r="CR34" i="2"/>
  <c r="CS34" i="2"/>
  <c r="CT34" i="2"/>
  <c r="CU34" i="2"/>
  <c r="CV34" i="2"/>
  <c r="CR35" i="2"/>
  <c r="CS35" i="2"/>
  <c r="CT35" i="2"/>
  <c r="CU35" i="2"/>
  <c r="CV35" i="2"/>
  <c r="CR36" i="2"/>
  <c r="CS36" i="2"/>
  <c r="CT36" i="2"/>
  <c r="CU36" i="2"/>
  <c r="CV36" i="2"/>
  <c r="CR37" i="2"/>
  <c r="CS37" i="2"/>
  <c r="CT37" i="2"/>
  <c r="CU37" i="2"/>
  <c r="CV37" i="2"/>
  <c r="CR38" i="2"/>
  <c r="CS38" i="2"/>
  <c r="CT38" i="2"/>
  <c r="CU38" i="2"/>
  <c r="CV38" i="2"/>
  <c r="CR39" i="2"/>
  <c r="CS39" i="2"/>
  <c r="CT39" i="2"/>
  <c r="CU39" i="2"/>
  <c r="CV39" i="2"/>
  <c r="CR40" i="2"/>
  <c r="CS40" i="2"/>
  <c r="CT40" i="2"/>
  <c r="CU40" i="2"/>
  <c r="CV40" i="2"/>
  <c r="CR41" i="2"/>
  <c r="CS41" i="2"/>
  <c r="CT41" i="2"/>
  <c r="CU41" i="2"/>
  <c r="CV41" i="2"/>
  <c r="CR42" i="2"/>
  <c r="CS42" i="2"/>
  <c r="CT42" i="2"/>
  <c r="CU42" i="2"/>
  <c r="CV42" i="2"/>
  <c r="CR43" i="2"/>
  <c r="CS43" i="2"/>
  <c r="CT43" i="2"/>
  <c r="CU43" i="2"/>
  <c r="CV43" i="2"/>
  <c r="CR44" i="2"/>
  <c r="CS44" i="2"/>
  <c r="CT44" i="2"/>
  <c r="CU44" i="2"/>
  <c r="CV44" i="2"/>
  <c r="CR45" i="2"/>
  <c r="CS45" i="2"/>
  <c r="CT45" i="2"/>
  <c r="CU45" i="2"/>
  <c r="CV45" i="2"/>
  <c r="CR47" i="2"/>
  <c r="CS47" i="2"/>
  <c r="CT47" i="2"/>
  <c r="CU47" i="2"/>
  <c r="CV47" i="2"/>
  <c r="CQ47" i="2"/>
  <c r="CQ41" i="2"/>
  <c r="CQ42" i="2"/>
  <c r="CQ43" i="2"/>
  <c r="CQ44" i="2"/>
  <c r="CQ40" i="2"/>
  <c r="CQ33" i="2"/>
  <c r="CQ34" i="2"/>
  <c r="CQ35" i="2"/>
  <c r="CQ36" i="2"/>
  <c r="CQ37" i="2"/>
  <c r="CQ38" i="2"/>
  <c r="CQ32" i="2"/>
  <c r="CQ23" i="2"/>
  <c r="CQ24" i="2"/>
  <c r="CQ25" i="2"/>
  <c r="CQ26" i="2"/>
  <c r="CQ27" i="2"/>
  <c r="CQ28" i="2"/>
  <c r="CQ29" i="2"/>
  <c r="CQ22" i="2"/>
  <c r="CQ20" i="2"/>
  <c r="CQ19" i="2"/>
  <c r="CQ8" i="2"/>
  <c r="CQ9" i="2"/>
  <c r="CQ10" i="2"/>
  <c r="CQ11" i="2"/>
  <c r="CQ12" i="2"/>
  <c r="CQ13" i="2"/>
  <c r="CQ14" i="2"/>
  <c r="CQ15" i="2"/>
  <c r="CQ16" i="2"/>
  <c r="CQ17" i="2"/>
  <c r="CQ7" i="2"/>
  <c r="BP112" i="2"/>
  <c r="BQ112" i="2"/>
  <c r="BR112" i="2"/>
  <c r="BS112" i="2"/>
  <c r="BT112" i="2"/>
  <c r="BP113" i="2"/>
  <c r="BQ113" i="2"/>
  <c r="BR113" i="2"/>
  <c r="BS113" i="2"/>
  <c r="BT113" i="2"/>
  <c r="BP114" i="2"/>
  <c r="BQ114" i="2"/>
  <c r="BR114" i="2"/>
  <c r="BS114" i="2"/>
  <c r="BT114" i="2"/>
  <c r="BP115" i="2"/>
  <c r="BQ115" i="2"/>
  <c r="BR115" i="2"/>
  <c r="BS115" i="2"/>
  <c r="BT115" i="2"/>
  <c r="BP116" i="2"/>
  <c r="BQ116" i="2"/>
  <c r="BR116" i="2"/>
  <c r="BS116" i="2"/>
  <c r="BT116" i="2"/>
  <c r="BP117" i="2"/>
  <c r="BQ117" i="2"/>
  <c r="BR117" i="2"/>
  <c r="BS117" i="2"/>
  <c r="BT117" i="2"/>
  <c r="BP118" i="2"/>
  <c r="BQ118" i="2"/>
  <c r="BR118" i="2"/>
  <c r="BS118" i="2"/>
  <c r="BT118" i="2"/>
  <c r="BP119" i="2"/>
  <c r="BQ119" i="2"/>
  <c r="BR119" i="2"/>
  <c r="BS119" i="2"/>
  <c r="BT119" i="2"/>
  <c r="BP120" i="2"/>
  <c r="BQ120" i="2"/>
  <c r="BR120" i="2"/>
  <c r="BS120" i="2"/>
  <c r="BT120" i="2"/>
  <c r="BP121" i="2"/>
  <c r="BQ121" i="2"/>
  <c r="BR121" i="2"/>
  <c r="BS121" i="2"/>
  <c r="BT121" i="2"/>
  <c r="BP122" i="2"/>
  <c r="BQ122" i="2"/>
  <c r="BR122" i="2"/>
  <c r="BS122" i="2"/>
  <c r="BT122" i="2"/>
  <c r="BP123" i="2"/>
  <c r="BQ123" i="2"/>
  <c r="BR123" i="2"/>
  <c r="BS123" i="2"/>
  <c r="BT123" i="2"/>
  <c r="BP124" i="2"/>
  <c r="BQ124" i="2"/>
  <c r="BR124" i="2"/>
  <c r="BS124" i="2"/>
  <c r="BT124" i="2"/>
  <c r="BP125" i="2"/>
  <c r="BQ125" i="2"/>
  <c r="BR125" i="2"/>
  <c r="BS125" i="2"/>
  <c r="BT125" i="2"/>
  <c r="BP126" i="2"/>
  <c r="BQ126" i="2"/>
  <c r="BR126" i="2"/>
  <c r="BS126" i="2"/>
  <c r="BT126" i="2"/>
  <c r="BP127" i="2"/>
  <c r="BQ127" i="2"/>
  <c r="BR127" i="2"/>
  <c r="BS127" i="2"/>
  <c r="BT127" i="2"/>
  <c r="BP128" i="2"/>
  <c r="BQ128" i="2"/>
  <c r="BR128" i="2"/>
  <c r="BS128" i="2"/>
  <c r="BT128" i="2"/>
  <c r="BP129" i="2"/>
  <c r="BQ129" i="2"/>
  <c r="BR129" i="2"/>
  <c r="BS129" i="2"/>
  <c r="BT129" i="2"/>
  <c r="BP130" i="2"/>
  <c r="BQ130" i="2"/>
  <c r="BR130" i="2"/>
  <c r="BS130" i="2"/>
  <c r="BT130" i="2"/>
  <c r="BP131" i="2"/>
  <c r="BQ131" i="2"/>
  <c r="BR131" i="2"/>
  <c r="BS131" i="2"/>
  <c r="BT131" i="2"/>
  <c r="BP132" i="2"/>
  <c r="BQ132" i="2"/>
  <c r="BR132" i="2"/>
  <c r="BS132" i="2"/>
  <c r="BT132" i="2"/>
  <c r="BP133" i="2"/>
  <c r="BQ133" i="2"/>
  <c r="BR133" i="2"/>
  <c r="BS133" i="2"/>
  <c r="BT133" i="2"/>
  <c r="BP134" i="2"/>
  <c r="BQ134" i="2"/>
  <c r="BR134" i="2"/>
  <c r="BS134" i="2"/>
  <c r="BT134" i="2"/>
  <c r="BP135" i="2"/>
  <c r="BQ135" i="2"/>
  <c r="BR135" i="2"/>
  <c r="BS135" i="2"/>
  <c r="BT135" i="2"/>
  <c r="BP136" i="2"/>
  <c r="BQ136" i="2"/>
  <c r="BR136" i="2"/>
  <c r="BS136" i="2"/>
  <c r="BT136" i="2"/>
  <c r="BP137" i="2"/>
  <c r="BQ137" i="2"/>
  <c r="BR137" i="2"/>
  <c r="BS137" i="2"/>
  <c r="BT137" i="2"/>
  <c r="BP138" i="2"/>
  <c r="BQ138" i="2"/>
  <c r="BR138" i="2"/>
  <c r="BS138" i="2"/>
  <c r="BT138" i="2"/>
  <c r="BP139" i="2"/>
  <c r="BQ139" i="2"/>
  <c r="BR139" i="2"/>
  <c r="BS139" i="2"/>
  <c r="BT139" i="2"/>
  <c r="BP140" i="2"/>
  <c r="BQ140" i="2"/>
  <c r="BR140" i="2"/>
  <c r="BS140" i="2"/>
  <c r="BT140" i="2"/>
  <c r="BP141" i="2"/>
  <c r="BQ141" i="2"/>
  <c r="BR141" i="2"/>
  <c r="BS141" i="2"/>
  <c r="BT141" i="2"/>
  <c r="BP142" i="2"/>
  <c r="BQ142" i="2"/>
  <c r="BR142" i="2"/>
  <c r="BS142" i="2"/>
  <c r="BT142" i="2"/>
  <c r="BP143" i="2"/>
  <c r="BQ143" i="2"/>
  <c r="BR143" i="2"/>
  <c r="BS143" i="2"/>
  <c r="BT143" i="2"/>
  <c r="BP144" i="2"/>
  <c r="BQ144" i="2"/>
  <c r="BR144" i="2"/>
  <c r="BS144" i="2"/>
  <c r="BT144" i="2"/>
  <c r="BP145" i="2"/>
  <c r="BQ145" i="2"/>
  <c r="BR145" i="2"/>
  <c r="BS145" i="2"/>
  <c r="BT145" i="2"/>
  <c r="BP146" i="2"/>
  <c r="BQ146" i="2"/>
  <c r="BR146" i="2"/>
  <c r="BS146" i="2"/>
  <c r="BT146" i="2"/>
  <c r="BP147" i="2"/>
  <c r="BQ147" i="2"/>
  <c r="BR147" i="2"/>
  <c r="BS147" i="2"/>
  <c r="BT147" i="2"/>
  <c r="BP148" i="2"/>
  <c r="BQ148" i="2"/>
  <c r="BR148" i="2"/>
  <c r="BS148" i="2"/>
  <c r="BT148" i="2"/>
  <c r="BP149" i="2"/>
  <c r="BQ149" i="2"/>
  <c r="BR149" i="2"/>
  <c r="BS149" i="2"/>
  <c r="BT149" i="2"/>
  <c r="BP150" i="2"/>
  <c r="BQ150" i="2"/>
  <c r="BR150" i="2"/>
  <c r="BS150" i="2"/>
  <c r="BT150" i="2"/>
  <c r="BP151" i="2"/>
  <c r="BQ151" i="2"/>
  <c r="BR151" i="2"/>
  <c r="BS151" i="2"/>
  <c r="BT151" i="2"/>
  <c r="BP152" i="2"/>
  <c r="BQ152" i="2"/>
  <c r="BR152" i="2"/>
  <c r="BS152" i="2"/>
  <c r="BT152" i="2"/>
  <c r="BP153" i="2"/>
  <c r="BQ153" i="2"/>
  <c r="BR153" i="2"/>
  <c r="BS153" i="2"/>
  <c r="BT153" i="2"/>
  <c r="BP154" i="2"/>
  <c r="BQ154" i="2"/>
  <c r="BR154" i="2"/>
  <c r="BS154" i="2"/>
  <c r="BT154" i="2"/>
  <c r="BP155" i="2"/>
  <c r="BQ155" i="2"/>
  <c r="BR155" i="2"/>
  <c r="BS155" i="2"/>
  <c r="BT155" i="2"/>
  <c r="BP156" i="2"/>
  <c r="BQ156" i="2"/>
  <c r="BR156" i="2"/>
  <c r="BS156" i="2"/>
  <c r="BT156" i="2"/>
  <c r="BP157" i="2"/>
  <c r="BQ157" i="2"/>
  <c r="BR157" i="2"/>
  <c r="BS157" i="2"/>
  <c r="BT157" i="2"/>
  <c r="BP158" i="2"/>
  <c r="BQ158" i="2"/>
  <c r="BR158" i="2"/>
  <c r="BS158" i="2"/>
  <c r="BT158" i="2"/>
  <c r="BP159" i="2"/>
  <c r="BQ159" i="2"/>
  <c r="BR159" i="2"/>
  <c r="BS159" i="2"/>
  <c r="BT159" i="2"/>
  <c r="BP160" i="2"/>
  <c r="BQ160" i="2"/>
  <c r="BR160" i="2"/>
  <c r="BS160" i="2"/>
  <c r="BT160" i="2"/>
  <c r="BP161" i="2"/>
  <c r="BQ161" i="2"/>
  <c r="BR161" i="2"/>
  <c r="BS161" i="2"/>
  <c r="BT161" i="2"/>
  <c r="BP162" i="2"/>
  <c r="BQ162" i="2"/>
  <c r="BR162" i="2"/>
  <c r="BS162" i="2"/>
  <c r="BT162" i="2"/>
  <c r="BP163" i="2"/>
  <c r="BQ163" i="2"/>
  <c r="BR163" i="2"/>
  <c r="BS163" i="2"/>
  <c r="BT163" i="2"/>
  <c r="BP164" i="2"/>
  <c r="BQ164" i="2"/>
  <c r="BR164" i="2"/>
  <c r="BS164" i="2"/>
  <c r="BT164" i="2"/>
  <c r="BP165" i="2"/>
  <c r="BQ165" i="2"/>
  <c r="BR165" i="2"/>
  <c r="BS165" i="2"/>
  <c r="BT165" i="2"/>
  <c r="BP166" i="2"/>
  <c r="BQ166" i="2"/>
  <c r="BR166" i="2"/>
  <c r="BS166" i="2"/>
  <c r="BT166" i="2"/>
  <c r="BP167" i="2"/>
  <c r="BQ167" i="2"/>
  <c r="BR167" i="2"/>
  <c r="BS167" i="2"/>
  <c r="BT167" i="2"/>
  <c r="BP168" i="2"/>
  <c r="BQ168" i="2"/>
  <c r="BR168" i="2"/>
  <c r="BS168" i="2"/>
  <c r="BT168" i="2"/>
  <c r="BP169" i="2"/>
  <c r="BQ169" i="2"/>
  <c r="BR169" i="2"/>
  <c r="BS169" i="2"/>
  <c r="BT169" i="2"/>
  <c r="BP170" i="2"/>
  <c r="BQ170" i="2"/>
  <c r="BR170" i="2"/>
  <c r="BS170" i="2"/>
  <c r="BT170" i="2"/>
  <c r="BP171" i="2"/>
  <c r="BQ171" i="2"/>
  <c r="BR171" i="2"/>
  <c r="BS171" i="2"/>
  <c r="BT171" i="2"/>
  <c r="BP172" i="2"/>
  <c r="BQ172" i="2"/>
  <c r="BR172" i="2"/>
  <c r="BS172" i="2"/>
  <c r="BT172" i="2"/>
  <c r="BP173" i="2"/>
  <c r="BQ173" i="2"/>
  <c r="BR173" i="2"/>
  <c r="BS173" i="2"/>
  <c r="BT173" i="2"/>
  <c r="BP174" i="2"/>
  <c r="BQ174" i="2"/>
  <c r="BR174" i="2"/>
  <c r="BS174" i="2"/>
  <c r="BT174" i="2"/>
  <c r="BP175" i="2"/>
  <c r="BQ175" i="2"/>
  <c r="BR175" i="2"/>
  <c r="BS175" i="2"/>
  <c r="BT175" i="2"/>
  <c r="BP176" i="2"/>
  <c r="BQ176" i="2"/>
  <c r="BR176" i="2"/>
  <c r="BS176" i="2"/>
  <c r="BT176" i="2"/>
  <c r="BP177" i="2"/>
  <c r="BQ177" i="2"/>
  <c r="BR177" i="2"/>
  <c r="BS177" i="2"/>
  <c r="BT177" i="2"/>
  <c r="BP178" i="2"/>
  <c r="BQ178" i="2"/>
  <c r="BR178" i="2"/>
  <c r="BS178" i="2"/>
  <c r="BT178" i="2"/>
  <c r="BP179" i="2"/>
  <c r="BQ179" i="2"/>
  <c r="BR179" i="2"/>
  <c r="BS179" i="2"/>
  <c r="BT179" i="2"/>
  <c r="BP180" i="2"/>
  <c r="BQ180" i="2"/>
  <c r="BR180" i="2"/>
  <c r="BS180" i="2"/>
  <c r="BT180" i="2"/>
  <c r="BP181" i="2"/>
  <c r="BQ181" i="2"/>
  <c r="BR181" i="2"/>
  <c r="BS181" i="2"/>
  <c r="BT181" i="2"/>
  <c r="BP182" i="2"/>
  <c r="BQ182" i="2"/>
  <c r="BR182" i="2"/>
  <c r="BS182" i="2"/>
  <c r="BT182" i="2"/>
  <c r="BP183" i="2"/>
  <c r="BQ183" i="2"/>
  <c r="BR183" i="2"/>
  <c r="BS183" i="2"/>
  <c r="BT183" i="2"/>
  <c r="BP184" i="2"/>
  <c r="BQ184" i="2"/>
  <c r="BR184" i="2"/>
  <c r="BS184" i="2"/>
  <c r="BT184" i="2"/>
  <c r="BP185" i="2"/>
  <c r="BQ185" i="2"/>
  <c r="BR185" i="2"/>
  <c r="BS185" i="2"/>
  <c r="BT185" i="2"/>
  <c r="BP186" i="2"/>
  <c r="BQ186" i="2"/>
  <c r="BR186" i="2"/>
  <c r="BS186" i="2"/>
  <c r="BT186" i="2"/>
  <c r="BP187" i="2"/>
  <c r="BQ187" i="2"/>
  <c r="BR187" i="2"/>
  <c r="BS187" i="2"/>
  <c r="BT187" i="2"/>
  <c r="BP188" i="2"/>
  <c r="BQ188" i="2"/>
  <c r="BR188" i="2"/>
  <c r="BS188" i="2"/>
  <c r="BT188" i="2"/>
  <c r="BP189" i="2"/>
  <c r="BQ189" i="2"/>
  <c r="BR189" i="2"/>
  <c r="BS189" i="2"/>
  <c r="BT189" i="2"/>
  <c r="BP190" i="2"/>
  <c r="BQ190" i="2"/>
  <c r="BR190" i="2"/>
  <c r="BS190" i="2"/>
  <c r="BT190" i="2"/>
  <c r="BP194" i="2"/>
  <c r="BQ194" i="2"/>
  <c r="BR194" i="2"/>
  <c r="BS194" i="2"/>
  <c r="BT194" i="2"/>
  <c r="BO194" i="2"/>
  <c r="BO190" i="2"/>
  <c r="BO189" i="2"/>
  <c r="BO187" i="2"/>
  <c r="BO186" i="2"/>
  <c r="BO184" i="2"/>
  <c r="BO183" i="2"/>
  <c r="BO174" i="2"/>
  <c r="BO175" i="2"/>
  <c r="BO176" i="2"/>
  <c r="BO177" i="2"/>
  <c r="BO178" i="2"/>
  <c r="BO179" i="2"/>
  <c r="BO173" i="2"/>
  <c r="BO167" i="2"/>
  <c r="BO168" i="2"/>
  <c r="BO169" i="2"/>
  <c r="BO170" i="2"/>
  <c r="BO171" i="2"/>
  <c r="BO166" i="2"/>
  <c r="BO165" i="2"/>
  <c r="BO148" i="2"/>
  <c r="BO149" i="2"/>
  <c r="BO150" i="2"/>
  <c r="BO151" i="2"/>
  <c r="BO152" i="2"/>
  <c r="BO153" i="2"/>
  <c r="BO154" i="2"/>
  <c r="BO155" i="2"/>
  <c r="BO156" i="2"/>
  <c r="BO157" i="2"/>
  <c r="BO158" i="2"/>
  <c r="BO159" i="2"/>
  <c r="BO160" i="2"/>
  <c r="BO161" i="2"/>
  <c r="BO162" i="2"/>
  <c r="BO163" i="2"/>
  <c r="BO164" i="2"/>
  <c r="BO147" i="2"/>
  <c r="BO146" i="2"/>
  <c r="BO145" i="2"/>
  <c r="BO144" i="2"/>
  <c r="BO143" i="2"/>
  <c r="BO136" i="2"/>
  <c r="BO137" i="2"/>
  <c r="BO138" i="2"/>
  <c r="BO139" i="2"/>
  <c r="BO140" i="2"/>
  <c r="BO141" i="2"/>
  <c r="BO142" i="2"/>
  <c r="BO135" i="2"/>
  <c r="BO134" i="2"/>
  <c r="BO119" i="2"/>
  <c r="BO120" i="2"/>
  <c r="BO121" i="2"/>
  <c r="BO122" i="2"/>
  <c r="BO123" i="2"/>
  <c r="BO124" i="2"/>
  <c r="BO125" i="2"/>
  <c r="BO126" i="2"/>
  <c r="BO127" i="2"/>
  <c r="BO128" i="2"/>
  <c r="BO129" i="2"/>
  <c r="BO130" i="2"/>
  <c r="BO131" i="2"/>
  <c r="BO132" i="2"/>
  <c r="BO133" i="2"/>
  <c r="BO118" i="2"/>
  <c r="BO117" i="2"/>
  <c r="BO113" i="2"/>
  <c r="BO112" i="2"/>
  <c r="BP84" i="2"/>
  <c r="BQ84" i="2"/>
  <c r="BR84" i="2"/>
  <c r="BS84" i="2"/>
  <c r="BT84" i="2"/>
  <c r="BP85" i="2"/>
  <c r="BQ85" i="2"/>
  <c r="BR85" i="2"/>
  <c r="BS85" i="2"/>
  <c r="BT85" i="2"/>
  <c r="BP86" i="2"/>
  <c r="BQ86" i="2"/>
  <c r="BR86" i="2"/>
  <c r="BS86" i="2"/>
  <c r="BT86" i="2"/>
  <c r="BP87" i="2"/>
  <c r="BQ87" i="2"/>
  <c r="BR87" i="2"/>
  <c r="BS87" i="2"/>
  <c r="BT87" i="2"/>
  <c r="BP88" i="2"/>
  <c r="BQ88" i="2"/>
  <c r="BR88" i="2"/>
  <c r="BS88" i="2"/>
  <c r="BT88" i="2"/>
  <c r="BP89" i="2"/>
  <c r="BQ89" i="2"/>
  <c r="BR89" i="2"/>
  <c r="BS89" i="2"/>
  <c r="BT89" i="2"/>
  <c r="BP90" i="2"/>
  <c r="BQ90" i="2"/>
  <c r="BR90" i="2"/>
  <c r="BS90" i="2"/>
  <c r="BT90" i="2"/>
  <c r="BP91" i="2"/>
  <c r="BQ91" i="2"/>
  <c r="BR91" i="2"/>
  <c r="BS91" i="2"/>
  <c r="BT91" i="2"/>
  <c r="BP92" i="2"/>
  <c r="BQ92" i="2"/>
  <c r="BR92" i="2"/>
  <c r="BS92" i="2"/>
  <c r="BT92" i="2"/>
  <c r="BP93" i="2"/>
  <c r="BQ93" i="2"/>
  <c r="BR93" i="2"/>
  <c r="BS93" i="2"/>
  <c r="BT93" i="2"/>
  <c r="BP94" i="2"/>
  <c r="BQ94" i="2"/>
  <c r="BR94" i="2"/>
  <c r="BS94" i="2"/>
  <c r="BT94" i="2"/>
  <c r="BP95" i="2"/>
  <c r="BQ95" i="2"/>
  <c r="BR95" i="2"/>
  <c r="BS95" i="2"/>
  <c r="BT95" i="2"/>
  <c r="BP96" i="2"/>
  <c r="BQ96" i="2"/>
  <c r="BR96" i="2"/>
  <c r="BS96" i="2"/>
  <c r="BT96" i="2"/>
  <c r="BP97" i="2"/>
  <c r="BQ97" i="2"/>
  <c r="BR97" i="2"/>
  <c r="BS97" i="2"/>
  <c r="BT97" i="2"/>
  <c r="BP98" i="2"/>
  <c r="BQ98" i="2"/>
  <c r="BR98" i="2"/>
  <c r="BS98" i="2"/>
  <c r="BT98" i="2"/>
  <c r="BP99" i="2"/>
  <c r="BQ99" i="2"/>
  <c r="BR99" i="2"/>
  <c r="BS99" i="2"/>
  <c r="BT99" i="2"/>
  <c r="BP100" i="2"/>
  <c r="BQ100" i="2"/>
  <c r="BR100" i="2"/>
  <c r="BS100" i="2"/>
  <c r="BT100" i="2"/>
  <c r="BP101" i="2"/>
  <c r="BQ101" i="2"/>
  <c r="BR101" i="2"/>
  <c r="BS101" i="2"/>
  <c r="BT101" i="2"/>
  <c r="BP102" i="2"/>
  <c r="BQ102" i="2"/>
  <c r="BR102" i="2"/>
  <c r="BS102" i="2"/>
  <c r="BT102" i="2"/>
  <c r="BP103" i="2"/>
  <c r="BQ103" i="2"/>
  <c r="BR103" i="2"/>
  <c r="BS103" i="2"/>
  <c r="BT103" i="2"/>
  <c r="BP104" i="2"/>
  <c r="BQ104" i="2"/>
  <c r="BR104" i="2"/>
  <c r="BS104" i="2"/>
  <c r="BT104" i="2"/>
  <c r="BP105" i="2"/>
  <c r="BQ105" i="2"/>
  <c r="BR105" i="2"/>
  <c r="BS105" i="2"/>
  <c r="BT105" i="2"/>
  <c r="BP106" i="2"/>
  <c r="BQ106" i="2"/>
  <c r="BR106" i="2"/>
  <c r="BS106" i="2"/>
  <c r="BT106" i="2"/>
  <c r="BP107" i="2"/>
  <c r="BQ107" i="2"/>
  <c r="BR107" i="2"/>
  <c r="BS107" i="2"/>
  <c r="BT107" i="2"/>
  <c r="BP109" i="2"/>
  <c r="BQ109" i="2"/>
  <c r="BR109" i="2"/>
  <c r="BS109" i="2"/>
  <c r="BT109" i="2"/>
  <c r="BO109" i="2"/>
  <c r="BO104" i="2"/>
  <c r="BO105" i="2"/>
  <c r="BO106" i="2"/>
  <c r="BO103" i="2"/>
  <c r="BO99" i="2"/>
  <c r="BO95" i="2"/>
  <c r="BO96" i="2"/>
  <c r="BO94" i="2"/>
  <c r="BO92" i="2"/>
  <c r="BO88" i="2"/>
  <c r="BO89" i="2"/>
  <c r="BO87" i="2"/>
  <c r="BO86" i="2"/>
  <c r="BO85" i="2"/>
  <c r="BO84" i="2"/>
  <c r="BP50" i="2"/>
  <c r="BQ50" i="2"/>
  <c r="BR50" i="2"/>
  <c r="BS50" i="2"/>
  <c r="BT50" i="2"/>
  <c r="BP51" i="2"/>
  <c r="BQ51" i="2"/>
  <c r="BR51" i="2"/>
  <c r="BS51" i="2"/>
  <c r="BT51" i="2"/>
  <c r="BP52" i="2"/>
  <c r="BQ52" i="2"/>
  <c r="BR52" i="2"/>
  <c r="BS52" i="2"/>
  <c r="BT52" i="2"/>
  <c r="BP53" i="2"/>
  <c r="BQ53" i="2"/>
  <c r="BR53" i="2"/>
  <c r="BS53" i="2"/>
  <c r="BT53" i="2"/>
  <c r="BP54" i="2"/>
  <c r="BQ54" i="2"/>
  <c r="BR54" i="2"/>
  <c r="BS54" i="2"/>
  <c r="BT54" i="2"/>
  <c r="BP55" i="2"/>
  <c r="BQ55" i="2"/>
  <c r="BR55" i="2"/>
  <c r="BS55" i="2"/>
  <c r="BT55" i="2"/>
  <c r="BP56" i="2"/>
  <c r="BQ56" i="2"/>
  <c r="BR56" i="2"/>
  <c r="BS56" i="2"/>
  <c r="BT56" i="2"/>
  <c r="BP57" i="2"/>
  <c r="BQ57" i="2"/>
  <c r="BR57" i="2"/>
  <c r="BS57" i="2"/>
  <c r="BT57" i="2"/>
  <c r="BP58" i="2"/>
  <c r="BQ58" i="2"/>
  <c r="BR58" i="2"/>
  <c r="BS58" i="2"/>
  <c r="BT58" i="2"/>
  <c r="BP59" i="2"/>
  <c r="BQ59" i="2"/>
  <c r="BR59" i="2"/>
  <c r="BS59" i="2"/>
  <c r="BT59" i="2"/>
  <c r="BP60" i="2"/>
  <c r="BQ60" i="2"/>
  <c r="BR60" i="2"/>
  <c r="BS60" i="2"/>
  <c r="BT60" i="2"/>
  <c r="BP61" i="2"/>
  <c r="BQ61" i="2"/>
  <c r="BR61" i="2"/>
  <c r="BS61" i="2"/>
  <c r="BT61" i="2"/>
  <c r="BP62" i="2"/>
  <c r="BQ62" i="2"/>
  <c r="BR62" i="2"/>
  <c r="BS62" i="2"/>
  <c r="BT62" i="2"/>
  <c r="BP63" i="2"/>
  <c r="BQ63" i="2"/>
  <c r="BR63" i="2"/>
  <c r="BS63" i="2"/>
  <c r="BT63" i="2"/>
  <c r="BP64" i="2"/>
  <c r="BQ64" i="2"/>
  <c r="BR64" i="2"/>
  <c r="BS64" i="2"/>
  <c r="BT64" i="2"/>
  <c r="BP65" i="2"/>
  <c r="BQ65" i="2"/>
  <c r="BR65" i="2"/>
  <c r="BS65" i="2"/>
  <c r="BT65" i="2"/>
  <c r="BP66" i="2"/>
  <c r="BQ66" i="2"/>
  <c r="BR66" i="2"/>
  <c r="BS66" i="2"/>
  <c r="BT66" i="2"/>
  <c r="BP67" i="2"/>
  <c r="BQ67" i="2"/>
  <c r="BR67" i="2"/>
  <c r="BS67" i="2"/>
  <c r="BT67" i="2"/>
  <c r="BP68" i="2"/>
  <c r="BQ68" i="2"/>
  <c r="BR68" i="2"/>
  <c r="BS68" i="2"/>
  <c r="BT68" i="2"/>
  <c r="BP69" i="2"/>
  <c r="BQ69" i="2"/>
  <c r="BR69" i="2"/>
  <c r="BS69" i="2"/>
  <c r="BT69" i="2"/>
  <c r="BP70" i="2"/>
  <c r="BQ70" i="2"/>
  <c r="BR70" i="2"/>
  <c r="BS70" i="2"/>
  <c r="BT70" i="2"/>
  <c r="BP71" i="2"/>
  <c r="BQ71" i="2"/>
  <c r="BR71" i="2"/>
  <c r="BS71" i="2"/>
  <c r="BT71" i="2"/>
  <c r="BP72" i="2"/>
  <c r="BQ72" i="2"/>
  <c r="BR72" i="2"/>
  <c r="BS72" i="2"/>
  <c r="BT72" i="2"/>
  <c r="BP73" i="2"/>
  <c r="BQ73" i="2"/>
  <c r="BR73" i="2"/>
  <c r="BS73" i="2"/>
  <c r="BT73" i="2"/>
  <c r="BP74" i="2"/>
  <c r="BQ74" i="2"/>
  <c r="BR74" i="2"/>
  <c r="BS74" i="2"/>
  <c r="BT74" i="2"/>
  <c r="BP75" i="2"/>
  <c r="BQ75" i="2"/>
  <c r="BR75" i="2"/>
  <c r="BS75" i="2"/>
  <c r="BT75" i="2"/>
  <c r="BP76" i="2"/>
  <c r="BQ76" i="2"/>
  <c r="BR76" i="2"/>
  <c r="BS76" i="2"/>
  <c r="BT76" i="2"/>
  <c r="BP77" i="2"/>
  <c r="BQ77" i="2"/>
  <c r="BR77" i="2"/>
  <c r="BS77" i="2"/>
  <c r="BT77" i="2"/>
  <c r="BP78" i="2"/>
  <c r="BQ78" i="2"/>
  <c r="BR78" i="2"/>
  <c r="BS78" i="2"/>
  <c r="BT78" i="2"/>
  <c r="BP79" i="2"/>
  <c r="BQ79" i="2"/>
  <c r="BR79" i="2"/>
  <c r="BS79" i="2"/>
  <c r="BT79" i="2"/>
  <c r="BP81" i="2"/>
  <c r="BQ81" i="2"/>
  <c r="BR81" i="2"/>
  <c r="BS81" i="2"/>
  <c r="BT81" i="2"/>
  <c r="BO81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59" i="2"/>
  <c r="BO51" i="2"/>
  <c r="BO52" i="2"/>
  <c r="BO53" i="2"/>
  <c r="BO54" i="2"/>
  <c r="BO55" i="2"/>
  <c r="BO50" i="2"/>
  <c r="BT45" i="2"/>
  <c r="BS45" i="2"/>
  <c r="BR45" i="2"/>
  <c r="BQ45" i="2"/>
  <c r="BP45" i="2"/>
  <c r="BT44" i="2"/>
  <c r="BS44" i="2"/>
  <c r="BR44" i="2"/>
  <c r="BQ44" i="2"/>
  <c r="BP44" i="2"/>
  <c r="BT43" i="2"/>
  <c r="BS43" i="2"/>
  <c r="BR43" i="2"/>
  <c r="BQ43" i="2"/>
  <c r="BP43" i="2"/>
  <c r="BT42" i="2"/>
  <c r="BS42" i="2"/>
  <c r="BR42" i="2"/>
  <c r="BQ42" i="2"/>
  <c r="BP42" i="2"/>
  <c r="BT41" i="2"/>
  <c r="BS41" i="2"/>
  <c r="BR41" i="2"/>
  <c r="BQ41" i="2"/>
  <c r="BP41" i="2"/>
  <c r="BT40" i="2"/>
  <c r="BS40" i="2"/>
  <c r="BR40" i="2"/>
  <c r="BQ40" i="2"/>
  <c r="BP40" i="2"/>
  <c r="BT39" i="2"/>
  <c r="BS39" i="2"/>
  <c r="BR39" i="2"/>
  <c r="BQ39" i="2"/>
  <c r="BP39" i="2"/>
  <c r="BT38" i="2"/>
  <c r="BS38" i="2"/>
  <c r="BR38" i="2"/>
  <c r="BQ38" i="2"/>
  <c r="BP38" i="2"/>
  <c r="BT37" i="2"/>
  <c r="BS37" i="2"/>
  <c r="BR37" i="2"/>
  <c r="BQ37" i="2"/>
  <c r="BP37" i="2"/>
  <c r="BT36" i="2"/>
  <c r="BS36" i="2"/>
  <c r="BR36" i="2"/>
  <c r="BQ36" i="2"/>
  <c r="BP36" i="2"/>
  <c r="BT35" i="2"/>
  <c r="BS35" i="2"/>
  <c r="BR35" i="2"/>
  <c r="BQ35" i="2"/>
  <c r="BP35" i="2"/>
  <c r="BT34" i="2"/>
  <c r="BS34" i="2"/>
  <c r="BR34" i="2"/>
  <c r="BQ34" i="2"/>
  <c r="BP34" i="2"/>
  <c r="BT33" i="2"/>
  <c r="BS33" i="2"/>
  <c r="BR33" i="2"/>
  <c r="BQ33" i="2"/>
  <c r="BP33" i="2"/>
  <c r="BT32" i="2"/>
  <c r="BS32" i="2"/>
  <c r="BR32" i="2"/>
  <c r="BQ32" i="2"/>
  <c r="BP32" i="2"/>
  <c r="BT31" i="2"/>
  <c r="BS31" i="2"/>
  <c r="BR31" i="2"/>
  <c r="BQ31" i="2"/>
  <c r="BP31" i="2"/>
  <c r="BT30" i="2"/>
  <c r="BS30" i="2"/>
  <c r="BR30" i="2"/>
  <c r="BQ30" i="2"/>
  <c r="BP30" i="2"/>
  <c r="BT29" i="2"/>
  <c r="BS29" i="2"/>
  <c r="BR29" i="2"/>
  <c r="BQ29" i="2"/>
  <c r="BP29" i="2"/>
  <c r="BT28" i="2"/>
  <c r="BS28" i="2"/>
  <c r="BR28" i="2"/>
  <c r="BQ28" i="2"/>
  <c r="BP28" i="2"/>
  <c r="BT27" i="2"/>
  <c r="BS27" i="2"/>
  <c r="BR27" i="2"/>
  <c r="BQ27" i="2"/>
  <c r="BP27" i="2"/>
  <c r="BT26" i="2"/>
  <c r="BS26" i="2"/>
  <c r="BR26" i="2"/>
  <c r="BQ26" i="2"/>
  <c r="BP26" i="2"/>
  <c r="BT25" i="2"/>
  <c r="BS25" i="2"/>
  <c r="BR25" i="2"/>
  <c r="BQ25" i="2"/>
  <c r="BP25" i="2"/>
  <c r="BT24" i="2"/>
  <c r="BS24" i="2"/>
  <c r="BR24" i="2"/>
  <c r="BQ24" i="2"/>
  <c r="BP24" i="2"/>
  <c r="BT23" i="2"/>
  <c r="BS23" i="2"/>
  <c r="BR23" i="2"/>
  <c r="BQ23" i="2"/>
  <c r="BP23" i="2"/>
  <c r="BT22" i="2"/>
  <c r="BS22" i="2"/>
  <c r="BR22" i="2"/>
  <c r="BQ22" i="2"/>
  <c r="BP22" i="2"/>
  <c r="BT21" i="2"/>
  <c r="BS21" i="2"/>
  <c r="BR21" i="2"/>
  <c r="BQ21" i="2"/>
  <c r="BP21" i="2"/>
  <c r="BT20" i="2"/>
  <c r="BS20" i="2"/>
  <c r="BR20" i="2"/>
  <c r="BQ20" i="2"/>
  <c r="BP20" i="2"/>
  <c r="BT19" i="2"/>
  <c r="BS19" i="2"/>
  <c r="BR19" i="2"/>
  <c r="BQ19" i="2"/>
  <c r="BP19" i="2"/>
  <c r="BT18" i="2"/>
  <c r="BS18" i="2"/>
  <c r="BR18" i="2"/>
  <c r="BQ18" i="2"/>
  <c r="BP18" i="2"/>
  <c r="BT17" i="2"/>
  <c r="BS17" i="2"/>
  <c r="BR17" i="2"/>
  <c r="BQ17" i="2"/>
  <c r="BP17" i="2"/>
  <c r="BT16" i="2"/>
  <c r="BS16" i="2"/>
  <c r="BR16" i="2"/>
  <c r="BQ16" i="2"/>
  <c r="BP16" i="2"/>
  <c r="BT15" i="2"/>
  <c r="BS15" i="2"/>
  <c r="BR15" i="2"/>
  <c r="BQ15" i="2"/>
  <c r="BP15" i="2"/>
  <c r="BT14" i="2"/>
  <c r="BS14" i="2"/>
  <c r="BR14" i="2"/>
  <c r="BQ14" i="2"/>
  <c r="BP14" i="2"/>
  <c r="BT13" i="2"/>
  <c r="BS13" i="2"/>
  <c r="BR13" i="2"/>
  <c r="BQ13" i="2"/>
  <c r="BP13" i="2"/>
  <c r="BT12" i="2"/>
  <c r="BS12" i="2"/>
  <c r="BR12" i="2"/>
  <c r="BQ12" i="2"/>
  <c r="BP12" i="2"/>
  <c r="BT11" i="2"/>
  <c r="BS11" i="2"/>
  <c r="BR11" i="2"/>
  <c r="BQ11" i="2"/>
  <c r="BP11" i="2"/>
  <c r="BT10" i="2"/>
  <c r="BS10" i="2"/>
  <c r="BR10" i="2"/>
  <c r="BQ10" i="2"/>
  <c r="BP10" i="2"/>
  <c r="BT9" i="2"/>
  <c r="BS9" i="2"/>
  <c r="BR9" i="2"/>
  <c r="BQ9" i="2"/>
  <c r="BP9" i="2"/>
  <c r="BT8" i="2"/>
  <c r="BS8" i="2"/>
  <c r="BR8" i="2"/>
  <c r="BQ8" i="2"/>
  <c r="BP8" i="2"/>
  <c r="BT7" i="2"/>
  <c r="BS7" i="2"/>
  <c r="BR7" i="2"/>
  <c r="BQ7" i="2"/>
  <c r="BP7" i="2"/>
  <c r="BP47" i="2"/>
  <c r="BQ47" i="2"/>
  <c r="BR47" i="2"/>
  <c r="BS47" i="2"/>
  <c r="BT47" i="2"/>
  <c r="BO47" i="2"/>
  <c r="BO41" i="2"/>
  <c r="BO42" i="2"/>
  <c r="BO43" i="2"/>
  <c r="BO44" i="2"/>
  <c r="BO40" i="2"/>
  <c r="BO33" i="2"/>
  <c r="BO34" i="2"/>
  <c r="BO35" i="2"/>
  <c r="BO36" i="2"/>
  <c r="BO37" i="2"/>
  <c r="BO38" i="2"/>
  <c r="BO32" i="2"/>
  <c r="BO23" i="2"/>
  <c r="BO24" i="2"/>
  <c r="BO25" i="2"/>
  <c r="BO26" i="2"/>
  <c r="BO27" i="2"/>
  <c r="BO28" i="2"/>
  <c r="BO29" i="2"/>
  <c r="BO22" i="2"/>
  <c r="BO20" i="2"/>
  <c r="BO19" i="2"/>
  <c r="BO8" i="2"/>
  <c r="BO9" i="2"/>
  <c r="BO10" i="2"/>
  <c r="BO11" i="2"/>
  <c r="BO12" i="2"/>
  <c r="BO13" i="2"/>
  <c r="BO14" i="2"/>
  <c r="BO15" i="2"/>
  <c r="BO16" i="2"/>
  <c r="BO17" i="2"/>
  <c r="BO7" i="2"/>
  <c r="EA190" i="2" l="1"/>
  <c r="EI190" i="2"/>
  <c r="EQ190" i="2"/>
  <c r="EC190" i="2"/>
  <c r="ES190" i="2"/>
  <c r="EO190" i="2"/>
  <c r="EP190" i="2"/>
  <c r="EB190" i="2"/>
  <c r="EJ190" i="2"/>
  <c r="ER190" i="2"/>
  <c r="EK190" i="2"/>
  <c r="EF190" i="2"/>
  <c r="EG190" i="2"/>
  <c r="DZ190" i="2"/>
  <c r="ED190" i="2"/>
  <c r="EL190" i="2"/>
  <c r="EE190" i="2"/>
  <c r="EM190" i="2"/>
  <c r="EN190" i="2"/>
  <c r="EH190" i="2"/>
  <c r="DY190" i="2"/>
  <c r="BJ176" i="1"/>
  <c r="BJ17" i="1"/>
  <c r="BJ29" i="1"/>
  <c r="BJ33" i="1"/>
  <c r="EC59" i="2"/>
  <c r="EK59" i="2"/>
  <c r="ES59" i="2"/>
  <c r="ED59" i="2"/>
  <c r="EL59" i="2"/>
  <c r="EE59" i="2"/>
  <c r="EM59" i="2"/>
  <c r="EF59" i="2"/>
  <c r="EN59" i="2"/>
  <c r="EB59" i="2"/>
  <c r="EG59" i="2"/>
  <c r="EO59" i="2"/>
  <c r="EJ59" i="2"/>
  <c r="DZ59" i="2"/>
  <c r="EH59" i="2"/>
  <c r="EP59" i="2"/>
  <c r="EA59" i="2"/>
  <c r="EI59" i="2"/>
  <c r="EQ59" i="2"/>
  <c r="DY59" i="2"/>
  <c r="ER59" i="2"/>
  <c r="BJ59" i="1"/>
  <c r="BJ68" i="1"/>
  <c r="BJ89" i="1"/>
  <c r="BJ95" i="1"/>
  <c r="BJ113" i="1"/>
  <c r="BJ165" i="1"/>
  <c r="BJ157" i="1"/>
  <c r="BJ149" i="1"/>
  <c r="BJ141" i="1"/>
  <c r="BJ133" i="1"/>
  <c r="BJ125" i="1"/>
  <c r="BJ173" i="1"/>
  <c r="BJ187" i="1"/>
  <c r="BJ177" i="1"/>
  <c r="BJ7" i="1"/>
  <c r="BJ16" i="1"/>
  <c r="BJ28" i="1"/>
  <c r="BJ40" i="1"/>
  <c r="EC66" i="2"/>
  <c r="EK66" i="2"/>
  <c r="ES66" i="2"/>
  <c r="EB66" i="2"/>
  <c r="ED66" i="2"/>
  <c r="EL66" i="2"/>
  <c r="DY66" i="2"/>
  <c r="EE66" i="2"/>
  <c r="EM66" i="2"/>
  <c r="EJ66" i="2"/>
  <c r="EF66" i="2"/>
  <c r="EN66" i="2"/>
  <c r="ER66" i="2"/>
  <c r="EG66" i="2"/>
  <c r="EO66" i="2"/>
  <c r="DZ66" i="2"/>
  <c r="EH66" i="2"/>
  <c r="EP66" i="2"/>
  <c r="EA66" i="2"/>
  <c r="EI66" i="2"/>
  <c r="EQ66" i="2"/>
  <c r="BJ66" i="1"/>
  <c r="BJ71" i="1"/>
  <c r="BJ88" i="1"/>
  <c r="BJ99" i="1"/>
  <c r="BJ117" i="1"/>
  <c r="BJ164" i="1"/>
  <c r="BJ156" i="1"/>
  <c r="BJ148" i="1"/>
  <c r="BJ140" i="1"/>
  <c r="BJ132" i="1"/>
  <c r="BJ124" i="1"/>
  <c r="BJ175" i="1"/>
  <c r="BJ189" i="1"/>
  <c r="BJ12" i="1"/>
  <c r="BJ19" i="1"/>
  <c r="BJ32" i="1"/>
  <c r="BJ44" i="1"/>
  <c r="BJ50" i="1"/>
  <c r="BJ65" i="1"/>
  <c r="BJ70" i="1"/>
  <c r="BJ87" i="1"/>
  <c r="BJ103" i="1"/>
  <c r="BJ171" i="1"/>
  <c r="BJ163" i="1"/>
  <c r="BJ155" i="1"/>
  <c r="BJ147" i="1"/>
  <c r="BJ139" i="1"/>
  <c r="BJ131" i="1"/>
  <c r="BJ123" i="1"/>
  <c r="BJ174" i="1"/>
  <c r="BJ11" i="1"/>
  <c r="BJ22" i="1"/>
  <c r="BJ38" i="1"/>
  <c r="BJ43" i="1"/>
  <c r="BJ55" i="1"/>
  <c r="BJ64" i="1"/>
  <c r="BJ69" i="1"/>
  <c r="BJ86" i="1"/>
  <c r="BJ106" i="1"/>
  <c r="BJ170" i="1"/>
  <c r="BJ162" i="1"/>
  <c r="BJ154" i="1"/>
  <c r="BJ146" i="1"/>
  <c r="BJ138" i="1"/>
  <c r="BJ130" i="1"/>
  <c r="BJ122" i="1"/>
  <c r="BJ178" i="1"/>
  <c r="BJ10" i="1"/>
  <c r="BJ25" i="1"/>
  <c r="BJ37" i="1"/>
  <c r="BJ42" i="1"/>
  <c r="EC81" i="2"/>
  <c r="EK81" i="2"/>
  <c r="ES81" i="2"/>
  <c r="ED81" i="2"/>
  <c r="EL81" i="2"/>
  <c r="EE81" i="2"/>
  <c r="EM81" i="2"/>
  <c r="EF81" i="2"/>
  <c r="EN81" i="2"/>
  <c r="EJ81" i="2"/>
  <c r="EG81" i="2"/>
  <c r="EO81" i="2"/>
  <c r="DZ81" i="2"/>
  <c r="EH81" i="2"/>
  <c r="EP81" i="2"/>
  <c r="EB81" i="2"/>
  <c r="EA81" i="2"/>
  <c r="EI81" i="2"/>
  <c r="EQ81" i="2"/>
  <c r="DY81" i="2"/>
  <c r="ER81" i="2"/>
  <c r="BJ54" i="1"/>
  <c r="BJ63" i="1"/>
  <c r="BJ73" i="1"/>
  <c r="BJ85" i="1"/>
  <c r="BJ105" i="1"/>
  <c r="BJ169" i="1"/>
  <c r="BJ161" i="1"/>
  <c r="BJ153" i="1"/>
  <c r="BJ145" i="1"/>
  <c r="BJ137" i="1"/>
  <c r="BJ129" i="1"/>
  <c r="BJ121" i="1"/>
  <c r="BJ179" i="1"/>
  <c r="BJ9" i="1"/>
  <c r="BJ24" i="1"/>
  <c r="BJ36" i="1"/>
  <c r="BJ41" i="1"/>
  <c r="BJ53" i="1"/>
  <c r="EG62" i="2"/>
  <c r="EO62" i="2"/>
  <c r="DZ62" i="2"/>
  <c r="EH62" i="2"/>
  <c r="EP62" i="2"/>
  <c r="EA62" i="2"/>
  <c r="EI62" i="2"/>
  <c r="EQ62" i="2"/>
  <c r="EB62" i="2"/>
  <c r="EJ62" i="2"/>
  <c r="ER62" i="2"/>
  <c r="DY62" i="2"/>
  <c r="EC62" i="2"/>
  <c r="EK62" i="2"/>
  <c r="ES62" i="2"/>
  <c r="ED62" i="2"/>
  <c r="EL62" i="2"/>
  <c r="EF62" i="2"/>
  <c r="EE62" i="2"/>
  <c r="EM62" i="2"/>
  <c r="EN62" i="2"/>
  <c r="BJ62" i="1"/>
  <c r="BJ76" i="1"/>
  <c r="BJ92" i="1"/>
  <c r="BJ104" i="1"/>
  <c r="BJ168" i="1"/>
  <c r="BJ160" i="1"/>
  <c r="BJ152" i="1"/>
  <c r="BJ144" i="1"/>
  <c r="BJ136" i="1"/>
  <c r="BJ128" i="1"/>
  <c r="BJ120" i="1"/>
  <c r="BJ183" i="1"/>
  <c r="BJ8" i="1"/>
  <c r="BJ23" i="1"/>
  <c r="BJ35" i="1"/>
  <c r="BJ52" i="1"/>
  <c r="EC61" i="2"/>
  <c r="EK61" i="2"/>
  <c r="ES61" i="2"/>
  <c r="ED61" i="2"/>
  <c r="EL61" i="2"/>
  <c r="EE61" i="2"/>
  <c r="EM61" i="2"/>
  <c r="EF61" i="2"/>
  <c r="EN61" i="2"/>
  <c r="DY61" i="2"/>
  <c r="ER61" i="2"/>
  <c r="EG61" i="2"/>
  <c r="EO61" i="2"/>
  <c r="EJ61" i="2"/>
  <c r="DZ61" i="2"/>
  <c r="EH61" i="2"/>
  <c r="EP61" i="2"/>
  <c r="EA61" i="2"/>
  <c r="EI61" i="2"/>
  <c r="EQ61" i="2"/>
  <c r="EB61" i="2"/>
  <c r="BJ61" i="1"/>
  <c r="BJ75" i="1"/>
  <c r="BJ94" i="1"/>
  <c r="BJ167" i="1"/>
  <c r="BJ159" i="1"/>
  <c r="BJ151" i="1"/>
  <c r="BJ143" i="1"/>
  <c r="BJ135" i="1"/>
  <c r="BJ127" i="1"/>
  <c r="BJ119" i="1"/>
  <c r="EC184" i="2"/>
  <c r="EK184" i="2"/>
  <c r="ES184" i="2"/>
  <c r="ED184" i="2"/>
  <c r="EL184" i="2"/>
  <c r="EE184" i="2"/>
  <c r="EM184" i="2"/>
  <c r="EF184" i="2"/>
  <c r="EN184" i="2"/>
  <c r="DY184" i="2"/>
  <c r="ER184" i="2"/>
  <c r="EG184" i="2"/>
  <c r="EO184" i="2"/>
  <c r="EB184" i="2"/>
  <c r="DZ184" i="2"/>
  <c r="EH184" i="2"/>
  <c r="EP184" i="2"/>
  <c r="EA184" i="2"/>
  <c r="EI184" i="2"/>
  <c r="EQ184" i="2"/>
  <c r="EJ184" i="2"/>
  <c r="BJ184" i="1"/>
  <c r="BJ15" i="1"/>
  <c r="BJ27" i="1"/>
  <c r="BJ34" i="1"/>
  <c r="BJ51" i="1"/>
  <c r="EG60" i="2"/>
  <c r="EO60" i="2"/>
  <c r="DZ60" i="2"/>
  <c r="EH60" i="2"/>
  <c r="EP60" i="2"/>
  <c r="EA60" i="2"/>
  <c r="EI60" i="2"/>
  <c r="EQ60" i="2"/>
  <c r="EB60" i="2"/>
  <c r="EJ60" i="2"/>
  <c r="ER60" i="2"/>
  <c r="EF60" i="2"/>
  <c r="EC60" i="2"/>
  <c r="EK60" i="2"/>
  <c r="ES60" i="2"/>
  <c r="ED60" i="2"/>
  <c r="EL60" i="2"/>
  <c r="DY60" i="2"/>
  <c r="EN60" i="2"/>
  <c r="EE60" i="2"/>
  <c r="EM60" i="2"/>
  <c r="BJ60" i="1"/>
  <c r="BJ74" i="1"/>
  <c r="BJ84" i="1"/>
  <c r="BJ96" i="1"/>
  <c r="BJ112" i="1"/>
  <c r="BJ166" i="1"/>
  <c r="BJ158" i="1"/>
  <c r="BJ150" i="1"/>
  <c r="BJ142" i="1"/>
  <c r="BJ134" i="1"/>
  <c r="BJ126" i="1"/>
  <c r="BJ118" i="1"/>
  <c r="BJ186" i="1"/>
  <c r="BO79" i="2"/>
  <c r="BO107" i="2"/>
  <c r="BR46" i="2"/>
  <c r="BP46" i="2"/>
  <c r="BT46" i="2"/>
  <c r="BS46" i="2"/>
  <c r="BQ46" i="2"/>
  <c r="AQ190" i="2" l="1"/>
  <c r="AP190" i="2"/>
  <c r="AO190" i="2"/>
  <c r="AN190" i="2"/>
  <c r="AM190" i="2"/>
  <c r="AQ189" i="2"/>
  <c r="AP189" i="2"/>
  <c r="AO189" i="2"/>
  <c r="AN189" i="2"/>
  <c r="AM189" i="2"/>
  <c r="AQ188" i="2"/>
  <c r="AP188" i="2"/>
  <c r="AO188" i="2"/>
  <c r="AN188" i="2"/>
  <c r="AM188" i="2"/>
  <c r="AQ187" i="2"/>
  <c r="AP187" i="2"/>
  <c r="AO187" i="2"/>
  <c r="AN187" i="2"/>
  <c r="AM187" i="2"/>
  <c r="AQ186" i="2"/>
  <c r="AP186" i="2"/>
  <c r="AO186" i="2"/>
  <c r="AN186" i="2"/>
  <c r="AM186" i="2"/>
  <c r="AQ185" i="2"/>
  <c r="AP185" i="2"/>
  <c r="AO185" i="2"/>
  <c r="AN185" i="2"/>
  <c r="AM185" i="2"/>
  <c r="AQ184" i="2"/>
  <c r="AP184" i="2"/>
  <c r="AO184" i="2"/>
  <c r="AN184" i="2"/>
  <c r="AM184" i="2"/>
  <c r="AQ183" i="2"/>
  <c r="AP183" i="2"/>
  <c r="AO183" i="2"/>
  <c r="AN183" i="2"/>
  <c r="AM183" i="2"/>
  <c r="AQ182" i="2"/>
  <c r="AP182" i="2"/>
  <c r="AO182" i="2"/>
  <c r="AN182" i="2"/>
  <c r="AM182" i="2"/>
  <c r="AQ181" i="2"/>
  <c r="AP181" i="2"/>
  <c r="AO181" i="2"/>
  <c r="AN181" i="2"/>
  <c r="AM181" i="2"/>
  <c r="AQ180" i="2"/>
  <c r="AP180" i="2"/>
  <c r="AO180" i="2"/>
  <c r="AN180" i="2"/>
  <c r="AM180" i="2"/>
  <c r="AQ179" i="2"/>
  <c r="AP179" i="2"/>
  <c r="AO179" i="2"/>
  <c r="AN179" i="2"/>
  <c r="AM179" i="2"/>
  <c r="AQ178" i="2"/>
  <c r="AP178" i="2"/>
  <c r="AO178" i="2"/>
  <c r="AN178" i="2"/>
  <c r="AM178" i="2"/>
  <c r="AQ177" i="2"/>
  <c r="AP177" i="2"/>
  <c r="AO177" i="2"/>
  <c r="AN177" i="2"/>
  <c r="AM177" i="2"/>
  <c r="AQ176" i="2"/>
  <c r="AP176" i="2"/>
  <c r="AO176" i="2"/>
  <c r="AN176" i="2"/>
  <c r="AM176" i="2"/>
  <c r="AQ175" i="2"/>
  <c r="AP175" i="2"/>
  <c r="AO175" i="2"/>
  <c r="AN175" i="2"/>
  <c r="AM175" i="2"/>
  <c r="AQ174" i="2"/>
  <c r="AP174" i="2"/>
  <c r="AO174" i="2"/>
  <c r="AN174" i="2"/>
  <c r="AM174" i="2"/>
  <c r="AQ173" i="2"/>
  <c r="AP173" i="2"/>
  <c r="AO173" i="2"/>
  <c r="AN173" i="2"/>
  <c r="AM173" i="2"/>
  <c r="AQ172" i="2"/>
  <c r="AP172" i="2"/>
  <c r="AO172" i="2"/>
  <c r="AN172" i="2"/>
  <c r="AM172" i="2"/>
  <c r="AQ171" i="2"/>
  <c r="AP171" i="2"/>
  <c r="AO171" i="2"/>
  <c r="AN171" i="2"/>
  <c r="AM171" i="2"/>
  <c r="AQ170" i="2"/>
  <c r="AP170" i="2"/>
  <c r="AO170" i="2"/>
  <c r="AN170" i="2"/>
  <c r="AM170" i="2"/>
  <c r="AQ169" i="2"/>
  <c r="AP169" i="2"/>
  <c r="AO169" i="2"/>
  <c r="AN169" i="2"/>
  <c r="AM169" i="2"/>
  <c r="AQ168" i="2"/>
  <c r="AP168" i="2"/>
  <c r="AO168" i="2"/>
  <c r="AN168" i="2"/>
  <c r="AM168" i="2"/>
  <c r="AQ167" i="2"/>
  <c r="AP167" i="2"/>
  <c r="AO167" i="2"/>
  <c r="AN167" i="2"/>
  <c r="AM167" i="2"/>
  <c r="AQ166" i="2"/>
  <c r="AP166" i="2"/>
  <c r="AO166" i="2"/>
  <c r="AN166" i="2"/>
  <c r="AM166" i="2"/>
  <c r="AQ165" i="2"/>
  <c r="AP165" i="2"/>
  <c r="AO165" i="2"/>
  <c r="AN165" i="2"/>
  <c r="AM165" i="2"/>
  <c r="AQ164" i="2"/>
  <c r="AP164" i="2"/>
  <c r="AO164" i="2"/>
  <c r="AN164" i="2"/>
  <c r="AM164" i="2"/>
  <c r="AQ163" i="2"/>
  <c r="AP163" i="2"/>
  <c r="AO163" i="2"/>
  <c r="AN163" i="2"/>
  <c r="AM163" i="2"/>
  <c r="AQ162" i="2"/>
  <c r="AP162" i="2"/>
  <c r="AO162" i="2"/>
  <c r="AN162" i="2"/>
  <c r="AM162" i="2"/>
  <c r="AQ161" i="2"/>
  <c r="AP161" i="2"/>
  <c r="AO161" i="2"/>
  <c r="AN161" i="2"/>
  <c r="AM161" i="2"/>
  <c r="AQ160" i="2"/>
  <c r="AP160" i="2"/>
  <c r="AO160" i="2"/>
  <c r="AN160" i="2"/>
  <c r="AM160" i="2"/>
  <c r="AQ159" i="2"/>
  <c r="AP159" i="2"/>
  <c r="AO159" i="2"/>
  <c r="AN159" i="2"/>
  <c r="AM159" i="2"/>
  <c r="AQ158" i="2"/>
  <c r="AP158" i="2"/>
  <c r="AO158" i="2"/>
  <c r="AN158" i="2"/>
  <c r="AM158" i="2"/>
  <c r="AQ157" i="2"/>
  <c r="AP157" i="2"/>
  <c r="AO157" i="2"/>
  <c r="AN157" i="2"/>
  <c r="AM157" i="2"/>
  <c r="AQ156" i="2"/>
  <c r="AP156" i="2"/>
  <c r="AO156" i="2"/>
  <c r="AN156" i="2"/>
  <c r="AM156" i="2"/>
  <c r="AQ155" i="2"/>
  <c r="AP155" i="2"/>
  <c r="AO155" i="2"/>
  <c r="AN155" i="2"/>
  <c r="AM155" i="2"/>
  <c r="AQ154" i="2"/>
  <c r="AP154" i="2"/>
  <c r="AO154" i="2"/>
  <c r="AN154" i="2"/>
  <c r="AM154" i="2"/>
  <c r="AQ153" i="2"/>
  <c r="AP153" i="2"/>
  <c r="AO153" i="2"/>
  <c r="AN153" i="2"/>
  <c r="AM153" i="2"/>
  <c r="AQ152" i="2"/>
  <c r="AP152" i="2"/>
  <c r="AO152" i="2"/>
  <c r="AN152" i="2"/>
  <c r="AM152" i="2"/>
  <c r="AQ151" i="2"/>
  <c r="AP151" i="2"/>
  <c r="AO151" i="2"/>
  <c r="AN151" i="2"/>
  <c r="AM151" i="2"/>
  <c r="AQ150" i="2"/>
  <c r="AP150" i="2"/>
  <c r="AO150" i="2"/>
  <c r="AN150" i="2"/>
  <c r="AM150" i="2"/>
  <c r="AQ149" i="2"/>
  <c r="AP149" i="2"/>
  <c r="AO149" i="2"/>
  <c r="AN149" i="2"/>
  <c r="AM149" i="2"/>
  <c r="AQ148" i="2"/>
  <c r="AP148" i="2"/>
  <c r="AO148" i="2"/>
  <c r="AN148" i="2"/>
  <c r="AM148" i="2"/>
  <c r="AQ147" i="2"/>
  <c r="AP147" i="2"/>
  <c r="AO147" i="2"/>
  <c r="AN147" i="2"/>
  <c r="AM147" i="2"/>
  <c r="AQ146" i="2"/>
  <c r="AP146" i="2"/>
  <c r="AO146" i="2"/>
  <c r="AN146" i="2"/>
  <c r="AM146" i="2"/>
  <c r="AQ145" i="2"/>
  <c r="AP145" i="2"/>
  <c r="AO145" i="2"/>
  <c r="AN145" i="2"/>
  <c r="AM145" i="2"/>
  <c r="AQ144" i="2"/>
  <c r="AP144" i="2"/>
  <c r="AO144" i="2"/>
  <c r="AN144" i="2"/>
  <c r="AM144" i="2"/>
  <c r="AQ143" i="2"/>
  <c r="AP143" i="2"/>
  <c r="AO143" i="2"/>
  <c r="AN143" i="2"/>
  <c r="AM143" i="2"/>
  <c r="AQ142" i="2"/>
  <c r="AP142" i="2"/>
  <c r="AO142" i="2"/>
  <c r="AN142" i="2"/>
  <c r="AM142" i="2"/>
  <c r="AQ141" i="2"/>
  <c r="AP141" i="2"/>
  <c r="AO141" i="2"/>
  <c r="AN141" i="2"/>
  <c r="AM141" i="2"/>
  <c r="AQ140" i="2"/>
  <c r="AP140" i="2"/>
  <c r="AO140" i="2"/>
  <c r="AN140" i="2"/>
  <c r="AM140" i="2"/>
  <c r="AQ139" i="2"/>
  <c r="AP139" i="2"/>
  <c r="AO139" i="2"/>
  <c r="AN139" i="2"/>
  <c r="AM139" i="2"/>
  <c r="AQ138" i="2"/>
  <c r="AP138" i="2"/>
  <c r="AO138" i="2"/>
  <c r="AN138" i="2"/>
  <c r="AM138" i="2"/>
  <c r="AQ137" i="2"/>
  <c r="AP137" i="2"/>
  <c r="AO137" i="2"/>
  <c r="AN137" i="2"/>
  <c r="AM137" i="2"/>
  <c r="AQ136" i="2"/>
  <c r="AP136" i="2"/>
  <c r="AO136" i="2"/>
  <c r="AN136" i="2"/>
  <c r="AM136" i="2"/>
  <c r="AQ135" i="2"/>
  <c r="AP135" i="2"/>
  <c r="AO135" i="2"/>
  <c r="AN135" i="2"/>
  <c r="AM135" i="2"/>
  <c r="AQ134" i="2"/>
  <c r="AP134" i="2"/>
  <c r="AO134" i="2"/>
  <c r="AN134" i="2"/>
  <c r="AM134" i="2"/>
  <c r="AQ133" i="2"/>
  <c r="AP133" i="2"/>
  <c r="AO133" i="2"/>
  <c r="AN133" i="2"/>
  <c r="AM133" i="2"/>
  <c r="AQ132" i="2"/>
  <c r="AP132" i="2"/>
  <c r="AO132" i="2"/>
  <c r="AN132" i="2"/>
  <c r="AM132" i="2"/>
  <c r="AQ131" i="2"/>
  <c r="AP131" i="2"/>
  <c r="AO131" i="2"/>
  <c r="AN131" i="2"/>
  <c r="AM131" i="2"/>
  <c r="AQ130" i="2"/>
  <c r="AP130" i="2"/>
  <c r="AO130" i="2"/>
  <c r="AN130" i="2"/>
  <c r="AM130" i="2"/>
  <c r="AQ129" i="2"/>
  <c r="AP129" i="2"/>
  <c r="AO129" i="2"/>
  <c r="AN129" i="2"/>
  <c r="AM129" i="2"/>
  <c r="AQ128" i="2"/>
  <c r="AP128" i="2"/>
  <c r="AO128" i="2"/>
  <c r="AN128" i="2"/>
  <c r="AM128" i="2"/>
  <c r="AQ127" i="2"/>
  <c r="AP127" i="2"/>
  <c r="AO127" i="2"/>
  <c r="AN127" i="2"/>
  <c r="AM127" i="2"/>
  <c r="AQ126" i="2"/>
  <c r="AP126" i="2"/>
  <c r="AO126" i="2"/>
  <c r="AN126" i="2"/>
  <c r="AM126" i="2"/>
  <c r="AQ125" i="2"/>
  <c r="AP125" i="2"/>
  <c r="AO125" i="2"/>
  <c r="AN125" i="2"/>
  <c r="AM125" i="2"/>
  <c r="AQ124" i="2"/>
  <c r="AP124" i="2"/>
  <c r="AO124" i="2"/>
  <c r="AN124" i="2"/>
  <c r="AM124" i="2"/>
  <c r="AQ123" i="2"/>
  <c r="AP123" i="2"/>
  <c r="AO123" i="2"/>
  <c r="AN123" i="2"/>
  <c r="AM123" i="2"/>
  <c r="AQ122" i="2"/>
  <c r="AP122" i="2"/>
  <c r="AO122" i="2"/>
  <c r="AN122" i="2"/>
  <c r="AM122" i="2"/>
  <c r="AQ121" i="2"/>
  <c r="AP121" i="2"/>
  <c r="AO121" i="2"/>
  <c r="AN121" i="2"/>
  <c r="AM121" i="2"/>
  <c r="AQ120" i="2"/>
  <c r="AP120" i="2"/>
  <c r="AO120" i="2"/>
  <c r="AN120" i="2"/>
  <c r="AM120" i="2"/>
  <c r="AQ119" i="2"/>
  <c r="AP119" i="2"/>
  <c r="AO119" i="2"/>
  <c r="AN119" i="2"/>
  <c r="AM119" i="2"/>
  <c r="AQ118" i="2"/>
  <c r="AP118" i="2"/>
  <c r="AO118" i="2"/>
  <c r="AN118" i="2"/>
  <c r="AM118" i="2"/>
  <c r="AQ117" i="2"/>
  <c r="AP117" i="2"/>
  <c r="AO117" i="2"/>
  <c r="AN117" i="2"/>
  <c r="AM117" i="2"/>
  <c r="AQ116" i="2"/>
  <c r="AP116" i="2"/>
  <c r="AO116" i="2"/>
  <c r="AN116" i="2"/>
  <c r="AM116" i="2"/>
  <c r="AQ115" i="2"/>
  <c r="AP115" i="2"/>
  <c r="AO115" i="2"/>
  <c r="AN115" i="2"/>
  <c r="AM115" i="2"/>
  <c r="AQ114" i="2"/>
  <c r="AP114" i="2"/>
  <c r="AO114" i="2"/>
  <c r="AN114" i="2"/>
  <c r="AM114" i="2"/>
  <c r="AQ113" i="2"/>
  <c r="AP113" i="2"/>
  <c r="AO113" i="2"/>
  <c r="AN113" i="2"/>
  <c r="AM113" i="2"/>
  <c r="AQ112" i="2"/>
  <c r="AP112" i="2"/>
  <c r="AO112" i="2"/>
  <c r="AN112" i="2"/>
  <c r="AM112" i="2"/>
  <c r="AL187" i="2"/>
  <c r="AL186" i="2"/>
  <c r="AL185" i="2"/>
  <c r="AM194" i="2"/>
  <c r="AN194" i="2"/>
  <c r="AO194" i="2"/>
  <c r="AP194" i="2"/>
  <c r="AQ194" i="2"/>
  <c r="AL194" i="2"/>
  <c r="AL190" i="2"/>
  <c r="AL189" i="2"/>
  <c r="AL184" i="2"/>
  <c r="AL183" i="2"/>
  <c r="AL174" i="2"/>
  <c r="AL175" i="2"/>
  <c r="AL176" i="2"/>
  <c r="AL177" i="2"/>
  <c r="AL178" i="2"/>
  <c r="AL179" i="2"/>
  <c r="AL173" i="2"/>
  <c r="AL167" i="2"/>
  <c r="AL168" i="2"/>
  <c r="AL169" i="2"/>
  <c r="AL170" i="2"/>
  <c r="AL171" i="2"/>
  <c r="AL166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47" i="2"/>
  <c r="AL145" i="2"/>
  <c r="AL136" i="2"/>
  <c r="AL137" i="2"/>
  <c r="AL138" i="2"/>
  <c r="AL139" i="2"/>
  <c r="AL140" i="2"/>
  <c r="AL141" i="2"/>
  <c r="AL142" i="2"/>
  <c r="AL135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3" i="2"/>
  <c r="AL118" i="2"/>
  <c r="AL113" i="2"/>
  <c r="AL112" i="2"/>
  <c r="AM84" i="2"/>
  <c r="AN84" i="2"/>
  <c r="AO84" i="2"/>
  <c r="AP84" i="2"/>
  <c r="AQ84" i="2"/>
  <c r="AM85" i="2"/>
  <c r="AN85" i="2"/>
  <c r="AO85" i="2"/>
  <c r="AP85" i="2"/>
  <c r="AQ85" i="2"/>
  <c r="AM86" i="2"/>
  <c r="AN86" i="2"/>
  <c r="AO86" i="2"/>
  <c r="AP86" i="2"/>
  <c r="AQ86" i="2"/>
  <c r="AM87" i="2"/>
  <c r="AN87" i="2"/>
  <c r="AO87" i="2"/>
  <c r="AP87" i="2"/>
  <c r="AQ87" i="2"/>
  <c r="AM88" i="2"/>
  <c r="AN88" i="2"/>
  <c r="AO88" i="2"/>
  <c r="AP88" i="2"/>
  <c r="AQ88" i="2"/>
  <c r="AM89" i="2"/>
  <c r="AN89" i="2"/>
  <c r="AO89" i="2"/>
  <c r="AP89" i="2"/>
  <c r="AQ89" i="2"/>
  <c r="AM90" i="2"/>
  <c r="AN90" i="2"/>
  <c r="AO90" i="2"/>
  <c r="AP90" i="2"/>
  <c r="AQ90" i="2"/>
  <c r="AM91" i="2"/>
  <c r="AN91" i="2"/>
  <c r="AO91" i="2"/>
  <c r="AP91" i="2"/>
  <c r="AQ91" i="2"/>
  <c r="AM92" i="2"/>
  <c r="AN92" i="2"/>
  <c r="AO92" i="2"/>
  <c r="AP92" i="2"/>
  <c r="AQ92" i="2"/>
  <c r="AM93" i="2"/>
  <c r="AN93" i="2"/>
  <c r="AO93" i="2"/>
  <c r="AP93" i="2"/>
  <c r="AQ93" i="2"/>
  <c r="AM94" i="2"/>
  <c r="AN94" i="2"/>
  <c r="AO94" i="2"/>
  <c r="AP94" i="2"/>
  <c r="AQ94" i="2"/>
  <c r="AM95" i="2"/>
  <c r="AN95" i="2"/>
  <c r="AO95" i="2"/>
  <c r="AP95" i="2"/>
  <c r="AQ95" i="2"/>
  <c r="AM96" i="2"/>
  <c r="AN96" i="2"/>
  <c r="AO96" i="2"/>
  <c r="AP96" i="2"/>
  <c r="AQ96" i="2"/>
  <c r="AM97" i="2"/>
  <c r="AN97" i="2"/>
  <c r="AO97" i="2"/>
  <c r="AP97" i="2"/>
  <c r="AQ97" i="2"/>
  <c r="AM98" i="2"/>
  <c r="AN98" i="2"/>
  <c r="AO98" i="2"/>
  <c r="AP98" i="2"/>
  <c r="AQ98" i="2"/>
  <c r="AM99" i="2"/>
  <c r="AN99" i="2"/>
  <c r="AO99" i="2"/>
  <c r="AP99" i="2"/>
  <c r="AQ99" i="2"/>
  <c r="AM100" i="2"/>
  <c r="AN100" i="2"/>
  <c r="AO100" i="2"/>
  <c r="AP100" i="2"/>
  <c r="AQ100" i="2"/>
  <c r="AM101" i="2"/>
  <c r="AN101" i="2"/>
  <c r="AO101" i="2"/>
  <c r="AP101" i="2"/>
  <c r="AQ101" i="2"/>
  <c r="AM102" i="2"/>
  <c r="AN102" i="2"/>
  <c r="AO102" i="2"/>
  <c r="AP102" i="2"/>
  <c r="AQ102" i="2"/>
  <c r="AM103" i="2"/>
  <c r="AN103" i="2"/>
  <c r="AO103" i="2"/>
  <c r="AP103" i="2"/>
  <c r="AQ103" i="2"/>
  <c r="AM104" i="2"/>
  <c r="AN104" i="2"/>
  <c r="AO104" i="2"/>
  <c r="AP104" i="2"/>
  <c r="AQ104" i="2"/>
  <c r="AM105" i="2"/>
  <c r="AN105" i="2"/>
  <c r="AO105" i="2"/>
  <c r="AP105" i="2"/>
  <c r="AQ105" i="2"/>
  <c r="AM106" i="2"/>
  <c r="AN106" i="2"/>
  <c r="AO106" i="2"/>
  <c r="AP106" i="2"/>
  <c r="AQ106" i="2"/>
  <c r="AM107" i="2"/>
  <c r="AN107" i="2"/>
  <c r="AO107" i="2"/>
  <c r="AP107" i="2"/>
  <c r="AQ107" i="2"/>
  <c r="AL104" i="2"/>
  <c r="AL105" i="2"/>
  <c r="AL106" i="2"/>
  <c r="AL107" i="2"/>
  <c r="AL103" i="2"/>
  <c r="AL99" i="2"/>
  <c r="AL95" i="2"/>
  <c r="AL96" i="2"/>
  <c r="AL94" i="2"/>
  <c r="AM109" i="2"/>
  <c r="AN109" i="2"/>
  <c r="AO109" i="2"/>
  <c r="AP109" i="2"/>
  <c r="AQ109" i="2"/>
  <c r="AL109" i="2"/>
  <c r="AL92" i="2"/>
  <c r="AL87" i="2"/>
  <c r="AL88" i="2"/>
  <c r="AL89" i="2"/>
  <c r="AL86" i="2"/>
  <c r="AM50" i="2"/>
  <c r="AN50" i="2"/>
  <c r="AO50" i="2"/>
  <c r="AP50" i="2"/>
  <c r="AQ50" i="2"/>
  <c r="AM51" i="2"/>
  <c r="AN51" i="2"/>
  <c r="AO51" i="2"/>
  <c r="AP51" i="2"/>
  <c r="AQ51" i="2"/>
  <c r="AM52" i="2"/>
  <c r="AN52" i="2"/>
  <c r="AO52" i="2"/>
  <c r="AP52" i="2"/>
  <c r="AQ52" i="2"/>
  <c r="AM53" i="2"/>
  <c r="AN53" i="2"/>
  <c r="AO53" i="2"/>
  <c r="AP53" i="2"/>
  <c r="AQ53" i="2"/>
  <c r="AM54" i="2"/>
  <c r="AN54" i="2"/>
  <c r="AO54" i="2"/>
  <c r="AP54" i="2"/>
  <c r="AQ54" i="2"/>
  <c r="AM55" i="2"/>
  <c r="AN55" i="2"/>
  <c r="AO55" i="2"/>
  <c r="AP55" i="2"/>
  <c r="AQ55" i="2"/>
  <c r="AM56" i="2"/>
  <c r="AN56" i="2"/>
  <c r="AO56" i="2"/>
  <c r="AP56" i="2"/>
  <c r="AQ56" i="2"/>
  <c r="AM57" i="2"/>
  <c r="AN57" i="2"/>
  <c r="AO57" i="2"/>
  <c r="AP57" i="2"/>
  <c r="AQ57" i="2"/>
  <c r="AM58" i="2"/>
  <c r="AN58" i="2"/>
  <c r="AO58" i="2"/>
  <c r="AP58" i="2"/>
  <c r="AQ58" i="2"/>
  <c r="AM59" i="2"/>
  <c r="AN59" i="2"/>
  <c r="AO59" i="2"/>
  <c r="AP59" i="2"/>
  <c r="AQ59" i="2"/>
  <c r="AM60" i="2"/>
  <c r="AN60" i="2"/>
  <c r="AO60" i="2"/>
  <c r="AP60" i="2"/>
  <c r="AQ60" i="2"/>
  <c r="AM61" i="2"/>
  <c r="AN61" i="2"/>
  <c r="AO61" i="2"/>
  <c r="AP61" i="2"/>
  <c r="AQ61" i="2"/>
  <c r="AM62" i="2"/>
  <c r="AN62" i="2"/>
  <c r="AO62" i="2"/>
  <c r="AP62" i="2"/>
  <c r="AQ62" i="2"/>
  <c r="AM63" i="2"/>
  <c r="AN63" i="2"/>
  <c r="AO63" i="2"/>
  <c r="AP63" i="2"/>
  <c r="AQ63" i="2"/>
  <c r="AM64" i="2"/>
  <c r="AN64" i="2"/>
  <c r="AO64" i="2"/>
  <c r="AP64" i="2"/>
  <c r="AQ64" i="2"/>
  <c r="AM65" i="2"/>
  <c r="AN65" i="2"/>
  <c r="AO65" i="2"/>
  <c r="AP65" i="2"/>
  <c r="AQ65" i="2"/>
  <c r="AM66" i="2"/>
  <c r="AN66" i="2"/>
  <c r="AO66" i="2"/>
  <c r="AP66" i="2"/>
  <c r="AQ66" i="2"/>
  <c r="AM67" i="2"/>
  <c r="AN67" i="2"/>
  <c r="AO67" i="2"/>
  <c r="AP67" i="2"/>
  <c r="AQ67" i="2"/>
  <c r="AM68" i="2"/>
  <c r="AN68" i="2"/>
  <c r="AO68" i="2"/>
  <c r="AP68" i="2"/>
  <c r="AQ68" i="2"/>
  <c r="AM69" i="2"/>
  <c r="AN69" i="2"/>
  <c r="AO69" i="2"/>
  <c r="AP69" i="2"/>
  <c r="AQ69" i="2"/>
  <c r="AM70" i="2"/>
  <c r="AN70" i="2"/>
  <c r="AO70" i="2"/>
  <c r="AP70" i="2"/>
  <c r="AQ70" i="2"/>
  <c r="AM71" i="2"/>
  <c r="AN71" i="2"/>
  <c r="AO71" i="2"/>
  <c r="AP71" i="2"/>
  <c r="AQ71" i="2"/>
  <c r="AM72" i="2"/>
  <c r="AN72" i="2"/>
  <c r="AO72" i="2"/>
  <c r="AP72" i="2"/>
  <c r="AQ72" i="2"/>
  <c r="AM73" i="2"/>
  <c r="AN73" i="2"/>
  <c r="AO73" i="2"/>
  <c r="AP73" i="2"/>
  <c r="AQ73" i="2"/>
  <c r="AM74" i="2"/>
  <c r="AN74" i="2"/>
  <c r="AO74" i="2"/>
  <c r="AP74" i="2"/>
  <c r="AQ74" i="2"/>
  <c r="AM75" i="2"/>
  <c r="AN75" i="2"/>
  <c r="AO75" i="2"/>
  <c r="AP75" i="2"/>
  <c r="AQ75" i="2"/>
  <c r="AM76" i="2"/>
  <c r="AN76" i="2"/>
  <c r="AO76" i="2"/>
  <c r="AP76" i="2"/>
  <c r="AQ76" i="2"/>
  <c r="AM77" i="2"/>
  <c r="AN77" i="2"/>
  <c r="AO77" i="2"/>
  <c r="AP77" i="2"/>
  <c r="AQ77" i="2"/>
  <c r="AM78" i="2"/>
  <c r="AN78" i="2"/>
  <c r="AO78" i="2"/>
  <c r="AP78" i="2"/>
  <c r="AQ78" i="2"/>
  <c r="AM79" i="2"/>
  <c r="AN79" i="2"/>
  <c r="AO79" i="2"/>
  <c r="AP79" i="2"/>
  <c r="AQ79" i="2"/>
  <c r="AL7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59" i="2"/>
  <c r="AL53" i="2"/>
  <c r="AL54" i="2"/>
  <c r="AL55" i="2"/>
  <c r="AL52" i="2"/>
  <c r="AM81" i="2"/>
  <c r="AN81" i="2"/>
  <c r="AO81" i="2"/>
  <c r="AP81" i="2"/>
  <c r="AQ81" i="2"/>
  <c r="AL81" i="2"/>
  <c r="AM47" i="2"/>
  <c r="AN47" i="2"/>
  <c r="AO47" i="2"/>
  <c r="AP47" i="2"/>
  <c r="AQ47" i="2"/>
  <c r="AQ45" i="2"/>
  <c r="AP45" i="2"/>
  <c r="AO45" i="2"/>
  <c r="AN45" i="2"/>
  <c r="AM45" i="2"/>
  <c r="AQ44" i="2"/>
  <c r="AP44" i="2"/>
  <c r="AO44" i="2"/>
  <c r="AN44" i="2"/>
  <c r="AM44" i="2"/>
  <c r="AQ43" i="2"/>
  <c r="AP43" i="2"/>
  <c r="AO43" i="2"/>
  <c r="AN43" i="2"/>
  <c r="AM43" i="2"/>
  <c r="AQ42" i="2"/>
  <c r="AP42" i="2"/>
  <c r="AO42" i="2"/>
  <c r="AN42" i="2"/>
  <c r="AM42" i="2"/>
  <c r="AQ41" i="2"/>
  <c r="AP41" i="2"/>
  <c r="AO41" i="2"/>
  <c r="AN41" i="2"/>
  <c r="AM41" i="2"/>
  <c r="AQ40" i="2"/>
  <c r="AP40" i="2"/>
  <c r="AO40" i="2"/>
  <c r="AN40" i="2"/>
  <c r="AM40" i="2"/>
  <c r="AQ39" i="2"/>
  <c r="AP39" i="2"/>
  <c r="AO39" i="2"/>
  <c r="AN39" i="2"/>
  <c r="AM39" i="2"/>
  <c r="AQ38" i="2"/>
  <c r="AP38" i="2"/>
  <c r="AO38" i="2"/>
  <c r="AN38" i="2"/>
  <c r="AM38" i="2"/>
  <c r="AQ37" i="2"/>
  <c r="AP37" i="2"/>
  <c r="AO37" i="2"/>
  <c r="AN37" i="2"/>
  <c r="AM37" i="2"/>
  <c r="AQ36" i="2"/>
  <c r="AP36" i="2"/>
  <c r="AO36" i="2"/>
  <c r="AN36" i="2"/>
  <c r="AM36" i="2"/>
  <c r="AQ35" i="2"/>
  <c r="AP35" i="2"/>
  <c r="AO35" i="2"/>
  <c r="AN35" i="2"/>
  <c r="AM35" i="2"/>
  <c r="AQ34" i="2"/>
  <c r="AP34" i="2"/>
  <c r="AO34" i="2"/>
  <c r="AN34" i="2"/>
  <c r="AM34" i="2"/>
  <c r="AQ33" i="2"/>
  <c r="AP33" i="2"/>
  <c r="AO33" i="2"/>
  <c r="AN33" i="2"/>
  <c r="AM33" i="2"/>
  <c r="AQ32" i="2"/>
  <c r="AP32" i="2"/>
  <c r="AO32" i="2"/>
  <c r="AN32" i="2"/>
  <c r="AM32" i="2"/>
  <c r="AQ31" i="2"/>
  <c r="AP31" i="2"/>
  <c r="AO31" i="2"/>
  <c r="AN31" i="2"/>
  <c r="AM31" i="2"/>
  <c r="AQ30" i="2"/>
  <c r="AP30" i="2"/>
  <c r="AO30" i="2"/>
  <c r="AN30" i="2"/>
  <c r="AM30" i="2"/>
  <c r="AQ29" i="2"/>
  <c r="AP29" i="2"/>
  <c r="AO29" i="2"/>
  <c r="AN29" i="2"/>
  <c r="AM29" i="2"/>
  <c r="AQ28" i="2"/>
  <c r="AP28" i="2"/>
  <c r="AO28" i="2"/>
  <c r="AN28" i="2"/>
  <c r="AM28" i="2"/>
  <c r="AQ27" i="2"/>
  <c r="AP27" i="2"/>
  <c r="AO27" i="2"/>
  <c r="AN27" i="2"/>
  <c r="AM27" i="2"/>
  <c r="AQ26" i="2"/>
  <c r="AP26" i="2"/>
  <c r="AO26" i="2"/>
  <c r="AN26" i="2"/>
  <c r="AM26" i="2"/>
  <c r="AQ25" i="2"/>
  <c r="AP25" i="2"/>
  <c r="AO25" i="2"/>
  <c r="AN25" i="2"/>
  <c r="AM25" i="2"/>
  <c r="AQ24" i="2"/>
  <c r="AP24" i="2"/>
  <c r="AO24" i="2"/>
  <c r="AN24" i="2"/>
  <c r="AM24" i="2"/>
  <c r="AQ23" i="2"/>
  <c r="AP23" i="2"/>
  <c r="AO23" i="2"/>
  <c r="AN23" i="2"/>
  <c r="AM23" i="2"/>
  <c r="AQ22" i="2"/>
  <c r="AP22" i="2"/>
  <c r="AO22" i="2"/>
  <c r="AN22" i="2"/>
  <c r="AM22" i="2"/>
  <c r="AQ21" i="2"/>
  <c r="AP21" i="2"/>
  <c r="AO21" i="2"/>
  <c r="AN21" i="2"/>
  <c r="AM21" i="2"/>
  <c r="AQ20" i="2"/>
  <c r="AP20" i="2"/>
  <c r="AO20" i="2"/>
  <c r="AN20" i="2"/>
  <c r="AM20" i="2"/>
  <c r="AQ19" i="2"/>
  <c r="AP19" i="2"/>
  <c r="AO19" i="2"/>
  <c r="AN19" i="2"/>
  <c r="AM19" i="2"/>
  <c r="AQ18" i="2"/>
  <c r="AP18" i="2"/>
  <c r="AO18" i="2"/>
  <c r="AN18" i="2"/>
  <c r="AM18" i="2"/>
  <c r="AQ17" i="2"/>
  <c r="AP17" i="2"/>
  <c r="AO17" i="2"/>
  <c r="AN17" i="2"/>
  <c r="AM17" i="2"/>
  <c r="AQ16" i="2"/>
  <c r="AP16" i="2"/>
  <c r="AO16" i="2"/>
  <c r="AN16" i="2"/>
  <c r="AM16" i="2"/>
  <c r="AQ15" i="2"/>
  <c r="AP15" i="2"/>
  <c r="AO15" i="2"/>
  <c r="AN15" i="2"/>
  <c r="AM15" i="2"/>
  <c r="AQ14" i="2"/>
  <c r="AP14" i="2"/>
  <c r="AO14" i="2"/>
  <c r="AN14" i="2"/>
  <c r="AM14" i="2"/>
  <c r="AQ13" i="2"/>
  <c r="AP13" i="2"/>
  <c r="AO13" i="2"/>
  <c r="AN13" i="2"/>
  <c r="AM13" i="2"/>
  <c r="AQ12" i="2"/>
  <c r="AP12" i="2"/>
  <c r="AO12" i="2"/>
  <c r="AN12" i="2"/>
  <c r="AM12" i="2"/>
  <c r="AQ11" i="2"/>
  <c r="AP11" i="2"/>
  <c r="AO11" i="2"/>
  <c r="AN11" i="2"/>
  <c r="AM11" i="2"/>
  <c r="AQ10" i="2"/>
  <c r="AP10" i="2"/>
  <c r="AO10" i="2"/>
  <c r="AN10" i="2"/>
  <c r="AM10" i="2"/>
  <c r="AQ9" i="2"/>
  <c r="AP9" i="2"/>
  <c r="AO9" i="2"/>
  <c r="AN9" i="2"/>
  <c r="AM9" i="2"/>
  <c r="AQ8" i="2"/>
  <c r="AP8" i="2"/>
  <c r="AO8" i="2"/>
  <c r="AN8" i="2"/>
  <c r="AM8" i="2"/>
  <c r="AQ7" i="2"/>
  <c r="AP7" i="2"/>
  <c r="AO7" i="2"/>
  <c r="AN7" i="2"/>
  <c r="AM7" i="2"/>
  <c r="AL47" i="2"/>
  <c r="AL41" i="2"/>
  <c r="AL42" i="2"/>
  <c r="AL43" i="2"/>
  <c r="AL44" i="2"/>
  <c r="AL40" i="2"/>
  <c r="AL33" i="2"/>
  <c r="AL34" i="2"/>
  <c r="AL35" i="2"/>
  <c r="AL36" i="2"/>
  <c r="AL37" i="2"/>
  <c r="AL38" i="2"/>
  <c r="AL32" i="2"/>
  <c r="AL23" i="2"/>
  <c r="AL24" i="2"/>
  <c r="AL25" i="2"/>
  <c r="AL26" i="2"/>
  <c r="AL27" i="2"/>
  <c r="AL28" i="2"/>
  <c r="AL29" i="2"/>
  <c r="AL22" i="2"/>
  <c r="AL20" i="2"/>
  <c r="AL19" i="2"/>
  <c r="AL8" i="2"/>
  <c r="AL9" i="2"/>
  <c r="AL10" i="2"/>
  <c r="AL11" i="2"/>
  <c r="AL12" i="2"/>
  <c r="AL13" i="2"/>
  <c r="AL14" i="2"/>
  <c r="AL15" i="2"/>
  <c r="AL16" i="2"/>
  <c r="AL17" i="2"/>
  <c r="AL7" i="2"/>
  <c r="E104" i="2"/>
  <c r="E105" i="2"/>
  <c r="E106" i="2"/>
  <c r="E107" i="2"/>
  <c r="E103" i="2"/>
  <c r="E99" i="2"/>
  <c r="E95" i="2"/>
  <c r="E96" i="2"/>
  <c r="E94" i="2"/>
  <c r="E92" i="2"/>
  <c r="E87" i="2"/>
  <c r="E88" i="2"/>
  <c r="E89" i="2"/>
  <c r="E86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59" i="2"/>
  <c r="E53" i="2"/>
  <c r="E54" i="2"/>
  <c r="E55" i="2"/>
  <c r="E52" i="2"/>
  <c r="E187" i="2"/>
  <c r="E186" i="2"/>
  <c r="E184" i="2"/>
  <c r="E183" i="2"/>
  <c r="E174" i="2"/>
  <c r="E175" i="2"/>
  <c r="E176" i="2"/>
  <c r="E177" i="2"/>
  <c r="E178" i="2"/>
  <c r="E179" i="2"/>
  <c r="E173" i="2"/>
  <c r="E167" i="2"/>
  <c r="E168" i="2"/>
  <c r="E169" i="2"/>
  <c r="E170" i="2"/>
  <c r="E171" i="2"/>
  <c r="E166" i="2"/>
  <c r="E148" i="2"/>
  <c r="E149" i="2"/>
  <c r="E150" i="2"/>
  <c r="E151" i="2"/>
  <c r="E152" i="2"/>
  <c r="E153" i="2"/>
  <c r="E154" i="2"/>
  <c r="C154" i="3" s="1"/>
  <c r="E155" i="2"/>
  <c r="C155" i="3" s="1"/>
  <c r="E156" i="2"/>
  <c r="E157" i="2"/>
  <c r="E158" i="2"/>
  <c r="E159" i="2"/>
  <c r="E160" i="2"/>
  <c r="E161" i="2"/>
  <c r="E162" i="2"/>
  <c r="E163" i="2"/>
  <c r="E164" i="2"/>
  <c r="E147" i="2"/>
  <c r="E145" i="2"/>
  <c r="E136" i="2"/>
  <c r="E137" i="2"/>
  <c r="E138" i="2"/>
  <c r="E139" i="2"/>
  <c r="E140" i="2"/>
  <c r="C140" i="3" s="1"/>
  <c r="E141" i="2"/>
  <c r="E142" i="2"/>
  <c r="E135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18" i="2"/>
  <c r="E113" i="2"/>
  <c r="E112" i="2"/>
  <c r="F47" i="2"/>
  <c r="G47" i="2"/>
  <c r="H47" i="2"/>
  <c r="I47" i="2"/>
  <c r="J47" i="2"/>
  <c r="K47" i="2"/>
  <c r="E47" i="2"/>
  <c r="E41" i="2"/>
  <c r="E42" i="2"/>
  <c r="E43" i="2"/>
  <c r="E44" i="2"/>
  <c r="E40" i="2"/>
  <c r="E33" i="2"/>
  <c r="E34" i="2"/>
  <c r="E35" i="2"/>
  <c r="E36" i="2"/>
  <c r="E37" i="2"/>
  <c r="E38" i="2"/>
  <c r="E32" i="2"/>
  <c r="E23" i="2"/>
  <c r="E24" i="2"/>
  <c r="E25" i="2"/>
  <c r="E26" i="2"/>
  <c r="E27" i="2"/>
  <c r="E28" i="2"/>
  <c r="E29" i="2"/>
  <c r="E22" i="2"/>
  <c r="E20" i="2"/>
  <c r="E19" i="2"/>
  <c r="E8" i="2"/>
  <c r="E9" i="2"/>
  <c r="E10" i="2"/>
  <c r="E11" i="2"/>
  <c r="E12" i="2"/>
  <c r="E13" i="2"/>
  <c r="E14" i="2"/>
  <c r="E15" i="2"/>
  <c r="E16" i="2"/>
  <c r="E17" i="2"/>
  <c r="E7" i="2"/>
  <c r="F194" i="2" l="1"/>
  <c r="G194" i="2"/>
  <c r="H194" i="2"/>
  <c r="I194" i="2"/>
  <c r="J194" i="2"/>
  <c r="K194" i="2"/>
  <c r="E194" i="2"/>
  <c r="F109" i="2"/>
  <c r="G109" i="2"/>
  <c r="H109" i="2"/>
  <c r="I109" i="2"/>
  <c r="J109" i="2"/>
  <c r="K109" i="2"/>
  <c r="E109" i="2"/>
  <c r="F81" i="2"/>
  <c r="G81" i="2"/>
  <c r="H81" i="2"/>
  <c r="I81" i="2"/>
  <c r="J81" i="2"/>
  <c r="K81" i="2"/>
  <c r="E81" i="2"/>
  <c r="F192" i="2" l="1"/>
  <c r="G192" i="2" s="1"/>
  <c r="H192" i="2" s="1"/>
  <c r="I192" i="2" s="1"/>
  <c r="J192" i="2" s="1"/>
  <c r="K192" i="2" s="1"/>
  <c r="AL101" i="2"/>
  <c r="DS181" i="2"/>
  <c r="DS182" i="2"/>
  <c r="DS165" i="2"/>
  <c r="DS146" i="2"/>
  <c r="DS144" i="2"/>
  <c r="DS143" i="2"/>
  <c r="DS134" i="2"/>
  <c r="DS115" i="2"/>
  <c r="DS116" i="2"/>
  <c r="DS117" i="2"/>
  <c r="DS101" i="2"/>
  <c r="DS102" i="2"/>
  <c r="DS85" i="2"/>
  <c r="DS84" i="2"/>
  <c r="DS57" i="2"/>
  <c r="DS58" i="2"/>
  <c r="DS51" i="2"/>
  <c r="DS50" i="2"/>
  <c r="AL172" i="2"/>
  <c r="AL117" i="2"/>
  <c r="F190" i="2"/>
  <c r="G190" i="2" s="1"/>
  <c r="H190" i="2" s="1"/>
  <c r="E45" i="2"/>
  <c r="BK172" i="1"/>
  <c r="BK180" i="1"/>
  <c r="BK181" i="1"/>
  <c r="BK182" i="1"/>
  <c r="BJ182" i="1" s="1"/>
  <c r="BK185" i="1"/>
  <c r="BK188" i="1"/>
  <c r="BJ188" i="1" s="1"/>
  <c r="BK115" i="1"/>
  <c r="BK116" i="1"/>
  <c r="BK77" i="1"/>
  <c r="BK72" i="1"/>
  <c r="BK67" i="1"/>
  <c r="BK26" i="1"/>
  <c r="BK21" i="1"/>
  <c r="BK20" i="1"/>
  <c r="BK14" i="1"/>
  <c r="BK13" i="1"/>
  <c r="CQ181" i="2"/>
  <c r="CQ182" i="2"/>
  <c r="CQ165" i="2"/>
  <c r="CQ146" i="2"/>
  <c r="CQ144" i="2"/>
  <c r="CQ143" i="2"/>
  <c r="CQ134" i="2"/>
  <c r="CQ115" i="2"/>
  <c r="CQ116" i="2"/>
  <c r="CQ117" i="2"/>
  <c r="CQ101" i="2"/>
  <c r="CQ102" i="2"/>
  <c r="CQ85" i="2"/>
  <c r="CQ84" i="2"/>
  <c r="CQ51" i="2"/>
  <c r="CQ50" i="2"/>
  <c r="BO102" i="2"/>
  <c r="BO101" i="2"/>
  <c r="BO18" i="2"/>
  <c r="BO21" i="2"/>
  <c r="BO30" i="2"/>
  <c r="BO31" i="2"/>
  <c r="BO39" i="2"/>
  <c r="EG77" i="2" l="1"/>
  <c r="EO77" i="2"/>
  <c r="DZ77" i="2"/>
  <c r="EH77" i="2"/>
  <c r="EP77" i="2"/>
  <c r="DY77" i="2"/>
  <c r="EN77" i="2"/>
  <c r="EA77" i="2"/>
  <c r="EI77" i="2"/>
  <c r="EQ77" i="2"/>
  <c r="EB77" i="2"/>
  <c r="EJ77" i="2"/>
  <c r="ER77" i="2"/>
  <c r="EC77" i="2"/>
  <c r="EK77" i="2"/>
  <c r="ES77" i="2"/>
  <c r="EF77" i="2"/>
  <c r="ED77" i="2"/>
  <c r="EL77" i="2"/>
  <c r="EE77" i="2"/>
  <c r="EM77" i="2"/>
  <c r="BJ185" i="1"/>
  <c r="EG181" i="2"/>
  <c r="EO181" i="2"/>
  <c r="DZ181" i="2"/>
  <c r="EH181" i="2"/>
  <c r="EP181" i="2"/>
  <c r="DY181" i="2"/>
  <c r="EF181" i="2"/>
  <c r="EA181" i="2"/>
  <c r="EI181" i="2"/>
  <c r="EQ181" i="2"/>
  <c r="EN181" i="2"/>
  <c r="EB181" i="2"/>
  <c r="EJ181" i="2"/>
  <c r="ER181" i="2"/>
  <c r="EC181" i="2"/>
  <c r="EK181" i="2"/>
  <c r="ES181" i="2"/>
  <c r="ED181" i="2"/>
  <c r="EL181" i="2"/>
  <c r="EE181" i="2"/>
  <c r="EM181" i="2"/>
  <c r="BJ181" i="1"/>
  <c r="EC180" i="2"/>
  <c r="EK180" i="2"/>
  <c r="ES180" i="2"/>
  <c r="EJ180" i="2"/>
  <c r="ED180" i="2"/>
  <c r="EL180" i="2"/>
  <c r="DY180" i="2"/>
  <c r="EE180" i="2"/>
  <c r="EM180" i="2"/>
  <c r="EB180" i="2"/>
  <c r="EF180" i="2"/>
  <c r="EN180" i="2"/>
  <c r="EG180" i="2"/>
  <c r="EO180" i="2"/>
  <c r="DZ180" i="2"/>
  <c r="EH180" i="2"/>
  <c r="EP180" i="2"/>
  <c r="ER180" i="2"/>
  <c r="EA180" i="2"/>
  <c r="EI180" i="2"/>
  <c r="EQ180" i="2"/>
  <c r="BJ180" i="1"/>
  <c r="I190" i="2"/>
  <c r="J190" i="2" s="1"/>
  <c r="K190" i="2" s="1"/>
  <c r="AL165" i="2"/>
  <c r="AL146" i="2"/>
  <c r="AL144" i="2"/>
  <c r="AL143" i="2"/>
  <c r="AL134" i="2"/>
  <c r="AL91" i="2"/>
  <c r="AL90" i="2"/>
  <c r="AL85" i="2"/>
  <c r="AL84" i="2"/>
  <c r="AL51" i="2"/>
  <c r="AL50" i="2"/>
  <c r="F187" i="2"/>
  <c r="G187" i="2" s="1"/>
  <c r="H187" i="2" s="1"/>
  <c r="I187" i="2" s="1"/>
  <c r="J187" i="2" s="1"/>
  <c r="K187" i="2" s="1"/>
  <c r="F186" i="2"/>
  <c r="G186" i="2" s="1"/>
  <c r="H186" i="2" s="1"/>
  <c r="I186" i="2" s="1"/>
  <c r="J186" i="2" s="1"/>
  <c r="K186" i="2" s="1"/>
  <c r="E185" i="2"/>
  <c r="F184" i="2"/>
  <c r="G184" i="2" s="1"/>
  <c r="H184" i="2" s="1"/>
  <c r="I184" i="2" s="1"/>
  <c r="J184" i="2" s="1"/>
  <c r="K184" i="2" s="1"/>
  <c r="F183" i="2"/>
  <c r="G183" i="2" s="1"/>
  <c r="H183" i="2" s="1"/>
  <c r="I183" i="2" s="1"/>
  <c r="J183" i="2" s="1"/>
  <c r="K183" i="2" s="1"/>
  <c r="E181" i="2"/>
  <c r="E182" i="2"/>
  <c r="E180" i="2"/>
  <c r="F174" i="2"/>
  <c r="G174" i="2" s="1"/>
  <c r="H174" i="2" s="1"/>
  <c r="I174" i="2" s="1"/>
  <c r="J174" i="2" s="1"/>
  <c r="K174" i="2" s="1"/>
  <c r="F175" i="2"/>
  <c r="G175" i="2" s="1"/>
  <c r="H175" i="2" s="1"/>
  <c r="I175" i="2" s="1"/>
  <c r="J175" i="2" s="1"/>
  <c r="K175" i="2" s="1"/>
  <c r="F176" i="2"/>
  <c r="G176" i="2" s="1"/>
  <c r="H176" i="2" s="1"/>
  <c r="I176" i="2" s="1"/>
  <c r="J176" i="2" s="1"/>
  <c r="K176" i="2" s="1"/>
  <c r="F177" i="2"/>
  <c r="G177" i="2" s="1"/>
  <c r="H177" i="2" s="1"/>
  <c r="I177" i="2" s="1"/>
  <c r="J177" i="2" s="1"/>
  <c r="K177" i="2" s="1"/>
  <c r="F178" i="2"/>
  <c r="G178" i="2" s="1"/>
  <c r="H178" i="2" s="1"/>
  <c r="I178" i="2" s="1"/>
  <c r="J178" i="2" s="1"/>
  <c r="K178" i="2" s="1"/>
  <c r="F179" i="2"/>
  <c r="G179" i="2" s="1"/>
  <c r="H179" i="2" s="1"/>
  <c r="I179" i="2" s="1"/>
  <c r="J179" i="2" s="1"/>
  <c r="K179" i="2" s="1"/>
  <c r="F173" i="2"/>
  <c r="G173" i="2" s="1"/>
  <c r="H173" i="2" s="1"/>
  <c r="I173" i="2" s="1"/>
  <c r="J173" i="2" s="1"/>
  <c r="K173" i="2" s="1"/>
  <c r="E172" i="2"/>
  <c r="F167" i="2"/>
  <c r="G167" i="2" s="1"/>
  <c r="H167" i="2" s="1"/>
  <c r="I167" i="2" s="1"/>
  <c r="J167" i="2" s="1"/>
  <c r="K167" i="2" s="1"/>
  <c r="F168" i="2"/>
  <c r="G168" i="2" s="1"/>
  <c r="H168" i="2" s="1"/>
  <c r="I168" i="2" s="1"/>
  <c r="J168" i="2" s="1"/>
  <c r="K168" i="2" s="1"/>
  <c r="F169" i="2"/>
  <c r="G169" i="2" s="1"/>
  <c r="H169" i="2" s="1"/>
  <c r="I169" i="2" s="1"/>
  <c r="J169" i="2" s="1"/>
  <c r="K169" i="2" s="1"/>
  <c r="F170" i="2"/>
  <c r="G170" i="2" s="1"/>
  <c r="H170" i="2" s="1"/>
  <c r="I170" i="2" s="1"/>
  <c r="J170" i="2" s="1"/>
  <c r="K170" i="2" s="1"/>
  <c r="F171" i="2"/>
  <c r="G171" i="2" s="1"/>
  <c r="H171" i="2" s="1"/>
  <c r="I171" i="2" s="1"/>
  <c r="J171" i="2" s="1"/>
  <c r="K171" i="2" s="1"/>
  <c r="F166" i="2"/>
  <c r="G166" i="2" s="1"/>
  <c r="H166" i="2" s="1"/>
  <c r="I166" i="2" s="1"/>
  <c r="J166" i="2" s="1"/>
  <c r="K166" i="2" s="1"/>
  <c r="E165" i="2"/>
  <c r="F148" i="2"/>
  <c r="G148" i="2" s="1"/>
  <c r="H148" i="2" s="1"/>
  <c r="I148" i="2" s="1"/>
  <c r="J148" i="2" s="1"/>
  <c r="K148" i="2" s="1"/>
  <c r="F149" i="2"/>
  <c r="G149" i="2" s="1"/>
  <c r="H149" i="2" s="1"/>
  <c r="I149" i="2" s="1"/>
  <c r="J149" i="2" s="1"/>
  <c r="K149" i="2" s="1"/>
  <c r="F150" i="2"/>
  <c r="G150" i="2" s="1"/>
  <c r="H150" i="2" s="1"/>
  <c r="I150" i="2" s="1"/>
  <c r="J150" i="2" s="1"/>
  <c r="K150" i="2" s="1"/>
  <c r="F151" i="2"/>
  <c r="G151" i="2" s="1"/>
  <c r="H151" i="2" s="1"/>
  <c r="I151" i="2" s="1"/>
  <c r="J151" i="2" s="1"/>
  <c r="K151" i="2" s="1"/>
  <c r="F152" i="2"/>
  <c r="G152" i="2" s="1"/>
  <c r="H152" i="2" s="1"/>
  <c r="I152" i="2" s="1"/>
  <c r="J152" i="2" s="1"/>
  <c r="K152" i="2" s="1"/>
  <c r="F153" i="2"/>
  <c r="G153" i="2" s="1"/>
  <c r="H153" i="2" s="1"/>
  <c r="I153" i="2" s="1"/>
  <c r="J153" i="2" s="1"/>
  <c r="K153" i="2" s="1"/>
  <c r="F154" i="2"/>
  <c r="G154" i="2" s="1"/>
  <c r="H154" i="2" s="1"/>
  <c r="I154" i="2" s="1"/>
  <c r="J154" i="2" s="1"/>
  <c r="K154" i="2" s="1"/>
  <c r="F155" i="2"/>
  <c r="G155" i="2" s="1"/>
  <c r="H155" i="2" s="1"/>
  <c r="I155" i="2" s="1"/>
  <c r="J155" i="2" s="1"/>
  <c r="K155" i="2" s="1"/>
  <c r="F156" i="2"/>
  <c r="G156" i="2" s="1"/>
  <c r="H156" i="2" s="1"/>
  <c r="I156" i="2" s="1"/>
  <c r="J156" i="2" s="1"/>
  <c r="K156" i="2" s="1"/>
  <c r="F157" i="2"/>
  <c r="G157" i="2" s="1"/>
  <c r="H157" i="2" s="1"/>
  <c r="I157" i="2" s="1"/>
  <c r="J157" i="2" s="1"/>
  <c r="K157" i="2" s="1"/>
  <c r="F158" i="2"/>
  <c r="G158" i="2" s="1"/>
  <c r="H158" i="2" s="1"/>
  <c r="I158" i="2" s="1"/>
  <c r="J158" i="2" s="1"/>
  <c r="K158" i="2" s="1"/>
  <c r="F159" i="2"/>
  <c r="G159" i="2" s="1"/>
  <c r="H159" i="2" s="1"/>
  <c r="I159" i="2" s="1"/>
  <c r="J159" i="2" s="1"/>
  <c r="K159" i="2" s="1"/>
  <c r="F160" i="2"/>
  <c r="G160" i="2" s="1"/>
  <c r="H160" i="2" s="1"/>
  <c r="I160" i="2" s="1"/>
  <c r="J160" i="2" s="1"/>
  <c r="K160" i="2" s="1"/>
  <c r="F161" i="2"/>
  <c r="G161" i="2" s="1"/>
  <c r="H161" i="2" s="1"/>
  <c r="I161" i="2" s="1"/>
  <c r="J161" i="2" s="1"/>
  <c r="K161" i="2" s="1"/>
  <c r="F162" i="2"/>
  <c r="G162" i="2" s="1"/>
  <c r="H162" i="2" s="1"/>
  <c r="I162" i="2" s="1"/>
  <c r="J162" i="2" s="1"/>
  <c r="K162" i="2" s="1"/>
  <c r="F163" i="2"/>
  <c r="G163" i="2" s="1"/>
  <c r="H163" i="2" s="1"/>
  <c r="I163" i="2" s="1"/>
  <c r="J163" i="2" s="1"/>
  <c r="K163" i="2" s="1"/>
  <c r="F164" i="2"/>
  <c r="G164" i="2" s="1"/>
  <c r="H164" i="2" s="1"/>
  <c r="I164" i="2" s="1"/>
  <c r="J164" i="2" s="1"/>
  <c r="K164" i="2" s="1"/>
  <c r="F147" i="2"/>
  <c r="G147" i="2" s="1"/>
  <c r="H147" i="2" s="1"/>
  <c r="I147" i="2" s="1"/>
  <c r="J147" i="2" s="1"/>
  <c r="K147" i="2" s="1"/>
  <c r="E146" i="2"/>
  <c r="F146" i="2" s="1"/>
  <c r="G146" i="2" s="1"/>
  <c r="H146" i="2" s="1"/>
  <c r="I146" i="2" s="1"/>
  <c r="J146" i="2" s="1"/>
  <c r="K146" i="2" s="1"/>
  <c r="F145" i="2"/>
  <c r="G145" i="2" s="1"/>
  <c r="H145" i="2" s="1"/>
  <c r="I145" i="2" s="1"/>
  <c r="J145" i="2" s="1"/>
  <c r="K145" i="2" s="1"/>
  <c r="E144" i="2"/>
  <c r="E143" i="2"/>
  <c r="F136" i="2"/>
  <c r="G136" i="2" s="1"/>
  <c r="H136" i="2" s="1"/>
  <c r="I136" i="2" s="1"/>
  <c r="J136" i="2" s="1"/>
  <c r="K136" i="2" s="1"/>
  <c r="F137" i="2"/>
  <c r="G137" i="2" s="1"/>
  <c r="H137" i="2" s="1"/>
  <c r="I137" i="2" s="1"/>
  <c r="J137" i="2" s="1"/>
  <c r="K137" i="2" s="1"/>
  <c r="F138" i="2"/>
  <c r="G138" i="2" s="1"/>
  <c r="H138" i="2" s="1"/>
  <c r="I138" i="2" s="1"/>
  <c r="J138" i="2" s="1"/>
  <c r="K138" i="2" s="1"/>
  <c r="F139" i="2"/>
  <c r="G139" i="2" s="1"/>
  <c r="H139" i="2" s="1"/>
  <c r="I139" i="2" s="1"/>
  <c r="J139" i="2" s="1"/>
  <c r="K139" i="2" s="1"/>
  <c r="F140" i="2"/>
  <c r="G140" i="2" s="1"/>
  <c r="H140" i="2" s="1"/>
  <c r="I140" i="2" s="1"/>
  <c r="J140" i="2" s="1"/>
  <c r="K140" i="2" s="1"/>
  <c r="F141" i="2"/>
  <c r="G141" i="2" s="1"/>
  <c r="H141" i="2" s="1"/>
  <c r="I141" i="2" s="1"/>
  <c r="J141" i="2" s="1"/>
  <c r="K141" i="2" s="1"/>
  <c r="F142" i="2"/>
  <c r="G142" i="2" s="1"/>
  <c r="H142" i="2" s="1"/>
  <c r="I142" i="2" s="1"/>
  <c r="J142" i="2" s="1"/>
  <c r="K142" i="2" s="1"/>
  <c r="F135" i="2"/>
  <c r="G135" i="2" s="1"/>
  <c r="H135" i="2" s="1"/>
  <c r="I135" i="2" s="1"/>
  <c r="J135" i="2" s="1"/>
  <c r="K135" i="2" s="1"/>
  <c r="E134" i="2"/>
  <c r="F119" i="2"/>
  <c r="G119" i="2" s="1"/>
  <c r="H119" i="2" s="1"/>
  <c r="I119" i="2" s="1"/>
  <c r="J119" i="2" s="1"/>
  <c r="K119" i="2" s="1"/>
  <c r="F120" i="2"/>
  <c r="G120" i="2" s="1"/>
  <c r="H120" i="2" s="1"/>
  <c r="I120" i="2" s="1"/>
  <c r="J120" i="2" s="1"/>
  <c r="K120" i="2" s="1"/>
  <c r="F121" i="2"/>
  <c r="G121" i="2" s="1"/>
  <c r="H121" i="2" s="1"/>
  <c r="I121" i="2" s="1"/>
  <c r="J121" i="2" s="1"/>
  <c r="K121" i="2" s="1"/>
  <c r="F122" i="2"/>
  <c r="G122" i="2" s="1"/>
  <c r="H122" i="2" s="1"/>
  <c r="I122" i="2" s="1"/>
  <c r="J122" i="2" s="1"/>
  <c r="K122" i="2" s="1"/>
  <c r="F123" i="2"/>
  <c r="G123" i="2" s="1"/>
  <c r="H123" i="2" s="1"/>
  <c r="I123" i="2" s="1"/>
  <c r="J123" i="2" s="1"/>
  <c r="K123" i="2" s="1"/>
  <c r="F124" i="2"/>
  <c r="G124" i="2" s="1"/>
  <c r="H124" i="2" s="1"/>
  <c r="I124" i="2" s="1"/>
  <c r="J124" i="2" s="1"/>
  <c r="K124" i="2" s="1"/>
  <c r="F125" i="2"/>
  <c r="G125" i="2" s="1"/>
  <c r="H125" i="2" s="1"/>
  <c r="I125" i="2" s="1"/>
  <c r="J125" i="2" s="1"/>
  <c r="K125" i="2" s="1"/>
  <c r="F126" i="2"/>
  <c r="G126" i="2" s="1"/>
  <c r="H126" i="2" s="1"/>
  <c r="I126" i="2" s="1"/>
  <c r="J126" i="2" s="1"/>
  <c r="K126" i="2" s="1"/>
  <c r="F127" i="2"/>
  <c r="G127" i="2" s="1"/>
  <c r="H127" i="2" s="1"/>
  <c r="I127" i="2" s="1"/>
  <c r="J127" i="2" s="1"/>
  <c r="K127" i="2" s="1"/>
  <c r="F128" i="2"/>
  <c r="G128" i="2" s="1"/>
  <c r="H128" i="2" s="1"/>
  <c r="I128" i="2" s="1"/>
  <c r="J128" i="2" s="1"/>
  <c r="K128" i="2" s="1"/>
  <c r="F129" i="2"/>
  <c r="G129" i="2" s="1"/>
  <c r="H129" i="2" s="1"/>
  <c r="I129" i="2" s="1"/>
  <c r="J129" i="2" s="1"/>
  <c r="K129" i="2" s="1"/>
  <c r="F130" i="2"/>
  <c r="G130" i="2" s="1"/>
  <c r="H130" i="2" s="1"/>
  <c r="I130" i="2" s="1"/>
  <c r="J130" i="2" s="1"/>
  <c r="K130" i="2" s="1"/>
  <c r="F131" i="2"/>
  <c r="G131" i="2" s="1"/>
  <c r="H131" i="2" s="1"/>
  <c r="I131" i="2" s="1"/>
  <c r="J131" i="2" s="1"/>
  <c r="K131" i="2" s="1"/>
  <c r="F132" i="2"/>
  <c r="G132" i="2" s="1"/>
  <c r="H132" i="2" s="1"/>
  <c r="I132" i="2" s="1"/>
  <c r="J132" i="2" s="1"/>
  <c r="K132" i="2" s="1"/>
  <c r="F133" i="2"/>
  <c r="G133" i="2" s="1"/>
  <c r="H133" i="2" s="1"/>
  <c r="I133" i="2" s="1"/>
  <c r="J133" i="2" s="1"/>
  <c r="K133" i="2" s="1"/>
  <c r="F118" i="2"/>
  <c r="G118" i="2" s="1"/>
  <c r="H118" i="2" s="1"/>
  <c r="I118" i="2" s="1"/>
  <c r="J118" i="2" s="1"/>
  <c r="K118" i="2" s="1"/>
  <c r="E115" i="2"/>
  <c r="E116" i="2"/>
  <c r="E117" i="2"/>
  <c r="F117" i="2" s="1"/>
  <c r="G117" i="2" s="1"/>
  <c r="H117" i="2" s="1"/>
  <c r="I117" i="2" s="1"/>
  <c r="J117" i="2" s="1"/>
  <c r="K117" i="2" s="1"/>
  <c r="E114" i="2"/>
  <c r="F112" i="2"/>
  <c r="G112" i="2" s="1"/>
  <c r="H112" i="2" s="1"/>
  <c r="I112" i="2" s="1"/>
  <c r="J112" i="2" s="1"/>
  <c r="K112" i="2" s="1"/>
  <c r="E102" i="2"/>
  <c r="E101" i="2"/>
  <c r="E100" i="2"/>
  <c r="E98" i="2"/>
  <c r="E97" i="2"/>
  <c r="E93" i="2"/>
  <c r="E91" i="2"/>
  <c r="E90" i="2"/>
  <c r="E85" i="2"/>
  <c r="E84" i="2"/>
  <c r="E78" i="2"/>
  <c r="E79" i="2"/>
  <c r="E58" i="2"/>
  <c r="E57" i="2"/>
  <c r="E56" i="2"/>
  <c r="E51" i="2"/>
  <c r="E50" i="2"/>
  <c r="E39" i="2"/>
  <c r="E31" i="2"/>
  <c r="E30" i="2"/>
  <c r="E21" i="2"/>
  <c r="E18" i="2"/>
  <c r="S205" i="3"/>
  <c r="S206" i="3"/>
  <c r="S207" i="3"/>
  <c r="R206" i="3"/>
  <c r="R207" i="3"/>
  <c r="R205" i="3"/>
  <c r="AK203" i="2"/>
  <c r="AK213" i="2" s="1"/>
  <c r="AJ203" i="2"/>
  <c r="AJ213" i="2" s="1"/>
  <c r="AK202" i="2"/>
  <c r="AK212" i="2" s="1"/>
  <c r="AJ202" i="2"/>
  <c r="AJ212" i="2" s="1"/>
  <c r="AK201" i="2"/>
  <c r="AJ201" i="2"/>
  <c r="AK200" i="2"/>
  <c r="AK211" i="2" s="1"/>
  <c r="AJ200" i="2"/>
  <c r="AJ211" i="2" s="1"/>
  <c r="AK199" i="2"/>
  <c r="AJ199" i="2"/>
  <c r="AK198" i="2"/>
  <c r="AJ198" i="2"/>
  <c r="AK197" i="2"/>
  <c r="AJ197" i="2"/>
  <c r="CM77" i="1"/>
  <c r="CM72" i="1"/>
  <c r="CM67" i="1"/>
  <c r="CM26" i="1"/>
  <c r="CM20" i="1"/>
  <c r="CM14" i="1"/>
  <c r="CM13" i="1"/>
  <c r="F143" i="2" l="1"/>
  <c r="G143" i="2" s="1"/>
  <c r="H143" i="2" s="1"/>
  <c r="I143" i="2" s="1"/>
  <c r="J143" i="2" s="1"/>
  <c r="K143" i="2" s="1"/>
  <c r="F144" i="2"/>
  <c r="G144" i="2" s="1"/>
  <c r="H144" i="2" s="1"/>
  <c r="I144" i="2" s="1"/>
  <c r="J144" i="2" s="1"/>
  <c r="K144" i="2" s="1"/>
  <c r="F165" i="2"/>
  <c r="G165" i="2" s="1"/>
  <c r="H165" i="2" s="1"/>
  <c r="I165" i="2" s="1"/>
  <c r="J165" i="2" s="1"/>
  <c r="K165" i="2" s="1"/>
  <c r="F134" i="2"/>
  <c r="G134" i="2" s="1"/>
  <c r="H134" i="2" s="1"/>
  <c r="I134" i="2" s="1"/>
  <c r="J134" i="2" s="1"/>
  <c r="K134" i="2" s="1"/>
  <c r="F113" i="2"/>
  <c r="G113" i="2" s="1"/>
  <c r="H113" i="2" s="1"/>
  <c r="I113" i="2" s="1"/>
  <c r="J113" i="2" s="1"/>
  <c r="K113" i="2" s="1"/>
  <c r="F189" i="2"/>
  <c r="G189" i="2" s="1"/>
  <c r="H189" i="2" s="1"/>
  <c r="I189" i="2" s="1"/>
  <c r="J189" i="2" s="1"/>
  <c r="K189" i="2" s="1"/>
  <c r="E108" i="2"/>
  <c r="CM39" i="1" l="1"/>
  <c r="CM31" i="1"/>
  <c r="CM30" i="1"/>
  <c r="CM21" i="1"/>
  <c r="CM18" i="1"/>
  <c r="AH114" i="1"/>
  <c r="AH102" i="1"/>
  <c r="AH101" i="1"/>
  <c r="AH100" i="1"/>
  <c r="AH98" i="1"/>
  <c r="AH97" i="1"/>
  <c r="AH93" i="1"/>
  <c r="AH91" i="1"/>
  <c r="AH90" i="1"/>
  <c r="AH78" i="1"/>
  <c r="AH77" i="1"/>
  <c r="BJ77" i="1" s="1"/>
  <c r="AH72" i="1"/>
  <c r="BJ72" i="1" s="1"/>
  <c r="AH67" i="1"/>
  <c r="BJ67" i="1" s="1"/>
  <c r="AH58" i="1"/>
  <c r="AH57" i="1"/>
  <c r="AH56" i="1"/>
  <c r="AH26" i="1"/>
  <c r="BJ26" i="1" s="1"/>
  <c r="F77" i="1" l="1"/>
  <c r="G77" i="1" s="1"/>
  <c r="H77" i="1" s="1"/>
  <c r="I77" i="1" s="1"/>
  <c r="J77" i="1" s="1"/>
  <c r="K77" i="1" s="1"/>
  <c r="F26" i="1"/>
  <c r="G26" i="1" s="1"/>
  <c r="H26" i="1" s="1"/>
  <c r="I26" i="1" s="1"/>
  <c r="J26" i="1" s="1"/>
  <c r="K26" i="1" s="1"/>
  <c r="F72" i="1"/>
  <c r="G72" i="1" s="1"/>
  <c r="H72" i="1" s="1"/>
  <c r="I72" i="1" s="1"/>
  <c r="J72" i="1" s="1"/>
  <c r="K72" i="1" s="1"/>
  <c r="F67" i="1"/>
  <c r="G67" i="1" s="1"/>
  <c r="H67" i="1" s="1"/>
  <c r="I67" i="1" s="1"/>
  <c r="J67" i="1" s="1"/>
  <c r="K67" i="1" s="1"/>
  <c r="F89" i="1"/>
  <c r="G89" i="1" s="1"/>
  <c r="H89" i="1" s="1"/>
  <c r="I89" i="1" s="1"/>
  <c r="J89" i="1" s="1"/>
  <c r="K89" i="1" s="1"/>
  <c r="F189" i="1"/>
  <c r="G189" i="1" s="1"/>
  <c r="H189" i="1" s="1"/>
  <c r="I189" i="1" s="1"/>
  <c r="J189" i="1" s="1"/>
  <c r="K189" i="1" s="1"/>
  <c r="F187" i="1"/>
  <c r="G187" i="1" s="1"/>
  <c r="H187" i="1" s="1"/>
  <c r="I187" i="1" s="1"/>
  <c r="J187" i="1" s="1"/>
  <c r="K187" i="1" s="1"/>
  <c r="F186" i="1"/>
  <c r="G186" i="1" s="1"/>
  <c r="H186" i="1" s="1"/>
  <c r="I186" i="1" s="1"/>
  <c r="J186" i="1" s="1"/>
  <c r="K186" i="1" s="1"/>
  <c r="F184" i="1"/>
  <c r="G184" i="1" s="1"/>
  <c r="H184" i="1" s="1"/>
  <c r="I184" i="1" s="1"/>
  <c r="J184" i="1" s="1"/>
  <c r="K184" i="1" s="1"/>
  <c r="F183" i="1"/>
  <c r="G183" i="1" s="1"/>
  <c r="H183" i="1" s="1"/>
  <c r="I183" i="1" s="1"/>
  <c r="J183" i="1" s="1"/>
  <c r="K183" i="1" s="1"/>
  <c r="F179" i="1"/>
  <c r="G179" i="1" s="1"/>
  <c r="H179" i="1" s="1"/>
  <c r="I179" i="1" s="1"/>
  <c r="J179" i="1" s="1"/>
  <c r="K179" i="1" s="1"/>
  <c r="F178" i="1"/>
  <c r="G178" i="1" s="1"/>
  <c r="H178" i="1" s="1"/>
  <c r="I178" i="1" s="1"/>
  <c r="J178" i="1" s="1"/>
  <c r="K178" i="1" s="1"/>
  <c r="F177" i="1"/>
  <c r="G177" i="1" s="1"/>
  <c r="H177" i="1" s="1"/>
  <c r="I177" i="1" s="1"/>
  <c r="J177" i="1" s="1"/>
  <c r="K177" i="1" s="1"/>
  <c r="F176" i="1"/>
  <c r="G176" i="1" s="1"/>
  <c r="H176" i="1" s="1"/>
  <c r="I176" i="1" s="1"/>
  <c r="J176" i="1" s="1"/>
  <c r="K176" i="1" s="1"/>
  <c r="F175" i="1"/>
  <c r="G175" i="1" s="1"/>
  <c r="H175" i="1" s="1"/>
  <c r="I175" i="1" s="1"/>
  <c r="J175" i="1" s="1"/>
  <c r="K175" i="1" s="1"/>
  <c r="F174" i="1"/>
  <c r="G174" i="1" s="1"/>
  <c r="H174" i="1" s="1"/>
  <c r="I174" i="1" s="1"/>
  <c r="J174" i="1" s="1"/>
  <c r="K174" i="1" s="1"/>
  <c r="F173" i="1"/>
  <c r="G173" i="1" s="1"/>
  <c r="H173" i="1" s="1"/>
  <c r="I173" i="1" s="1"/>
  <c r="J173" i="1" s="1"/>
  <c r="K173" i="1" s="1"/>
  <c r="F171" i="1"/>
  <c r="G171" i="1" s="1"/>
  <c r="H171" i="1" s="1"/>
  <c r="I171" i="1" s="1"/>
  <c r="J171" i="1" s="1"/>
  <c r="K171" i="1" s="1"/>
  <c r="F170" i="1"/>
  <c r="G170" i="1" s="1"/>
  <c r="H170" i="1" s="1"/>
  <c r="I170" i="1" s="1"/>
  <c r="J170" i="1" s="1"/>
  <c r="K170" i="1" s="1"/>
  <c r="F169" i="1"/>
  <c r="G169" i="1" s="1"/>
  <c r="H169" i="1" s="1"/>
  <c r="I169" i="1" s="1"/>
  <c r="J169" i="1" s="1"/>
  <c r="K169" i="1" s="1"/>
  <c r="F168" i="1"/>
  <c r="G168" i="1" s="1"/>
  <c r="H168" i="1" s="1"/>
  <c r="I168" i="1" s="1"/>
  <c r="J168" i="1" s="1"/>
  <c r="K168" i="1" s="1"/>
  <c r="F167" i="1"/>
  <c r="G167" i="1" s="1"/>
  <c r="H167" i="1" s="1"/>
  <c r="I167" i="1" s="1"/>
  <c r="J167" i="1" s="1"/>
  <c r="K167" i="1" s="1"/>
  <c r="F166" i="1"/>
  <c r="G166" i="1" s="1"/>
  <c r="H166" i="1" s="1"/>
  <c r="I166" i="1" s="1"/>
  <c r="J166" i="1" s="1"/>
  <c r="K166" i="1" s="1"/>
  <c r="F165" i="1"/>
  <c r="G165" i="1" s="1"/>
  <c r="H165" i="1" s="1"/>
  <c r="I165" i="1" s="1"/>
  <c r="J165" i="1" s="1"/>
  <c r="K165" i="1" s="1"/>
  <c r="F164" i="1"/>
  <c r="G164" i="1" s="1"/>
  <c r="H164" i="1" s="1"/>
  <c r="I164" i="1" s="1"/>
  <c r="J164" i="1" s="1"/>
  <c r="K164" i="1" s="1"/>
  <c r="F163" i="1"/>
  <c r="G163" i="1" s="1"/>
  <c r="H163" i="1" s="1"/>
  <c r="I163" i="1" s="1"/>
  <c r="J163" i="1" s="1"/>
  <c r="K163" i="1" s="1"/>
  <c r="F162" i="1"/>
  <c r="G162" i="1" s="1"/>
  <c r="H162" i="1" s="1"/>
  <c r="I162" i="1" s="1"/>
  <c r="J162" i="1" s="1"/>
  <c r="K162" i="1" s="1"/>
  <c r="F161" i="1"/>
  <c r="G161" i="1" s="1"/>
  <c r="H161" i="1" s="1"/>
  <c r="I161" i="1" s="1"/>
  <c r="J161" i="1" s="1"/>
  <c r="K161" i="1" s="1"/>
  <c r="F160" i="1"/>
  <c r="G160" i="1" s="1"/>
  <c r="H160" i="1" s="1"/>
  <c r="I160" i="1" s="1"/>
  <c r="J160" i="1" s="1"/>
  <c r="K160" i="1" s="1"/>
  <c r="F159" i="1"/>
  <c r="G159" i="1" s="1"/>
  <c r="H159" i="1" s="1"/>
  <c r="I159" i="1" s="1"/>
  <c r="J159" i="1" s="1"/>
  <c r="K159" i="1" s="1"/>
  <c r="F158" i="1"/>
  <c r="G158" i="1" s="1"/>
  <c r="H158" i="1" s="1"/>
  <c r="I158" i="1" s="1"/>
  <c r="J158" i="1" s="1"/>
  <c r="K158" i="1" s="1"/>
  <c r="F157" i="1"/>
  <c r="G157" i="1" s="1"/>
  <c r="H157" i="1" s="1"/>
  <c r="I157" i="1" s="1"/>
  <c r="J157" i="1" s="1"/>
  <c r="K157" i="1" s="1"/>
  <c r="F156" i="1"/>
  <c r="G156" i="1" s="1"/>
  <c r="H156" i="1" s="1"/>
  <c r="I156" i="1" s="1"/>
  <c r="J156" i="1" s="1"/>
  <c r="K156" i="1" s="1"/>
  <c r="F155" i="1"/>
  <c r="F154" i="1"/>
  <c r="F153" i="1"/>
  <c r="G153" i="1" s="1"/>
  <c r="H153" i="1" s="1"/>
  <c r="I153" i="1" s="1"/>
  <c r="J153" i="1" s="1"/>
  <c r="K153" i="1" s="1"/>
  <c r="F152" i="1"/>
  <c r="G152" i="1" s="1"/>
  <c r="H152" i="1" s="1"/>
  <c r="I152" i="1" s="1"/>
  <c r="J152" i="1" s="1"/>
  <c r="K152" i="1" s="1"/>
  <c r="F151" i="1"/>
  <c r="G151" i="1" s="1"/>
  <c r="H151" i="1" s="1"/>
  <c r="I151" i="1" s="1"/>
  <c r="J151" i="1" s="1"/>
  <c r="K151" i="1" s="1"/>
  <c r="F150" i="1"/>
  <c r="G150" i="1" s="1"/>
  <c r="H150" i="1" s="1"/>
  <c r="I150" i="1" s="1"/>
  <c r="J150" i="1" s="1"/>
  <c r="K150" i="1" s="1"/>
  <c r="F149" i="1"/>
  <c r="G149" i="1" s="1"/>
  <c r="H149" i="1" s="1"/>
  <c r="I149" i="1" s="1"/>
  <c r="J149" i="1" s="1"/>
  <c r="K149" i="1" s="1"/>
  <c r="F148" i="1"/>
  <c r="G148" i="1" s="1"/>
  <c r="H148" i="1" s="1"/>
  <c r="I148" i="1" s="1"/>
  <c r="J148" i="1" s="1"/>
  <c r="K148" i="1" s="1"/>
  <c r="F147" i="1"/>
  <c r="G147" i="1" s="1"/>
  <c r="H147" i="1" s="1"/>
  <c r="I147" i="1" s="1"/>
  <c r="J147" i="1" s="1"/>
  <c r="K147" i="1" s="1"/>
  <c r="F146" i="1"/>
  <c r="G146" i="1" s="1"/>
  <c r="H146" i="1" s="1"/>
  <c r="I146" i="1" s="1"/>
  <c r="J146" i="1" s="1"/>
  <c r="K146" i="1" s="1"/>
  <c r="F145" i="1"/>
  <c r="G145" i="1" s="1"/>
  <c r="H145" i="1" s="1"/>
  <c r="I145" i="1" s="1"/>
  <c r="J145" i="1" s="1"/>
  <c r="K145" i="1" s="1"/>
  <c r="F144" i="1"/>
  <c r="G144" i="1" s="1"/>
  <c r="H144" i="1" s="1"/>
  <c r="I144" i="1" s="1"/>
  <c r="J144" i="1" s="1"/>
  <c r="K144" i="1" s="1"/>
  <c r="F143" i="1"/>
  <c r="G143" i="1" s="1"/>
  <c r="H143" i="1" s="1"/>
  <c r="I143" i="1" s="1"/>
  <c r="J143" i="1" s="1"/>
  <c r="K143" i="1" s="1"/>
  <c r="F142" i="1"/>
  <c r="G142" i="1" s="1"/>
  <c r="H142" i="1" s="1"/>
  <c r="I142" i="1" s="1"/>
  <c r="J142" i="1" s="1"/>
  <c r="K142" i="1" s="1"/>
  <c r="F141" i="1"/>
  <c r="G141" i="1" s="1"/>
  <c r="H141" i="1" s="1"/>
  <c r="I141" i="1" s="1"/>
  <c r="J141" i="1" s="1"/>
  <c r="K141" i="1" s="1"/>
  <c r="F140" i="1"/>
  <c r="D140" i="3" s="1"/>
  <c r="F139" i="1"/>
  <c r="G139" i="1" s="1"/>
  <c r="H139" i="1" s="1"/>
  <c r="I139" i="1" s="1"/>
  <c r="J139" i="1" s="1"/>
  <c r="K139" i="1" s="1"/>
  <c r="F138" i="1"/>
  <c r="G138" i="1" s="1"/>
  <c r="H138" i="1" s="1"/>
  <c r="I138" i="1" s="1"/>
  <c r="J138" i="1" s="1"/>
  <c r="K138" i="1" s="1"/>
  <c r="F137" i="1"/>
  <c r="G137" i="1" s="1"/>
  <c r="H137" i="1" s="1"/>
  <c r="I137" i="1" s="1"/>
  <c r="J137" i="1" s="1"/>
  <c r="K137" i="1" s="1"/>
  <c r="F136" i="1"/>
  <c r="G136" i="1" s="1"/>
  <c r="H136" i="1" s="1"/>
  <c r="I136" i="1" s="1"/>
  <c r="J136" i="1" s="1"/>
  <c r="K136" i="1" s="1"/>
  <c r="F135" i="1"/>
  <c r="G135" i="1" s="1"/>
  <c r="H135" i="1" s="1"/>
  <c r="I135" i="1" s="1"/>
  <c r="J135" i="1" s="1"/>
  <c r="K135" i="1" s="1"/>
  <c r="F134" i="1"/>
  <c r="G134" i="1" s="1"/>
  <c r="H134" i="1" s="1"/>
  <c r="I134" i="1" s="1"/>
  <c r="J134" i="1" s="1"/>
  <c r="K134" i="1" s="1"/>
  <c r="F133" i="1"/>
  <c r="G133" i="1" s="1"/>
  <c r="H133" i="1" s="1"/>
  <c r="I133" i="1" s="1"/>
  <c r="J133" i="1" s="1"/>
  <c r="K133" i="1" s="1"/>
  <c r="F132" i="1"/>
  <c r="G132" i="1" s="1"/>
  <c r="H132" i="1" s="1"/>
  <c r="I132" i="1" s="1"/>
  <c r="J132" i="1" s="1"/>
  <c r="K132" i="1" s="1"/>
  <c r="F131" i="1"/>
  <c r="G131" i="1" s="1"/>
  <c r="H131" i="1" s="1"/>
  <c r="I131" i="1" s="1"/>
  <c r="J131" i="1" s="1"/>
  <c r="K131" i="1" s="1"/>
  <c r="F130" i="1"/>
  <c r="G130" i="1" s="1"/>
  <c r="H130" i="1" s="1"/>
  <c r="I130" i="1" s="1"/>
  <c r="J130" i="1" s="1"/>
  <c r="K130" i="1" s="1"/>
  <c r="F129" i="1"/>
  <c r="G129" i="1" s="1"/>
  <c r="H129" i="1" s="1"/>
  <c r="I129" i="1" s="1"/>
  <c r="J129" i="1" s="1"/>
  <c r="K129" i="1" s="1"/>
  <c r="F128" i="1"/>
  <c r="G128" i="1" s="1"/>
  <c r="H128" i="1" s="1"/>
  <c r="I128" i="1" s="1"/>
  <c r="J128" i="1" s="1"/>
  <c r="K128" i="1" s="1"/>
  <c r="F127" i="1"/>
  <c r="G127" i="1" s="1"/>
  <c r="H127" i="1" s="1"/>
  <c r="I127" i="1" s="1"/>
  <c r="J127" i="1" s="1"/>
  <c r="K127" i="1" s="1"/>
  <c r="F126" i="1"/>
  <c r="G126" i="1" s="1"/>
  <c r="H126" i="1" s="1"/>
  <c r="I126" i="1" s="1"/>
  <c r="J126" i="1" s="1"/>
  <c r="K126" i="1" s="1"/>
  <c r="F125" i="1"/>
  <c r="G125" i="1" s="1"/>
  <c r="H125" i="1" s="1"/>
  <c r="I125" i="1" s="1"/>
  <c r="J125" i="1" s="1"/>
  <c r="K125" i="1" s="1"/>
  <c r="F124" i="1"/>
  <c r="G124" i="1" s="1"/>
  <c r="H124" i="1" s="1"/>
  <c r="I124" i="1" s="1"/>
  <c r="J124" i="1" s="1"/>
  <c r="K124" i="1" s="1"/>
  <c r="F123" i="1"/>
  <c r="G123" i="1" s="1"/>
  <c r="H123" i="1" s="1"/>
  <c r="I123" i="1" s="1"/>
  <c r="J123" i="1" s="1"/>
  <c r="K123" i="1" s="1"/>
  <c r="F122" i="1"/>
  <c r="G122" i="1" s="1"/>
  <c r="H122" i="1" s="1"/>
  <c r="I122" i="1" s="1"/>
  <c r="J122" i="1" s="1"/>
  <c r="K122" i="1" s="1"/>
  <c r="F121" i="1"/>
  <c r="G121" i="1" s="1"/>
  <c r="H121" i="1" s="1"/>
  <c r="I121" i="1" s="1"/>
  <c r="J121" i="1" s="1"/>
  <c r="K121" i="1" s="1"/>
  <c r="F120" i="1"/>
  <c r="G120" i="1" s="1"/>
  <c r="H120" i="1" s="1"/>
  <c r="I120" i="1" s="1"/>
  <c r="J120" i="1" s="1"/>
  <c r="K120" i="1" s="1"/>
  <c r="F119" i="1"/>
  <c r="G119" i="1" s="1"/>
  <c r="H119" i="1" s="1"/>
  <c r="I119" i="1" s="1"/>
  <c r="J119" i="1" s="1"/>
  <c r="K119" i="1" s="1"/>
  <c r="F118" i="1"/>
  <c r="G118" i="1" s="1"/>
  <c r="H118" i="1" s="1"/>
  <c r="I118" i="1" s="1"/>
  <c r="J118" i="1" s="1"/>
  <c r="K118" i="1" s="1"/>
  <c r="F117" i="1"/>
  <c r="G117" i="1" s="1"/>
  <c r="H117" i="1" s="1"/>
  <c r="I117" i="1" s="1"/>
  <c r="J117" i="1" s="1"/>
  <c r="K117" i="1" s="1"/>
  <c r="F113" i="1"/>
  <c r="G113" i="1" s="1"/>
  <c r="H113" i="1" s="1"/>
  <c r="I113" i="1" s="1"/>
  <c r="J113" i="1" s="1"/>
  <c r="K113" i="1" s="1"/>
  <c r="F106" i="1"/>
  <c r="G106" i="1" s="1"/>
  <c r="H106" i="1" s="1"/>
  <c r="I106" i="1" s="1"/>
  <c r="J106" i="1" s="1"/>
  <c r="K106" i="1" s="1"/>
  <c r="F105" i="1"/>
  <c r="G105" i="1" s="1"/>
  <c r="H105" i="1" s="1"/>
  <c r="I105" i="1" s="1"/>
  <c r="J105" i="1" s="1"/>
  <c r="K105" i="1" s="1"/>
  <c r="F104" i="1"/>
  <c r="G104" i="1" s="1"/>
  <c r="H104" i="1" s="1"/>
  <c r="I104" i="1" s="1"/>
  <c r="J104" i="1" s="1"/>
  <c r="K104" i="1" s="1"/>
  <c r="F103" i="1"/>
  <c r="G103" i="1" s="1"/>
  <c r="H103" i="1" s="1"/>
  <c r="I103" i="1" s="1"/>
  <c r="J103" i="1" s="1"/>
  <c r="K103" i="1" s="1"/>
  <c r="F99" i="1"/>
  <c r="G99" i="1" s="1"/>
  <c r="H99" i="1" s="1"/>
  <c r="I99" i="1" s="1"/>
  <c r="J99" i="1" s="1"/>
  <c r="K99" i="1" s="1"/>
  <c r="F96" i="1"/>
  <c r="G96" i="1" s="1"/>
  <c r="H96" i="1" s="1"/>
  <c r="I96" i="1" s="1"/>
  <c r="J96" i="1" s="1"/>
  <c r="K96" i="1" s="1"/>
  <c r="F95" i="1"/>
  <c r="G95" i="1" s="1"/>
  <c r="H95" i="1" s="1"/>
  <c r="I95" i="1" s="1"/>
  <c r="J95" i="1" s="1"/>
  <c r="K95" i="1" s="1"/>
  <c r="F94" i="1"/>
  <c r="G94" i="1" s="1"/>
  <c r="H94" i="1" s="1"/>
  <c r="I94" i="1" s="1"/>
  <c r="J94" i="1" s="1"/>
  <c r="K94" i="1" s="1"/>
  <c r="F92" i="1"/>
  <c r="G92" i="1" s="1"/>
  <c r="H92" i="1" s="1"/>
  <c r="I92" i="1" s="1"/>
  <c r="J92" i="1" s="1"/>
  <c r="K92" i="1" s="1"/>
  <c r="F88" i="1"/>
  <c r="G88" i="1" s="1"/>
  <c r="H88" i="1" s="1"/>
  <c r="I88" i="1" s="1"/>
  <c r="J88" i="1" s="1"/>
  <c r="K88" i="1" s="1"/>
  <c r="F87" i="1"/>
  <c r="G87" i="1" s="1"/>
  <c r="H87" i="1" s="1"/>
  <c r="I87" i="1" s="1"/>
  <c r="J87" i="1" s="1"/>
  <c r="K87" i="1" s="1"/>
  <c r="F86" i="1"/>
  <c r="G86" i="1" s="1"/>
  <c r="H86" i="1" s="1"/>
  <c r="I86" i="1" s="1"/>
  <c r="J86" i="1" s="1"/>
  <c r="K86" i="1" s="1"/>
  <c r="F85" i="1"/>
  <c r="G85" i="1" s="1"/>
  <c r="H85" i="1" s="1"/>
  <c r="I85" i="1" s="1"/>
  <c r="J85" i="1" s="1"/>
  <c r="K85" i="1" s="1"/>
  <c r="F76" i="1"/>
  <c r="G76" i="1" s="1"/>
  <c r="H76" i="1" s="1"/>
  <c r="I76" i="1" s="1"/>
  <c r="J76" i="1" s="1"/>
  <c r="K76" i="1" s="1"/>
  <c r="F75" i="1"/>
  <c r="G75" i="1" s="1"/>
  <c r="H75" i="1" s="1"/>
  <c r="I75" i="1" s="1"/>
  <c r="J75" i="1" s="1"/>
  <c r="K75" i="1" s="1"/>
  <c r="F74" i="1"/>
  <c r="G74" i="1" s="1"/>
  <c r="H74" i="1" s="1"/>
  <c r="I74" i="1" s="1"/>
  <c r="J74" i="1" s="1"/>
  <c r="K74" i="1" s="1"/>
  <c r="F73" i="1"/>
  <c r="G73" i="1" s="1"/>
  <c r="H73" i="1" s="1"/>
  <c r="I73" i="1" s="1"/>
  <c r="J73" i="1" s="1"/>
  <c r="K73" i="1" s="1"/>
  <c r="F71" i="1"/>
  <c r="G71" i="1" s="1"/>
  <c r="H71" i="1" s="1"/>
  <c r="I71" i="1" s="1"/>
  <c r="J71" i="1" s="1"/>
  <c r="K71" i="1" s="1"/>
  <c r="F70" i="1"/>
  <c r="G70" i="1" s="1"/>
  <c r="H70" i="1" s="1"/>
  <c r="I70" i="1" s="1"/>
  <c r="J70" i="1" s="1"/>
  <c r="K70" i="1" s="1"/>
  <c r="F69" i="1"/>
  <c r="G69" i="1" s="1"/>
  <c r="H69" i="1" s="1"/>
  <c r="I69" i="1" s="1"/>
  <c r="J69" i="1" s="1"/>
  <c r="K69" i="1" s="1"/>
  <c r="F68" i="1"/>
  <c r="G68" i="1" s="1"/>
  <c r="H68" i="1" s="1"/>
  <c r="I68" i="1" s="1"/>
  <c r="J68" i="1" s="1"/>
  <c r="K68" i="1" s="1"/>
  <c r="F66" i="1"/>
  <c r="G66" i="1" s="1"/>
  <c r="H66" i="1" s="1"/>
  <c r="I66" i="1" s="1"/>
  <c r="J66" i="1" s="1"/>
  <c r="K66" i="1" s="1"/>
  <c r="F65" i="1"/>
  <c r="G65" i="1" s="1"/>
  <c r="H65" i="1" s="1"/>
  <c r="I65" i="1" s="1"/>
  <c r="J65" i="1" s="1"/>
  <c r="K65" i="1" s="1"/>
  <c r="F64" i="1"/>
  <c r="G64" i="1" s="1"/>
  <c r="H64" i="1" s="1"/>
  <c r="I64" i="1" s="1"/>
  <c r="J64" i="1" s="1"/>
  <c r="K64" i="1" s="1"/>
  <c r="F63" i="1"/>
  <c r="G63" i="1" s="1"/>
  <c r="H63" i="1" s="1"/>
  <c r="I63" i="1" s="1"/>
  <c r="J63" i="1" s="1"/>
  <c r="K63" i="1" s="1"/>
  <c r="F62" i="1"/>
  <c r="G62" i="1" s="1"/>
  <c r="H62" i="1" s="1"/>
  <c r="I62" i="1" s="1"/>
  <c r="J62" i="1" s="1"/>
  <c r="K62" i="1" s="1"/>
  <c r="F61" i="1"/>
  <c r="G61" i="1" s="1"/>
  <c r="H61" i="1" s="1"/>
  <c r="I61" i="1" s="1"/>
  <c r="J61" i="1" s="1"/>
  <c r="K61" i="1" s="1"/>
  <c r="F60" i="1"/>
  <c r="G60" i="1" s="1"/>
  <c r="H60" i="1" s="1"/>
  <c r="I60" i="1" s="1"/>
  <c r="J60" i="1" s="1"/>
  <c r="K60" i="1" s="1"/>
  <c r="F59" i="1"/>
  <c r="G59" i="1" s="1"/>
  <c r="H59" i="1" s="1"/>
  <c r="I59" i="1" s="1"/>
  <c r="J59" i="1" s="1"/>
  <c r="K59" i="1" s="1"/>
  <c r="F55" i="1"/>
  <c r="G55" i="1" s="1"/>
  <c r="H55" i="1" s="1"/>
  <c r="I55" i="1" s="1"/>
  <c r="J55" i="1" s="1"/>
  <c r="K55" i="1" s="1"/>
  <c r="F54" i="1"/>
  <c r="G54" i="1" s="1"/>
  <c r="H54" i="1" s="1"/>
  <c r="I54" i="1" s="1"/>
  <c r="J54" i="1" s="1"/>
  <c r="K54" i="1" s="1"/>
  <c r="F53" i="1"/>
  <c r="G53" i="1" s="1"/>
  <c r="H53" i="1" s="1"/>
  <c r="I53" i="1" s="1"/>
  <c r="J53" i="1" s="1"/>
  <c r="K53" i="1" s="1"/>
  <c r="F52" i="1"/>
  <c r="G52" i="1" s="1"/>
  <c r="H52" i="1" s="1"/>
  <c r="I52" i="1" s="1"/>
  <c r="J52" i="1" s="1"/>
  <c r="K52" i="1" s="1"/>
  <c r="F51" i="1"/>
  <c r="G51" i="1" s="1"/>
  <c r="H51" i="1" s="1"/>
  <c r="I51" i="1" s="1"/>
  <c r="J51" i="1" s="1"/>
  <c r="K51" i="1" s="1"/>
  <c r="F44" i="1"/>
  <c r="G44" i="1" s="1"/>
  <c r="H44" i="1" s="1"/>
  <c r="I44" i="1" s="1"/>
  <c r="J44" i="1" s="1"/>
  <c r="K44" i="1" s="1"/>
  <c r="F43" i="1"/>
  <c r="G43" i="1" s="1"/>
  <c r="H43" i="1" s="1"/>
  <c r="I43" i="1" s="1"/>
  <c r="J43" i="1" s="1"/>
  <c r="K43" i="1" s="1"/>
  <c r="F42" i="1"/>
  <c r="G42" i="1" s="1"/>
  <c r="H42" i="1" s="1"/>
  <c r="I42" i="1" s="1"/>
  <c r="J42" i="1" s="1"/>
  <c r="K42" i="1" s="1"/>
  <c r="F41" i="1"/>
  <c r="G41" i="1" s="1"/>
  <c r="H41" i="1" s="1"/>
  <c r="I41" i="1" s="1"/>
  <c r="J41" i="1" s="1"/>
  <c r="K41" i="1" s="1"/>
  <c r="F40" i="1"/>
  <c r="G40" i="1" s="1"/>
  <c r="H40" i="1" s="1"/>
  <c r="I40" i="1" s="1"/>
  <c r="J40" i="1" s="1"/>
  <c r="K40" i="1" s="1"/>
  <c r="F38" i="1"/>
  <c r="G38" i="1" s="1"/>
  <c r="H38" i="1" s="1"/>
  <c r="I38" i="1" s="1"/>
  <c r="J38" i="1" s="1"/>
  <c r="K38" i="1" s="1"/>
  <c r="F37" i="1"/>
  <c r="G37" i="1" s="1"/>
  <c r="H37" i="1" s="1"/>
  <c r="I37" i="1" s="1"/>
  <c r="J37" i="1" s="1"/>
  <c r="K37" i="1" s="1"/>
  <c r="F36" i="1"/>
  <c r="G36" i="1" s="1"/>
  <c r="H36" i="1" s="1"/>
  <c r="I36" i="1" s="1"/>
  <c r="J36" i="1" s="1"/>
  <c r="K36" i="1" s="1"/>
  <c r="F35" i="1"/>
  <c r="G35" i="1" s="1"/>
  <c r="H35" i="1" s="1"/>
  <c r="I35" i="1" s="1"/>
  <c r="J35" i="1" s="1"/>
  <c r="K35" i="1" s="1"/>
  <c r="F34" i="1"/>
  <c r="G34" i="1" s="1"/>
  <c r="H34" i="1" s="1"/>
  <c r="I34" i="1" s="1"/>
  <c r="J34" i="1" s="1"/>
  <c r="K34" i="1" s="1"/>
  <c r="F33" i="1"/>
  <c r="G33" i="1" s="1"/>
  <c r="H33" i="1" s="1"/>
  <c r="I33" i="1" s="1"/>
  <c r="J33" i="1" s="1"/>
  <c r="K33" i="1" s="1"/>
  <c r="F32" i="1"/>
  <c r="G32" i="1" s="1"/>
  <c r="H32" i="1" s="1"/>
  <c r="I32" i="1" s="1"/>
  <c r="J32" i="1" s="1"/>
  <c r="K32" i="1" s="1"/>
  <c r="F29" i="1"/>
  <c r="G29" i="1" s="1"/>
  <c r="H29" i="1" s="1"/>
  <c r="I29" i="1" s="1"/>
  <c r="J29" i="1" s="1"/>
  <c r="K29" i="1" s="1"/>
  <c r="F28" i="1"/>
  <c r="G28" i="1" s="1"/>
  <c r="H28" i="1" s="1"/>
  <c r="I28" i="1" s="1"/>
  <c r="J28" i="1" s="1"/>
  <c r="K28" i="1" s="1"/>
  <c r="F27" i="1"/>
  <c r="G27" i="1" s="1"/>
  <c r="H27" i="1" s="1"/>
  <c r="I27" i="1" s="1"/>
  <c r="J27" i="1" s="1"/>
  <c r="K27" i="1" s="1"/>
  <c r="F25" i="1"/>
  <c r="G25" i="1" s="1"/>
  <c r="H25" i="1" s="1"/>
  <c r="I25" i="1" s="1"/>
  <c r="J25" i="1" s="1"/>
  <c r="K25" i="1" s="1"/>
  <c r="F24" i="1"/>
  <c r="G24" i="1" s="1"/>
  <c r="H24" i="1" s="1"/>
  <c r="I24" i="1" s="1"/>
  <c r="J24" i="1" s="1"/>
  <c r="K24" i="1" s="1"/>
  <c r="F23" i="1"/>
  <c r="G23" i="1" s="1"/>
  <c r="H23" i="1" s="1"/>
  <c r="I23" i="1" s="1"/>
  <c r="J23" i="1" s="1"/>
  <c r="K23" i="1" s="1"/>
  <c r="F22" i="1"/>
  <c r="G22" i="1" s="1"/>
  <c r="H22" i="1" s="1"/>
  <c r="I22" i="1" s="1"/>
  <c r="J22" i="1" s="1"/>
  <c r="K22" i="1" s="1"/>
  <c r="F19" i="1"/>
  <c r="G19" i="1" s="1"/>
  <c r="H19" i="1" s="1"/>
  <c r="I19" i="1" s="1"/>
  <c r="J19" i="1" s="1"/>
  <c r="K19" i="1" s="1"/>
  <c r="F17" i="1"/>
  <c r="G17" i="1" s="1"/>
  <c r="H17" i="1" s="1"/>
  <c r="I17" i="1" s="1"/>
  <c r="J17" i="1" s="1"/>
  <c r="K17" i="1" s="1"/>
  <c r="F16" i="1"/>
  <c r="G16" i="1" s="1"/>
  <c r="H16" i="1" s="1"/>
  <c r="I16" i="1" s="1"/>
  <c r="J16" i="1" s="1"/>
  <c r="K16" i="1" s="1"/>
  <c r="F15" i="1"/>
  <c r="G15" i="1" s="1"/>
  <c r="H15" i="1" s="1"/>
  <c r="I15" i="1" s="1"/>
  <c r="J15" i="1" s="1"/>
  <c r="K15" i="1" s="1"/>
  <c r="F12" i="1"/>
  <c r="G12" i="1" s="1"/>
  <c r="H12" i="1" s="1"/>
  <c r="I12" i="1" s="1"/>
  <c r="J12" i="1" s="1"/>
  <c r="K12" i="1" s="1"/>
  <c r="F11" i="1"/>
  <c r="G11" i="1" s="1"/>
  <c r="H11" i="1" s="1"/>
  <c r="I11" i="1" s="1"/>
  <c r="J11" i="1" s="1"/>
  <c r="K11" i="1" s="1"/>
  <c r="F10" i="1"/>
  <c r="G10" i="1" s="1"/>
  <c r="H10" i="1" s="1"/>
  <c r="I10" i="1" s="1"/>
  <c r="J10" i="1" s="1"/>
  <c r="K10" i="1" s="1"/>
  <c r="F9" i="1"/>
  <c r="G9" i="1" s="1"/>
  <c r="H9" i="1" s="1"/>
  <c r="I9" i="1" s="1"/>
  <c r="J9" i="1" s="1"/>
  <c r="K9" i="1" s="1"/>
  <c r="F8" i="1"/>
  <c r="G8" i="1" s="1"/>
  <c r="H8" i="1" s="1"/>
  <c r="I8" i="1" s="1"/>
  <c r="J8" i="1" s="1"/>
  <c r="K8" i="1" s="1"/>
  <c r="F7" i="1"/>
  <c r="G7" i="1" s="1"/>
  <c r="H7" i="1" s="1"/>
  <c r="I7" i="1" s="1"/>
  <c r="J7" i="1" s="1"/>
  <c r="K7" i="1" s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G154" i="1" l="1"/>
  <c r="D154" i="3"/>
  <c r="G155" i="1"/>
  <c r="D155" i="3"/>
  <c r="G140" i="1"/>
  <c r="E140" i="3" s="1"/>
  <c r="E193" i="1"/>
  <c r="AW5" i="1"/>
  <c r="V5" i="1"/>
  <c r="H155" i="1" l="1"/>
  <c r="E155" i="3"/>
  <c r="H154" i="1"/>
  <c r="E154" i="3"/>
  <c r="H140" i="1"/>
  <c r="F140" i="3" s="1"/>
  <c r="AX5" i="1"/>
  <c r="W5" i="1"/>
  <c r="I155" i="1" l="1"/>
  <c r="F155" i="3"/>
  <c r="I154" i="1"/>
  <c r="F154" i="3"/>
  <c r="I140" i="1"/>
  <c r="G140" i="3" s="1"/>
  <c r="X5" i="1"/>
  <c r="AY5" i="1"/>
  <c r="J155" i="1" l="1"/>
  <c r="G155" i="3"/>
  <c r="J154" i="1"/>
  <c r="G154" i="3"/>
  <c r="J140" i="1"/>
  <c r="H140" i="3" s="1"/>
  <c r="Y5" i="1"/>
  <c r="AZ5" i="1"/>
  <c r="K155" i="1" l="1"/>
  <c r="I155" i="3" s="1"/>
  <c r="H155" i="3"/>
  <c r="K154" i="1"/>
  <c r="I154" i="3" s="1"/>
  <c r="H154" i="3"/>
  <c r="K140" i="1"/>
  <c r="Z5" i="1"/>
  <c r="BA5" i="1"/>
  <c r="I140" i="3" l="1"/>
  <c r="BB5" i="1"/>
  <c r="AA5" i="1"/>
  <c r="AB5" i="1" l="1"/>
  <c r="BC5" i="1"/>
  <c r="BD5" i="1" l="1"/>
  <c r="AC5" i="1"/>
  <c r="BE5" i="1" l="1"/>
  <c r="AD5" i="1"/>
  <c r="BF5" i="1" l="1"/>
  <c r="AE5" i="1"/>
  <c r="AF5" i="1" l="1"/>
  <c r="BH5" i="1" s="1"/>
  <c r="BG5" i="1"/>
  <c r="CW197" i="2" l="1"/>
  <c r="CX197" i="2"/>
  <c r="CY197" i="2"/>
  <c r="CZ197" i="2"/>
  <c r="DA197" i="2"/>
  <c r="DB197" i="2"/>
  <c r="DC197" i="2"/>
  <c r="DD197" i="2"/>
  <c r="DE197" i="2"/>
  <c r="DF197" i="2"/>
  <c r="DG197" i="2"/>
  <c r="DH197" i="2"/>
  <c r="DI197" i="2"/>
  <c r="DJ197" i="2"/>
  <c r="DK197" i="2"/>
  <c r="DL197" i="2"/>
  <c r="DM197" i="2"/>
  <c r="DN197" i="2"/>
  <c r="DO197" i="2"/>
  <c r="DP197" i="2"/>
  <c r="DQ197" i="2"/>
  <c r="CW198" i="2"/>
  <c r="CX198" i="2"/>
  <c r="CY198" i="2"/>
  <c r="CZ198" i="2"/>
  <c r="DA198" i="2"/>
  <c r="DB198" i="2"/>
  <c r="DC198" i="2"/>
  <c r="DD198" i="2"/>
  <c r="DE198" i="2"/>
  <c r="DF198" i="2"/>
  <c r="DG198" i="2"/>
  <c r="DH198" i="2"/>
  <c r="DI198" i="2"/>
  <c r="DJ198" i="2"/>
  <c r="DK198" i="2"/>
  <c r="DL198" i="2"/>
  <c r="DM198" i="2"/>
  <c r="DN198" i="2"/>
  <c r="DO198" i="2"/>
  <c r="DP198" i="2"/>
  <c r="DQ198" i="2"/>
  <c r="CW199" i="2"/>
  <c r="CX199" i="2"/>
  <c r="CY199" i="2"/>
  <c r="CZ199" i="2"/>
  <c r="DA199" i="2"/>
  <c r="DB199" i="2"/>
  <c r="DC199" i="2"/>
  <c r="DD199" i="2"/>
  <c r="DE199" i="2"/>
  <c r="DF199" i="2"/>
  <c r="DG199" i="2"/>
  <c r="DH199" i="2"/>
  <c r="DI199" i="2"/>
  <c r="DJ199" i="2"/>
  <c r="DK199" i="2"/>
  <c r="DL199" i="2"/>
  <c r="DM199" i="2"/>
  <c r="DN199" i="2"/>
  <c r="DO199" i="2"/>
  <c r="DP199" i="2"/>
  <c r="DQ199" i="2"/>
  <c r="CW201" i="2"/>
  <c r="CX201" i="2"/>
  <c r="CY201" i="2"/>
  <c r="CZ201" i="2"/>
  <c r="DA201" i="2"/>
  <c r="DB201" i="2"/>
  <c r="DC201" i="2"/>
  <c r="DD201" i="2"/>
  <c r="DE201" i="2"/>
  <c r="DF201" i="2"/>
  <c r="DG201" i="2"/>
  <c r="DH201" i="2"/>
  <c r="DI201" i="2"/>
  <c r="DJ201" i="2"/>
  <c r="DK201" i="2"/>
  <c r="DL201" i="2"/>
  <c r="DM201" i="2"/>
  <c r="DN201" i="2"/>
  <c r="DO201" i="2"/>
  <c r="DP201" i="2"/>
  <c r="DQ201" i="2"/>
  <c r="AG198" i="1"/>
  <c r="BI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DE198" i="1"/>
  <c r="DF198" i="1"/>
  <c r="DG198" i="1"/>
  <c r="DH198" i="1"/>
  <c r="DI198" i="1"/>
  <c r="DJ198" i="1"/>
  <c r="DK198" i="1"/>
  <c r="DL198" i="1"/>
  <c r="DM198" i="1"/>
  <c r="AG199" i="1"/>
  <c r="BI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E199" i="1"/>
  <c r="DF199" i="1"/>
  <c r="DG199" i="1"/>
  <c r="DH199" i="1"/>
  <c r="DI199" i="1"/>
  <c r="DJ199" i="1"/>
  <c r="DK199" i="1"/>
  <c r="DL199" i="1"/>
  <c r="DM199" i="1"/>
  <c r="AG200" i="1"/>
  <c r="BI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DE200" i="1"/>
  <c r="DF200" i="1"/>
  <c r="DG200" i="1"/>
  <c r="DH200" i="1"/>
  <c r="DI200" i="1"/>
  <c r="DJ200" i="1"/>
  <c r="DK200" i="1"/>
  <c r="DL200" i="1"/>
  <c r="DM200" i="1"/>
  <c r="AG201" i="1"/>
  <c r="BI201" i="1"/>
  <c r="AG202" i="1"/>
  <c r="BI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G202" i="1"/>
  <c r="DH202" i="1"/>
  <c r="DI202" i="1"/>
  <c r="DJ202" i="1"/>
  <c r="DK202" i="1"/>
  <c r="DL202" i="1"/>
  <c r="DM202" i="1"/>
  <c r="AG203" i="1"/>
  <c r="BI203" i="1"/>
  <c r="E188" i="2" l="1"/>
  <c r="DS188" i="2" l="1"/>
  <c r="DS172" i="2"/>
  <c r="DS100" i="2"/>
  <c r="DS91" i="2"/>
  <c r="DS90" i="2"/>
  <c r="DS56" i="2"/>
  <c r="DS39" i="2"/>
  <c r="DS31" i="2"/>
  <c r="DS30" i="2"/>
  <c r="DS21" i="2"/>
  <c r="DS18" i="2"/>
  <c r="DS197" i="2"/>
  <c r="CQ188" i="2"/>
  <c r="CQ180" i="2"/>
  <c r="CQ100" i="2"/>
  <c r="CQ98" i="2"/>
  <c r="CQ97" i="2"/>
  <c r="CQ91" i="2"/>
  <c r="CQ90" i="2"/>
  <c r="CQ78" i="2"/>
  <c r="CQ58" i="2"/>
  <c r="CQ57" i="2"/>
  <c r="CQ56" i="2"/>
  <c r="CT199" i="2"/>
  <c r="CQ39" i="2"/>
  <c r="CQ31" i="2"/>
  <c r="CQ30" i="2"/>
  <c r="CQ21" i="2"/>
  <c r="CQ18" i="2"/>
  <c r="BO188" i="2"/>
  <c r="BO185" i="2"/>
  <c r="BO182" i="2"/>
  <c r="BO181" i="2"/>
  <c r="BO180" i="2"/>
  <c r="BO116" i="2"/>
  <c r="BO115" i="2"/>
  <c r="BO114" i="2"/>
  <c r="BO98" i="2"/>
  <c r="BO97" i="2"/>
  <c r="BO93" i="2"/>
  <c r="BO91" i="2"/>
  <c r="BO90" i="2"/>
  <c r="BO78" i="2"/>
  <c r="BO58" i="2"/>
  <c r="BO57" i="2"/>
  <c r="BO56" i="2"/>
  <c r="EP172" i="2" l="1"/>
  <c r="EC172" i="2"/>
  <c r="EA172" i="2"/>
  <c r="EK172" i="2"/>
  <c r="EI172" i="2"/>
  <c r="ES172" i="2"/>
  <c r="EG172" i="2"/>
  <c r="EQ172" i="2"/>
  <c r="ED172" i="2"/>
  <c r="EO172" i="2"/>
  <c r="EB172" i="2"/>
  <c r="EL172" i="2"/>
  <c r="EN172" i="2"/>
  <c r="DY172" i="2"/>
  <c r="EJ172" i="2"/>
  <c r="EE172" i="2"/>
  <c r="DZ172" i="2"/>
  <c r="ER172" i="2"/>
  <c r="EM172" i="2"/>
  <c r="EH172" i="2"/>
  <c r="EF172" i="2"/>
  <c r="CQ197" i="2"/>
  <c r="DT199" i="2"/>
  <c r="BP199" i="2"/>
  <c r="DT197" i="2"/>
  <c r="BP197" i="2"/>
  <c r="CT197" i="2"/>
  <c r="BP198" i="2"/>
  <c r="BR197" i="2"/>
  <c r="CT198" i="2"/>
  <c r="CV197" i="2"/>
  <c r="DS198" i="2"/>
  <c r="DW199" i="2"/>
  <c r="BO197" i="2"/>
  <c r="BQ197" i="2"/>
  <c r="CQ198" i="2"/>
  <c r="CS199" i="2"/>
  <c r="CS198" i="2"/>
  <c r="CU197" i="2"/>
  <c r="DS199" i="2"/>
  <c r="DX201" i="2"/>
  <c r="BP201" i="2"/>
  <c r="CR199" i="2"/>
  <c r="DX199" i="2"/>
  <c r="DW201" i="2"/>
  <c r="CS197" i="2"/>
  <c r="DW198" i="2"/>
  <c r="BT199" i="2"/>
  <c r="BT198" i="2"/>
  <c r="BT201" i="2"/>
  <c r="CR197" i="2"/>
  <c r="CU201" i="2"/>
  <c r="DV199" i="2"/>
  <c r="DV198" i="2"/>
  <c r="DX197" i="2"/>
  <c r="DU201" i="2"/>
  <c r="CR198" i="2"/>
  <c r="CV201" i="2"/>
  <c r="DV201" i="2"/>
  <c r="BS199" i="2"/>
  <c r="BS198" i="2"/>
  <c r="BO201" i="2"/>
  <c r="BS201" i="2"/>
  <c r="CQ199" i="2"/>
  <c r="CT201" i="2"/>
  <c r="DU199" i="2"/>
  <c r="DU198" i="2"/>
  <c r="DW197" i="2"/>
  <c r="DT201" i="2"/>
  <c r="DX198" i="2"/>
  <c r="BO199" i="2"/>
  <c r="DS201" i="2"/>
  <c r="BR199" i="2"/>
  <c r="BR198" i="2"/>
  <c r="BT197" i="2"/>
  <c r="BR201" i="2"/>
  <c r="CV199" i="2"/>
  <c r="CV198" i="2"/>
  <c r="CS201" i="2"/>
  <c r="DT198" i="2"/>
  <c r="DV197" i="2"/>
  <c r="BO198" i="2"/>
  <c r="BQ199" i="2"/>
  <c r="BQ198" i="2"/>
  <c r="BS197" i="2"/>
  <c r="BQ201" i="2"/>
  <c r="CU199" i="2"/>
  <c r="CU198" i="2"/>
  <c r="CQ201" i="2"/>
  <c r="CR201" i="2"/>
  <c r="DU197" i="2"/>
  <c r="AL188" i="2"/>
  <c r="AL181" i="2"/>
  <c r="F181" i="2" s="1"/>
  <c r="G181" i="2" s="1"/>
  <c r="H181" i="2" s="1"/>
  <c r="I181" i="2" s="1"/>
  <c r="J181" i="2" s="1"/>
  <c r="K181" i="2" s="1"/>
  <c r="AL180" i="2"/>
  <c r="AL100" i="2"/>
  <c r="AL98" i="2"/>
  <c r="AL97" i="2"/>
  <c r="AL58" i="2"/>
  <c r="AL57" i="2"/>
  <c r="AL56" i="2"/>
  <c r="AL39" i="2"/>
  <c r="AL31" i="2"/>
  <c r="AL30" i="2"/>
  <c r="AL18" i="2"/>
  <c r="CM188" i="1"/>
  <c r="CM185" i="1"/>
  <c r="CM182" i="1"/>
  <c r="F182" i="1" s="1"/>
  <c r="G182" i="1" s="1"/>
  <c r="H182" i="1" s="1"/>
  <c r="I182" i="1" s="1"/>
  <c r="J182" i="1" s="1"/>
  <c r="K182" i="1" s="1"/>
  <c r="CM181" i="1"/>
  <c r="F181" i="1" s="1"/>
  <c r="G181" i="1" s="1"/>
  <c r="H181" i="1" s="1"/>
  <c r="I181" i="1" s="1"/>
  <c r="J181" i="1" s="1"/>
  <c r="K181" i="1" s="1"/>
  <c r="CM180" i="1"/>
  <c r="F180" i="1" s="1"/>
  <c r="G180" i="1" s="1"/>
  <c r="H180" i="1" s="1"/>
  <c r="I180" i="1" s="1"/>
  <c r="J180" i="1" s="1"/>
  <c r="K180" i="1" s="1"/>
  <c r="CM172" i="1"/>
  <c r="CM116" i="1"/>
  <c r="CM115" i="1"/>
  <c r="CM114" i="1"/>
  <c r="CM102" i="1"/>
  <c r="CM101" i="1"/>
  <c r="CM98" i="1"/>
  <c r="CM97" i="1"/>
  <c r="CM93" i="1"/>
  <c r="CM91" i="1"/>
  <c r="CM90" i="1"/>
  <c r="CM58" i="1"/>
  <c r="CM57" i="1"/>
  <c r="CM56" i="1"/>
  <c r="BK114" i="1"/>
  <c r="BK102" i="1"/>
  <c r="BK101" i="1"/>
  <c r="BK100" i="1"/>
  <c r="BK98" i="1"/>
  <c r="BK97" i="1"/>
  <c r="BK93" i="1"/>
  <c r="BK91" i="1"/>
  <c r="BK90" i="1"/>
  <c r="BK78" i="1"/>
  <c r="BK58" i="1"/>
  <c r="BK57" i="1"/>
  <c r="BK56" i="1"/>
  <c r="BK39" i="1"/>
  <c r="BK31" i="1"/>
  <c r="BK30" i="1"/>
  <c r="BK18" i="1"/>
  <c r="BK198" i="1"/>
  <c r="AH39" i="1"/>
  <c r="AH31" i="1"/>
  <c r="AH30" i="1"/>
  <c r="AH21" i="1"/>
  <c r="BJ21" i="1" s="1"/>
  <c r="AH20" i="1"/>
  <c r="BJ20" i="1" s="1"/>
  <c r="AH14" i="1"/>
  <c r="BJ14" i="1" s="1"/>
  <c r="AH13" i="1"/>
  <c r="BJ13" i="1" s="1"/>
  <c r="E197" i="2"/>
  <c r="E200" i="1"/>
  <c r="E198" i="1"/>
  <c r="BJ30" i="1" l="1"/>
  <c r="EG57" i="2"/>
  <c r="EO57" i="2"/>
  <c r="DY57" i="2"/>
  <c r="DZ57" i="2"/>
  <c r="EH57" i="2"/>
  <c r="EP57" i="2"/>
  <c r="EA57" i="2"/>
  <c r="EI57" i="2"/>
  <c r="EQ57" i="2"/>
  <c r="EB57" i="2"/>
  <c r="EJ57" i="2"/>
  <c r="ER57" i="2"/>
  <c r="EC57" i="2"/>
  <c r="EK57" i="2"/>
  <c r="ES57" i="2"/>
  <c r="ED57" i="2"/>
  <c r="EL57" i="2"/>
  <c r="EN57" i="2"/>
  <c r="EE57" i="2"/>
  <c r="EM57" i="2"/>
  <c r="EF57" i="2"/>
  <c r="BJ57" i="1"/>
  <c r="F57" i="1"/>
  <c r="G57" i="1" s="1"/>
  <c r="H57" i="1" s="1"/>
  <c r="I57" i="1" s="1"/>
  <c r="J57" i="1" s="1"/>
  <c r="K57" i="1" s="1"/>
  <c r="BJ101" i="1"/>
  <c r="F101" i="1"/>
  <c r="G101" i="1" s="1"/>
  <c r="H101" i="1" s="1"/>
  <c r="I101" i="1" s="1"/>
  <c r="J101" i="1" s="1"/>
  <c r="K101" i="1" s="1"/>
  <c r="EG90" i="2"/>
  <c r="EO90" i="2"/>
  <c r="EN90" i="2"/>
  <c r="DZ90" i="2"/>
  <c r="EH90" i="2"/>
  <c r="EP90" i="2"/>
  <c r="EA90" i="2"/>
  <c r="EI90" i="2"/>
  <c r="EQ90" i="2"/>
  <c r="EB90" i="2"/>
  <c r="EJ90" i="2"/>
  <c r="ER90" i="2"/>
  <c r="DY90" i="2"/>
  <c r="EC90" i="2"/>
  <c r="EK90" i="2"/>
  <c r="ES90" i="2"/>
  <c r="ED90" i="2"/>
  <c r="EL90" i="2"/>
  <c r="EE90" i="2"/>
  <c r="EM90" i="2"/>
  <c r="EF90" i="2"/>
  <c r="BJ90" i="1"/>
  <c r="BJ114" i="1"/>
  <c r="F114" i="1"/>
  <c r="G114" i="1" s="1"/>
  <c r="H114" i="1" s="1"/>
  <c r="I114" i="1" s="1"/>
  <c r="J114" i="1" s="1"/>
  <c r="K114" i="1" s="1"/>
  <c r="EC78" i="2"/>
  <c r="EK78" i="2"/>
  <c r="ES78" i="2"/>
  <c r="DY78" i="2"/>
  <c r="ED78" i="2"/>
  <c r="EL78" i="2"/>
  <c r="EE78" i="2"/>
  <c r="EM78" i="2"/>
  <c r="EF78" i="2"/>
  <c r="EN78" i="2"/>
  <c r="ER78" i="2"/>
  <c r="EG78" i="2"/>
  <c r="EO78" i="2"/>
  <c r="DZ78" i="2"/>
  <c r="EH78" i="2"/>
  <c r="EP78" i="2"/>
  <c r="EJ78" i="2"/>
  <c r="EA78" i="2"/>
  <c r="EI78" i="2"/>
  <c r="EQ78" i="2"/>
  <c r="EB78" i="2"/>
  <c r="BJ78" i="1"/>
  <c r="F93" i="1"/>
  <c r="G93" i="1" s="1"/>
  <c r="H93" i="1" s="1"/>
  <c r="I93" i="1" s="1"/>
  <c r="J93" i="1" s="1"/>
  <c r="K93" i="1" s="1"/>
  <c r="BJ93" i="1"/>
  <c r="BJ100" i="1"/>
  <c r="BJ102" i="1"/>
  <c r="F102" i="1"/>
  <c r="G102" i="1" s="1"/>
  <c r="H102" i="1" s="1"/>
  <c r="I102" i="1" s="1"/>
  <c r="J102" i="1" s="1"/>
  <c r="K102" i="1" s="1"/>
  <c r="EC91" i="2"/>
  <c r="EK91" i="2"/>
  <c r="ES91" i="2"/>
  <c r="ED91" i="2"/>
  <c r="EL91" i="2"/>
  <c r="EE91" i="2"/>
  <c r="EM91" i="2"/>
  <c r="DY91" i="2"/>
  <c r="EF91" i="2"/>
  <c r="EN91" i="2"/>
  <c r="EJ91" i="2"/>
  <c r="EG91" i="2"/>
  <c r="EO91" i="2"/>
  <c r="ER91" i="2"/>
  <c r="DZ91" i="2"/>
  <c r="EH91" i="2"/>
  <c r="EP91" i="2"/>
  <c r="EB91" i="2"/>
  <c r="EA91" i="2"/>
  <c r="EI91" i="2"/>
  <c r="EQ91" i="2"/>
  <c r="BJ91" i="1"/>
  <c r="BJ97" i="1"/>
  <c r="BJ58" i="1"/>
  <c r="F58" i="1"/>
  <c r="G58" i="1" s="1"/>
  <c r="H58" i="1" s="1"/>
  <c r="I58" i="1" s="1"/>
  <c r="J58" i="1" s="1"/>
  <c r="K58" i="1" s="1"/>
  <c r="BJ31" i="1"/>
  <c r="BJ39" i="1"/>
  <c r="EC56" i="2"/>
  <c r="EK56" i="2"/>
  <c r="ES56" i="2"/>
  <c r="DY56" i="2"/>
  <c r="ED56" i="2"/>
  <c r="EL56" i="2"/>
  <c r="EE56" i="2"/>
  <c r="EM56" i="2"/>
  <c r="EF56" i="2"/>
  <c r="EN56" i="2"/>
  <c r="EJ56" i="2"/>
  <c r="ER56" i="2"/>
  <c r="EG56" i="2"/>
  <c r="EO56" i="2"/>
  <c r="DZ56" i="2"/>
  <c r="EH56" i="2"/>
  <c r="EP56" i="2"/>
  <c r="EA56" i="2"/>
  <c r="EI56" i="2"/>
  <c r="EQ56" i="2"/>
  <c r="EB56" i="2"/>
  <c r="BJ56" i="1"/>
  <c r="F56" i="1"/>
  <c r="G56" i="1" s="1"/>
  <c r="H56" i="1" s="1"/>
  <c r="I56" i="1" s="1"/>
  <c r="J56" i="1" s="1"/>
  <c r="K56" i="1" s="1"/>
  <c r="BJ98" i="1"/>
  <c r="F188" i="2"/>
  <c r="G188" i="2" s="1"/>
  <c r="H188" i="2" s="1"/>
  <c r="I188" i="2" s="1"/>
  <c r="J188" i="2" s="1"/>
  <c r="K188" i="2" s="1"/>
  <c r="F39" i="1"/>
  <c r="G39" i="1" s="1"/>
  <c r="H39" i="1" s="1"/>
  <c r="I39" i="1" s="1"/>
  <c r="J39" i="1" s="1"/>
  <c r="K39" i="1" s="1"/>
  <c r="F91" i="1"/>
  <c r="G91" i="1" s="1"/>
  <c r="H91" i="1" s="1"/>
  <c r="I91" i="1" s="1"/>
  <c r="J91" i="1" s="1"/>
  <c r="K91" i="1" s="1"/>
  <c r="F30" i="1"/>
  <c r="G30" i="1" s="1"/>
  <c r="H30" i="1" s="1"/>
  <c r="I30" i="1" s="1"/>
  <c r="J30" i="1" s="1"/>
  <c r="K30" i="1" s="1"/>
  <c r="F21" i="1"/>
  <c r="G21" i="1" s="1"/>
  <c r="H21" i="1" s="1"/>
  <c r="I21" i="1" s="1"/>
  <c r="J21" i="1" s="1"/>
  <c r="K21" i="1" s="1"/>
  <c r="F97" i="1"/>
  <c r="G97" i="1" s="1"/>
  <c r="H97" i="1" s="1"/>
  <c r="I97" i="1" s="1"/>
  <c r="J97" i="1" s="1"/>
  <c r="K97" i="1" s="1"/>
  <c r="F98" i="1"/>
  <c r="G98" i="1" s="1"/>
  <c r="H98" i="1" s="1"/>
  <c r="I98" i="1" s="1"/>
  <c r="J98" i="1" s="1"/>
  <c r="K98" i="1" s="1"/>
  <c r="F31" i="1"/>
  <c r="G31" i="1" s="1"/>
  <c r="H31" i="1" s="1"/>
  <c r="I31" i="1" s="1"/>
  <c r="J31" i="1" s="1"/>
  <c r="K31" i="1" s="1"/>
  <c r="F188" i="1"/>
  <c r="G188" i="1" s="1"/>
  <c r="H188" i="1" s="1"/>
  <c r="I188" i="1" s="1"/>
  <c r="J188" i="1" s="1"/>
  <c r="K188" i="1" s="1"/>
  <c r="F90" i="1"/>
  <c r="G90" i="1" s="1"/>
  <c r="H90" i="1" s="1"/>
  <c r="I90" i="1" s="1"/>
  <c r="J90" i="1" s="1"/>
  <c r="K90" i="1" s="1"/>
  <c r="F13" i="1"/>
  <c r="G13" i="1" s="1"/>
  <c r="H13" i="1" s="1"/>
  <c r="I13" i="1" s="1"/>
  <c r="J13" i="1" s="1"/>
  <c r="K13" i="1" s="1"/>
  <c r="F14" i="1"/>
  <c r="G14" i="1" s="1"/>
  <c r="H14" i="1" s="1"/>
  <c r="I14" i="1" s="1"/>
  <c r="J14" i="1" s="1"/>
  <c r="K14" i="1" s="1"/>
  <c r="F20" i="1"/>
  <c r="G20" i="1" s="1"/>
  <c r="H20" i="1" s="1"/>
  <c r="I20" i="1" s="1"/>
  <c r="J20" i="1" s="1"/>
  <c r="K20" i="1" s="1"/>
  <c r="E199" i="2"/>
  <c r="AH198" i="1"/>
  <c r="BN200" i="1"/>
  <c r="CN198" i="1"/>
  <c r="E198" i="2"/>
  <c r="E201" i="2"/>
  <c r="AH200" i="1"/>
  <c r="AI200" i="1"/>
  <c r="AL199" i="1"/>
  <c r="AI202" i="1"/>
  <c r="AN197" i="2"/>
  <c r="CQ200" i="1"/>
  <c r="AL198" i="1"/>
  <c r="AJ198" i="1"/>
  <c r="AL197" i="2"/>
  <c r="AN199" i="2"/>
  <c r="AN198" i="2"/>
  <c r="AP197" i="2"/>
  <c r="AM201" i="2"/>
  <c r="AK199" i="1"/>
  <c r="AM198" i="1"/>
  <c r="BP200" i="1"/>
  <c r="BP199" i="1"/>
  <c r="BP202" i="1"/>
  <c r="CR202" i="1"/>
  <c r="AL199" i="2"/>
  <c r="AM199" i="2"/>
  <c r="AM198" i="2"/>
  <c r="AO197" i="2"/>
  <c r="AJ199" i="1"/>
  <c r="BO200" i="1"/>
  <c r="BO199" i="1"/>
  <c r="BK202" i="1"/>
  <c r="BO202" i="1"/>
  <c r="CR200" i="1"/>
  <c r="CR199" i="1"/>
  <c r="CQ202" i="1"/>
  <c r="AL201" i="2"/>
  <c r="AI199" i="1"/>
  <c r="AK198" i="1"/>
  <c r="BN199" i="1"/>
  <c r="BP198" i="1"/>
  <c r="BN202" i="1"/>
  <c r="CQ199" i="1"/>
  <c r="CM202" i="1"/>
  <c r="CP202" i="1"/>
  <c r="AM197" i="2"/>
  <c r="AM200" i="1"/>
  <c r="AM202" i="1"/>
  <c r="BM200" i="1"/>
  <c r="BM199" i="1"/>
  <c r="BO198" i="1"/>
  <c r="BM202" i="1"/>
  <c r="CM198" i="1"/>
  <c r="CP200" i="1"/>
  <c r="CP199" i="1"/>
  <c r="CR198" i="1"/>
  <c r="CO202" i="1"/>
  <c r="AQ201" i="2"/>
  <c r="AL200" i="1"/>
  <c r="AI198" i="1"/>
  <c r="AL202" i="1"/>
  <c r="BK200" i="1"/>
  <c r="BL200" i="1"/>
  <c r="BL199" i="1"/>
  <c r="BN198" i="1"/>
  <c r="BL202" i="1"/>
  <c r="CM199" i="1"/>
  <c r="CO200" i="1"/>
  <c r="CO199" i="1"/>
  <c r="CQ198" i="1"/>
  <c r="CN202" i="1"/>
  <c r="AQ199" i="2"/>
  <c r="AQ198" i="2"/>
  <c r="AP201" i="2"/>
  <c r="E199" i="1"/>
  <c r="E202" i="1"/>
  <c r="AH199" i="1"/>
  <c r="AK200" i="1"/>
  <c r="AH202" i="1"/>
  <c r="AK202" i="1"/>
  <c r="BM198" i="1"/>
  <c r="CM200" i="1"/>
  <c r="CN200" i="1"/>
  <c r="CN199" i="1"/>
  <c r="CP198" i="1"/>
  <c r="AL198" i="2"/>
  <c r="AP199" i="2"/>
  <c r="AP198" i="2"/>
  <c r="AO201" i="2"/>
  <c r="AJ200" i="1"/>
  <c r="AM199" i="1"/>
  <c r="AJ202" i="1"/>
  <c r="BL198" i="1"/>
  <c r="CO198" i="1"/>
  <c r="AO199" i="2"/>
  <c r="AO198" i="2"/>
  <c r="AQ197" i="2"/>
  <c r="AN201" i="2"/>
  <c r="C14" i="3" l="1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13" i="3"/>
  <c r="C98" i="3"/>
  <c r="C99" i="3"/>
  <c r="C100" i="3"/>
  <c r="C101" i="3"/>
  <c r="C102" i="3"/>
  <c r="C103" i="3"/>
  <c r="C104" i="3"/>
  <c r="C105" i="3"/>
  <c r="C106" i="3"/>
  <c r="C185" i="3"/>
  <c r="C186" i="3"/>
  <c r="C187" i="3"/>
  <c r="C189" i="3"/>
  <c r="C190" i="3"/>
  <c r="C191" i="3"/>
  <c r="C172" i="3" l="1"/>
  <c r="C180" i="3"/>
  <c r="C181" i="3"/>
  <c r="C182" i="3"/>
  <c r="C90" i="3"/>
  <c r="C91" i="3"/>
  <c r="C93" i="3"/>
  <c r="C97" i="3"/>
  <c r="C56" i="3"/>
  <c r="C57" i="3"/>
  <c r="C58" i="3"/>
  <c r="C78" i="3"/>
  <c r="DS191" i="2"/>
  <c r="DS185" i="2"/>
  <c r="DS180" i="2"/>
  <c r="F180" i="2" s="1"/>
  <c r="G180" i="2" s="1"/>
  <c r="H180" i="2" s="1"/>
  <c r="I180" i="2" s="1"/>
  <c r="J180" i="2" s="1"/>
  <c r="K180" i="2" s="1"/>
  <c r="DS114" i="2"/>
  <c r="DS98" i="2"/>
  <c r="DS97" i="2"/>
  <c r="DS93" i="2"/>
  <c r="DS78" i="2"/>
  <c r="DS45" i="2"/>
  <c r="BU172" i="2"/>
  <c r="BU180" i="2"/>
  <c r="BU181" i="2"/>
  <c r="BU184" i="2"/>
  <c r="BU185" i="2"/>
  <c r="BU190" i="2"/>
  <c r="BU191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Q191" i="2"/>
  <c r="CQ185" i="2"/>
  <c r="CQ172" i="2"/>
  <c r="CQ114" i="2"/>
  <c r="BO172" i="2"/>
  <c r="F172" i="2" s="1"/>
  <c r="G172" i="2" s="1"/>
  <c r="H172" i="2" s="1"/>
  <c r="I172" i="2" s="1"/>
  <c r="J172" i="2" s="1"/>
  <c r="K172" i="2" s="1"/>
  <c r="EI98" i="2" l="1"/>
  <c r="EN98" i="2"/>
  <c r="EP98" i="2"/>
  <c r="ES98" i="2"/>
  <c r="EG98" i="2"/>
  <c r="EQ98" i="2"/>
  <c r="DY98" i="2"/>
  <c r="EO98" i="2"/>
  <c r="EB98" i="2"/>
  <c r="ED98" i="2"/>
  <c r="EA98" i="2"/>
  <c r="EF98" i="2"/>
  <c r="EJ98" i="2"/>
  <c r="EL98" i="2"/>
  <c r="DZ98" i="2"/>
  <c r="ER98" i="2"/>
  <c r="EE98" i="2"/>
  <c r="EK98" i="2"/>
  <c r="EH98" i="2"/>
  <c r="EC98" i="2"/>
  <c r="EM98" i="2"/>
  <c r="F185" i="2"/>
  <c r="G185" i="2" s="1"/>
  <c r="H185" i="2" s="1"/>
  <c r="I185" i="2" s="1"/>
  <c r="J185" i="2" s="1"/>
  <c r="K185" i="2" s="1"/>
  <c r="EA45" i="2"/>
  <c r="EI45" i="2"/>
  <c r="EQ45" i="2"/>
  <c r="EB45" i="2"/>
  <c r="EJ45" i="2"/>
  <c r="ER45" i="2"/>
  <c r="EP45" i="2"/>
  <c r="EC45" i="2"/>
  <c r="EK45" i="2"/>
  <c r="ES45" i="2"/>
  <c r="DY45" i="2"/>
  <c r="ED45" i="2"/>
  <c r="EL45" i="2"/>
  <c r="EE45" i="2"/>
  <c r="EM45" i="2"/>
  <c r="DZ45" i="2"/>
  <c r="EF45" i="2"/>
  <c r="EN45" i="2"/>
  <c r="EG45" i="2"/>
  <c r="EO45" i="2"/>
  <c r="EH45" i="2"/>
  <c r="EC97" i="2"/>
  <c r="EF97" i="2"/>
  <c r="ER97" i="2"/>
  <c r="EK97" i="2"/>
  <c r="EN97" i="2"/>
  <c r="EA97" i="2"/>
  <c r="EH97" i="2"/>
  <c r="ES97" i="2"/>
  <c r="EJ97" i="2"/>
  <c r="EI97" i="2"/>
  <c r="EE97" i="2"/>
  <c r="DY97" i="2"/>
  <c r="EG97" i="2"/>
  <c r="EQ97" i="2"/>
  <c r="ED97" i="2"/>
  <c r="EO97" i="2"/>
  <c r="EB97" i="2"/>
  <c r="EP97" i="2"/>
  <c r="EL97" i="2"/>
  <c r="DZ97" i="2"/>
  <c r="EM97" i="2"/>
  <c r="EF185" i="2"/>
  <c r="ER185" i="2"/>
  <c r="EE185" i="2"/>
  <c r="EH185" i="2"/>
  <c r="EC185" i="2"/>
  <c r="EM185" i="2"/>
  <c r="EP185" i="2"/>
  <c r="EK185" i="2"/>
  <c r="EA185" i="2"/>
  <c r="ES185" i="2"/>
  <c r="EI185" i="2"/>
  <c r="DY185" i="2"/>
  <c r="EG185" i="2"/>
  <c r="EQ185" i="2"/>
  <c r="ED185" i="2"/>
  <c r="EO185" i="2"/>
  <c r="EB185" i="2"/>
  <c r="EL185" i="2"/>
  <c r="DZ185" i="2"/>
  <c r="EJ185" i="2"/>
  <c r="EN185" i="2"/>
  <c r="EA93" i="2"/>
  <c r="EK93" i="2"/>
  <c r="EC93" i="2"/>
  <c r="EG93" i="2"/>
  <c r="EI93" i="2"/>
  <c r="ES93" i="2"/>
  <c r="ER93" i="2"/>
  <c r="EO93" i="2"/>
  <c r="EQ93" i="2"/>
  <c r="ED93" i="2"/>
  <c r="EF93" i="2"/>
  <c r="DY93" i="2"/>
  <c r="EN93" i="2"/>
  <c r="EL93" i="2"/>
  <c r="DZ93" i="2"/>
  <c r="EB93" i="2"/>
  <c r="EE93" i="2"/>
  <c r="EH93" i="2"/>
  <c r="EJ93" i="2"/>
  <c r="EM93" i="2"/>
  <c r="EP93" i="2"/>
  <c r="DS108" i="2"/>
  <c r="DS110" i="2" s="1"/>
  <c r="C60" i="3"/>
  <c r="F191" i="2"/>
  <c r="G191" i="2" s="1"/>
  <c r="H191" i="2" s="1"/>
  <c r="I191" i="2" s="1"/>
  <c r="J191" i="2" s="1"/>
  <c r="K191" i="2" s="1"/>
  <c r="AL182" i="2"/>
  <c r="F182" i="2" s="1"/>
  <c r="G182" i="2" s="1"/>
  <c r="H182" i="2" s="1"/>
  <c r="I182" i="2" s="1"/>
  <c r="J182" i="2" s="1"/>
  <c r="K182" i="2" s="1"/>
  <c r="AL116" i="2"/>
  <c r="F116" i="2" s="1"/>
  <c r="G116" i="2" s="1"/>
  <c r="H116" i="2" s="1"/>
  <c r="I116" i="2" s="1"/>
  <c r="J116" i="2" s="1"/>
  <c r="K116" i="2" s="1"/>
  <c r="AL115" i="2"/>
  <c r="F115" i="2" s="1"/>
  <c r="G115" i="2" s="1"/>
  <c r="H115" i="2" s="1"/>
  <c r="I115" i="2" s="1"/>
  <c r="J115" i="2" s="1"/>
  <c r="K115" i="2" s="1"/>
  <c r="AL114" i="2"/>
  <c r="BO100" i="2"/>
  <c r="AL102" i="2"/>
  <c r="F98" i="2"/>
  <c r="F97" i="2"/>
  <c r="G97" i="2" s="1"/>
  <c r="H97" i="2" s="1"/>
  <c r="I97" i="2" s="1"/>
  <c r="J97" i="2" s="1"/>
  <c r="K97" i="2" s="1"/>
  <c r="AL93" i="2"/>
  <c r="F93" i="2" s="1"/>
  <c r="G93" i="2" s="1"/>
  <c r="H93" i="2" s="1"/>
  <c r="I93" i="2" s="1"/>
  <c r="J93" i="2" s="1"/>
  <c r="K93" i="2" s="1"/>
  <c r="F91" i="2"/>
  <c r="F90" i="2"/>
  <c r="CQ79" i="2"/>
  <c r="F79" i="2" s="1"/>
  <c r="G79" i="2" s="1"/>
  <c r="H79" i="2" s="1"/>
  <c r="I79" i="2" s="1"/>
  <c r="J79" i="2" s="1"/>
  <c r="K79" i="2" s="1"/>
  <c r="L79" i="2" s="1"/>
  <c r="M79" i="2" s="1"/>
  <c r="N79" i="2" s="1"/>
  <c r="O79" i="2" s="1"/>
  <c r="P79" i="2" s="1"/>
  <c r="Q79" i="2" s="1"/>
  <c r="CQ45" i="2"/>
  <c r="BO45" i="2"/>
  <c r="AL78" i="2"/>
  <c r="F56" i="2"/>
  <c r="D56" i="3" s="1"/>
  <c r="AL45" i="2"/>
  <c r="F30" i="2"/>
  <c r="D30" i="3" s="1"/>
  <c r="AL21" i="2"/>
  <c r="F18" i="2"/>
  <c r="CM100" i="1"/>
  <c r="F100" i="1" s="1"/>
  <c r="G100" i="1" s="1"/>
  <c r="H100" i="1" s="1"/>
  <c r="I100" i="1" s="1"/>
  <c r="J100" i="1" s="1"/>
  <c r="K100" i="1" s="1"/>
  <c r="CM78" i="1"/>
  <c r="F78" i="1" s="1"/>
  <c r="G78" i="1" s="1"/>
  <c r="H78" i="1" s="1"/>
  <c r="I78" i="1" s="1"/>
  <c r="J78" i="1" s="1"/>
  <c r="K78" i="1" s="1"/>
  <c r="AH172" i="1"/>
  <c r="BJ172" i="1" s="1"/>
  <c r="AH116" i="1"/>
  <c r="AH115" i="1"/>
  <c r="AH18" i="1"/>
  <c r="BJ18" i="1" s="1"/>
  <c r="C188" i="3"/>
  <c r="F95" i="2"/>
  <c r="G95" i="2" s="1"/>
  <c r="F96" i="2"/>
  <c r="G96" i="2" s="1"/>
  <c r="H96" i="2" s="1"/>
  <c r="F94" i="2"/>
  <c r="G94" i="2" s="1"/>
  <c r="H94" i="2" s="1"/>
  <c r="I94" i="2" s="1"/>
  <c r="J94" i="2" s="1"/>
  <c r="K94" i="2" s="1"/>
  <c r="F92" i="2"/>
  <c r="C62" i="3"/>
  <c r="C64" i="3"/>
  <c r="C66" i="3"/>
  <c r="C68" i="3"/>
  <c r="F70" i="2"/>
  <c r="G70" i="2" s="1"/>
  <c r="H70" i="2" s="1"/>
  <c r="I70" i="2" s="1"/>
  <c r="J70" i="2" s="1"/>
  <c r="K70" i="2" s="1"/>
  <c r="C71" i="3"/>
  <c r="C74" i="3"/>
  <c r="C75" i="3"/>
  <c r="C76" i="3"/>
  <c r="C59" i="3"/>
  <c r="C10" i="3"/>
  <c r="C11" i="3"/>
  <c r="C183" i="3"/>
  <c r="BJ115" i="1" l="1"/>
  <c r="F115" i="1"/>
  <c r="G115" i="1" s="1"/>
  <c r="H115" i="1" s="1"/>
  <c r="I115" i="1" s="1"/>
  <c r="J115" i="1" s="1"/>
  <c r="K115" i="1" s="1"/>
  <c r="F116" i="1"/>
  <c r="G116" i="1" s="1"/>
  <c r="H116" i="1" s="1"/>
  <c r="I116" i="1" s="1"/>
  <c r="J116" i="1" s="1"/>
  <c r="K116" i="1" s="1"/>
  <c r="BJ116" i="1"/>
  <c r="F114" i="2"/>
  <c r="G114" i="2" s="1"/>
  <c r="H114" i="2" s="1"/>
  <c r="I114" i="2" s="1"/>
  <c r="J114" i="2" s="1"/>
  <c r="K114" i="2" s="1"/>
  <c r="AL193" i="2"/>
  <c r="F18" i="1"/>
  <c r="G18" i="1" s="1"/>
  <c r="H18" i="1" s="1"/>
  <c r="I18" i="1" s="1"/>
  <c r="J18" i="1" s="1"/>
  <c r="K18" i="1" s="1"/>
  <c r="F185" i="1"/>
  <c r="G185" i="1" s="1"/>
  <c r="H185" i="1" s="1"/>
  <c r="I185" i="1" s="1"/>
  <c r="J185" i="1" s="1"/>
  <c r="K185" i="1" s="1"/>
  <c r="F172" i="1"/>
  <c r="G172" i="1" s="1"/>
  <c r="H172" i="1" s="1"/>
  <c r="I172" i="1" s="1"/>
  <c r="J172" i="1" s="1"/>
  <c r="K172" i="1" s="1"/>
  <c r="D180" i="3"/>
  <c r="D181" i="3"/>
  <c r="BK199" i="1"/>
  <c r="R79" i="2"/>
  <c r="S79" i="2" s="1"/>
  <c r="T79" i="2" s="1"/>
  <c r="U79" i="2" s="1"/>
  <c r="V79" i="2" s="1"/>
  <c r="W79" i="2" s="1"/>
  <c r="X79" i="2" s="1"/>
  <c r="Y79" i="2" s="1"/>
  <c r="Z79" i="2" s="1"/>
  <c r="AA79" i="2" s="1"/>
  <c r="AB79" i="2" s="1"/>
  <c r="AC79" i="2" s="1"/>
  <c r="AD79" i="2" s="1"/>
  <c r="AE79" i="2" s="1"/>
  <c r="AF79" i="2" s="1"/>
  <c r="AG79" i="2" s="1"/>
  <c r="G56" i="2"/>
  <c r="E56" i="3" s="1"/>
  <c r="G91" i="2"/>
  <c r="H91" i="2" s="1"/>
  <c r="I91" i="2" s="1"/>
  <c r="J91" i="2" s="1"/>
  <c r="K91" i="2" s="1"/>
  <c r="F14" i="2"/>
  <c r="D14" i="3" s="1"/>
  <c r="F25" i="2"/>
  <c r="D25" i="3" s="1"/>
  <c r="F43" i="2"/>
  <c r="D43" i="3" s="1"/>
  <c r="F73" i="2"/>
  <c r="G73" i="2" s="1"/>
  <c r="H73" i="2" s="1"/>
  <c r="I73" i="2" s="1"/>
  <c r="J73" i="2" s="1"/>
  <c r="K73" i="2" s="1"/>
  <c r="F61" i="2"/>
  <c r="G61" i="2" s="1"/>
  <c r="H61" i="2" s="1"/>
  <c r="I61" i="2" s="1"/>
  <c r="J61" i="2" s="1"/>
  <c r="K61" i="2" s="1"/>
  <c r="G98" i="2"/>
  <c r="H98" i="2" s="1"/>
  <c r="I98" i="2" s="1"/>
  <c r="J98" i="2" s="1"/>
  <c r="K98" i="2" s="1"/>
  <c r="F74" i="2"/>
  <c r="G74" i="2" s="1"/>
  <c r="H74" i="2" s="1"/>
  <c r="I74" i="2" s="1"/>
  <c r="J74" i="2" s="1"/>
  <c r="K74" i="2" s="1"/>
  <c r="C70" i="3"/>
  <c r="F15" i="2"/>
  <c r="G15" i="2" s="1"/>
  <c r="H15" i="2" s="1"/>
  <c r="I15" i="2" s="1"/>
  <c r="J15" i="2" s="1"/>
  <c r="K15" i="2" s="1"/>
  <c r="F26" i="2"/>
  <c r="G26" i="2" s="1"/>
  <c r="F32" i="2"/>
  <c r="G32" i="2" s="1"/>
  <c r="F35" i="2"/>
  <c r="F34" i="2"/>
  <c r="F77" i="2"/>
  <c r="G77" i="2" s="1"/>
  <c r="H77" i="2" s="1"/>
  <c r="I77" i="2" s="1"/>
  <c r="J77" i="2" s="1"/>
  <c r="K77" i="2" s="1"/>
  <c r="F65" i="2"/>
  <c r="G65" i="2" s="1"/>
  <c r="H65" i="2" s="1"/>
  <c r="I65" i="2" s="1"/>
  <c r="J65" i="2" s="1"/>
  <c r="K65" i="2" s="1"/>
  <c r="I96" i="2"/>
  <c r="J96" i="2" s="1"/>
  <c r="K96" i="2" s="1"/>
  <c r="G90" i="2"/>
  <c r="H90" i="2" s="1"/>
  <c r="I90" i="2" s="1"/>
  <c r="J90" i="2" s="1"/>
  <c r="K90" i="2" s="1"/>
  <c r="F28" i="2"/>
  <c r="D28" i="3" s="1"/>
  <c r="F24" i="2"/>
  <c r="D24" i="3" s="1"/>
  <c r="F37" i="2"/>
  <c r="F33" i="2"/>
  <c r="F57" i="2"/>
  <c r="F71" i="2"/>
  <c r="G71" i="2" s="1"/>
  <c r="H71" i="2" s="1"/>
  <c r="I71" i="2" s="1"/>
  <c r="J71" i="2" s="1"/>
  <c r="K71" i="2" s="1"/>
  <c r="F22" i="2"/>
  <c r="D22" i="3" s="1"/>
  <c r="F69" i="2"/>
  <c r="G69" i="2" s="1"/>
  <c r="H69" i="2" s="1"/>
  <c r="I69" i="2" s="1"/>
  <c r="J69" i="2" s="1"/>
  <c r="K69" i="2" s="1"/>
  <c r="F40" i="2"/>
  <c r="F41" i="2"/>
  <c r="F67" i="2"/>
  <c r="G67" i="2" s="1"/>
  <c r="H67" i="2" s="1"/>
  <c r="I67" i="2" s="1"/>
  <c r="J67" i="2" s="1"/>
  <c r="K67" i="2" s="1"/>
  <c r="F21" i="2"/>
  <c r="F44" i="2"/>
  <c r="G44" i="2" s="1"/>
  <c r="F58" i="2"/>
  <c r="F78" i="2"/>
  <c r="G78" i="2" s="1"/>
  <c r="F13" i="2"/>
  <c r="D13" i="3" s="1"/>
  <c r="F29" i="2"/>
  <c r="C73" i="3"/>
  <c r="G18" i="2"/>
  <c r="G30" i="2"/>
  <c r="F75" i="2"/>
  <c r="F62" i="2"/>
  <c r="G62" i="2" s="1"/>
  <c r="H62" i="2" s="1"/>
  <c r="I62" i="2" s="1"/>
  <c r="J62" i="2" s="1"/>
  <c r="K62" i="2" s="1"/>
  <c r="F11" i="2"/>
  <c r="G11" i="2" s="1"/>
  <c r="H11" i="2" s="1"/>
  <c r="I11" i="2" s="1"/>
  <c r="J11" i="2" s="1"/>
  <c r="K11" i="2" s="1"/>
  <c r="C61" i="3"/>
  <c r="C77" i="3"/>
  <c r="C95" i="3"/>
  <c r="F19" i="2"/>
  <c r="F42" i="2"/>
  <c r="F72" i="2"/>
  <c r="G72" i="2" s="1"/>
  <c r="H72" i="2" s="1"/>
  <c r="I72" i="2" s="1"/>
  <c r="J72" i="2" s="1"/>
  <c r="K72" i="2" s="1"/>
  <c r="F64" i="2"/>
  <c r="G64" i="2" s="1"/>
  <c r="H64" i="2" s="1"/>
  <c r="I64" i="2" s="1"/>
  <c r="J64" i="2" s="1"/>
  <c r="K64" i="2" s="1"/>
  <c r="F60" i="2"/>
  <c r="G60" i="2" s="1"/>
  <c r="H60" i="2" s="1"/>
  <c r="I60" i="2" s="1"/>
  <c r="J60" i="2" s="1"/>
  <c r="K60" i="2" s="1"/>
  <c r="C92" i="3"/>
  <c r="C179" i="3"/>
  <c r="C175" i="3"/>
  <c r="F16" i="2"/>
  <c r="G16" i="2" s="1"/>
  <c r="H16" i="2" s="1"/>
  <c r="I16" i="2" s="1"/>
  <c r="J16" i="2" s="1"/>
  <c r="K16" i="2" s="1"/>
  <c r="F20" i="2"/>
  <c r="F27" i="2"/>
  <c r="F23" i="2"/>
  <c r="D23" i="3" s="1"/>
  <c r="F63" i="2"/>
  <c r="G63" i="2" s="1"/>
  <c r="H63" i="2" s="1"/>
  <c r="I63" i="2" s="1"/>
  <c r="J63" i="2" s="1"/>
  <c r="K63" i="2" s="1"/>
  <c r="G92" i="2"/>
  <c r="H92" i="2" s="1"/>
  <c r="I92" i="2" s="1"/>
  <c r="J92" i="2" s="1"/>
  <c r="K92" i="2" s="1"/>
  <c r="F31" i="2"/>
  <c r="D31" i="3" s="1"/>
  <c r="F39" i="2"/>
  <c r="F36" i="2"/>
  <c r="F66" i="2"/>
  <c r="G66" i="2" s="1"/>
  <c r="H66" i="2" s="1"/>
  <c r="I66" i="2" s="1"/>
  <c r="J66" i="2" s="1"/>
  <c r="K66" i="2" s="1"/>
  <c r="F17" i="2"/>
  <c r="C65" i="3"/>
  <c r="C67" i="3"/>
  <c r="C63" i="3"/>
  <c r="C96" i="3"/>
  <c r="C177" i="3"/>
  <c r="F38" i="2"/>
  <c r="D38" i="3" s="1"/>
  <c r="H95" i="2"/>
  <c r="I95" i="2" s="1"/>
  <c r="J95" i="2" s="1"/>
  <c r="K95" i="2" s="1"/>
  <c r="C173" i="3"/>
  <c r="C176" i="3"/>
  <c r="C184" i="3"/>
  <c r="F76" i="2"/>
  <c r="G76" i="2" s="1"/>
  <c r="H76" i="2" s="1"/>
  <c r="I76" i="2" s="1"/>
  <c r="J76" i="2" s="1"/>
  <c r="K76" i="2" s="1"/>
  <c r="F68" i="2"/>
  <c r="G68" i="2" s="1"/>
  <c r="H68" i="2" s="1"/>
  <c r="I68" i="2" s="1"/>
  <c r="J68" i="2" s="1"/>
  <c r="K68" i="2" s="1"/>
  <c r="C94" i="3"/>
  <c r="C178" i="3"/>
  <c r="C174" i="3"/>
  <c r="F12" i="2"/>
  <c r="G12" i="2" s="1"/>
  <c r="H12" i="2" s="1"/>
  <c r="I12" i="2" s="1"/>
  <c r="J12" i="2" s="1"/>
  <c r="K12" i="2" s="1"/>
  <c r="F59" i="2"/>
  <c r="G59" i="2" s="1"/>
  <c r="H59" i="2" s="1"/>
  <c r="I59" i="2" s="1"/>
  <c r="J59" i="2" s="1"/>
  <c r="K59" i="2" s="1"/>
  <c r="D18" i="3"/>
  <c r="F10" i="2"/>
  <c r="C72" i="3"/>
  <c r="C12" i="3"/>
  <c r="C69" i="3"/>
  <c r="F199" i="2" l="1"/>
  <c r="H56" i="2"/>
  <c r="I56" i="2" s="1"/>
  <c r="D21" i="3"/>
  <c r="F199" i="1"/>
  <c r="F198" i="2"/>
  <c r="D42" i="3"/>
  <c r="F200" i="1"/>
  <c r="D26" i="3"/>
  <c r="D41" i="3"/>
  <c r="D33" i="3"/>
  <c r="D44" i="3"/>
  <c r="D70" i="3"/>
  <c r="D39" i="3"/>
  <c r="D17" i="3"/>
  <c r="D78" i="3"/>
  <c r="D35" i="3"/>
  <c r="E30" i="3"/>
  <c r="D40" i="3"/>
  <c r="E98" i="3"/>
  <c r="D98" i="3"/>
  <c r="E185" i="3"/>
  <c r="D185" i="3"/>
  <c r="D74" i="3"/>
  <c r="D29" i="3"/>
  <c r="D19" i="3"/>
  <c r="D32" i="3"/>
  <c r="D20" i="3"/>
  <c r="E15" i="3"/>
  <c r="E32" i="3"/>
  <c r="D37" i="3"/>
  <c r="D36" i="3"/>
  <c r="D34" i="3"/>
  <c r="D27" i="3"/>
  <c r="G24" i="2"/>
  <c r="E24" i="3" s="1"/>
  <c r="G22" i="2"/>
  <c r="H22" i="2" s="1"/>
  <c r="D16" i="3"/>
  <c r="D15" i="3"/>
  <c r="H26" i="2"/>
  <c r="G37" i="2"/>
  <c r="G38" i="2"/>
  <c r="E38" i="3" s="1"/>
  <c r="G31" i="2"/>
  <c r="E31" i="3" s="1"/>
  <c r="G20" i="2"/>
  <c r="G28" i="2"/>
  <c r="E28" i="3" s="1"/>
  <c r="G29" i="2"/>
  <c r="D67" i="3"/>
  <c r="G35" i="2"/>
  <c r="G25" i="2"/>
  <c r="E25" i="3" s="1"/>
  <c r="G17" i="2"/>
  <c r="E17" i="3" s="1"/>
  <c r="G27" i="2"/>
  <c r="H18" i="2"/>
  <c r="G36" i="2"/>
  <c r="E36" i="3" s="1"/>
  <c r="G40" i="2"/>
  <c r="G19" i="2"/>
  <c r="D11" i="3"/>
  <c r="G13" i="2"/>
  <c r="E13" i="3" s="1"/>
  <c r="G21" i="2"/>
  <c r="G41" i="2"/>
  <c r="G57" i="2"/>
  <c r="D57" i="3"/>
  <c r="G33" i="2"/>
  <c r="G39" i="2"/>
  <c r="G42" i="2"/>
  <c r="G58" i="2"/>
  <c r="D58" i="3"/>
  <c r="H32" i="2"/>
  <c r="H30" i="2"/>
  <c r="D66" i="3"/>
  <c r="G34" i="2"/>
  <c r="G43" i="2"/>
  <c r="E43" i="3" s="1"/>
  <c r="G14" i="2"/>
  <c r="E14" i="3" s="1"/>
  <c r="G10" i="2"/>
  <c r="D10" i="3"/>
  <c r="E26" i="3"/>
  <c r="E44" i="3"/>
  <c r="E181" i="3"/>
  <c r="D62" i="3"/>
  <c r="G23" i="2"/>
  <c r="E23" i="3" s="1"/>
  <c r="H44" i="2"/>
  <c r="E16" i="3"/>
  <c r="D94" i="3"/>
  <c r="D59" i="3"/>
  <c r="D68" i="3"/>
  <c r="D65" i="3"/>
  <c r="D90" i="3"/>
  <c r="E18" i="3"/>
  <c r="D12" i="3"/>
  <c r="D177" i="3"/>
  <c r="D71" i="3"/>
  <c r="D61" i="3"/>
  <c r="G75" i="2"/>
  <c r="H75" i="2" s="1"/>
  <c r="I75" i="2" s="1"/>
  <c r="J75" i="2" s="1"/>
  <c r="K75" i="2" s="1"/>
  <c r="D75" i="3"/>
  <c r="E11" i="3"/>
  <c r="E74" i="3"/>
  <c r="D64" i="3"/>
  <c r="D174" i="3"/>
  <c r="D73" i="3"/>
  <c r="D77" i="3"/>
  <c r="E63" i="3"/>
  <c r="D173" i="3"/>
  <c r="D69" i="3"/>
  <c r="D175" i="3"/>
  <c r="D92" i="3"/>
  <c r="D95" i="3"/>
  <c r="D172" i="3"/>
  <c r="D63" i="3"/>
  <c r="D60" i="3"/>
  <c r="E76" i="3"/>
  <c r="D178" i="3"/>
  <c r="D184" i="3"/>
  <c r="D96" i="3"/>
  <c r="H78" i="2"/>
  <c r="E78" i="3"/>
  <c r="D91" i="3"/>
  <c r="D72" i="3"/>
  <c r="E70" i="3"/>
  <c r="E60" i="3"/>
  <c r="D76" i="3"/>
  <c r="F15" i="3"/>
  <c r="D176" i="3"/>
  <c r="D97" i="3"/>
  <c r="D179" i="3"/>
  <c r="D93" i="3"/>
  <c r="E72" i="3"/>
  <c r="E66" i="3"/>
  <c r="E67" i="3"/>
  <c r="E64" i="3"/>
  <c r="AG205" i="1"/>
  <c r="BI205" i="1"/>
  <c r="AG204" i="1"/>
  <c r="BI204" i="1"/>
  <c r="AG206" i="1" l="1"/>
  <c r="BI206" i="1"/>
  <c r="F56" i="3"/>
  <c r="E75" i="3"/>
  <c r="E180" i="3"/>
  <c r="F30" i="3"/>
  <c r="G199" i="2"/>
  <c r="H10" i="2"/>
  <c r="F10" i="3" s="1"/>
  <c r="G198" i="2"/>
  <c r="G200" i="1"/>
  <c r="G199" i="1"/>
  <c r="E39" i="3"/>
  <c r="E27" i="3"/>
  <c r="E41" i="3"/>
  <c r="E40" i="3"/>
  <c r="E21" i="3"/>
  <c r="E20" i="3"/>
  <c r="E33" i="3"/>
  <c r="E29" i="3"/>
  <c r="E35" i="3"/>
  <c r="E22" i="3"/>
  <c r="F22" i="3"/>
  <c r="F98" i="3"/>
  <c r="E42" i="3"/>
  <c r="E37" i="3"/>
  <c r="E34" i="3"/>
  <c r="H24" i="2"/>
  <c r="F24" i="3" s="1"/>
  <c r="E19" i="3"/>
  <c r="E10" i="3"/>
  <c r="H34" i="2"/>
  <c r="H19" i="2"/>
  <c r="H37" i="2"/>
  <c r="H23" i="2"/>
  <c r="F23" i="3" s="1"/>
  <c r="I32" i="2"/>
  <c r="H42" i="2"/>
  <c r="H33" i="2"/>
  <c r="H41" i="2"/>
  <c r="H13" i="2"/>
  <c r="F13" i="3" s="1"/>
  <c r="H40" i="2"/>
  <c r="H27" i="2"/>
  <c r="H25" i="2"/>
  <c r="F25" i="3" s="1"/>
  <c r="H20" i="2"/>
  <c r="F20" i="3" s="1"/>
  <c r="H38" i="2"/>
  <c r="F38" i="3" s="1"/>
  <c r="H43" i="2"/>
  <c r="F43" i="3" s="1"/>
  <c r="H29" i="2"/>
  <c r="H14" i="2"/>
  <c r="F14" i="3" s="1"/>
  <c r="I30" i="2"/>
  <c r="G30" i="3" s="1"/>
  <c r="H58" i="2"/>
  <c r="E58" i="3"/>
  <c r="H39" i="2"/>
  <c r="E57" i="3"/>
  <c r="H57" i="2"/>
  <c r="H21" i="2"/>
  <c r="H36" i="2"/>
  <c r="I18" i="2"/>
  <c r="H17" i="2"/>
  <c r="H35" i="2"/>
  <c r="H28" i="2"/>
  <c r="F28" i="3" s="1"/>
  <c r="H31" i="2"/>
  <c r="F31" i="3" s="1"/>
  <c r="I22" i="2"/>
  <c r="I26" i="2"/>
  <c r="F180" i="3"/>
  <c r="F11" i="3"/>
  <c r="E177" i="3"/>
  <c r="E90" i="3"/>
  <c r="E68" i="3"/>
  <c r="E62" i="3"/>
  <c r="F44" i="3"/>
  <c r="F26" i="3"/>
  <c r="F64" i="3"/>
  <c r="F67" i="3"/>
  <c r="F66" i="3"/>
  <c r="G15" i="3"/>
  <c r="E91" i="3"/>
  <c r="I78" i="2"/>
  <c r="F78" i="3"/>
  <c r="E184" i="3"/>
  <c r="J56" i="2"/>
  <c r="G56" i="3"/>
  <c r="E92" i="3"/>
  <c r="E69" i="3"/>
  <c r="E174" i="3"/>
  <c r="F74" i="3"/>
  <c r="E94" i="3"/>
  <c r="E173" i="3"/>
  <c r="F75" i="3"/>
  <c r="E97" i="3"/>
  <c r="E176" i="3"/>
  <c r="F70" i="3"/>
  <c r="E178" i="3"/>
  <c r="F76" i="3"/>
  <c r="E172" i="3"/>
  <c r="F63" i="3"/>
  <c r="E71" i="3"/>
  <c r="E12" i="3"/>
  <c r="E65" i="3"/>
  <c r="E59" i="3"/>
  <c r="F16" i="3"/>
  <c r="E93" i="3"/>
  <c r="F60" i="3"/>
  <c r="E175" i="3"/>
  <c r="F72" i="3"/>
  <c r="E179" i="3"/>
  <c r="E96" i="3"/>
  <c r="E95" i="3"/>
  <c r="E77" i="3"/>
  <c r="E73" i="3"/>
  <c r="E61" i="3"/>
  <c r="F18" i="3"/>
  <c r="I44" i="2"/>
  <c r="F181" i="3"/>
  <c r="F185" i="3" l="1"/>
  <c r="F36" i="3"/>
  <c r="F32" i="3"/>
  <c r="H199" i="2"/>
  <c r="H200" i="1"/>
  <c r="H199" i="1"/>
  <c r="F29" i="3"/>
  <c r="I10" i="2"/>
  <c r="H198" i="2"/>
  <c r="F39" i="3"/>
  <c r="F21" i="3"/>
  <c r="F42" i="3"/>
  <c r="F37" i="3"/>
  <c r="F34" i="3"/>
  <c r="I24" i="2"/>
  <c r="G24" i="3" s="1"/>
  <c r="G32" i="3"/>
  <c r="F41" i="3"/>
  <c r="F33" i="3"/>
  <c r="F17" i="3"/>
  <c r="G185" i="3"/>
  <c r="G98" i="3"/>
  <c r="F40" i="3"/>
  <c r="F35" i="3"/>
  <c r="F27" i="3"/>
  <c r="G22" i="3"/>
  <c r="F19" i="3"/>
  <c r="J22" i="2"/>
  <c r="H22" i="3" s="1"/>
  <c r="I36" i="2"/>
  <c r="G36" i="3" s="1"/>
  <c r="I35" i="2"/>
  <c r="I14" i="2"/>
  <c r="G14" i="3" s="1"/>
  <c r="I43" i="2"/>
  <c r="G43" i="3" s="1"/>
  <c r="I20" i="2"/>
  <c r="G20" i="3" s="1"/>
  <c r="I27" i="2"/>
  <c r="I40" i="2"/>
  <c r="I41" i="2"/>
  <c r="I42" i="2"/>
  <c r="I23" i="2"/>
  <c r="G23" i="3" s="1"/>
  <c r="I19" i="2"/>
  <c r="I28" i="2"/>
  <c r="G28" i="3" s="1"/>
  <c r="F58" i="3"/>
  <c r="I58" i="2"/>
  <c r="J26" i="2"/>
  <c r="I31" i="2"/>
  <c r="G31" i="3" s="1"/>
  <c r="J18" i="2"/>
  <c r="I21" i="2"/>
  <c r="I39" i="2"/>
  <c r="J30" i="2"/>
  <c r="I37" i="2"/>
  <c r="I17" i="2"/>
  <c r="I57" i="2"/>
  <c r="F57" i="3"/>
  <c r="I29" i="2"/>
  <c r="I38" i="2"/>
  <c r="G38" i="3" s="1"/>
  <c r="I25" i="2"/>
  <c r="G25" i="3" s="1"/>
  <c r="I13" i="2"/>
  <c r="G13" i="3" s="1"/>
  <c r="I33" i="2"/>
  <c r="J32" i="2"/>
  <c r="I34" i="2"/>
  <c r="G181" i="3"/>
  <c r="F65" i="3"/>
  <c r="F178" i="3"/>
  <c r="G18" i="3"/>
  <c r="F77" i="3"/>
  <c r="G60" i="3"/>
  <c r="F59" i="3"/>
  <c r="F12" i="3"/>
  <c r="F176" i="3"/>
  <c r="F173" i="3"/>
  <c r="F69" i="3"/>
  <c r="K56" i="2"/>
  <c r="H56" i="3"/>
  <c r="F91" i="3"/>
  <c r="H15" i="3"/>
  <c r="G44" i="3"/>
  <c r="F68" i="3"/>
  <c r="G72" i="3"/>
  <c r="G16" i="3"/>
  <c r="G66" i="3"/>
  <c r="F62" i="3"/>
  <c r="F177" i="3"/>
  <c r="F73" i="3"/>
  <c r="F96" i="3"/>
  <c r="F175" i="3"/>
  <c r="F71" i="3"/>
  <c r="G63" i="3"/>
  <c r="F172" i="3"/>
  <c r="G76" i="3"/>
  <c r="G70" i="3"/>
  <c r="F94" i="3"/>
  <c r="G74" i="3"/>
  <c r="J78" i="2"/>
  <c r="G78" i="3"/>
  <c r="G67" i="3"/>
  <c r="G26" i="3"/>
  <c r="G180" i="3"/>
  <c r="G10" i="3"/>
  <c r="F174" i="3"/>
  <c r="F90" i="3"/>
  <c r="J44" i="2"/>
  <c r="F61" i="3"/>
  <c r="F95" i="3"/>
  <c r="F179" i="3"/>
  <c r="F93" i="3"/>
  <c r="F97" i="3"/>
  <c r="G75" i="3"/>
  <c r="F92" i="3"/>
  <c r="F184" i="3"/>
  <c r="G64" i="3"/>
  <c r="G11" i="3"/>
  <c r="J24" i="2" l="1"/>
  <c r="H24" i="3" s="1"/>
  <c r="I199" i="2"/>
  <c r="G42" i="3"/>
  <c r="I200" i="1"/>
  <c r="G27" i="3"/>
  <c r="I199" i="1"/>
  <c r="J10" i="2"/>
  <c r="H10" i="3" s="1"/>
  <c r="I198" i="2"/>
  <c r="H30" i="3"/>
  <c r="G39" i="3"/>
  <c r="G19" i="3"/>
  <c r="G21" i="3"/>
  <c r="G33" i="3"/>
  <c r="G37" i="3"/>
  <c r="G40" i="3"/>
  <c r="H32" i="3"/>
  <c r="G29" i="3"/>
  <c r="I185" i="3"/>
  <c r="H185" i="3"/>
  <c r="I98" i="3"/>
  <c r="H98" i="3"/>
  <c r="G41" i="3"/>
  <c r="G35" i="3"/>
  <c r="G34" i="3"/>
  <c r="G17" i="3"/>
  <c r="K32" i="2"/>
  <c r="J13" i="2"/>
  <c r="H13" i="3" s="1"/>
  <c r="J25" i="2"/>
  <c r="H25" i="3" s="1"/>
  <c r="J29" i="2"/>
  <c r="H29" i="3" s="1"/>
  <c r="J17" i="2"/>
  <c r="K30" i="2"/>
  <c r="J21" i="2"/>
  <c r="H21" i="3" s="1"/>
  <c r="J31" i="2"/>
  <c r="H31" i="3" s="1"/>
  <c r="J19" i="2"/>
  <c r="H19" i="3" s="1"/>
  <c r="J42" i="2"/>
  <c r="J40" i="2"/>
  <c r="J20" i="2"/>
  <c r="H20" i="3" s="1"/>
  <c r="J14" i="2"/>
  <c r="H14" i="3" s="1"/>
  <c r="J36" i="2"/>
  <c r="G58" i="3"/>
  <c r="J58" i="2"/>
  <c r="J34" i="2"/>
  <c r="J33" i="2"/>
  <c r="J38" i="2"/>
  <c r="H38" i="3" s="1"/>
  <c r="J57" i="2"/>
  <c r="G57" i="3"/>
  <c r="J37" i="2"/>
  <c r="H37" i="3" s="1"/>
  <c r="J39" i="2"/>
  <c r="K18" i="2"/>
  <c r="K26" i="2"/>
  <c r="J28" i="2"/>
  <c r="H28" i="3" s="1"/>
  <c r="J23" i="2"/>
  <c r="H23" i="3" s="1"/>
  <c r="J41" i="2"/>
  <c r="J27" i="2"/>
  <c r="J43" i="2"/>
  <c r="H43" i="3" s="1"/>
  <c r="J35" i="2"/>
  <c r="K22" i="2"/>
  <c r="H180" i="3"/>
  <c r="H70" i="3"/>
  <c r="G62" i="3"/>
  <c r="G59" i="3"/>
  <c r="I64" i="3"/>
  <c r="AR64" i="2" s="1"/>
  <c r="H64" i="3"/>
  <c r="H75" i="3"/>
  <c r="G95" i="3"/>
  <c r="G61" i="3"/>
  <c r="H76" i="3"/>
  <c r="G71" i="3"/>
  <c r="G175" i="3"/>
  <c r="G96" i="3"/>
  <c r="G73" i="3"/>
  <c r="G177" i="3"/>
  <c r="G91" i="3"/>
  <c r="I56" i="3"/>
  <c r="AR56" i="2" s="1"/>
  <c r="G173" i="3"/>
  <c r="G12" i="3"/>
  <c r="G65" i="3"/>
  <c r="H74" i="3"/>
  <c r="H44" i="3"/>
  <c r="G69" i="3"/>
  <c r="H11" i="3"/>
  <c r="G184" i="3"/>
  <c r="G92" i="3"/>
  <c r="H26" i="3"/>
  <c r="H67" i="3"/>
  <c r="G94" i="3"/>
  <c r="I63" i="3"/>
  <c r="AR63" i="2" s="1"/>
  <c r="H63" i="3"/>
  <c r="H16" i="3"/>
  <c r="G68" i="3"/>
  <c r="I15" i="3"/>
  <c r="G176" i="3"/>
  <c r="H60" i="3"/>
  <c r="H18" i="3"/>
  <c r="G90" i="3"/>
  <c r="K78" i="2"/>
  <c r="H78" i="3"/>
  <c r="G172" i="3"/>
  <c r="H72" i="3"/>
  <c r="G77" i="3"/>
  <c r="G97" i="3"/>
  <c r="G93" i="3"/>
  <c r="G179" i="3"/>
  <c r="K44" i="2"/>
  <c r="G174" i="3"/>
  <c r="H66" i="3"/>
  <c r="G178" i="3"/>
  <c r="H181" i="3"/>
  <c r="Z6" i="4"/>
  <c r="BD47" i="1" s="1"/>
  <c r="BE194" i="1" l="1"/>
  <c r="BD194" i="1"/>
  <c r="BC194" i="1"/>
  <c r="H34" i="3"/>
  <c r="K24" i="2"/>
  <c r="I24" i="3" s="1"/>
  <c r="H42" i="3"/>
  <c r="J200" i="1"/>
  <c r="K10" i="2"/>
  <c r="I10" i="3" s="1"/>
  <c r="J198" i="2"/>
  <c r="H35" i="3"/>
  <c r="H39" i="3"/>
  <c r="J199" i="2"/>
  <c r="J199" i="1"/>
  <c r="I32" i="3"/>
  <c r="I22" i="3"/>
  <c r="I30" i="3"/>
  <c r="H41" i="3"/>
  <c r="H36" i="3"/>
  <c r="H27" i="3"/>
  <c r="H40" i="3"/>
  <c r="H33" i="3"/>
  <c r="H17" i="3"/>
  <c r="K35" i="2"/>
  <c r="K23" i="2"/>
  <c r="I23" i="3" s="1"/>
  <c r="K39" i="2"/>
  <c r="K20" i="2"/>
  <c r="I20" i="3" s="1"/>
  <c r="AR20" i="2" s="1"/>
  <c r="K13" i="2"/>
  <c r="I13" i="3" s="1"/>
  <c r="AR13" i="2" s="1"/>
  <c r="K58" i="2"/>
  <c r="I58" i="3" s="1"/>
  <c r="AR58" i="2" s="1"/>
  <c r="H58" i="3"/>
  <c r="K27" i="2"/>
  <c r="H57" i="3"/>
  <c r="K57" i="2"/>
  <c r="I57" i="3" s="1"/>
  <c r="AR57" i="2" s="1"/>
  <c r="K34" i="2"/>
  <c r="K36" i="2"/>
  <c r="K42" i="2"/>
  <c r="K31" i="2"/>
  <c r="I31" i="3" s="1"/>
  <c r="K29" i="2"/>
  <c r="K43" i="2"/>
  <c r="I43" i="3" s="1"/>
  <c r="K41" i="2"/>
  <c r="K28" i="2"/>
  <c r="I28" i="3" s="1"/>
  <c r="K37" i="2"/>
  <c r="K38" i="2"/>
  <c r="I38" i="3" s="1"/>
  <c r="K33" i="2"/>
  <c r="K14" i="2"/>
  <c r="I14" i="3" s="1"/>
  <c r="AR14" i="2" s="1"/>
  <c r="K40" i="2"/>
  <c r="K19" i="2"/>
  <c r="K21" i="2"/>
  <c r="K17" i="2"/>
  <c r="K25" i="2"/>
  <c r="I25" i="3" s="1"/>
  <c r="H179" i="3"/>
  <c r="I72" i="3"/>
  <c r="AR72" i="2" s="1"/>
  <c r="I60" i="3"/>
  <c r="AR60" i="2" s="1"/>
  <c r="H176" i="3"/>
  <c r="I67" i="3"/>
  <c r="AR67" i="2" s="1"/>
  <c r="H184" i="3"/>
  <c r="H69" i="3"/>
  <c r="I44" i="3"/>
  <c r="H173" i="3"/>
  <c r="H73" i="3"/>
  <c r="I76" i="3"/>
  <c r="AR76" i="2" s="1"/>
  <c r="H62" i="3"/>
  <c r="I181" i="3"/>
  <c r="I78" i="3"/>
  <c r="AR78" i="2" s="1"/>
  <c r="H91" i="3"/>
  <c r="H175" i="3"/>
  <c r="H71" i="3"/>
  <c r="I66" i="3"/>
  <c r="AR66" i="2" s="1"/>
  <c r="H174" i="3"/>
  <c r="H93" i="3"/>
  <c r="H97" i="3"/>
  <c r="I18" i="3"/>
  <c r="H68" i="3"/>
  <c r="I16" i="3"/>
  <c r="I92" i="3"/>
  <c r="H92" i="3"/>
  <c r="I65" i="3"/>
  <c r="AR65" i="2" s="1"/>
  <c r="H65" i="3"/>
  <c r="H12" i="3"/>
  <c r="I96" i="3"/>
  <c r="H96" i="3"/>
  <c r="I95" i="3"/>
  <c r="H95" i="3"/>
  <c r="I75" i="3"/>
  <c r="AR75" i="2" s="1"/>
  <c r="H59" i="3"/>
  <c r="I70" i="3"/>
  <c r="AR70" i="2" s="1"/>
  <c r="I180" i="3"/>
  <c r="AR180" i="2" s="1"/>
  <c r="H178" i="3"/>
  <c r="H77" i="3"/>
  <c r="H172" i="3"/>
  <c r="H90" i="3"/>
  <c r="I94" i="3"/>
  <c r="H94" i="3"/>
  <c r="I26" i="3"/>
  <c r="I11" i="3"/>
  <c r="I74" i="3"/>
  <c r="AR74" i="2" s="1"/>
  <c r="H177" i="3"/>
  <c r="H61" i="3"/>
  <c r="F45" i="2"/>
  <c r="G45" i="2" s="1"/>
  <c r="H45" i="2" s="1"/>
  <c r="I45" i="2" s="1"/>
  <c r="J45" i="2" s="1"/>
  <c r="K45" i="2" s="1"/>
  <c r="I40" i="3" l="1"/>
  <c r="I36" i="3"/>
  <c r="K199" i="2"/>
  <c r="I34" i="3"/>
  <c r="I37" i="3"/>
  <c r="I42" i="3"/>
  <c r="K200" i="1"/>
  <c r="K198" i="2"/>
  <c r="K199" i="1"/>
  <c r="I39" i="3"/>
  <c r="I21" i="3"/>
  <c r="I17" i="3"/>
  <c r="I29" i="3"/>
  <c r="I19" i="3"/>
  <c r="I41" i="3"/>
  <c r="I35" i="3"/>
  <c r="AR35" i="2" s="1"/>
  <c r="I33" i="3"/>
  <c r="I27" i="3"/>
  <c r="I93" i="3"/>
  <c r="AR93" i="2" s="1"/>
  <c r="I59" i="3"/>
  <c r="AR59" i="2" s="1"/>
  <c r="I71" i="3"/>
  <c r="AR71" i="2" s="1"/>
  <c r="I91" i="3"/>
  <c r="AR91" i="2" s="1"/>
  <c r="I69" i="3"/>
  <c r="AR69" i="2" s="1"/>
  <c r="I179" i="3"/>
  <c r="I172" i="3"/>
  <c r="AR172" i="2" s="1"/>
  <c r="I174" i="3"/>
  <c r="I73" i="3"/>
  <c r="AR73" i="2" s="1"/>
  <c r="I90" i="3"/>
  <c r="AR90" i="2" s="1"/>
  <c r="I12" i="3"/>
  <c r="I68" i="3"/>
  <c r="AR68" i="2" s="1"/>
  <c r="I97" i="3"/>
  <c r="AR97" i="2" s="1"/>
  <c r="I62" i="3"/>
  <c r="AR62" i="2" s="1"/>
  <c r="I173" i="3"/>
  <c r="I184" i="3"/>
  <c r="I77" i="3"/>
  <c r="AR77" i="2" s="1"/>
  <c r="I176" i="3"/>
  <c r="I61" i="3"/>
  <c r="AR61" i="2" s="1"/>
  <c r="I177" i="3"/>
  <c r="I178" i="3"/>
  <c r="I175" i="3"/>
  <c r="D191" i="3"/>
  <c r="L222" i="1"/>
  <c r="L223" i="1"/>
  <c r="L214" i="1"/>
  <c r="L210" i="1"/>
  <c r="L218" i="1"/>
  <c r="L219" i="1"/>
  <c r="L215" i="1"/>
  <c r="L211" i="1"/>
  <c r="E191" i="3" l="1"/>
  <c r="F191" i="3" l="1"/>
  <c r="G191" i="3" l="1"/>
  <c r="H191" i="3" l="1"/>
  <c r="I191" i="3" l="1"/>
  <c r="AR191" i="2" s="1"/>
  <c r="M4" i="2" l="1"/>
  <c r="CS193" i="1" l="1"/>
  <c r="CS205" i="1" s="1"/>
  <c r="AA6" i="4" l="1"/>
  <c r="BE47" i="1" s="1"/>
  <c r="Z8" i="4"/>
  <c r="BD81" i="1" s="1"/>
  <c r="AA8" i="4"/>
  <c r="BE81" i="1" s="1"/>
  <c r="Y10" i="4"/>
  <c r="BC109" i="1" s="1"/>
  <c r="Z10" i="4"/>
  <c r="BD109" i="1" s="1"/>
  <c r="AA10" i="4"/>
  <c r="BE109" i="1" s="1"/>
  <c r="Y8" i="4" l="1"/>
  <c r="BC81" i="1" s="1"/>
  <c r="Y6" i="4"/>
  <c r="BC47" i="1" s="1"/>
  <c r="CS4" i="1"/>
  <c r="AN4" i="1"/>
  <c r="BQ4" i="1"/>
  <c r="AM4" i="1" l="1"/>
  <c r="D190" i="3" l="1"/>
  <c r="BO193" i="2"/>
  <c r="DX193" i="2"/>
  <c r="DW193" i="2"/>
  <c r="DV193" i="2"/>
  <c r="DT193" i="2"/>
  <c r="DS193" i="2"/>
  <c r="DG193" i="2"/>
  <c r="DG204" i="2" s="1"/>
  <c r="DF193" i="2"/>
  <c r="DF204" i="2" s="1"/>
  <c r="DE193" i="2"/>
  <c r="DE204" i="2" s="1"/>
  <c r="DD193" i="2"/>
  <c r="DD204" i="2" s="1"/>
  <c r="DC193" i="2"/>
  <c r="DC204" i="2" s="1"/>
  <c r="DB193" i="2"/>
  <c r="DB204" i="2" s="1"/>
  <c r="DA193" i="2"/>
  <c r="DA204" i="2" s="1"/>
  <c r="CZ193" i="2"/>
  <c r="CZ204" i="2" s="1"/>
  <c r="CY193" i="2"/>
  <c r="CY204" i="2" s="1"/>
  <c r="CX193" i="2"/>
  <c r="CX204" i="2" s="1"/>
  <c r="CW193" i="2"/>
  <c r="CW204" i="2" s="1"/>
  <c r="CV193" i="2"/>
  <c r="CU193" i="2"/>
  <c r="CT193" i="2"/>
  <c r="CS193" i="2"/>
  <c r="CR193" i="2"/>
  <c r="BR193" i="2"/>
  <c r="BQ193" i="2"/>
  <c r="BP193" i="2"/>
  <c r="DV204" i="2" l="1"/>
  <c r="DV195" i="2"/>
  <c r="DW204" i="2"/>
  <c r="DW195" i="2"/>
  <c r="DX204" i="2"/>
  <c r="DX195" i="2"/>
  <c r="DT204" i="2"/>
  <c r="DT195" i="2"/>
  <c r="DS204" i="2"/>
  <c r="DS195" i="2"/>
  <c r="CS204" i="2"/>
  <c r="CS195" i="2"/>
  <c r="CT204" i="2"/>
  <c r="CT195" i="2"/>
  <c r="CV204" i="2"/>
  <c r="CV195" i="2"/>
  <c r="CU204" i="2"/>
  <c r="CU195" i="2"/>
  <c r="CR204" i="2"/>
  <c r="CR195" i="2"/>
  <c r="BO204" i="2"/>
  <c r="BO195" i="2"/>
  <c r="BP204" i="2"/>
  <c r="BP195" i="2"/>
  <c r="BR204" i="2"/>
  <c r="BR195" i="2"/>
  <c r="BQ204" i="2"/>
  <c r="BQ195" i="2"/>
  <c r="E190" i="3"/>
  <c r="BS193" i="2"/>
  <c r="CQ193" i="2"/>
  <c r="DU193" i="2"/>
  <c r="E193" i="2"/>
  <c r="AM193" i="2"/>
  <c r="AM195" i="2" s="1"/>
  <c r="E204" i="2" l="1"/>
  <c r="C193" i="3"/>
  <c r="DU204" i="2"/>
  <c r="DU195" i="2"/>
  <c r="AM204" i="2"/>
  <c r="AL204" i="2"/>
  <c r="AL195" i="2"/>
  <c r="CQ204" i="2"/>
  <c r="CQ195" i="2"/>
  <c r="BS204" i="2"/>
  <c r="BS195" i="2"/>
  <c r="F190" i="3"/>
  <c r="AH193" i="1"/>
  <c r="AK193" i="1"/>
  <c r="AJ193" i="1"/>
  <c r="F12" i="4" s="1"/>
  <c r="AI193" i="1"/>
  <c r="E12" i="4" s="1"/>
  <c r="AL193" i="1"/>
  <c r="AN193" i="2"/>
  <c r="AN195" i="2" s="1"/>
  <c r="DQ80" i="2"/>
  <c r="DQ202" i="2" s="1"/>
  <c r="DP80" i="2"/>
  <c r="DP202" i="2" s="1"/>
  <c r="DO80" i="2"/>
  <c r="DO202" i="2" s="1"/>
  <c r="DN80" i="2"/>
  <c r="DN202" i="2" s="1"/>
  <c r="DM80" i="2"/>
  <c r="DM202" i="2" s="1"/>
  <c r="DL80" i="2"/>
  <c r="DL202" i="2" s="1"/>
  <c r="DK80" i="2"/>
  <c r="DK202" i="2" s="1"/>
  <c r="DJ80" i="2"/>
  <c r="DJ202" i="2" s="1"/>
  <c r="DI80" i="2"/>
  <c r="DI202" i="2" s="1"/>
  <c r="DH80" i="2"/>
  <c r="DH202" i="2" s="1"/>
  <c r="DG80" i="2"/>
  <c r="DG202" i="2" s="1"/>
  <c r="DF80" i="2"/>
  <c r="DF202" i="2" s="1"/>
  <c r="DE80" i="2"/>
  <c r="DE202" i="2" s="1"/>
  <c r="DD80" i="2"/>
  <c r="DD202" i="2" s="1"/>
  <c r="DC80" i="2"/>
  <c r="DC202" i="2" s="1"/>
  <c r="DB80" i="2"/>
  <c r="DB202" i="2" s="1"/>
  <c r="DA80" i="2"/>
  <c r="DA202" i="2" s="1"/>
  <c r="CZ80" i="2"/>
  <c r="CZ202" i="2" s="1"/>
  <c r="CY80" i="2"/>
  <c r="CY202" i="2" s="1"/>
  <c r="CX80" i="2"/>
  <c r="CX202" i="2" s="1"/>
  <c r="DQ46" i="2"/>
  <c r="DQ200" i="2" s="1"/>
  <c r="DP46" i="2"/>
  <c r="DP200" i="2" s="1"/>
  <c r="DO46" i="2"/>
  <c r="DO200" i="2" s="1"/>
  <c r="DN46" i="2"/>
  <c r="DN200" i="2" s="1"/>
  <c r="DM46" i="2"/>
  <c r="DM200" i="2" s="1"/>
  <c r="DL46" i="2"/>
  <c r="DL200" i="2" s="1"/>
  <c r="DK46" i="2"/>
  <c r="DK200" i="2" s="1"/>
  <c r="DJ46" i="2"/>
  <c r="DJ200" i="2" s="1"/>
  <c r="DI46" i="2"/>
  <c r="DI200" i="2" s="1"/>
  <c r="DH46" i="2"/>
  <c r="DH200" i="2" s="1"/>
  <c r="DG46" i="2"/>
  <c r="DG200" i="2" s="1"/>
  <c r="DF46" i="2"/>
  <c r="DF200" i="2" s="1"/>
  <c r="DE46" i="2"/>
  <c r="DE200" i="2" s="1"/>
  <c r="DD46" i="2"/>
  <c r="DD200" i="2" s="1"/>
  <c r="DC46" i="2"/>
  <c r="DC200" i="2" s="1"/>
  <c r="DB46" i="2"/>
  <c r="DB200" i="2" s="1"/>
  <c r="DA46" i="2"/>
  <c r="DA200" i="2" s="1"/>
  <c r="CZ46" i="2"/>
  <c r="CZ200" i="2" s="1"/>
  <c r="CY46" i="2"/>
  <c r="CY200" i="2" s="1"/>
  <c r="CX46" i="2"/>
  <c r="CX200" i="2" s="1"/>
  <c r="DM46" i="1"/>
  <c r="DM201" i="1" s="1"/>
  <c r="DL46" i="1"/>
  <c r="DL201" i="1" s="1"/>
  <c r="DK46" i="1"/>
  <c r="DK201" i="1" s="1"/>
  <c r="DJ46" i="1"/>
  <c r="DJ201" i="1" s="1"/>
  <c r="DI46" i="1"/>
  <c r="DI201" i="1" s="1"/>
  <c r="DH46" i="1"/>
  <c r="DH201" i="1" s="1"/>
  <c r="DG46" i="1"/>
  <c r="DG201" i="1" s="1"/>
  <c r="DF46" i="1"/>
  <c r="DF201" i="1" s="1"/>
  <c r="DE46" i="1"/>
  <c r="DE201" i="1" s="1"/>
  <c r="DD46" i="1"/>
  <c r="DD201" i="1" s="1"/>
  <c r="DC46" i="1"/>
  <c r="DC201" i="1" s="1"/>
  <c r="DB46" i="1"/>
  <c r="DB201" i="1" s="1"/>
  <c r="DA46" i="1"/>
  <c r="DA201" i="1" s="1"/>
  <c r="CZ46" i="1"/>
  <c r="CZ201" i="1" s="1"/>
  <c r="CY46" i="1"/>
  <c r="CY201" i="1" s="1"/>
  <c r="CX46" i="1"/>
  <c r="CX201" i="1" s="1"/>
  <c r="CW46" i="1"/>
  <c r="CW201" i="1" s="1"/>
  <c r="CV46" i="1"/>
  <c r="CV201" i="1" s="1"/>
  <c r="CU46" i="1"/>
  <c r="CU201" i="1" s="1"/>
  <c r="CT46" i="1"/>
  <c r="CT201" i="1" s="1"/>
  <c r="DM80" i="1"/>
  <c r="DM203" i="1" s="1"/>
  <c r="DL80" i="1"/>
  <c r="DL203" i="1" s="1"/>
  <c r="DK80" i="1"/>
  <c r="DK203" i="1" s="1"/>
  <c r="DJ80" i="1"/>
  <c r="DJ203" i="1" s="1"/>
  <c r="DI80" i="1"/>
  <c r="DI203" i="1" s="1"/>
  <c r="DH80" i="1"/>
  <c r="DH203" i="1" s="1"/>
  <c r="DG80" i="1"/>
  <c r="DG203" i="1" s="1"/>
  <c r="DF80" i="1"/>
  <c r="DF203" i="1" s="1"/>
  <c r="DE80" i="1"/>
  <c r="DE203" i="1" s="1"/>
  <c r="DD80" i="1"/>
  <c r="DD203" i="1" s="1"/>
  <c r="DC80" i="1"/>
  <c r="DC203" i="1" s="1"/>
  <c r="DB80" i="1"/>
  <c r="DB203" i="1" s="1"/>
  <c r="DA80" i="1"/>
  <c r="DA203" i="1" s="1"/>
  <c r="CZ80" i="1"/>
  <c r="CZ203" i="1" s="1"/>
  <c r="CY80" i="1"/>
  <c r="CY203" i="1" s="1"/>
  <c r="CX80" i="1"/>
  <c r="CX203" i="1" s="1"/>
  <c r="CW80" i="1"/>
  <c r="CW203" i="1" s="1"/>
  <c r="CV80" i="1"/>
  <c r="CV203" i="1" s="1"/>
  <c r="CU80" i="1"/>
  <c r="CU203" i="1" s="1"/>
  <c r="CT80" i="1"/>
  <c r="CT203" i="1" s="1"/>
  <c r="DM108" i="1"/>
  <c r="DM204" i="1" s="1"/>
  <c r="DL108" i="1"/>
  <c r="DL204" i="1" s="1"/>
  <c r="DK108" i="1"/>
  <c r="DK204" i="1" s="1"/>
  <c r="DJ108" i="1"/>
  <c r="DJ204" i="1" s="1"/>
  <c r="DI108" i="1"/>
  <c r="DI204" i="1" s="1"/>
  <c r="DH108" i="1"/>
  <c r="DH204" i="1" s="1"/>
  <c r="DG108" i="1"/>
  <c r="DG204" i="1" s="1"/>
  <c r="DF108" i="1"/>
  <c r="DF204" i="1" s="1"/>
  <c r="DE108" i="1"/>
  <c r="DE204" i="1" s="1"/>
  <c r="DD108" i="1"/>
  <c r="DD204" i="1" s="1"/>
  <c r="DC108" i="1"/>
  <c r="DC204" i="1" s="1"/>
  <c r="DB108" i="1"/>
  <c r="DB204" i="1" s="1"/>
  <c r="DA108" i="1"/>
  <c r="DA204" i="1" s="1"/>
  <c r="CZ108" i="1"/>
  <c r="CZ204" i="1" s="1"/>
  <c r="CY108" i="1"/>
  <c r="CY204" i="1" s="1"/>
  <c r="CX108" i="1"/>
  <c r="CX204" i="1" s="1"/>
  <c r="CW108" i="1"/>
  <c r="CW204" i="1" s="1"/>
  <c r="CV108" i="1"/>
  <c r="CV204" i="1" s="1"/>
  <c r="CU108" i="1"/>
  <c r="CU204" i="1" s="1"/>
  <c r="CT108" i="1"/>
  <c r="CT204" i="1" s="1"/>
  <c r="CT193" i="1"/>
  <c r="CT205" i="1" s="1"/>
  <c r="CU193" i="1"/>
  <c r="CU205" i="1" s="1"/>
  <c r="CV193" i="1"/>
  <c r="CV205" i="1" s="1"/>
  <c r="CW193" i="1"/>
  <c r="CW205" i="1" s="1"/>
  <c r="CX193" i="1"/>
  <c r="CX205" i="1" s="1"/>
  <c r="CY193" i="1"/>
  <c r="CY205" i="1" s="1"/>
  <c r="CZ193" i="1"/>
  <c r="CZ205" i="1" s="1"/>
  <c r="DA193" i="1"/>
  <c r="DA205" i="1" s="1"/>
  <c r="DB193" i="1"/>
  <c r="DB205" i="1" s="1"/>
  <c r="DC193" i="1"/>
  <c r="DC205" i="1" s="1"/>
  <c r="DD193" i="1"/>
  <c r="DD205" i="1" s="1"/>
  <c r="DE193" i="1"/>
  <c r="DE205" i="1" s="1"/>
  <c r="DF193" i="1"/>
  <c r="DF205" i="1" s="1"/>
  <c r="DG193" i="1"/>
  <c r="DG205" i="1" s="1"/>
  <c r="DH193" i="1"/>
  <c r="DH205" i="1" s="1"/>
  <c r="DI193" i="1"/>
  <c r="DI205" i="1" s="1"/>
  <c r="DJ193" i="1"/>
  <c r="DJ205" i="1" s="1"/>
  <c r="DK193" i="1"/>
  <c r="DK205" i="1" s="1"/>
  <c r="DL193" i="1"/>
  <c r="DL205" i="1" s="1"/>
  <c r="DM193" i="1"/>
  <c r="DM205" i="1" s="1"/>
  <c r="AL195" i="1" l="1"/>
  <c r="H12" i="4"/>
  <c r="AX194" i="1" s="1"/>
  <c r="AU194" i="1"/>
  <c r="BG194" i="1"/>
  <c r="AV194" i="1"/>
  <c r="BH194" i="1"/>
  <c r="AK195" i="1"/>
  <c r="G12" i="4"/>
  <c r="AW194" i="1" s="1"/>
  <c r="AH195" i="1"/>
  <c r="D12" i="4"/>
  <c r="AN204" i="2"/>
  <c r="AI205" i="1"/>
  <c r="AI195" i="1"/>
  <c r="AJ205" i="1"/>
  <c r="AJ195" i="1"/>
  <c r="CX206" i="1"/>
  <c r="DF206" i="1"/>
  <c r="CY206" i="1"/>
  <c r="DG206" i="1"/>
  <c r="DM206" i="1"/>
  <c r="CZ206" i="1"/>
  <c r="DH206" i="1"/>
  <c r="DE206" i="1"/>
  <c r="DA206" i="1"/>
  <c r="DI206" i="1"/>
  <c r="CT206" i="1"/>
  <c r="DB206" i="1"/>
  <c r="DJ206" i="1"/>
  <c r="CU206" i="1"/>
  <c r="DC206" i="1"/>
  <c r="DK206" i="1"/>
  <c r="CW206" i="1"/>
  <c r="CV206" i="1"/>
  <c r="DD206" i="1"/>
  <c r="DL206" i="1"/>
  <c r="AH205" i="1"/>
  <c r="G190" i="3"/>
  <c r="AK205" i="1"/>
  <c r="AL205" i="1"/>
  <c r="AO193" i="2"/>
  <c r="AO195" i="2" s="1"/>
  <c r="C79" i="2"/>
  <c r="AT194" i="1" l="1"/>
  <c r="BF194" i="1"/>
  <c r="AO204" i="2"/>
  <c r="H190" i="3"/>
  <c r="AP193" i="2"/>
  <c r="AP195" i="2" s="1"/>
  <c r="AP204" i="2" l="1"/>
  <c r="I190" i="3"/>
  <c r="AR190" i="2" s="1"/>
  <c r="D79" i="2" l="1"/>
  <c r="CX108" i="2" l="1"/>
  <c r="CX203" i="2" s="1"/>
  <c r="CX205" i="2" s="1"/>
  <c r="CY108" i="2"/>
  <c r="CY203" i="2" s="1"/>
  <c r="CY205" i="2" s="1"/>
  <c r="CZ108" i="2"/>
  <c r="CZ203" i="2" s="1"/>
  <c r="CZ205" i="2" s="1"/>
  <c r="DA108" i="2"/>
  <c r="DA203" i="2" s="1"/>
  <c r="DA205" i="2" s="1"/>
  <c r="DB108" i="2"/>
  <c r="DB203" i="2" s="1"/>
  <c r="DB205" i="2" s="1"/>
  <c r="DC108" i="2"/>
  <c r="DC203" i="2" s="1"/>
  <c r="DC205" i="2" s="1"/>
  <c r="DD108" i="2"/>
  <c r="DD203" i="2" s="1"/>
  <c r="DD205" i="2" s="1"/>
  <c r="DE108" i="2"/>
  <c r="DE203" i="2" s="1"/>
  <c r="DE205" i="2" s="1"/>
  <c r="DF108" i="2"/>
  <c r="DF203" i="2" s="1"/>
  <c r="DF205" i="2" s="1"/>
  <c r="DG108" i="2"/>
  <c r="DG203" i="2" s="1"/>
  <c r="DG205" i="2" s="1"/>
  <c r="J4" i="3" l="1"/>
  <c r="CW46" i="2" l="1"/>
  <c r="CW200" i="2" s="1"/>
  <c r="CW80" i="2"/>
  <c r="CW202" i="2" s="1"/>
  <c r="CW108" i="2"/>
  <c r="CW203" i="2" s="1"/>
  <c r="CW205" i="2" l="1"/>
  <c r="CS46" i="1"/>
  <c r="CS201" i="1" s="1"/>
  <c r="CS80" i="1"/>
  <c r="CS203" i="1" s="1"/>
  <c r="CS108" i="1"/>
  <c r="CS204" i="1" s="1"/>
  <c r="CS206" i="1" l="1"/>
  <c r="DH192" i="2"/>
  <c r="DH193" i="2" s="1"/>
  <c r="DH204" i="2" s="1"/>
  <c r="DH106" i="2"/>
  <c r="DI106" i="2" l="1"/>
  <c r="DH108" i="2"/>
  <c r="DH203" i="2" s="1"/>
  <c r="DH205" i="2" s="1"/>
  <c r="DI192" i="2"/>
  <c r="DI193" i="2" s="1"/>
  <c r="DI204" i="2" s="1"/>
  <c r="DJ106" i="2" l="1"/>
  <c r="DI108" i="2"/>
  <c r="DI203" i="2" s="1"/>
  <c r="DI205" i="2" s="1"/>
  <c r="DJ192" i="2"/>
  <c r="DJ193" i="2" s="1"/>
  <c r="DJ204" i="2" s="1"/>
  <c r="DK106" i="2" l="1"/>
  <c r="DJ108" i="2"/>
  <c r="DJ203" i="2" s="1"/>
  <c r="DJ205" i="2" s="1"/>
  <c r="DK192" i="2"/>
  <c r="DK193" i="2" s="1"/>
  <c r="DK204" i="2" s="1"/>
  <c r="DL106" i="2" l="1"/>
  <c r="DK108" i="2"/>
  <c r="DK203" i="2" s="1"/>
  <c r="DK205" i="2" s="1"/>
  <c r="DL192" i="2"/>
  <c r="DL193" i="2" s="1"/>
  <c r="DL204" i="2" s="1"/>
  <c r="DM106" i="2" l="1"/>
  <c r="DL108" i="2"/>
  <c r="DL203" i="2" s="1"/>
  <c r="DL205" i="2" s="1"/>
  <c r="DM192" i="2"/>
  <c r="DM193" i="2" s="1"/>
  <c r="DM204" i="2" s="1"/>
  <c r="DN106" i="2" l="1"/>
  <c r="DM108" i="2"/>
  <c r="DM203" i="2" s="1"/>
  <c r="DM205" i="2" s="1"/>
  <c r="DN192" i="2"/>
  <c r="DN193" i="2" s="1"/>
  <c r="DN204" i="2" s="1"/>
  <c r="DO106" i="2" l="1"/>
  <c r="DN108" i="2"/>
  <c r="DN203" i="2" s="1"/>
  <c r="DN205" i="2" s="1"/>
  <c r="DO192" i="2"/>
  <c r="DO193" i="2" s="1"/>
  <c r="DO204" i="2" s="1"/>
  <c r="DP106" i="2" l="1"/>
  <c r="DO108" i="2"/>
  <c r="DO203" i="2" s="1"/>
  <c r="DO205" i="2" s="1"/>
  <c r="DP192" i="2"/>
  <c r="DP193" i="2" s="1"/>
  <c r="DP204" i="2" s="1"/>
  <c r="DQ106" i="2" l="1"/>
  <c r="DP108" i="2"/>
  <c r="DP203" i="2" s="1"/>
  <c r="DP205" i="2" s="1"/>
  <c r="DQ192" i="2"/>
  <c r="DQ193" i="2" s="1"/>
  <c r="DQ204" i="2" s="1"/>
  <c r="DQ108" i="2" l="1"/>
  <c r="DQ203" i="2" s="1"/>
  <c r="DQ205" i="2" s="1"/>
  <c r="M222" i="1" l="1"/>
  <c r="N222" i="1" s="1"/>
  <c r="O222" i="1" s="1"/>
  <c r="P222" i="1" s="1"/>
  <c r="Q222" i="1" s="1"/>
  <c r="R222" i="1" s="1"/>
  <c r="S222" i="1" s="1"/>
  <c r="T222" i="1" s="1"/>
  <c r="M223" i="1"/>
  <c r="N223" i="1" s="1"/>
  <c r="O223" i="1" s="1"/>
  <c r="P223" i="1" s="1"/>
  <c r="Q223" i="1" s="1"/>
  <c r="M219" i="1"/>
  <c r="N219" i="1" s="1"/>
  <c r="O219" i="1" s="1"/>
  <c r="P219" i="1" s="1"/>
  <c r="Q219" i="1" s="1"/>
  <c r="R219" i="1" l="1"/>
  <c r="S219" i="1" s="1"/>
  <c r="T219" i="1" s="1"/>
  <c r="U219" i="1" s="1"/>
  <c r="V219" i="1" s="1"/>
  <c r="W219" i="1" s="1"/>
  <c r="X219" i="1" s="1"/>
  <c r="Y219" i="1" s="1"/>
  <c r="Z219" i="1" s="1"/>
  <c r="AA219" i="1" s="1"/>
  <c r="AB219" i="1" s="1"/>
  <c r="AC219" i="1" s="1"/>
  <c r="AD219" i="1" s="1"/>
  <c r="AE219" i="1" s="1"/>
  <c r="AF219" i="1" s="1"/>
  <c r="U222" i="1"/>
  <c r="V222" i="1" s="1"/>
  <c r="W222" i="1" s="1"/>
  <c r="X222" i="1" s="1"/>
  <c r="Y222" i="1" s="1"/>
  <c r="Z222" i="1" s="1"/>
  <c r="AA222" i="1" s="1"/>
  <c r="AB222" i="1" s="1"/>
  <c r="AC222" i="1" s="1"/>
  <c r="AD222" i="1" s="1"/>
  <c r="AE222" i="1" s="1"/>
  <c r="AF222" i="1" s="1"/>
  <c r="R223" i="1"/>
  <c r="S223" i="1" s="1"/>
  <c r="T223" i="1" s="1"/>
  <c r="O224" i="1"/>
  <c r="M218" i="1"/>
  <c r="N218" i="1" s="1"/>
  <c r="O218" i="1" s="1"/>
  <c r="P218" i="1" s="1"/>
  <c r="Q218" i="1" s="1"/>
  <c r="R218" i="1" s="1"/>
  <c r="S218" i="1" s="1"/>
  <c r="T218" i="1" s="1"/>
  <c r="M215" i="1"/>
  <c r="N215" i="1" s="1"/>
  <c r="O215" i="1" s="1"/>
  <c r="P215" i="1" s="1"/>
  <c r="Q215" i="1" s="1"/>
  <c r="M211" i="1"/>
  <c r="N211" i="1" s="1"/>
  <c r="O211" i="1" s="1"/>
  <c r="P211" i="1" s="1"/>
  <c r="Q211" i="1" s="1"/>
  <c r="M210" i="1"/>
  <c r="N210" i="1" s="1"/>
  <c r="O210" i="1" s="1"/>
  <c r="P210" i="1" s="1"/>
  <c r="Q210" i="1" s="1"/>
  <c r="R210" i="1" s="1"/>
  <c r="S210" i="1" s="1"/>
  <c r="T210" i="1" s="1"/>
  <c r="D222" i="1" l="1"/>
  <c r="D219" i="1"/>
  <c r="U223" i="1"/>
  <c r="V223" i="1" s="1"/>
  <c r="W223" i="1" s="1"/>
  <c r="X223" i="1" s="1"/>
  <c r="Y223" i="1" s="1"/>
  <c r="Z223" i="1" s="1"/>
  <c r="AA223" i="1" s="1"/>
  <c r="AB223" i="1" s="1"/>
  <c r="AC223" i="1" s="1"/>
  <c r="AD223" i="1" s="1"/>
  <c r="AE223" i="1" s="1"/>
  <c r="AF223" i="1" s="1"/>
  <c r="U218" i="1"/>
  <c r="V218" i="1" s="1"/>
  <c r="W218" i="1" s="1"/>
  <c r="X218" i="1" s="1"/>
  <c r="Y218" i="1" s="1"/>
  <c r="Z218" i="1" s="1"/>
  <c r="AA218" i="1" s="1"/>
  <c r="AB218" i="1" s="1"/>
  <c r="AC218" i="1" s="1"/>
  <c r="AD218" i="1" s="1"/>
  <c r="AE218" i="1" s="1"/>
  <c r="AF218" i="1" s="1"/>
  <c r="U210" i="1"/>
  <c r="V210" i="1" s="1"/>
  <c r="W210" i="1" s="1"/>
  <c r="X210" i="1" s="1"/>
  <c r="Y210" i="1" s="1"/>
  <c r="Z210" i="1" s="1"/>
  <c r="AA210" i="1" s="1"/>
  <c r="AB210" i="1" s="1"/>
  <c r="AC210" i="1" s="1"/>
  <c r="AD210" i="1" s="1"/>
  <c r="AE210" i="1" s="1"/>
  <c r="AF210" i="1" s="1"/>
  <c r="R215" i="1"/>
  <c r="S215" i="1" s="1"/>
  <c r="T215" i="1" s="1"/>
  <c r="R211" i="1"/>
  <c r="S211" i="1" s="1"/>
  <c r="T211" i="1" s="1"/>
  <c r="M214" i="1"/>
  <c r="L216" i="1"/>
  <c r="O220" i="1"/>
  <c r="J216" i="1"/>
  <c r="K216" i="1"/>
  <c r="G216" i="1"/>
  <c r="H216" i="1"/>
  <c r="F216" i="1"/>
  <c r="I216" i="1"/>
  <c r="E216" i="1"/>
  <c r="D223" i="1" l="1"/>
  <c r="D210" i="1"/>
  <c r="U211" i="1"/>
  <c r="V211" i="1" s="1"/>
  <c r="W211" i="1" s="1"/>
  <c r="X211" i="1" s="1"/>
  <c r="Y211" i="1" s="1"/>
  <c r="Z211" i="1" s="1"/>
  <c r="AA211" i="1" s="1"/>
  <c r="AB211" i="1" s="1"/>
  <c r="AC211" i="1" s="1"/>
  <c r="AD211" i="1" s="1"/>
  <c r="AE211" i="1" s="1"/>
  <c r="AF211" i="1" s="1"/>
  <c r="D218" i="1"/>
  <c r="U215" i="1"/>
  <c r="V215" i="1" s="1"/>
  <c r="W215" i="1" s="1"/>
  <c r="X215" i="1" s="1"/>
  <c r="Y215" i="1" s="1"/>
  <c r="Z215" i="1" s="1"/>
  <c r="AA215" i="1" s="1"/>
  <c r="AB215" i="1" s="1"/>
  <c r="AC215" i="1" s="1"/>
  <c r="AD215" i="1" s="1"/>
  <c r="AE215" i="1" s="1"/>
  <c r="AF215" i="1" s="1"/>
  <c r="N214" i="1"/>
  <c r="O214" i="1" s="1"/>
  <c r="P214" i="1" s="1"/>
  <c r="Q214" i="1" s="1"/>
  <c r="R214" i="1" s="1"/>
  <c r="S214" i="1" s="1"/>
  <c r="T214" i="1" s="1"/>
  <c r="M216" i="1"/>
  <c r="Q224" i="1"/>
  <c r="P220" i="1"/>
  <c r="Q220" i="1"/>
  <c r="P224" i="1"/>
  <c r="S224" i="1"/>
  <c r="D215" i="1" l="1"/>
  <c r="D211" i="1"/>
  <c r="U214" i="1"/>
  <c r="V214" i="1" s="1"/>
  <c r="W214" i="1" s="1"/>
  <c r="X214" i="1" s="1"/>
  <c r="Y214" i="1" s="1"/>
  <c r="Z214" i="1" s="1"/>
  <c r="AA214" i="1" s="1"/>
  <c r="AB214" i="1" s="1"/>
  <c r="AC214" i="1" s="1"/>
  <c r="AD214" i="1" s="1"/>
  <c r="AE214" i="1" s="1"/>
  <c r="AF214" i="1" s="1"/>
  <c r="U220" i="1"/>
  <c r="T224" i="1"/>
  <c r="R224" i="1"/>
  <c r="R220" i="1"/>
  <c r="S220" i="1"/>
  <c r="D214" i="1" l="1"/>
  <c r="T220" i="1"/>
  <c r="W224" i="1"/>
  <c r="U224" i="1"/>
  <c r="V224" i="1"/>
  <c r="AA224" i="1" l="1"/>
  <c r="X224" i="1"/>
  <c r="Y220" i="1"/>
  <c r="X220" i="1"/>
  <c r="Y224" i="1"/>
  <c r="Z224" i="1"/>
  <c r="W220" i="1"/>
  <c r="V220" i="1"/>
  <c r="Z220" i="1" l="1"/>
  <c r="AB220" i="1"/>
  <c r="AC224" i="1"/>
  <c r="AA220" i="1" l="1"/>
  <c r="AD220" i="1"/>
  <c r="AC220" i="1"/>
  <c r="AD224" i="1"/>
  <c r="AB224" i="1"/>
  <c r="AE224" i="1"/>
  <c r="AF220" i="1" l="1"/>
  <c r="AF224" i="1"/>
  <c r="AE220" i="1"/>
  <c r="AL108" i="2" l="1"/>
  <c r="AN108" i="2"/>
  <c r="AM108" i="2"/>
  <c r="AP108" i="2"/>
  <c r="AO108" i="2"/>
  <c r="AL203" i="2" l="1"/>
  <c r="AL110" i="2"/>
  <c r="AO203" i="2"/>
  <c r="AO110" i="2"/>
  <c r="AP203" i="2"/>
  <c r="AP110" i="2"/>
  <c r="AN203" i="2"/>
  <c r="AN110" i="2"/>
  <c r="AM203" i="2"/>
  <c r="AM110" i="2"/>
  <c r="AL80" i="2"/>
  <c r="AP80" i="2"/>
  <c r="AO80" i="2"/>
  <c r="AN80" i="2"/>
  <c r="AM80" i="2"/>
  <c r="AL202" i="2" l="1"/>
  <c r="AL82" i="2"/>
  <c r="AM202" i="2"/>
  <c r="AM82" i="2"/>
  <c r="AN202" i="2"/>
  <c r="AN82" i="2"/>
  <c r="AO202" i="2"/>
  <c r="AO82" i="2"/>
  <c r="AP202" i="2"/>
  <c r="AP82" i="2"/>
  <c r="CM193" i="1"/>
  <c r="CM205" i="1" l="1"/>
  <c r="CM195" i="1"/>
  <c r="BK193" i="1"/>
  <c r="BK46" i="1"/>
  <c r="CM80" i="1"/>
  <c r="AH46" i="1"/>
  <c r="CM46" i="1"/>
  <c r="AH80" i="1"/>
  <c r="AH108" i="1"/>
  <c r="E108" i="1"/>
  <c r="E204" i="1" s="1"/>
  <c r="AI46" i="1"/>
  <c r="E6" i="4" s="1"/>
  <c r="Q6" i="4" s="1"/>
  <c r="BM46" i="1"/>
  <c r="BM80" i="1"/>
  <c r="BO108" i="1"/>
  <c r="BO193" i="1"/>
  <c r="CQ46" i="1"/>
  <c r="CQ80" i="1"/>
  <c r="CM108" i="1"/>
  <c r="CO108" i="1"/>
  <c r="CO193" i="1"/>
  <c r="AJ80" i="1"/>
  <c r="F8" i="4" s="1"/>
  <c r="R8" i="4" s="1"/>
  <c r="AJ108" i="1"/>
  <c r="F10" i="4" s="1"/>
  <c r="R10" i="4" s="1"/>
  <c r="AL46" i="1"/>
  <c r="H6" i="4" s="1"/>
  <c r="T6" i="4" s="1"/>
  <c r="AX47" i="1" s="1"/>
  <c r="BL46" i="1"/>
  <c r="BL80" i="1"/>
  <c r="BN108" i="1"/>
  <c r="BN193" i="1"/>
  <c r="CP46" i="1"/>
  <c r="CP80" i="1"/>
  <c r="CR108" i="1"/>
  <c r="CN108" i="1"/>
  <c r="CR193" i="1"/>
  <c r="CN193" i="1"/>
  <c r="AI80" i="1"/>
  <c r="E8" i="4" s="1"/>
  <c r="Q8" i="4" s="1"/>
  <c r="AI108" i="1"/>
  <c r="E10" i="4" s="1"/>
  <c r="Q10" i="4" s="1"/>
  <c r="E46" i="1"/>
  <c r="E201" i="1" s="1"/>
  <c r="AK46" i="1"/>
  <c r="G6" i="4" s="1"/>
  <c r="S6" i="4" s="1"/>
  <c r="AW47" i="1" s="1"/>
  <c r="BO46" i="1"/>
  <c r="BK80" i="1"/>
  <c r="BO80" i="1"/>
  <c r="BK108" i="1"/>
  <c r="BM108" i="1"/>
  <c r="BM193" i="1"/>
  <c r="CO46" i="1"/>
  <c r="CO80" i="1"/>
  <c r="CQ108" i="1"/>
  <c r="CQ193" i="1"/>
  <c r="AL80" i="1"/>
  <c r="H8" i="4" s="1"/>
  <c r="T8" i="4" s="1"/>
  <c r="AX81" i="1" s="1"/>
  <c r="AL108" i="1"/>
  <c r="E80" i="1"/>
  <c r="E203" i="1" s="1"/>
  <c r="AJ46" i="1"/>
  <c r="F6" i="4" s="1"/>
  <c r="R6" i="4" s="1"/>
  <c r="BN46" i="1"/>
  <c r="BN80" i="1"/>
  <c r="BL108" i="1"/>
  <c r="BL193" i="1"/>
  <c r="CR46" i="1"/>
  <c r="CN46" i="1"/>
  <c r="CR80" i="1"/>
  <c r="CN80" i="1"/>
  <c r="CP108" i="1"/>
  <c r="CP193" i="1"/>
  <c r="AK80" i="1"/>
  <c r="G8" i="4" s="1"/>
  <c r="S8" i="4" s="1"/>
  <c r="AW81" i="1" s="1"/>
  <c r="AK108" i="1"/>
  <c r="S212" i="1"/>
  <c r="S5" i="2"/>
  <c r="AY5" i="2" s="1"/>
  <c r="CZ5" i="1"/>
  <c r="CY5" i="1"/>
  <c r="BX5" i="1"/>
  <c r="BW5" i="1"/>
  <c r="AU5" i="1"/>
  <c r="AT5" i="1"/>
  <c r="R5" i="3"/>
  <c r="Q5" i="3"/>
  <c r="Q4" i="3"/>
  <c r="S4" i="2"/>
  <c r="CZ4" i="1"/>
  <c r="BX4" i="1"/>
  <c r="AU4" i="1"/>
  <c r="CK5" i="1"/>
  <c r="DM5" i="1"/>
  <c r="D8" i="4" l="1"/>
  <c r="P8" i="4" s="1"/>
  <c r="AV109" i="1"/>
  <c r="AD10" i="4"/>
  <c r="BH109" i="1" s="1"/>
  <c r="AV81" i="1"/>
  <c r="AD8" i="4"/>
  <c r="BH81" i="1" s="1"/>
  <c r="D6" i="4"/>
  <c r="P6" i="4" s="1"/>
  <c r="AV47" i="1"/>
  <c r="AD6" i="4"/>
  <c r="BH47" i="1" s="1"/>
  <c r="AU109" i="1"/>
  <c r="AC10" i="4"/>
  <c r="BG109" i="1" s="1"/>
  <c r="AU47" i="1"/>
  <c r="AC6" i="4"/>
  <c r="BG47" i="1" s="1"/>
  <c r="AU81" i="1"/>
  <c r="AC8" i="4"/>
  <c r="BG81" i="1" s="1"/>
  <c r="AK110" i="1"/>
  <c r="G10" i="4"/>
  <c r="S10" i="4" s="1"/>
  <c r="AW109" i="1" s="1"/>
  <c r="AL110" i="1"/>
  <c r="H10" i="4"/>
  <c r="T10" i="4" s="1"/>
  <c r="AX109" i="1" s="1"/>
  <c r="AH110" i="1"/>
  <c r="D10" i="4"/>
  <c r="P10" i="4" s="1"/>
  <c r="AJ204" i="1"/>
  <c r="AJ110" i="1"/>
  <c r="CM203" i="1"/>
  <c r="CM82" i="1"/>
  <c r="AI204" i="1"/>
  <c r="AI110" i="1"/>
  <c r="BK201" i="1"/>
  <c r="BK48" i="1"/>
  <c r="CM204" i="1"/>
  <c r="CM110" i="1"/>
  <c r="BK204" i="1"/>
  <c r="BK110" i="1"/>
  <c r="CQ205" i="1"/>
  <c r="CQ195" i="1"/>
  <c r="CP205" i="1"/>
  <c r="CP195" i="1"/>
  <c r="CO205" i="1"/>
  <c r="CO195" i="1"/>
  <c r="CN205" i="1"/>
  <c r="CN195" i="1"/>
  <c r="CR205" i="1"/>
  <c r="CR195" i="1"/>
  <c r="CN204" i="1"/>
  <c r="CN110" i="1"/>
  <c r="CR204" i="1"/>
  <c r="CR110" i="1"/>
  <c r="CQ204" i="1"/>
  <c r="CQ110" i="1"/>
  <c r="CP204" i="1"/>
  <c r="CP110" i="1"/>
  <c r="CO204" i="1"/>
  <c r="CO110" i="1"/>
  <c r="CQ203" i="1"/>
  <c r="CQ82" i="1"/>
  <c r="CP203" i="1"/>
  <c r="CP82" i="1"/>
  <c r="CO203" i="1"/>
  <c r="CO82" i="1"/>
  <c r="CN203" i="1"/>
  <c r="CN82" i="1"/>
  <c r="CR203" i="1"/>
  <c r="CR82" i="1"/>
  <c r="CM201" i="1"/>
  <c r="CM48" i="1"/>
  <c r="CN201" i="1"/>
  <c r="CN48" i="1"/>
  <c r="CQ201" i="1"/>
  <c r="CQ48" i="1"/>
  <c r="CR201" i="1"/>
  <c r="CR48" i="1"/>
  <c r="CP201" i="1"/>
  <c r="CP48" i="1"/>
  <c r="CO201" i="1"/>
  <c r="CO48" i="1"/>
  <c r="BO205" i="1"/>
  <c r="BO195" i="1"/>
  <c r="BL205" i="1"/>
  <c r="BL195" i="1"/>
  <c r="BN205" i="1"/>
  <c r="BN195" i="1"/>
  <c r="BM205" i="1"/>
  <c r="BM195" i="1"/>
  <c r="BK205" i="1"/>
  <c r="BK195" i="1"/>
  <c r="BO204" i="1"/>
  <c r="BO110" i="1"/>
  <c r="BL204" i="1"/>
  <c r="BL110" i="1"/>
  <c r="BM204" i="1"/>
  <c r="BM110" i="1"/>
  <c r="BN204" i="1"/>
  <c r="BN110" i="1"/>
  <c r="BL203" i="1"/>
  <c r="BL82" i="1"/>
  <c r="BO203" i="1"/>
  <c r="BO82" i="1"/>
  <c r="BM203" i="1"/>
  <c r="BM82" i="1"/>
  <c r="BN203" i="1"/>
  <c r="BN82" i="1"/>
  <c r="BK203" i="1"/>
  <c r="BK82" i="1"/>
  <c r="BL201" i="1"/>
  <c r="BL48" i="1"/>
  <c r="BM201" i="1"/>
  <c r="BM48" i="1"/>
  <c r="BO201" i="1"/>
  <c r="BO48" i="1"/>
  <c r="BN201" i="1"/>
  <c r="BN48" i="1"/>
  <c r="AL203" i="1"/>
  <c r="AL82" i="1"/>
  <c r="AK203" i="1"/>
  <c r="AK82" i="1"/>
  <c r="AJ203" i="1"/>
  <c r="AJ82" i="1"/>
  <c r="AI203" i="1"/>
  <c r="AI82" i="1"/>
  <c r="AH203" i="1"/>
  <c r="AH82" i="1"/>
  <c r="AL201" i="1"/>
  <c r="AL48" i="1"/>
  <c r="AK201" i="1"/>
  <c r="AK48" i="1"/>
  <c r="AI201" i="1"/>
  <c r="AI48" i="1"/>
  <c r="AJ201" i="1"/>
  <c r="AJ48" i="1"/>
  <c r="AH201" i="1"/>
  <c r="AH48" i="1"/>
  <c r="AH204" i="1"/>
  <c r="E205" i="1"/>
  <c r="E206" i="1" s="1"/>
  <c r="AL204" i="1"/>
  <c r="AK204" i="1"/>
  <c r="DD5" i="2"/>
  <c r="EF5" i="2"/>
  <c r="CB5" i="2"/>
  <c r="AT81" i="1" l="1"/>
  <c r="AB8" i="4"/>
  <c r="BF81" i="1" s="1"/>
  <c r="AT109" i="1"/>
  <c r="AB10" i="4"/>
  <c r="BF109" i="1" s="1"/>
  <c r="AT47" i="1"/>
  <c r="AB6" i="4"/>
  <c r="BF47" i="1" s="1"/>
  <c r="BL206" i="1"/>
  <c r="BM206" i="1"/>
  <c r="CR206" i="1"/>
  <c r="CM206" i="1"/>
  <c r="CN206" i="1"/>
  <c r="CQ206" i="1"/>
  <c r="CO206" i="1"/>
  <c r="CP206" i="1"/>
  <c r="AL206" i="1"/>
  <c r="BO206" i="1"/>
  <c r="AK206" i="1"/>
  <c r="BK206" i="1"/>
  <c r="BN206" i="1"/>
  <c r="AI206" i="1"/>
  <c r="AJ206" i="1"/>
  <c r="AH206" i="1"/>
  <c r="E80" i="2"/>
  <c r="E202" i="2" s="1"/>
  <c r="BQ80" i="2"/>
  <c r="BS80" i="2"/>
  <c r="E46" i="2"/>
  <c r="AN46" i="2"/>
  <c r="BR80" i="2"/>
  <c r="CQ46" i="2"/>
  <c r="CU46" i="2"/>
  <c r="CQ80" i="2"/>
  <c r="CU80" i="2"/>
  <c r="DU46" i="2"/>
  <c r="DU80" i="2"/>
  <c r="AM46" i="2"/>
  <c r="CT46" i="2"/>
  <c r="CT80" i="2"/>
  <c r="DX46" i="2"/>
  <c r="DT46" i="2"/>
  <c r="DX80" i="2"/>
  <c r="DT80" i="2"/>
  <c r="E195" i="2"/>
  <c r="AL46" i="2"/>
  <c r="AL48" i="2" s="1"/>
  <c r="AP46" i="2"/>
  <c r="BO46" i="2"/>
  <c r="BO80" i="2"/>
  <c r="BP80" i="2"/>
  <c r="CS46" i="2"/>
  <c r="CS80" i="2"/>
  <c r="DS46" i="2"/>
  <c r="DW46" i="2"/>
  <c r="DS80" i="2"/>
  <c r="DW80" i="2"/>
  <c r="AO46" i="2"/>
  <c r="CV46" i="2"/>
  <c r="CR46" i="2"/>
  <c r="CV80" i="2"/>
  <c r="CR80" i="2"/>
  <c r="DV46" i="2"/>
  <c r="DV80" i="2"/>
  <c r="BS108" i="2"/>
  <c r="CQ108" i="2"/>
  <c r="CS108" i="2"/>
  <c r="DW108" i="2"/>
  <c r="BR108" i="2"/>
  <c r="CV108" i="2"/>
  <c r="CR108" i="2"/>
  <c r="DV108" i="2"/>
  <c r="BO108" i="2"/>
  <c r="BQ108" i="2"/>
  <c r="CU108" i="2"/>
  <c r="DS203" i="2"/>
  <c r="DU108" i="2"/>
  <c r="BP108" i="2"/>
  <c r="CT108" i="2"/>
  <c r="DX108" i="2"/>
  <c r="DT108" i="2"/>
  <c r="DS202" i="2" l="1"/>
  <c r="DS82" i="2"/>
  <c r="DS200" i="2"/>
  <c r="DS48" i="2"/>
  <c r="DX203" i="2"/>
  <c r="DX110" i="2"/>
  <c r="DV203" i="2"/>
  <c r="DV110" i="2"/>
  <c r="DW203" i="2"/>
  <c r="DW110" i="2"/>
  <c r="DU203" i="2"/>
  <c r="DU110" i="2"/>
  <c r="DT203" i="2"/>
  <c r="DT110" i="2"/>
  <c r="DV202" i="2"/>
  <c r="DV82" i="2"/>
  <c r="DU202" i="2"/>
  <c r="DU82" i="2"/>
  <c r="DX202" i="2"/>
  <c r="DX82" i="2"/>
  <c r="DT202" i="2"/>
  <c r="DT82" i="2"/>
  <c r="DW202" i="2"/>
  <c r="DW82" i="2"/>
  <c r="DW200" i="2"/>
  <c r="DW48" i="2"/>
  <c r="DV200" i="2"/>
  <c r="DV48" i="2"/>
  <c r="DX200" i="2"/>
  <c r="DX48" i="2"/>
  <c r="DU200" i="2"/>
  <c r="DU205" i="2" s="1"/>
  <c r="DU48" i="2"/>
  <c r="DT200" i="2"/>
  <c r="DT48" i="2"/>
  <c r="CQ202" i="2"/>
  <c r="CQ82" i="2"/>
  <c r="CQ200" i="2"/>
  <c r="CQ48" i="2"/>
  <c r="CT203" i="2"/>
  <c r="CT110" i="2"/>
  <c r="CR203" i="2"/>
  <c r="CR110" i="2"/>
  <c r="CU203" i="2"/>
  <c r="CU110" i="2"/>
  <c r="CV203" i="2"/>
  <c r="CV110" i="2"/>
  <c r="CS203" i="2"/>
  <c r="CS110" i="2"/>
  <c r="CQ203" i="2"/>
  <c r="CQ110" i="2"/>
  <c r="CV202" i="2"/>
  <c r="CV82" i="2"/>
  <c r="CS202" i="2"/>
  <c r="CS82" i="2"/>
  <c r="CR202" i="2"/>
  <c r="CR82" i="2"/>
  <c r="CT202" i="2"/>
  <c r="CT82" i="2"/>
  <c r="CU202" i="2"/>
  <c r="CU82" i="2"/>
  <c r="CU200" i="2"/>
  <c r="CU48" i="2"/>
  <c r="CR200" i="2"/>
  <c r="CR48" i="2"/>
  <c r="CS200" i="2"/>
  <c r="CS48" i="2"/>
  <c r="CT200" i="2"/>
  <c r="CT48" i="2"/>
  <c r="CV200" i="2"/>
  <c r="CV48" i="2"/>
  <c r="BP203" i="2"/>
  <c r="BP110" i="2"/>
  <c r="BR203" i="2"/>
  <c r="BR110" i="2"/>
  <c r="BQ203" i="2"/>
  <c r="BQ110" i="2"/>
  <c r="BS203" i="2"/>
  <c r="BS110" i="2"/>
  <c r="BO203" i="2"/>
  <c r="BO110" i="2"/>
  <c r="BQ202" i="2"/>
  <c r="BQ82" i="2"/>
  <c r="BR202" i="2"/>
  <c r="BR82" i="2"/>
  <c r="BP202" i="2"/>
  <c r="BP82" i="2"/>
  <c r="BS202" i="2"/>
  <c r="BS82" i="2"/>
  <c r="BO202" i="2"/>
  <c r="BO82" i="2"/>
  <c r="BP200" i="2"/>
  <c r="BP48" i="2"/>
  <c r="BQ200" i="2"/>
  <c r="BQ48" i="2"/>
  <c r="BR200" i="2"/>
  <c r="BR48" i="2"/>
  <c r="BS200" i="2"/>
  <c r="BS48" i="2"/>
  <c r="BO200" i="2"/>
  <c r="BO48" i="2"/>
  <c r="AN200" i="2"/>
  <c r="AN205" i="2" s="1"/>
  <c r="AN48" i="2"/>
  <c r="AP200" i="2"/>
  <c r="AP205" i="2" s="1"/>
  <c r="AP48" i="2"/>
  <c r="AM200" i="2"/>
  <c r="AM205" i="2" s="1"/>
  <c r="AM48" i="2"/>
  <c r="AO200" i="2"/>
  <c r="AO205" i="2" s="1"/>
  <c r="AO48" i="2"/>
  <c r="AL200" i="2"/>
  <c r="AL205" i="2" s="1"/>
  <c r="C47" i="3"/>
  <c r="E200" i="2"/>
  <c r="E48" i="2"/>
  <c r="E82" i="2"/>
  <c r="F84" i="2"/>
  <c r="F7" i="2"/>
  <c r="DS205" i="2" l="1"/>
  <c r="DW205" i="2"/>
  <c r="CU205" i="2"/>
  <c r="CV205" i="2"/>
  <c r="DX205" i="2"/>
  <c r="DT205" i="2"/>
  <c r="CR205" i="2"/>
  <c r="DV205" i="2"/>
  <c r="CQ205" i="2"/>
  <c r="CS205" i="2"/>
  <c r="BP205" i="2"/>
  <c r="BQ205" i="2"/>
  <c r="CT205" i="2"/>
  <c r="BR205" i="2"/>
  <c r="BO205" i="2"/>
  <c r="BS205" i="2"/>
  <c r="F112" i="1"/>
  <c r="F84" i="1"/>
  <c r="G84" i="1" s="1"/>
  <c r="H84" i="1" s="1"/>
  <c r="I84" i="1" s="1"/>
  <c r="J84" i="1" s="1"/>
  <c r="K84" i="1" s="1"/>
  <c r="F50" i="1"/>
  <c r="G50" i="1" s="1"/>
  <c r="H50" i="1" s="1"/>
  <c r="I50" i="1" s="1"/>
  <c r="J50" i="1" s="1"/>
  <c r="K50" i="1" s="1"/>
  <c r="F198" i="1"/>
  <c r="C51" i="3"/>
  <c r="C52" i="3"/>
  <c r="C53" i="3"/>
  <c r="C54" i="3"/>
  <c r="F51" i="2"/>
  <c r="F52" i="2"/>
  <c r="G52" i="2" s="1"/>
  <c r="F53" i="2"/>
  <c r="F54" i="2"/>
  <c r="G54" i="2" s="1"/>
  <c r="C8" i="3"/>
  <c r="F8" i="2"/>
  <c r="F201" i="2" l="1"/>
  <c r="F193" i="1"/>
  <c r="G112" i="1"/>
  <c r="G8" i="2"/>
  <c r="G197" i="2" s="1"/>
  <c r="F197" i="2"/>
  <c r="F202" i="1"/>
  <c r="D183" i="3"/>
  <c r="D182" i="3"/>
  <c r="F46" i="1"/>
  <c r="F201" i="1" s="1"/>
  <c r="F80" i="1"/>
  <c r="F203" i="1" s="1"/>
  <c r="F108" i="1"/>
  <c r="F204" i="1" s="1"/>
  <c r="D8" i="3"/>
  <c r="D52" i="3"/>
  <c r="D54" i="3"/>
  <c r="D53" i="3"/>
  <c r="D51" i="3"/>
  <c r="H54" i="2"/>
  <c r="I54" i="2" s="1"/>
  <c r="J54" i="2" s="1"/>
  <c r="H52" i="2"/>
  <c r="I52" i="2" s="1"/>
  <c r="J52" i="2" s="1"/>
  <c r="G53" i="2"/>
  <c r="H53" i="2" s="1"/>
  <c r="I53" i="2" s="1"/>
  <c r="J53" i="2" s="1"/>
  <c r="G51" i="2"/>
  <c r="H112" i="1" l="1"/>
  <c r="G193" i="1"/>
  <c r="H8" i="2"/>
  <c r="I8" i="2" s="1"/>
  <c r="H51" i="2"/>
  <c r="G201" i="2"/>
  <c r="G198" i="1"/>
  <c r="G202" i="1"/>
  <c r="E182" i="3"/>
  <c r="E183" i="3"/>
  <c r="F48" i="1"/>
  <c r="F195" i="1"/>
  <c r="F205" i="1"/>
  <c r="F206" i="1" s="1"/>
  <c r="G46" i="1"/>
  <c r="G201" i="1" s="1"/>
  <c r="G108" i="1"/>
  <c r="G204" i="1" s="1"/>
  <c r="H46" i="1"/>
  <c r="H201" i="1" s="1"/>
  <c r="G80" i="1"/>
  <c r="G203" i="1" s="1"/>
  <c r="G53" i="3"/>
  <c r="H53" i="3"/>
  <c r="E53" i="3"/>
  <c r="F53" i="3"/>
  <c r="E54" i="3"/>
  <c r="E52" i="3"/>
  <c r="E51" i="3"/>
  <c r="E8" i="3"/>
  <c r="M212" i="1"/>
  <c r="E227" i="1"/>
  <c r="F227" i="1"/>
  <c r="G227" i="1"/>
  <c r="H227" i="1"/>
  <c r="I227" i="1"/>
  <c r="J227" i="1"/>
  <c r="K227" i="1"/>
  <c r="L227" i="1"/>
  <c r="D117" i="3"/>
  <c r="D121" i="3"/>
  <c r="D125" i="3"/>
  <c r="D129" i="3"/>
  <c r="D131" i="3"/>
  <c r="D134" i="3"/>
  <c r="D138" i="3"/>
  <c r="D143" i="3"/>
  <c r="D147" i="3"/>
  <c r="D151" i="3"/>
  <c r="H156" i="3"/>
  <c r="D157" i="3"/>
  <c r="H158" i="3"/>
  <c r="H160" i="3"/>
  <c r="D161" i="3"/>
  <c r="D162" i="3"/>
  <c r="D164" i="3"/>
  <c r="D165" i="3"/>
  <c r="D167" i="3"/>
  <c r="D169" i="3"/>
  <c r="D171" i="3"/>
  <c r="D188" i="3"/>
  <c r="G84" i="2"/>
  <c r="F85" i="2"/>
  <c r="D85" i="3" s="1"/>
  <c r="F86" i="2"/>
  <c r="D86" i="3" s="1"/>
  <c r="F87" i="2"/>
  <c r="D87" i="3" s="1"/>
  <c r="F88" i="2"/>
  <c r="G88" i="2" s="1"/>
  <c r="H88" i="2" s="1"/>
  <c r="I88" i="2" s="1"/>
  <c r="J88" i="2" s="1"/>
  <c r="F89" i="2"/>
  <c r="D89" i="3" s="1"/>
  <c r="F99" i="2"/>
  <c r="F100" i="2"/>
  <c r="F101" i="2"/>
  <c r="D101" i="3" s="1"/>
  <c r="F102" i="2"/>
  <c r="F103" i="2"/>
  <c r="F104" i="2"/>
  <c r="F105" i="2"/>
  <c r="D105" i="3" s="1"/>
  <c r="F106" i="2"/>
  <c r="D106" i="3" s="1"/>
  <c r="F9" i="2"/>
  <c r="F50" i="2"/>
  <c r="F55" i="2"/>
  <c r="G55" i="2" s="1"/>
  <c r="C166" i="3"/>
  <c r="C7" i="3"/>
  <c r="C9" i="3"/>
  <c r="F224" i="1"/>
  <c r="G224" i="1"/>
  <c r="H224" i="1"/>
  <c r="I224" i="1"/>
  <c r="J224" i="1"/>
  <c r="K224" i="1"/>
  <c r="E224" i="1"/>
  <c r="F220" i="1"/>
  <c r="G220" i="1"/>
  <c r="H220" i="1"/>
  <c r="I220" i="1"/>
  <c r="J220" i="1"/>
  <c r="K220" i="1"/>
  <c r="L220" i="1"/>
  <c r="E220" i="1"/>
  <c r="G212" i="1"/>
  <c r="H212" i="1"/>
  <c r="I212" i="1"/>
  <c r="J212" i="1"/>
  <c r="K212" i="1"/>
  <c r="L212" i="1"/>
  <c r="E212" i="1"/>
  <c r="F212" i="1"/>
  <c r="E48" i="1"/>
  <c r="E195" i="1"/>
  <c r="AD5" i="3"/>
  <c r="AC5" i="3"/>
  <c r="AB5" i="3"/>
  <c r="AA5" i="3"/>
  <c r="Z5" i="3"/>
  <c r="Y5" i="3"/>
  <c r="X5" i="3"/>
  <c r="W5" i="3"/>
  <c r="V5" i="3"/>
  <c r="U5" i="3"/>
  <c r="T5" i="3"/>
  <c r="S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P4" i="3"/>
  <c r="O4" i="3"/>
  <c r="N4" i="3"/>
  <c r="M4" i="3"/>
  <c r="L4" i="3"/>
  <c r="K4" i="3"/>
  <c r="I4" i="3"/>
  <c r="H4" i="3"/>
  <c r="G4" i="3"/>
  <c r="F4" i="3"/>
  <c r="E4" i="3"/>
  <c r="D4" i="3"/>
  <c r="C4" i="3"/>
  <c r="C151" i="3"/>
  <c r="C150" i="3"/>
  <c r="C149" i="3"/>
  <c r="C148" i="3"/>
  <c r="C147" i="3"/>
  <c r="C146" i="3"/>
  <c r="C145" i="3"/>
  <c r="C144" i="3"/>
  <c r="C143" i="3"/>
  <c r="C142" i="3"/>
  <c r="C141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AF5" i="2"/>
  <c r="ES5" i="2" s="1"/>
  <c r="AE5" i="2"/>
  <c r="ER5" i="2" s="1"/>
  <c r="AD5" i="2"/>
  <c r="EQ5" i="2" s="1"/>
  <c r="AC5" i="2"/>
  <c r="EP5" i="2" s="1"/>
  <c r="AB5" i="2"/>
  <c r="EO5" i="2" s="1"/>
  <c r="AA5" i="2"/>
  <c r="EN5" i="2" s="1"/>
  <c r="Z5" i="2"/>
  <c r="EM5" i="2" s="1"/>
  <c r="Y5" i="2"/>
  <c r="EL5" i="2" s="1"/>
  <c r="X5" i="2"/>
  <c r="EK5" i="2" s="1"/>
  <c r="W5" i="2"/>
  <c r="EJ5" i="2" s="1"/>
  <c r="V5" i="2"/>
  <c r="BB5" i="2" s="1"/>
  <c r="U5" i="2"/>
  <c r="DF5" i="2" s="1"/>
  <c r="T5" i="2"/>
  <c r="EG5" i="2" s="1"/>
  <c r="R5" i="2"/>
  <c r="EE5" i="2" s="1"/>
  <c r="Q5" i="2"/>
  <c r="ED5" i="2" s="1"/>
  <c r="P5" i="2"/>
  <c r="EC5" i="2" s="1"/>
  <c r="O5" i="2"/>
  <c r="EB5" i="2" s="1"/>
  <c r="N5" i="2"/>
  <c r="EA5" i="2" s="1"/>
  <c r="M5" i="2"/>
  <c r="AS5" i="2" s="1"/>
  <c r="L5" i="2"/>
  <c r="CW5" i="2" s="1"/>
  <c r="K5" i="2"/>
  <c r="DX5" i="2" s="1"/>
  <c r="J5" i="2"/>
  <c r="DW5" i="2" s="1"/>
  <c r="I5" i="2"/>
  <c r="DV5" i="2" s="1"/>
  <c r="H5" i="2"/>
  <c r="DU5" i="2" s="1"/>
  <c r="G5" i="2"/>
  <c r="DT5" i="2" s="1"/>
  <c r="F5" i="2"/>
  <c r="DS5" i="2" s="1"/>
  <c r="E5" i="2"/>
  <c r="AF4" i="2"/>
  <c r="BL4" i="2" s="1"/>
  <c r="AE4" i="2"/>
  <c r="ER4" i="2" s="1"/>
  <c r="AD4" i="2"/>
  <c r="EQ4" i="2" s="1"/>
  <c r="AC4" i="2"/>
  <c r="DN4" i="2" s="1"/>
  <c r="AB4" i="2"/>
  <c r="BH4" i="2" s="1"/>
  <c r="AA4" i="2"/>
  <c r="EN4" i="2" s="1"/>
  <c r="Z4" i="2"/>
  <c r="EM4" i="2" s="1"/>
  <c r="Y4" i="2"/>
  <c r="BE4" i="2" s="1"/>
  <c r="X4" i="2"/>
  <c r="BD4" i="2" s="1"/>
  <c r="W4" i="2"/>
  <c r="EJ4" i="2" s="1"/>
  <c r="V4" i="2"/>
  <c r="EI4" i="2" s="1"/>
  <c r="U4" i="2"/>
  <c r="CD4" i="2" s="1"/>
  <c r="T4" i="2"/>
  <c r="AZ4" i="2" s="1"/>
  <c r="R4" i="2"/>
  <c r="Q4" i="2"/>
  <c r="DB4" i="2" s="1"/>
  <c r="P4" i="2"/>
  <c r="EC4" i="2" s="1"/>
  <c r="O4" i="2"/>
  <c r="AU4" i="2" s="1"/>
  <c r="N4" i="2"/>
  <c r="EA4" i="2" s="1"/>
  <c r="DZ4" i="2"/>
  <c r="L4" i="2"/>
  <c r="K4" i="2"/>
  <c r="J4" i="2"/>
  <c r="DW4" i="2" s="1"/>
  <c r="I4" i="2"/>
  <c r="CT4" i="2" s="1"/>
  <c r="H4" i="2"/>
  <c r="DU4" i="2" s="1"/>
  <c r="G4" i="2"/>
  <c r="AM4" i="2" s="1"/>
  <c r="F4" i="2"/>
  <c r="DS4" i="2" s="1"/>
  <c r="E3" i="2"/>
  <c r="E4" i="2"/>
  <c r="AH4" i="1"/>
  <c r="AI4" i="1"/>
  <c r="AJ4" i="1"/>
  <c r="AK4" i="1"/>
  <c r="AL4" i="1"/>
  <c r="AO4" i="1"/>
  <c r="AP4" i="1"/>
  <c r="AQ4" i="1"/>
  <c r="AR4" i="1"/>
  <c r="AS4" i="1"/>
  <c r="AT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K4" i="1"/>
  <c r="BL4" i="1"/>
  <c r="BM4" i="1"/>
  <c r="BN4" i="1"/>
  <c r="BO4" i="1"/>
  <c r="BP4" i="1"/>
  <c r="BR4" i="1"/>
  <c r="BS4" i="1"/>
  <c r="BT4" i="1"/>
  <c r="BU4" i="1"/>
  <c r="BV4" i="1"/>
  <c r="BW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M4" i="1"/>
  <c r="CN4" i="1"/>
  <c r="CO4" i="1"/>
  <c r="CP4" i="1"/>
  <c r="CQ4" i="1"/>
  <c r="CR4" i="1"/>
  <c r="CT4" i="1"/>
  <c r="CU4" i="1"/>
  <c r="CV4" i="1"/>
  <c r="CW4" i="1"/>
  <c r="CX4" i="1"/>
  <c r="CY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AH5" i="1"/>
  <c r="AI5" i="1"/>
  <c r="AJ5" i="1"/>
  <c r="AK5" i="1"/>
  <c r="AL5" i="1"/>
  <c r="AM5" i="1"/>
  <c r="AN5" i="1"/>
  <c r="AO5" i="1"/>
  <c r="AP5" i="1"/>
  <c r="AQ5" i="1"/>
  <c r="AR5" i="1"/>
  <c r="AS5" i="1"/>
  <c r="AV5" i="1"/>
  <c r="BK5" i="1"/>
  <c r="BL5" i="1"/>
  <c r="BM5" i="1"/>
  <c r="BN5" i="1"/>
  <c r="BO5" i="1"/>
  <c r="BP5" i="1"/>
  <c r="BQ5" i="1"/>
  <c r="BR5" i="1"/>
  <c r="BS5" i="1"/>
  <c r="BT5" i="1"/>
  <c r="BU5" i="1"/>
  <c r="BV5" i="1"/>
  <c r="BY5" i="1"/>
  <c r="BZ5" i="1"/>
  <c r="CA5" i="1"/>
  <c r="CB5" i="1"/>
  <c r="CC5" i="1"/>
  <c r="CD5" i="1"/>
  <c r="CE5" i="1"/>
  <c r="CF5" i="1"/>
  <c r="CG5" i="1"/>
  <c r="CH5" i="1"/>
  <c r="CI5" i="1"/>
  <c r="CJ5" i="1"/>
  <c r="CM5" i="1"/>
  <c r="CN5" i="1"/>
  <c r="CO5" i="1"/>
  <c r="CP5" i="1"/>
  <c r="CQ5" i="1"/>
  <c r="CR5" i="1"/>
  <c r="CS5" i="1"/>
  <c r="CT5" i="1"/>
  <c r="CU5" i="1"/>
  <c r="CV5" i="1"/>
  <c r="CW5" i="1"/>
  <c r="CX5" i="1"/>
  <c r="DA5" i="1"/>
  <c r="DB5" i="1"/>
  <c r="DC5" i="1"/>
  <c r="DD5" i="1"/>
  <c r="DE5" i="1"/>
  <c r="DF5" i="1"/>
  <c r="DG5" i="1"/>
  <c r="DH5" i="1"/>
  <c r="DI5" i="1"/>
  <c r="DJ5" i="1"/>
  <c r="DK5" i="1"/>
  <c r="DL5" i="1"/>
  <c r="E82" i="1"/>
  <c r="F82" i="1"/>
  <c r="E110" i="1"/>
  <c r="F110" i="1"/>
  <c r="C50" i="3"/>
  <c r="C55" i="3"/>
  <c r="C84" i="3"/>
  <c r="D84" i="3"/>
  <c r="C85" i="3"/>
  <c r="C86" i="3"/>
  <c r="C87" i="3"/>
  <c r="C88" i="3"/>
  <c r="C89" i="3"/>
  <c r="C112" i="3"/>
  <c r="D112" i="3"/>
  <c r="C113" i="3"/>
  <c r="C114" i="3"/>
  <c r="C115" i="3"/>
  <c r="C116" i="3"/>
  <c r="C117" i="3"/>
  <c r="C118" i="3"/>
  <c r="C119" i="3"/>
  <c r="C152" i="3"/>
  <c r="C153" i="3"/>
  <c r="C156" i="3"/>
  <c r="C157" i="3"/>
  <c r="C158" i="3"/>
  <c r="C159" i="3"/>
  <c r="C160" i="3"/>
  <c r="C161" i="3"/>
  <c r="C162" i="3"/>
  <c r="C163" i="3"/>
  <c r="C164" i="3"/>
  <c r="C165" i="3"/>
  <c r="C167" i="3"/>
  <c r="C168" i="3"/>
  <c r="C169" i="3"/>
  <c r="C170" i="3"/>
  <c r="C171" i="3"/>
  <c r="H197" i="2" l="1"/>
  <c r="I112" i="1"/>
  <c r="H193" i="1"/>
  <c r="H202" i="1"/>
  <c r="H198" i="1"/>
  <c r="I51" i="2"/>
  <c r="H201" i="2"/>
  <c r="J8" i="2"/>
  <c r="J197" i="2" s="1"/>
  <c r="I197" i="2"/>
  <c r="G100" i="2"/>
  <c r="E100" i="3" s="1"/>
  <c r="D100" i="3"/>
  <c r="G103" i="2"/>
  <c r="H103" i="2" s="1"/>
  <c r="D103" i="3"/>
  <c r="G102" i="2"/>
  <c r="E102" i="3" s="1"/>
  <c r="D102" i="3"/>
  <c r="D189" i="3"/>
  <c r="D187" i="3"/>
  <c r="D186" i="3"/>
  <c r="G104" i="2"/>
  <c r="E104" i="3" s="1"/>
  <c r="D104" i="3"/>
  <c r="G99" i="2"/>
  <c r="E99" i="3" s="1"/>
  <c r="D99" i="3"/>
  <c r="F183" i="3"/>
  <c r="F182" i="3"/>
  <c r="G195" i="1"/>
  <c r="G205" i="1"/>
  <c r="G206" i="1" s="1"/>
  <c r="H48" i="1"/>
  <c r="G48" i="1"/>
  <c r="D113" i="3"/>
  <c r="F193" i="2"/>
  <c r="D193" i="3" s="1"/>
  <c r="AR4" i="2"/>
  <c r="BU4" i="2"/>
  <c r="DY4" i="2"/>
  <c r="CW4" i="2"/>
  <c r="G156" i="3"/>
  <c r="E156" i="3"/>
  <c r="F160" i="3"/>
  <c r="D133" i="3"/>
  <c r="D160" i="3"/>
  <c r="D142" i="3"/>
  <c r="E160" i="3"/>
  <c r="F156" i="3"/>
  <c r="D137" i="3"/>
  <c r="G160" i="3"/>
  <c r="D156" i="3"/>
  <c r="D146" i="3"/>
  <c r="G152" i="3"/>
  <c r="D116" i="3"/>
  <c r="D123" i="3"/>
  <c r="E135" i="3"/>
  <c r="D158" i="3"/>
  <c r="C192" i="3"/>
  <c r="C80" i="3"/>
  <c r="C198" i="3" s="1"/>
  <c r="C46" i="3"/>
  <c r="H80" i="1"/>
  <c r="H203" i="1" s="1"/>
  <c r="I46" i="1"/>
  <c r="I201" i="1" s="1"/>
  <c r="H108" i="1"/>
  <c r="H204" i="1" s="1"/>
  <c r="D50" i="3"/>
  <c r="F80" i="2"/>
  <c r="F202" i="2" s="1"/>
  <c r="G9" i="2"/>
  <c r="H9" i="2" s="1"/>
  <c r="I9" i="2" s="1"/>
  <c r="J9" i="2" s="1"/>
  <c r="F46" i="2"/>
  <c r="H163" i="3"/>
  <c r="F159" i="3"/>
  <c r="E145" i="3"/>
  <c r="D163" i="3"/>
  <c r="D124" i="3"/>
  <c r="E153" i="3"/>
  <c r="G158" i="3"/>
  <c r="D119" i="3"/>
  <c r="D144" i="3"/>
  <c r="D148" i="3"/>
  <c r="F158" i="3"/>
  <c r="E152" i="3"/>
  <c r="D139" i="3"/>
  <c r="E144" i="3"/>
  <c r="E148" i="3"/>
  <c r="F152" i="3"/>
  <c r="D88" i="3"/>
  <c r="E158" i="3"/>
  <c r="H152" i="3"/>
  <c r="D152" i="3"/>
  <c r="D114" i="3"/>
  <c r="D127" i="3"/>
  <c r="D135" i="3"/>
  <c r="E139" i="3"/>
  <c r="D9" i="3"/>
  <c r="G86" i="2"/>
  <c r="H86" i="2" s="1"/>
  <c r="AQ4" i="2"/>
  <c r="F118" i="3"/>
  <c r="G115" i="3"/>
  <c r="D130" i="3"/>
  <c r="E122" i="3"/>
  <c r="D126" i="3"/>
  <c r="G118" i="3"/>
  <c r="H115" i="3"/>
  <c r="D115" i="3"/>
  <c r="D122" i="3"/>
  <c r="E118" i="3"/>
  <c r="F115" i="3"/>
  <c r="E126" i="3"/>
  <c r="E130" i="3"/>
  <c r="D170" i="3"/>
  <c r="H118" i="3"/>
  <c r="D118" i="3"/>
  <c r="E115" i="3"/>
  <c r="M220" i="1"/>
  <c r="CA5" i="2"/>
  <c r="DC5" i="2"/>
  <c r="AX5" i="2"/>
  <c r="F149" i="3"/>
  <c r="F132" i="3"/>
  <c r="D141" i="3"/>
  <c r="G163" i="3"/>
  <c r="E159" i="3"/>
  <c r="H153" i="3"/>
  <c r="D153" i="3"/>
  <c r="D128" i="3"/>
  <c r="D136" i="3"/>
  <c r="E141" i="3"/>
  <c r="F145" i="3"/>
  <c r="F163" i="3"/>
  <c r="H159" i="3"/>
  <c r="D159" i="3"/>
  <c r="G153" i="3"/>
  <c r="D132" i="3"/>
  <c r="E136" i="3"/>
  <c r="F141" i="3"/>
  <c r="D149" i="3"/>
  <c r="D166" i="3"/>
  <c r="D168" i="3"/>
  <c r="E163" i="3"/>
  <c r="G159" i="3"/>
  <c r="F153" i="3"/>
  <c r="D55" i="3"/>
  <c r="D120" i="3"/>
  <c r="E132" i="3"/>
  <c r="F136" i="3"/>
  <c r="D145" i="3"/>
  <c r="E149" i="3"/>
  <c r="EF4" i="2"/>
  <c r="CM5" i="2"/>
  <c r="DD4" i="2"/>
  <c r="CB4" i="2"/>
  <c r="EE4" i="2"/>
  <c r="AY4" i="2"/>
  <c r="DE4" i="2"/>
  <c r="AE212" i="1"/>
  <c r="W212" i="1"/>
  <c r="DG5" i="2"/>
  <c r="CE4" i="2"/>
  <c r="BF5" i="2"/>
  <c r="DZ5" i="2"/>
  <c r="BR5" i="2"/>
  <c r="BI5" i="2"/>
  <c r="DJ4" i="2"/>
  <c r="BU5" i="2"/>
  <c r="DA4" i="2"/>
  <c r="EH4" i="2"/>
  <c r="EP4" i="2"/>
  <c r="DV4" i="2"/>
  <c r="M224" i="1"/>
  <c r="BQ4" i="2"/>
  <c r="CS4" i="2"/>
  <c r="CX4" i="2"/>
  <c r="DI4" i="2"/>
  <c r="EK4" i="2"/>
  <c r="D150" i="3"/>
  <c r="BB4" i="2"/>
  <c r="DO4" i="2"/>
  <c r="AO5" i="2"/>
  <c r="BJ5" i="2"/>
  <c r="BV5" i="2"/>
  <c r="CX5" i="2"/>
  <c r="DO5" i="2"/>
  <c r="BJ4" i="2"/>
  <c r="BV4" i="2"/>
  <c r="AW5" i="2"/>
  <c r="CE5" i="2"/>
  <c r="DB5" i="2"/>
  <c r="C211" i="1"/>
  <c r="AS4" i="2"/>
  <c r="BR4" i="2"/>
  <c r="CM4" i="2"/>
  <c r="DK4" i="2"/>
  <c r="ED4" i="2"/>
  <c r="CT5" i="2"/>
  <c r="DK5" i="2"/>
  <c r="EI5" i="2"/>
  <c r="E119" i="3"/>
  <c r="EO4" i="2"/>
  <c r="C214" i="1"/>
  <c r="C210" i="1"/>
  <c r="AF212" i="1"/>
  <c r="AB212" i="1"/>
  <c r="X212" i="1"/>
  <c r="E127" i="3"/>
  <c r="AW4" i="2"/>
  <c r="BZ4" i="2"/>
  <c r="CZ4" i="2"/>
  <c r="DG4" i="2"/>
  <c r="DM4" i="2"/>
  <c r="CI5" i="2"/>
  <c r="CV5" i="2"/>
  <c r="DE5" i="2"/>
  <c r="DM5" i="2"/>
  <c r="AO4" i="2"/>
  <c r="BF4" i="2"/>
  <c r="CI4" i="2"/>
  <c r="EG4" i="2"/>
  <c r="ES4" i="2"/>
  <c r="BZ5" i="2"/>
  <c r="CR5" i="2"/>
  <c r="CZ5" i="2"/>
  <c r="DI5" i="2"/>
  <c r="DQ5" i="2"/>
  <c r="E114" i="3"/>
  <c r="E170" i="3"/>
  <c r="BW4" i="2"/>
  <c r="CQ5" i="2"/>
  <c r="T212" i="1"/>
  <c r="O212" i="1"/>
  <c r="R212" i="1"/>
  <c r="CV4" i="2"/>
  <c r="DQ4" i="2"/>
  <c r="EB4" i="2"/>
  <c r="N212" i="1"/>
  <c r="CR4" i="2"/>
  <c r="C223" i="1"/>
  <c r="C218" i="1"/>
  <c r="E168" i="3"/>
  <c r="E123" i="3"/>
  <c r="E116" i="3"/>
  <c r="E112" i="3"/>
  <c r="BA4" i="2"/>
  <c r="BI4" i="2"/>
  <c r="BY4" i="2"/>
  <c r="CH4" i="2"/>
  <c r="CN4" i="2"/>
  <c r="DF4" i="2"/>
  <c r="EL4" i="2"/>
  <c r="CL5" i="2"/>
  <c r="DH5" i="2"/>
  <c r="DN5" i="2"/>
  <c r="AN4" i="2"/>
  <c r="AV4" i="2"/>
  <c r="CL4" i="2"/>
  <c r="F52" i="3"/>
  <c r="F51" i="3"/>
  <c r="F54" i="3"/>
  <c r="E88" i="3"/>
  <c r="C219" i="1"/>
  <c r="AC212" i="1"/>
  <c r="Y212" i="1"/>
  <c r="U212" i="1"/>
  <c r="P212" i="1"/>
  <c r="AA212" i="1"/>
  <c r="D7" i="3"/>
  <c r="BS4" i="2"/>
  <c r="CJ4" i="2"/>
  <c r="BO4" i="2"/>
  <c r="CF4" i="2"/>
  <c r="CQ4" i="2"/>
  <c r="CU4" i="2"/>
  <c r="CY4" i="2"/>
  <c r="DC4" i="2"/>
  <c r="DH4" i="2"/>
  <c r="DL4" i="2"/>
  <c r="DP4" i="2"/>
  <c r="CF5" i="2"/>
  <c r="CN5" i="2"/>
  <c r="CY5" i="2"/>
  <c r="CA4" i="2"/>
  <c r="BO5" i="2"/>
  <c r="BW5" i="2"/>
  <c r="CU5" i="2"/>
  <c r="DL5" i="2"/>
  <c r="DP5" i="2"/>
  <c r="H55" i="2"/>
  <c r="I55" i="2" s="1"/>
  <c r="E55" i="3"/>
  <c r="DX4" i="2"/>
  <c r="F8" i="3"/>
  <c r="DT4" i="2"/>
  <c r="AR5" i="2"/>
  <c r="BA5" i="2"/>
  <c r="BQ5" i="2"/>
  <c r="CH5" i="2"/>
  <c r="DY5" i="2"/>
  <c r="EH5" i="2"/>
  <c r="CD5" i="2"/>
  <c r="CS5" i="2"/>
  <c r="DA5" i="2"/>
  <c r="DJ5" i="2"/>
  <c r="AN5" i="2"/>
  <c r="AV5" i="2"/>
  <c r="BE5" i="2"/>
  <c r="BS5" i="2"/>
  <c r="BY5" i="2"/>
  <c r="CJ5" i="2"/>
  <c r="H84" i="2"/>
  <c r="E84" i="3"/>
  <c r="F88" i="3"/>
  <c r="G105" i="2"/>
  <c r="G85" i="2"/>
  <c r="G101" i="2"/>
  <c r="E101" i="3" s="1"/>
  <c r="G50" i="2"/>
  <c r="G89" i="2"/>
  <c r="H89" i="2" s="1"/>
  <c r="I89" i="2" s="1"/>
  <c r="J89" i="2" s="1"/>
  <c r="G87" i="2"/>
  <c r="E188" i="3"/>
  <c r="E129" i="3"/>
  <c r="E125" i="3"/>
  <c r="E121" i="3"/>
  <c r="M227" i="1"/>
  <c r="E151" i="3"/>
  <c r="E147" i="3"/>
  <c r="E138" i="3"/>
  <c r="E134" i="3"/>
  <c r="N220" i="1"/>
  <c r="G149" i="3"/>
  <c r="G145" i="3"/>
  <c r="G141" i="3"/>
  <c r="G136" i="3"/>
  <c r="G132" i="3"/>
  <c r="F130" i="3"/>
  <c r="F126" i="3"/>
  <c r="F122" i="3"/>
  <c r="E128" i="3"/>
  <c r="E124" i="3"/>
  <c r="E120" i="3"/>
  <c r="F148" i="3"/>
  <c r="F144" i="3"/>
  <c r="F139" i="3"/>
  <c r="F135" i="3"/>
  <c r="E166" i="3"/>
  <c r="E150" i="3"/>
  <c r="E146" i="3"/>
  <c r="E142" i="3"/>
  <c r="E137" i="3"/>
  <c r="E133" i="3"/>
  <c r="AD212" i="1"/>
  <c r="Z212" i="1"/>
  <c r="V212" i="1"/>
  <c r="Q212" i="1"/>
  <c r="AL4" i="2"/>
  <c r="AP4" i="2"/>
  <c r="AT4" i="2"/>
  <c r="AX4" i="2"/>
  <c r="BC4" i="2"/>
  <c r="BG4" i="2"/>
  <c r="BK4" i="2"/>
  <c r="BP4" i="2"/>
  <c r="BT4" i="2"/>
  <c r="BX4" i="2"/>
  <c r="CC4" i="2"/>
  <c r="CG4" i="2"/>
  <c r="CK4" i="2"/>
  <c r="CO4" i="2"/>
  <c r="AL5" i="2"/>
  <c r="AP5" i="2"/>
  <c r="AT5" i="2"/>
  <c r="BC5" i="2"/>
  <c r="BG5" i="2"/>
  <c r="BK5" i="2"/>
  <c r="BP5" i="2"/>
  <c r="BT5" i="2"/>
  <c r="BX5" i="2"/>
  <c r="CC5" i="2"/>
  <c r="CG5" i="2"/>
  <c r="CK5" i="2"/>
  <c r="CO5" i="2"/>
  <c r="AM5" i="2"/>
  <c r="AQ5" i="2"/>
  <c r="AU5" i="2"/>
  <c r="AZ5" i="2"/>
  <c r="BD5" i="2"/>
  <c r="BH5" i="2"/>
  <c r="BL5" i="2"/>
  <c r="G7" i="2"/>
  <c r="G106" i="2"/>
  <c r="E106" i="3" s="1"/>
  <c r="BT200" i="2" l="1"/>
  <c r="BT48" i="2"/>
  <c r="J112" i="1"/>
  <c r="I193" i="1"/>
  <c r="J51" i="2"/>
  <c r="J201" i="2" s="1"/>
  <c r="I201" i="2"/>
  <c r="D47" i="3"/>
  <c r="F200" i="2"/>
  <c r="J198" i="1"/>
  <c r="I198" i="1"/>
  <c r="E103" i="3"/>
  <c r="J202" i="1"/>
  <c r="I202" i="1"/>
  <c r="C197" i="3"/>
  <c r="C48" i="3"/>
  <c r="C200" i="3"/>
  <c r="C194" i="3"/>
  <c r="H102" i="2"/>
  <c r="I102" i="2" s="1"/>
  <c r="H100" i="2"/>
  <c r="F100" i="3" s="1"/>
  <c r="H104" i="2"/>
  <c r="I104" i="2" s="1"/>
  <c r="G104" i="3" s="1"/>
  <c r="I103" i="2"/>
  <c r="F103" i="3"/>
  <c r="H99" i="2"/>
  <c r="I99" i="2" s="1"/>
  <c r="J99" i="2" s="1"/>
  <c r="E189" i="3"/>
  <c r="E187" i="3"/>
  <c r="E186" i="3"/>
  <c r="H105" i="2"/>
  <c r="E105" i="3"/>
  <c r="H182" i="3"/>
  <c r="G182" i="3"/>
  <c r="H183" i="3"/>
  <c r="G183" i="3"/>
  <c r="F48" i="2"/>
  <c r="F82" i="2"/>
  <c r="F195" i="2"/>
  <c r="F204" i="2"/>
  <c r="I48" i="1"/>
  <c r="H195" i="1"/>
  <c r="H205" i="1"/>
  <c r="H206" i="1" s="1"/>
  <c r="E86" i="3"/>
  <c r="G193" i="2"/>
  <c r="E193" i="3" s="1"/>
  <c r="D192" i="3"/>
  <c r="D46" i="3"/>
  <c r="D80" i="3"/>
  <c r="D198" i="3" s="1"/>
  <c r="I80" i="1"/>
  <c r="I203" i="1" s="1"/>
  <c r="I108" i="1"/>
  <c r="I204" i="1" s="1"/>
  <c r="H50" i="2"/>
  <c r="G80" i="2"/>
  <c r="G202" i="2" s="1"/>
  <c r="G46" i="2"/>
  <c r="C212" i="1"/>
  <c r="E143" i="3"/>
  <c r="F119" i="3"/>
  <c r="F121" i="3"/>
  <c r="F127" i="3"/>
  <c r="G135" i="3"/>
  <c r="G148" i="3"/>
  <c r="G144" i="3"/>
  <c r="F170" i="3"/>
  <c r="F114" i="3"/>
  <c r="G139" i="3"/>
  <c r="D212" i="1"/>
  <c r="F112" i="3"/>
  <c r="F116" i="3"/>
  <c r="F168" i="3"/>
  <c r="E131" i="3"/>
  <c r="F123" i="3"/>
  <c r="G54" i="3"/>
  <c r="G51" i="3"/>
  <c r="G52" i="3"/>
  <c r="D220" i="1"/>
  <c r="C220" i="1"/>
  <c r="F55" i="3"/>
  <c r="G8" i="3"/>
  <c r="E9" i="3"/>
  <c r="H136" i="3"/>
  <c r="E161" i="3"/>
  <c r="H87" i="2"/>
  <c r="E87" i="3"/>
  <c r="H149" i="3"/>
  <c r="E157" i="3"/>
  <c r="E113" i="3"/>
  <c r="E162" i="3"/>
  <c r="F188" i="3"/>
  <c r="E165" i="3"/>
  <c r="E169" i="3"/>
  <c r="G88" i="3"/>
  <c r="H101" i="2"/>
  <c r="F101" i="3" s="1"/>
  <c r="H85" i="2"/>
  <c r="E85" i="3"/>
  <c r="E89" i="3"/>
  <c r="G122" i="3"/>
  <c r="G126" i="3"/>
  <c r="G130" i="3"/>
  <c r="H132" i="3"/>
  <c r="E117" i="3"/>
  <c r="E171" i="3"/>
  <c r="E164" i="3"/>
  <c r="E167" i="3"/>
  <c r="F86" i="3"/>
  <c r="I86" i="2"/>
  <c r="J55" i="2"/>
  <c r="G55" i="3"/>
  <c r="I84" i="2"/>
  <c r="F84" i="3"/>
  <c r="F89" i="3"/>
  <c r="H106" i="2"/>
  <c r="F106" i="3" s="1"/>
  <c r="G82" i="1"/>
  <c r="E50" i="3"/>
  <c r="F9" i="3"/>
  <c r="F166" i="3"/>
  <c r="G110" i="1"/>
  <c r="F143" i="3"/>
  <c r="H145" i="3"/>
  <c r="E7" i="3"/>
  <c r="H7" i="2"/>
  <c r="F133" i="3"/>
  <c r="F137" i="3"/>
  <c r="F142" i="3"/>
  <c r="F146" i="3"/>
  <c r="F150" i="3"/>
  <c r="F120" i="3"/>
  <c r="F124" i="3"/>
  <c r="F128" i="3"/>
  <c r="H141" i="3"/>
  <c r="H135" i="3"/>
  <c r="H139" i="3"/>
  <c r="H144" i="3"/>
  <c r="H148" i="3"/>
  <c r="H122" i="3"/>
  <c r="H126" i="3"/>
  <c r="H130" i="3"/>
  <c r="G143" i="3"/>
  <c r="K112" i="1" l="1"/>
  <c r="J193" i="1"/>
  <c r="J46" i="1"/>
  <c r="J201" i="1" s="1"/>
  <c r="J104" i="2"/>
  <c r="H104" i="3" s="1"/>
  <c r="I100" i="2"/>
  <c r="G100" i="3" s="1"/>
  <c r="E47" i="3"/>
  <c r="G200" i="2"/>
  <c r="F102" i="3"/>
  <c r="D197" i="3"/>
  <c r="D48" i="3"/>
  <c r="D200" i="3"/>
  <c r="D194" i="3"/>
  <c r="F104" i="3"/>
  <c r="G99" i="3"/>
  <c r="F99" i="3"/>
  <c r="H99" i="3"/>
  <c r="J103" i="2"/>
  <c r="H103" i="3" s="1"/>
  <c r="G103" i="3"/>
  <c r="J102" i="2"/>
  <c r="H102" i="3" s="1"/>
  <c r="G102" i="3"/>
  <c r="F189" i="3"/>
  <c r="F187" i="3"/>
  <c r="F186" i="3"/>
  <c r="I105" i="2"/>
  <c r="F105" i="3"/>
  <c r="G195" i="2"/>
  <c r="G204" i="2"/>
  <c r="G82" i="2"/>
  <c r="G48" i="2"/>
  <c r="I195" i="1"/>
  <c r="I205" i="1"/>
  <c r="I206" i="1" s="1"/>
  <c r="H193" i="2"/>
  <c r="F193" i="3" s="1"/>
  <c r="F134" i="3"/>
  <c r="E46" i="3"/>
  <c r="E192" i="3"/>
  <c r="E80" i="3"/>
  <c r="E198" i="3" s="1"/>
  <c r="J108" i="1"/>
  <c r="J204" i="1" s="1"/>
  <c r="J80" i="1"/>
  <c r="J203" i="1" s="1"/>
  <c r="G147" i="3"/>
  <c r="H46" i="2"/>
  <c r="I50" i="2"/>
  <c r="H80" i="2"/>
  <c r="H202" i="2" s="1"/>
  <c r="G134" i="3"/>
  <c r="F147" i="3"/>
  <c r="G151" i="3"/>
  <c r="G125" i="3"/>
  <c r="F138" i="3"/>
  <c r="G138" i="3"/>
  <c r="F151" i="3"/>
  <c r="F125" i="3"/>
  <c r="F129" i="3"/>
  <c r="G129" i="3"/>
  <c r="G112" i="3"/>
  <c r="G121" i="3"/>
  <c r="G119" i="3"/>
  <c r="G127" i="3"/>
  <c r="G170" i="3"/>
  <c r="G114" i="3"/>
  <c r="G123" i="3"/>
  <c r="F131" i="3"/>
  <c r="G116" i="3"/>
  <c r="G168" i="3"/>
  <c r="H51" i="3"/>
  <c r="H52" i="3"/>
  <c r="H54" i="3"/>
  <c r="H8" i="3"/>
  <c r="F167" i="3"/>
  <c r="F171" i="3"/>
  <c r="I85" i="2"/>
  <c r="F85" i="3"/>
  <c r="I101" i="2"/>
  <c r="G101" i="3" s="1"/>
  <c r="F169" i="3"/>
  <c r="F162" i="3"/>
  <c r="F113" i="3"/>
  <c r="G89" i="3"/>
  <c r="H88" i="3"/>
  <c r="J86" i="2"/>
  <c r="G86" i="3"/>
  <c r="F164" i="3"/>
  <c r="F165" i="3"/>
  <c r="G188" i="3"/>
  <c r="I87" i="2"/>
  <c r="F87" i="3"/>
  <c r="F161" i="3"/>
  <c r="J84" i="2"/>
  <c r="G84" i="3"/>
  <c r="H55" i="3"/>
  <c r="F117" i="3"/>
  <c r="F157" i="3"/>
  <c r="H147" i="3"/>
  <c r="H110" i="1"/>
  <c r="H125" i="3"/>
  <c r="H129" i="3"/>
  <c r="G146" i="3"/>
  <c r="G137" i="3"/>
  <c r="H138" i="3"/>
  <c r="I110" i="1"/>
  <c r="G128" i="3"/>
  <c r="G120" i="3"/>
  <c r="I7" i="2"/>
  <c r="F7" i="3"/>
  <c r="G9" i="3"/>
  <c r="H143" i="3"/>
  <c r="H134" i="3"/>
  <c r="G150" i="3"/>
  <c r="G142" i="3"/>
  <c r="G133" i="3"/>
  <c r="H82" i="1"/>
  <c r="F50" i="3"/>
  <c r="I106" i="2"/>
  <c r="G106" i="3" s="1"/>
  <c r="H151" i="3"/>
  <c r="G124" i="3"/>
  <c r="G166" i="3"/>
  <c r="J48" i="1" l="1"/>
  <c r="J100" i="2"/>
  <c r="H100" i="3" s="1"/>
  <c r="K193" i="1"/>
  <c r="F47" i="3"/>
  <c r="H200" i="2"/>
  <c r="E197" i="3"/>
  <c r="E48" i="3"/>
  <c r="E200" i="3"/>
  <c r="E194" i="3"/>
  <c r="H189" i="3"/>
  <c r="G189" i="3"/>
  <c r="H187" i="3"/>
  <c r="G187" i="3"/>
  <c r="H186" i="3"/>
  <c r="G186" i="3"/>
  <c r="J105" i="2"/>
  <c r="H105" i="3" s="1"/>
  <c r="G105" i="3"/>
  <c r="H48" i="2"/>
  <c r="H82" i="2"/>
  <c r="H195" i="2"/>
  <c r="H204" i="2"/>
  <c r="J195" i="1"/>
  <c r="J205" i="1"/>
  <c r="J206" i="1" s="1"/>
  <c r="K8" i="2"/>
  <c r="K197" i="2" s="1"/>
  <c r="I193" i="2"/>
  <c r="G193" i="3" s="1"/>
  <c r="F192" i="3"/>
  <c r="F80" i="3"/>
  <c r="F198" i="3" s="1"/>
  <c r="F46" i="3"/>
  <c r="H112" i="3"/>
  <c r="I80" i="2"/>
  <c r="I202" i="2" s="1"/>
  <c r="J50" i="2"/>
  <c r="I46" i="2"/>
  <c r="H121" i="3"/>
  <c r="H119" i="3"/>
  <c r="H127" i="3"/>
  <c r="H114" i="3"/>
  <c r="H170" i="3"/>
  <c r="H116" i="3"/>
  <c r="H168" i="3"/>
  <c r="G131" i="3"/>
  <c r="H123" i="3"/>
  <c r="G157" i="3"/>
  <c r="H84" i="3"/>
  <c r="G161" i="3"/>
  <c r="H188" i="3"/>
  <c r="H86" i="3"/>
  <c r="H89" i="3"/>
  <c r="G162" i="3"/>
  <c r="G113" i="3"/>
  <c r="J85" i="2"/>
  <c r="G85" i="3"/>
  <c r="G171" i="3"/>
  <c r="J87" i="2"/>
  <c r="G87" i="3"/>
  <c r="G169" i="3"/>
  <c r="J101" i="2"/>
  <c r="H101" i="3" s="1"/>
  <c r="G117" i="3"/>
  <c r="G165" i="3"/>
  <c r="G164" i="3"/>
  <c r="G167" i="3"/>
  <c r="J106" i="2"/>
  <c r="H106" i="3" s="1"/>
  <c r="H150" i="3"/>
  <c r="H166" i="3"/>
  <c r="H142" i="3"/>
  <c r="H9" i="3"/>
  <c r="J7" i="2"/>
  <c r="G7" i="3"/>
  <c r="H128" i="3"/>
  <c r="J110" i="1"/>
  <c r="H124" i="3"/>
  <c r="H133" i="3"/>
  <c r="H120" i="3"/>
  <c r="H146" i="3"/>
  <c r="I82" i="1"/>
  <c r="G50" i="3"/>
  <c r="H137" i="3"/>
  <c r="G47" i="3" l="1"/>
  <c r="I200" i="2"/>
  <c r="F197" i="3"/>
  <c r="F48" i="3"/>
  <c r="F200" i="3"/>
  <c r="F194" i="3"/>
  <c r="I82" i="2"/>
  <c r="I48" i="2"/>
  <c r="I195" i="2"/>
  <c r="I204" i="2"/>
  <c r="K9" i="2"/>
  <c r="J193" i="2"/>
  <c r="H193" i="3" s="1"/>
  <c r="G192" i="3"/>
  <c r="G46" i="3"/>
  <c r="G80" i="3"/>
  <c r="G198" i="3" s="1"/>
  <c r="J80" i="2"/>
  <c r="J202" i="2" s="1"/>
  <c r="J46" i="2"/>
  <c r="H131" i="3"/>
  <c r="H85" i="3"/>
  <c r="H167" i="3"/>
  <c r="H117" i="3"/>
  <c r="H161" i="3"/>
  <c r="H165" i="3"/>
  <c r="H169" i="3"/>
  <c r="H87" i="3"/>
  <c r="H171" i="3"/>
  <c r="H164" i="3"/>
  <c r="H113" i="3"/>
  <c r="H162" i="3"/>
  <c r="H157" i="3"/>
  <c r="J82" i="1"/>
  <c r="H50" i="3"/>
  <c r="H7" i="3"/>
  <c r="H47" i="3" l="1"/>
  <c r="J200" i="2"/>
  <c r="G197" i="3"/>
  <c r="G48" i="3"/>
  <c r="G200" i="3"/>
  <c r="G194" i="3"/>
  <c r="J48" i="2"/>
  <c r="J82" i="2"/>
  <c r="J195" i="2"/>
  <c r="J204" i="2"/>
  <c r="AQ193" i="2"/>
  <c r="AQ195" i="2" s="1"/>
  <c r="AQ80" i="2"/>
  <c r="K7" i="2"/>
  <c r="H192" i="3"/>
  <c r="H46" i="3"/>
  <c r="H80" i="3"/>
  <c r="H198" i="3" s="1"/>
  <c r="AQ204" i="2" l="1"/>
  <c r="AQ202" i="2"/>
  <c r="AQ82" i="2"/>
  <c r="H197" i="3"/>
  <c r="H48" i="3"/>
  <c r="H200" i="3"/>
  <c r="H194" i="3"/>
  <c r="AQ108" i="2"/>
  <c r="K46" i="2"/>
  <c r="K200" i="2" s="1"/>
  <c r="AQ46" i="2"/>
  <c r="AQ203" i="2" l="1"/>
  <c r="AQ110" i="2"/>
  <c r="AQ200" i="2"/>
  <c r="AQ48" i="2"/>
  <c r="K48" i="2"/>
  <c r="L224" i="1"/>
  <c r="N224" i="1"/>
  <c r="AQ205" i="2" l="1"/>
  <c r="C222" i="1"/>
  <c r="C224" i="1" s="1"/>
  <c r="D224" i="1"/>
  <c r="R216" i="1" l="1"/>
  <c r="R227" i="1"/>
  <c r="O227" i="1"/>
  <c r="Q216" i="1"/>
  <c r="Q227" i="1"/>
  <c r="P227" i="1"/>
  <c r="P216" i="1"/>
  <c r="O216" i="1"/>
  <c r="S216" i="1"/>
  <c r="C215" i="1"/>
  <c r="N227" i="1"/>
  <c r="N216" i="1"/>
  <c r="C227" i="1" l="1"/>
  <c r="C216" i="1"/>
  <c r="S227" i="1"/>
  <c r="T216" i="1" l="1"/>
  <c r="T227" i="1"/>
  <c r="U227" i="1" l="1"/>
  <c r="U216" i="1"/>
  <c r="V227" i="1" l="1"/>
  <c r="V216" i="1"/>
  <c r="W216" i="1" l="1"/>
  <c r="W227" i="1"/>
  <c r="X227" i="1" l="1"/>
  <c r="X216" i="1"/>
  <c r="Y216" i="1" l="1"/>
  <c r="Y227" i="1"/>
  <c r="Z227" i="1" l="1"/>
  <c r="Z216" i="1"/>
  <c r="AA216" i="1" l="1"/>
  <c r="AA227" i="1"/>
  <c r="AB216" i="1" l="1"/>
  <c r="AB227" i="1"/>
  <c r="AC227" i="1" l="1"/>
  <c r="AC216" i="1"/>
  <c r="AD227" i="1" l="1"/>
  <c r="AD216" i="1"/>
  <c r="AE216" i="1" l="1"/>
  <c r="AE227" i="1"/>
  <c r="AF227" i="1" l="1"/>
  <c r="AF216" i="1"/>
  <c r="D216" i="1" l="1"/>
  <c r="D227" i="1"/>
  <c r="BP46" i="1"/>
  <c r="BP201" i="1" l="1"/>
  <c r="BP48" i="1"/>
  <c r="BP193" i="1" l="1"/>
  <c r="BP205" i="1" l="1"/>
  <c r="BP195" i="1"/>
  <c r="BT193" i="2"/>
  <c r="BT204" i="2" l="1"/>
  <c r="BT195" i="2"/>
  <c r="K193" i="2"/>
  <c r="K195" i="2" l="1"/>
  <c r="K204" i="2"/>
  <c r="I112" i="3"/>
  <c r="AR112" i="2" s="1"/>
  <c r="I189" i="3" l="1"/>
  <c r="I187" i="3"/>
  <c r="I188" i="3"/>
  <c r="I183" i="3"/>
  <c r="I182" i="3"/>
  <c r="I186" i="3"/>
  <c r="AM193" i="1"/>
  <c r="AM195" i="1" l="1"/>
  <c r="I12" i="4"/>
  <c r="AY194" i="1" s="1"/>
  <c r="AW181" i="1"/>
  <c r="AU177" i="1"/>
  <c r="AW176" i="1"/>
  <c r="BF176" i="1"/>
  <c r="AW116" i="1"/>
  <c r="AT180" i="1"/>
  <c r="AT181" i="1"/>
  <c r="BG181" i="1"/>
  <c r="AR180" i="1"/>
  <c r="AP177" i="1"/>
  <c r="AR177" i="1"/>
  <c r="AP181" i="1"/>
  <c r="AQ181" i="1"/>
  <c r="AN114" i="1"/>
  <c r="BA180" i="1"/>
  <c r="BB176" i="1"/>
  <c r="AZ177" i="1"/>
  <c r="BB132" i="1"/>
  <c r="BB126" i="1"/>
  <c r="AO157" i="1"/>
  <c r="AR125" i="1"/>
  <c r="AQ131" i="1"/>
  <c r="AY140" i="1"/>
  <c r="CB140" i="1" s="1"/>
  <c r="EJ140" i="2" s="1"/>
  <c r="AT189" i="1"/>
  <c r="BH162" i="1"/>
  <c r="AV130" i="1"/>
  <c r="BB118" i="1"/>
  <c r="AQ165" i="1"/>
  <c r="AQ133" i="1"/>
  <c r="BB141" i="1"/>
  <c r="AY148" i="1"/>
  <c r="AT175" i="1"/>
  <c r="BH170" i="1"/>
  <c r="BB155" i="1"/>
  <c r="CE155" i="1" s="1"/>
  <c r="AX174" i="1"/>
  <c r="AU149" i="1"/>
  <c r="BH173" i="1"/>
  <c r="AX164" i="1"/>
  <c r="AV132" i="1"/>
  <c r="AZ118" i="1"/>
  <c r="AQ154" i="1"/>
  <c r="BT154" i="1" s="1"/>
  <c r="BG171" i="1"/>
  <c r="AU157" i="1"/>
  <c r="AT125" i="1"/>
  <c r="AW117" i="1"/>
  <c r="AV140" i="1"/>
  <c r="BY140" i="1" s="1"/>
  <c r="EG140" i="2" s="1"/>
  <c r="BF189" i="1"/>
  <c r="AR162" i="1"/>
  <c r="BB166" i="1"/>
  <c r="AO165" i="1"/>
  <c r="AX125" i="1"/>
  <c r="AY131" i="1"/>
  <c r="AV148" i="1"/>
  <c r="BF175" i="1"/>
  <c r="AS170" i="1"/>
  <c r="BH130" i="1"/>
  <c r="BH171" i="1"/>
  <c r="BG157" i="1"/>
  <c r="AO125" i="1"/>
  <c r="AO131" i="1"/>
  <c r="AP148" i="1"/>
  <c r="AW189" i="1"/>
  <c r="AW162" i="1"/>
  <c r="AW171" i="1"/>
  <c r="BH157" i="1"/>
  <c r="AQ125" i="1"/>
  <c r="AN131" i="1"/>
  <c r="AS148" i="1"/>
  <c r="AX189" i="1"/>
  <c r="BG162" i="1"/>
  <c r="BB128" i="1"/>
  <c r="BH165" i="1"/>
  <c r="AS133" i="1"/>
  <c r="AZ138" i="1"/>
  <c r="AN156" i="1"/>
  <c r="AX175" i="1"/>
  <c r="BG170" i="1"/>
  <c r="AU130" i="1"/>
  <c r="AQ123" i="1"/>
  <c r="AO145" i="1"/>
  <c r="BA132" i="1"/>
  <c r="AQ160" i="1"/>
  <c r="AN128" i="1"/>
  <c r="BB187" i="1"/>
  <c r="AN151" i="1"/>
  <c r="AO146" i="1"/>
  <c r="AZ173" i="1"/>
  <c r="BF114" i="1"/>
  <c r="AV182" i="1"/>
  <c r="AX181" i="1"/>
  <c r="BF180" i="1"/>
  <c r="AV177" i="1"/>
  <c r="AY177" i="1"/>
  <c r="BG176" i="1"/>
  <c r="AU116" i="1"/>
  <c r="AU115" i="1"/>
  <c r="BH181" i="1"/>
  <c r="AO116" i="1"/>
  <c r="AR182" i="1"/>
  <c r="AS181" i="1"/>
  <c r="AS180" i="1"/>
  <c r="AN180" i="1"/>
  <c r="L180" i="1" s="1"/>
  <c r="AN116" i="1"/>
  <c r="BB181" i="1"/>
  <c r="AZ114" i="1"/>
  <c r="AZ180" i="1"/>
  <c r="AZ169" i="1"/>
  <c r="AU171" i="1"/>
  <c r="AY149" i="1"/>
  <c r="AT173" i="1"/>
  <c r="AV117" i="1"/>
  <c r="AS140" i="1"/>
  <c r="BV140" i="1" s="1"/>
  <c r="ED140" i="2" s="1"/>
  <c r="AS189" i="1"/>
  <c r="AN162" i="1"/>
  <c r="BF122" i="1"/>
  <c r="AY171" i="1"/>
  <c r="AY157" i="1"/>
  <c r="BG125" i="1"/>
  <c r="AW131" i="1"/>
  <c r="AR148" i="1"/>
  <c r="AR175" i="1"/>
  <c r="AY115" i="1"/>
  <c r="BG114" i="1"/>
  <c r="AW182" i="1"/>
  <c r="AY181" i="1"/>
  <c r="BG180" i="1"/>
  <c r="AV180" i="1"/>
  <c r="BF177" i="1"/>
  <c r="AY176" i="1"/>
  <c r="BF182" i="1"/>
  <c r="AQ114" i="1"/>
  <c r="AP115" i="1"/>
  <c r="AQ115" i="1"/>
  <c r="AO177" i="1"/>
  <c r="AN177" i="1"/>
  <c r="AO115" i="1"/>
  <c r="BB115" i="1"/>
  <c r="BB116" i="1"/>
  <c r="BA176" i="1"/>
  <c r="BA177" i="1"/>
  <c r="BA115" i="1"/>
  <c r="AV174" i="1"/>
  <c r="AN149" i="1"/>
  <c r="AO173" i="1"/>
  <c r="AO117" i="1"/>
  <c r="BF132" i="1"/>
  <c r="BA143" i="1"/>
  <c r="AU154" i="1"/>
  <c r="BX154" i="1" s="1"/>
  <c r="AW122" i="1"/>
  <c r="AV171" i="1"/>
  <c r="AN157" i="1"/>
  <c r="AS125" i="1"/>
  <c r="AS131" i="1"/>
  <c r="BF140" i="1"/>
  <c r="CI140" i="1" s="1"/>
  <c r="EQ140" i="2" s="1"/>
  <c r="BH189" i="1"/>
  <c r="AU162" i="1"/>
  <c r="AZ121" i="1"/>
  <c r="AT113" i="1"/>
  <c r="AV141" i="1"/>
  <c r="AR187" i="1"/>
  <c r="AY156" i="1"/>
  <c r="AW124" i="1"/>
  <c r="AO139" i="1"/>
  <c r="BF138" i="1"/>
  <c r="AY174" i="1"/>
  <c r="AV149" i="1"/>
  <c r="AS173" i="1"/>
  <c r="AY164" i="1"/>
  <c r="AW132" i="1"/>
  <c r="AZ125" i="1"/>
  <c r="BF146" i="1"/>
  <c r="AO171" i="1"/>
  <c r="AP157" i="1"/>
  <c r="AY173" i="1"/>
  <c r="AX117" i="1"/>
  <c r="AW140" i="1"/>
  <c r="BZ140" i="1" s="1"/>
  <c r="EH140" i="2" s="1"/>
  <c r="AP189" i="1"/>
  <c r="BF154" i="1"/>
  <c r="CI154" i="1" s="1"/>
  <c r="AU122" i="1"/>
  <c r="BH174" i="1"/>
  <c r="BG149" i="1"/>
  <c r="AN173" i="1"/>
  <c r="AN117" i="1"/>
  <c r="AR140" i="1"/>
  <c r="BU140" i="1" s="1"/>
  <c r="EC140" i="2" s="1"/>
  <c r="BA128" i="1"/>
  <c r="AP154" i="1"/>
  <c r="BS154" i="1" s="1"/>
  <c r="AU174" i="1"/>
  <c r="AP149" i="1"/>
  <c r="AQ173" i="1"/>
  <c r="AS117" i="1"/>
  <c r="AX132" i="1"/>
  <c r="BA133" i="1"/>
  <c r="AT154" i="1"/>
  <c r="BW154" i="1" s="1"/>
  <c r="BB142" i="1"/>
  <c r="AT157" i="1"/>
  <c r="AN125" i="1"/>
  <c r="AP131" i="1"/>
  <c r="AX140" i="1"/>
  <c r="CA140" i="1" s="1"/>
  <c r="EI140" i="2" s="1"/>
  <c r="BG189" i="1"/>
  <c r="AT162" i="1"/>
  <c r="AS122" i="1"/>
  <c r="AX169" i="1"/>
  <c r="AQ137" i="1"/>
  <c r="BB173" i="1"/>
  <c r="AS152" i="1"/>
  <c r="AN120" i="1"/>
  <c r="BQ120" i="1" s="1"/>
  <c r="AO155" i="1"/>
  <c r="BR155" i="1" s="1"/>
  <c r="AN143" i="1"/>
  <c r="AX116" i="1"/>
  <c r="BF115" i="1"/>
  <c r="AT114" i="1"/>
  <c r="AX182" i="1"/>
  <c r="BF181" i="1"/>
  <c r="AU181" i="1"/>
  <c r="AW180" i="1"/>
  <c r="AU180" i="1"/>
  <c r="AV115" i="1"/>
  <c r="AN181" i="1"/>
  <c r="AO176" i="1"/>
  <c r="AP116" i="1"/>
  <c r="AQ177" i="1"/>
  <c r="AR115" i="1"/>
  <c r="AR116" i="1"/>
  <c r="BB180" i="1"/>
  <c r="BB114" i="1"/>
  <c r="BA182" i="1"/>
  <c r="BB179" i="1"/>
  <c r="BB148" i="1"/>
  <c r="BG174" i="1"/>
  <c r="BF141" i="1"/>
  <c r="BG187" i="1"/>
  <c r="BH164" i="1"/>
  <c r="AO132" i="1"/>
  <c r="BB143" i="1"/>
  <c r="AS154" i="1"/>
  <c r="BV154" i="1" s="1"/>
  <c r="BB163" i="1"/>
  <c r="AW174" i="1"/>
  <c r="BF149" i="1"/>
  <c r="BG173" i="1"/>
  <c r="AT117" i="1"/>
  <c r="AQ140" i="1"/>
  <c r="BT140" i="1" s="1"/>
  <c r="EB140" i="2" s="1"/>
  <c r="AO189" i="1"/>
  <c r="AS162" i="1"/>
  <c r="BB185" i="1"/>
  <c r="AP113" i="1"/>
  <c r="AR141" i="1"/>
  <c r="BA121" i="1"/>
  <c r="AO156" i="1"/>
  <c r="AS124" i="1"/>
  <c r="AU170" i="1"/>
  <c r="BB147" i="1"/>
  <c r="AQ174" i="1"/>
  <c r="AQ149" i="1"/>
  <c r="AX187" i="1"/>
  <c r="AO164" i="1"/>
  <c r="AN132" i="1"/>
  <c r="AT139" i="1"/>
  <c r="AW146" i="1"/>
  <c r="AT174" i="1"/>
  <c r="AT149" i="1"/>
  <c r="AR173" i="1"/>
  <c r="AQ117" i="1"/>
  <c r="AP140" i="1"/>
  <c r="BS140" i="1" s="1"/>
  <c r="EA140" i="2" s="1"/>
  <c r="BA123" i="1"/>
  <c r="AW154" i="1"/>
  <c r="BZ154" i="1" s="1"/>
  <c r="BB123" i="1"/>
  <c r="AR174" i="1"/>
  <c r="AW141" i="1"/>
  <c r="AV187" i="1"/>
  <c r="BG164" i="1"/>
  <c r="AT132" i="1"/>
  <c r="BB161" i="1"/>
  <c r="BA184" i="1"/>
  <c r="AS174" i="1"/>
  <c r="AX141" i="1"/>
  <c r="AY187" i="1"/>
  <c r="AV164" i="1"/>
  <c r="AU132" i="1"/>
  <c r="BB186" i="1"/>
  <c r="AN154" i="1"/>
  <c r="AX171" i="1"/>
  <c r="AX149" i="1"/>
  <c r="AV173" i="1"/>
  <c r="AU117" i="1"/>
  <c r="AU140" i="1"/>
  <c r="BX140" i="1" s="1"/>
  <c r="EF140" i="2" s="1"/>
  <c r="AN189" i="1"/>
  <c r="AO162" i="1"/>
  <c r="BH178" i="1"/>
  <c r="AT161" i="1"/>
  <c r="AY129" i="1"/>
  <c r="AX163" i="1"/>
  <c r="AV144" i="1"/>
  <c r="AY183" i="1"/>
  <c r="AT176" i="1"/>
  <c r="AY116" i="1"/>
  <c r="BH114" i="1"/>
  <c r="AU114" i="1"/>
  <c r="AY182" i="1"/>
  <c r="AT182" i="1"/>
  <c r="AV181" i="1"/>
  <c r="BH116" i="1"/>
  <c r="BG182" i="1"/>
  <c r="AP176" i="1"/>
  <c r="AS176" i="1"/>
  <c r="AP114" i="1"/>
  <c r="AR181" i="1"/>
  <c r="AN176" i="1"/>
  <c r="AO180" i="1"/>
  <c r="AZ176" i="1"/>
  <c r="BB182" i="1"/>
  <c r="BB135" i="1"/>
  <c r="AZ181" i="1"/>
  <c r="BB125" i="1"/>
  <c r="AW113" i="1"/>
  <c r="AP141" i="1"/>
  <c r="BA183" i="1"/>
  <c r="AN164" i="1"/>
  <c r="BG124" i="1"/>
  <c r="AY139" i="1"/>
  <c r="AX146" i="1"/>
  <c r="AZ122" i="1"/>
  <c r="AN174" i="1"/>
  <c r="AS149" i="1"/>
  <c r="AT187" i="1"/>
  <c r="AP117" i="1"/>
  <c r="BG132" i="1"/>
  <c r="AZ113" i="1"/>
  <c r="AX154" i="1"/>
  <c r="CA154" i="1" s="1"/>
  <c r="BA188" i="1"/>
  <c r="AY165" i="1"/>
  <c r="BG133" i="1"/>
  <c r="AZ184" i="1"/>
  <c r="BF148" i="1"/>
  <c r="BH175" i="1"/>
  <c r="AO170" i="1"/>
  <c r="AZ117" i="1"/>
  <c r="BH113" i="1"/>
  <c r="AT141" i="1"/>
  <c r="AS187" i="1"/>
  <c r="BF156" i="1"/>
  <c r="AT124" i="1"/>
  <c r="AP139" i="1"/>
  <c r="BB131" i="1"/>
  <c r="AO174" i="1"/>
  <c r="AO149" i="1"/>
  <c r="AU187" i="1"/>
  <c r="BF164" i="1"/>
  <c r="BH132" i="1"/>
  <c r="BB188" i="1"/>
  <c r="BG146" i="1"/>
  <c r="BB146" i="1"/>
  <c r="AV113" i="1"/>
  <c r="BH141" i="1"/>
  <c r="AQ187" i="1"/>
  <c r="AQ164" i="1"/>
  <c r="AX124" i="1"/>
  <c r="AW139" i="1"/>
  <c r="BB138" i="1"/>
  <c r="AY113" i="1"/>
  <c r="AN141" i="1"/>
  <c r="AN187" i="1"/>
  <c r="AS164" i="1"/>
  <c r="AY124" i="1"/>
  <c r="AX139" i="1"/>
  <c r="BH146" i="1"/>
  <c r="AN171" i="1"/>
  <c r="BH149" i="1"/>
  <c r="AP173" i="1"/>
  <c r="AR117" i="1"/>
  <c r="AY132" i="1"/>
  <c r="BA138" i="1"/>
  <c r="BH154" i="1"/>
  <c r="CK154" i="1" s="1"/>
  <c r="AQ178" i="1"/>
  <c r="AP161" i="1"/>
  <c r="AR129" i="1"/>
  <c r="AO163" i="1"/>
  <c r="AP144" i="1"/>
  <c r="BG185" i="1"/>
  <c r="BF167" i="1"/>
  <c r="AP135" i="1"/>
  <c r="AR122" i="1"/>
  <c r="AO169" i="1"/>
  <c r="BH176" i="1"/>
  <c r="AU176" i="1"/>
  <c r="BG115" i="1"/>
  <c r="AT115" i="1"/>
  <c r="AX114" i="1"/>
  <c r="BH182" i="1"/>
  <c r="AU182" i="1"/>
  <c r="AW177" i="1"/>
  <c r="AV114" i="1"/>
  <c r="AQ180" i="1"/>
  <c r="AS116" i="1"/>
  <c r="AN115" i="1"/>
  <c r="AQ116" i="1"/>
  <c r="AS115" i="1"/>
  <c r="AP182" i="1"/>
  <c r="BA135" i="1"/>
  <c r="BA114" i="1"/>
  <c r="AZ164" i="1"/>
  <c r="BA179" i="1"/>
  <c r="AZ161" i="1"/>
  <c r="AW165" i="1"/>
  <c r="AU133" i="1"/>
  <c r="BA151" i="1"/>
  <c r="AU156" i="1"/>
  <c r="AR124" i="1"/>
  <c r="AV139" i="1"/>
  <c r="AP146" i="1"/>
  <c r="BB129" i="1"/>
  <c r="BG113" i="1"/>
  <c r="AU141" i="1"/>
  <c r="BH187" i="1"/>
  <c r="AT164" i="1"/>
  <c r="AP132" i="1"/>
  <c r="BG177" i="1"/>
  <c r="AT177" i="1"/>
  <c r="BF116" i="1"/>
  <c r="BH115" i="1"/>
  <c r="AW115" i="1"/>
  <c r="AY114" i="1"/>
  <c r="AT116" i="1"/>
  <c r="BH180" i="1"/>
  <c r="AW114" i="1"/>
  <c r="AS114" i="1"/>
  <c r="AR176" i="1"/>
  <c r="AP180" i="1"/>
  <c r="AO181" i="1"/>
  <c r="AS182" i="1"/>
  <c r="AO114" i="1"/>
  <c r="BB177" i="1"/>
  <c r="AZ182" i="1"/>
  <c r="BA140" i="1"/>
  <c r="CD140" i="1" s="1"/>
  <c r="EL140" i="2" s="1"/>
  <c r="AZ116" i="1"/>
  <c r="AZ120" i="1"/>
  <c r="AT165" i="1"/>
  <c r="AR133" i="1"/>
  <c r="BB113" i="1"/>
  <c r="AX148" i="1"/>
  <c r="BG175" i="1"/>
  <c r="AT170" i="1"/>
  <c r="AY138" i="1"/>
  <c r="BB183" i="1"/>
  <c r="AX113" i="1"/>
  <c r="AO141" i="1"/>
  <c r="BA185" i="1"/>
  <c r="AX156" i="1"/>
  <c r="AV124" i="1"/>
  <c r="BF139" i="1"/>
  <c r="AY146" i="1"/>
  <c r="BF171" i="1"/>
  <c r="BF157" i="1"/>
  <c r="BH125" i="1"/>
  <c r="AR131" i="1"/>
  <c r="BG140" i="1"/>
  <c r="CJ140" i="1" s="1"/>
  <c r="ER140" i="2" s="1"/>
  <c r="AY189" i="1"/>
  <c r="AQ162" i="1"/>
  <c r="AZ159" i="1"/>
  <c r="BF165" i="1"/>
  <c r="BH133" i="1"/>
  <c r="AZ126" i="1"/>
  <c r="BG148" i="1"/>
  <c r="AY175" i="1"/>
  <c r="AR170" i="1"/>
  <c r="BB168" i="1"/>
  <c r="AS113" i="1"/>
  <c r="AW133" i="1"/>
  <c r="BA131" i="1"/>
  <c r="BG156" i="1"/>
  <c r="AU124" i="1"/>
  <c r="AS139" i="1"/>
  <c r="AT138" i="1"/>
  <c r="AZ143" i="1"/>
  <c r="AV165" i="1"/>
  <c r="AO133" i="1"/>
  <c r="AZ128" i="1"/>
  <c r="AR156" i="1"/>
  <c r="AV175" i="1"/>
  <c r="AV170" i="1"/>
  <c r="AZ135" i="1"/>
  <c r="BG165" i="1"/>
  <c r="AN133" i="1"/>
  <c r="AZ133" i="1"/>
  <c r="AQ156" i="1"/>
  <c r="AW175" i="1"/>
  <c r="BF170" i="1"/>
  <c r="BA130" i="1"/>
  <c r="BF113" i="1"/>
  <c r="AQ141" i="1"/>
  <c r="AP187" i="1"/>
  <c r="AR164" i="1"/>
  <c r="BF124" i="1"/>
  <c r="AU139" i="1"/>
  <c r="AU146" i="1"/>
  <c r="AZ168" i="1"/>
  <c r="AR153" i="1"/>
  <c r="AS121" i="1"/>
  <c r="AY168" i="1"/>
  <c r="AS136" i="1"/>
  <c r="BA189" i="1"/>
  <c r="AP159" i="1"/>
  <c r="AQ127" i="1"/>
  <c r="AX180" i="1"/>
  <c r="BH177" i="1"/>
  <c r="AV176" i="1"/>
  <c r="BG116" i="1"/>
  <c r="AV116" i="1"/>
  <c r="AX115" i="1"/>
  <c r="AX176" i="1"/>
  <c r="AX177" i="1"/>
  <c r="AR114" i="1"/>
  <c r="AQ176" i="1"/>
  <c r="AS177" i="1"/>
  <c r="AQ182" i="1"/>
  <c r="AO182" i="1"/>
  <c r="AN182" i="1"/>
  <c r="BA181" i="1"/>
  <c r="BA169" i="1"/>
  <c r="AZ115" i="1"/>
  <c r="BA116" i="1"/>
  <c r="BB119" i="1"/>
  <c r="AX157" i="1"/>
  <c r="AV125" i="1"/>
  <c r="BH131" i="1"/>
  <c r="BH148" i="1"/>
  <c r="AQ175" i="1"/>
  <c r="AP170" i="1"/>
  <c r="AN138" i="1"/>
  <c r="BB184" i="1"/>
  <c r="AX165" i="1"/>
  <c r="AV133" i="1"/>
  <c r="AZ183" i="1"/>
  <c r="BH156" i="1"/>
  <c r="AQ124" i="1"/>
  <c r="AN139" i="1"/>
  <c r="AR146" i="1"/>
  <c r="AP171" i="1"/>
  <c r="AQ157" i="1"/>
  <c r="AW173" i="1"/>
  <c r="BG117" i="1"/>
  <c r="AN140" i="1"/>
  <c r="BA113" i="1"/>
  <c r="AY154" i="1"/>
  <c r="CB154" i="1" s="1"/>
  <c r="BB112" i="1"/>
  <c r="AR165" i="1"/>
  <c r="AW125" i="1"/>
  <c r="AU131" i="1"/>
  <c r="AO148" i="1"/>
  <c r="AU189" i="1"/>
  <c r="AY162" i="1"/>
  <c r="BB151" i="1"/>
  <c r="AU165" i="1"/>
  <c r="AT133" i="1"/>
  <c r="AZ123" i="1"/>
  <c r="AS156" i="1"/>
  <c r="AU175" i="1"/>
  <c r="AY170" i="1"/>
  <c r="AS138" i="1"/>
  <c r="BB158" i="1"/>
  <c r="AS165" i="1"/>
  <c r="AY125" i="1"/>
  <c r="BF131" i="1"/>
  <c r="AW148" i="1"/>
  <c r="AO175" i="1"/>
  <c r="BF162" i="1"/>
  <c r="BB150" i="1"/>
  <c r="AP165" i="1"/>
  <c r="BF125" i="1"/>
  <c r="BG131" i="1"/>
  <c r="AT148" i="1"/>
  <c r="AN175" i="1"/>
  <c r="AW170" i="1"/>
  <c r="AZ130" i="1"/>
  <c r="AN113" i="1"/>
  <c r="BF133" i="1"/>
  <c r="BA146" i="1"/>
  <c r="AT156" i="1"/>
  <c r="AP124" i="1"/>
  <c r="BA120" i="1"/>
  <c r="AW138" i="1"/>
  <c r="AX123" i="1"/>
  <c r="AU145" i="1"/>
  <c r="AU179" i="1"/>
  <c r="BH160" i="1"/>
  <c r="BF128" i="1"/>
  <c r="AZ189" i="1"/>
  <c r="AN165" i="1"/>
  <c r="AS175" i="1"/>
  <c r="AS141" i="1"/>
  <c r="AX170" i="1"/>
  <c r="AO187" i="1"/>
  <c r="AQ146" i="1"/>
  <c r="BA136" i="1"/>
  <c r="BB136" i="1"/>
  <c r="AW156" i="1"/>
  <c r="BF174" i="1"/>
  <c r="AS132" i="1"/>
  <c r="BH153" i="1"/>
  <c r="AX185" i="1"/>
  <c r="BH119" i="1"/>
  <c r="BB130" i="1"/>
  <c r="AY137" i="1"/>
  <c r="AZ148" i="1"/>
  <c r="AV152" i="1"/>
  <c r="AX120" i="1"/>
  <c r="BH155" i="1"/>
  <c r="CK155" i="1" s="1"/>
  <c r="BG143" i="1"/>
  <c r="BA127" i="1"/>
  <c r="AY153" i="1"/>
  <c r="AN121" i="1"/>
  <c r="AN168" i="1"/>
  <c r="AT128" i="1"/>
  <c r="BA155" i="1"/>
  <c r="CD155" i="1" s="1"/>
  <c r="AR159" i="1"/>
  <c r="AN122" i="1"/>
  <c r="AN169" i="1"/>
  <c r="AT129" i="1"/>
  <c r="BG163" i="1"/>
  <c r="AX144" i="1"/>
  <c r="AN183" i="1"/>
  <c r="BG167" i="1"/>
  <c r="BF135" i="1"/>
  <c r="BF178" i="1"/>
  <c r="AS169" i="1"/>
  <c r="BH129" i="1"/>
  <c r="AT163" i="1"/>
  <c r="AO130" i="1"/>
  <c r="AO123" i="1"/>
  <c r="BH137" i="1"/>
  <c r="BA178" i="1"/>
  <c r="AT153" i="1"/>
  <c r="AU128" i="1"/>
  <c r="BH159" i="1"/>
  <c r="AX184" i="1"/>
  <c r="BH112" i="1"/>
  <c r="BH142" i="1"/>
  <c r="AQ186" i="1"/>
  <c r="BH169" i="1"/>
  <c r="BF155" i="1"/>
  <c r="CI155" i="1" s="1"/>
  <c r="AQ147" i="1"/>
  <c r="AZ153" i="1"/>
  <c r="AT135" i="1"/>
  <c r="BH150" i="1"/>
  <c r="AW169" i="1"/>
  <c r="AV136" i="1"/>
  <c r="BF159" i="1"/>
  <c r="AR184" i="1"/>
  <c r="AV112" i="1"/>
  <c r="BF142" i="1"/>
  <c r="AO186" i="1"/>
  <c r="AN153" i="1"/>
  <c r="AZ145" i="1"/>
  <c r="BA152" i="1"/>
  <c r="AW134" i="1"/>
  <c r="AP151" i="1"/>
  <c r="AU158" i="1"/>
  <c r="BH145" i="1"/>
  <c r="AS128" i="1"/>
  <c r="AU143" i="1"/>
  <c r="AT188" i="1"/>
  <c r="AR112" i="1"/>
  <c r="AX134" i="1"/>
  <c r="BA144" i="1"/>
  <c r="AV183" i="1"/>
  <c r="AY112" i="1"/>
  <c r="BF134" i="1"/>
  <c r="AO179" i="1"/>
  <c r="AP183" i="1"/>
  <c r="AO135" i="1"/>
  <c r="BA162" i="1"/>
  <c r="AV158" i="1"/>
  <c r="AR149" i="1"/>
  <c r="BG139" i="1"/>
  <c r="AX173" i="1"/>
  <c r="AV154" i="1"/>
  <c r="BY154" i="1" s="1"/>
  <c r="AV131" i="1"/>
  <c r="AP130" i="1"/>
  <c r="AY117" i="1"/>
  <c r="AR171" i="1"/>
  <c r="AT140" i="1"/>
  <c r="BW140" i="1" s="1"/>
  <c r="EE140" i="2" s="1"/>
  <c r="AW157" i="1"/>
  <c r="AP175" i="1"/>
  <c r="AV137" i="1"/>
  <c r="AT155" i="1"/>
  <c r="BW155" i="1" s="1"/>
  <c r="AQ138" i="1"/>
  <c r="AT169" i="1"/>
  <c r="AS137" i="1"/>
  <c r="BB178" i="1"/>
  <c r="AN152" i="1"/>
  <c r="AU183" i="1"/>
  <c r="AR155" i="1"/>
  <c r="BU155" i="1" s="1"/>
  <c r="BG138" i="1"/>
  <c r="BB171" i="1"/>
  <c r="AP153" i="1"/>
  <c r="BG179" i="1"/>
  <c r="AW160" i="1"/>
  <c r="AY128" i="1"/>
  <c r="AZ150" i="1"/>
  <c r="AT151" i="1"/>
  <c r="AW178" i="1"/>
  <c r="AY161" i="1"/>
  <c r="BB140" i="1"/>
  <c r="CE140" i="1" s="1"/>
  <c r="EM140" i="2" s="1"/>
  <c r="AP133" i="1"/>
  <c r="AX162" i="1"/>
  <c r="BA126" i="1"/>
  <c r="AZ112" i="1"/>
  <c r="AP164" i="1"/>
  <c r="AZ160" i="1"/>
  <c r="AV156" i="1"/>
  <c r="AQ113" i="1"/>
  <c r="AO124" i="1"/>
  <c r="AY141" i="1"/>
  <c r="BB133" i="1"/>
  <c r="BF121" i="1"/>
  <c r="AU167" i="1"/>
  <c r="AX130" i="1"/>
  <c r="BH161" i="1"/>
  <c r="BF129" i="1"/>
  <c r="AU163" i="1"/>
  <c r="AW144" i="1"/>
  <c r="BF183" i="1"/>
  <c r="AV167" i="1"/>
  <c r="AP138" i="1"/>
  <c r="BF123" i="1"/>
  <c r="BF145" i="1"/>
  <c r="AP179" i="1"/>
  <c r="AR160" i="1"/>
  <c r="BH120" i="1"/>
  <c r="AQ170" i="1"/>
  <c r="AW187" i="1"/>
  <c r="AV146" i="1"/>
  <c r="BH117" i="1"/>
  <c r="AT171" i="1"/>
  <c r="AN148" i="1"/>
  <c r="AS171" i="1"/>
  <c r="BH140" i="1"/>
  <c r="CK140" i="1" s="1"/>
  <c r="ES140" i="2" s="1"/>
  <c r="AW149" i="1"/>
  <c r="AR189" i="1"/>
  <c r="AU125" i="1"/>
  <c r="AN170" i="1"/>
  <c r="AZ175" i="1"/>
  <c r="AV159" i="1"/>
  <c r="BG122" i="1"/>
  <c r="AQ161" i="1"/>
  <c r="AQ129" i="1"/>
  <c r="AZ171" i="1"/>
  <c r="AS144" i="1"/>
  <c r="AT185" i="1"/>
  <c r="AR167" i="1"/>
  <c r="AW130" i="1"/>
  <c r="AN123" i="1"/>
  <c r="AS145" i="1"/>
  <c r="BA163" i="1"/>
  <c r="BF152" i="1"/>
  <c r="AP120" i="1"/>
  <c r="AX155" i="1"/>
  <c r="CA155" i="1" s="1"/>
  <c r="BH143" i="1"/>
  <c r="AZ187" i="1"/>
  <c r="BF153" i="1"/>
  <c r="AP121" i="1"/>
  <c r="AQ168" i="1"/>
  <c r="BH128" i="1"/>
  <c r="BA160" i="1"/>
  <c r="AS159" i="1"/>
  <c r="AW119" i="1"/>
  <c r="AZ156" i="1"/>
  <c r="AW153" i="1"/>
  <c r="AQ121" i="1"/>
  <c r="AO168" i="1"/>
  <c r="AS178" i="1"/>
  <c r="AW161" i="1"/>
  <c r="AP129" i="1"/>
  <c r="AN163" i="1"/>
  <c r="BA119" i="1"/>
  <c r="AY185" i="1"/>
  <c r="AX135" i="1"/>
  <c r="BA137" i="1"/>
  <c r="AN166" i="1"/>
  <c r="AO134" i="1"/>
  <c r="AZ146" i="1"/>
  <c r="AW121" i="1"/>
  <c r="AU127" i="1"/>
  <c r="AQ142" i="1"/>
  <c r="AV128" i="1"/>
  <c r="AW188" i="1"/>
  <c r="AZ129" i="1"/>
  <c r="AR121" i="1"/>
  <c r="BH183" i="1"/>
  <c r="BH135" i="1"/>
  <c r="BA147" i="1"/>
  <c r="AR166" i="1"/>
  <c r="AW126" i="1"/>
  <c r="BB121" i="1"/>
  <c r="AP168" i="1"/>
  <c r="AP143" i="1"/>
  <c r="AS147" i="1"/>
  <c r="AN137" i="1"/>
  <c r="AP184" i="1"/>
  <c r="AP134" i="1"/>
  <c r="AW163" i="1"/>
  <c r="AR185" i="1"/>
  <c r="BG127" i="1"/>
  <c r="AZ142" i="1"/>
  <c r="BF158" i="1"/>
  <c r="AO126" i="1"/>
  <c r="AT122" i="1"/>
  <c r="AW135" i="1"/>
  <c r="AS142" i="1"/>
  <c r="AY130" i="1"/>
  <c r="AY152" i="1"/>
  <c r="AQ155" i="1"/>
  <c r="BT155" i="1" s="1"/>
  <c r="AQ119" i="1"/>
  <c r="AU147" i="1"/>
  <c r="AQ150" i="1"/>
  <c r="AR154" i="1"/>
  <c r="BU154" i="1" s="1"/>
  <c r="AX131" i="1"/>
  <c r="AZ179" i="1"/>
  <c r="AP156" i="1"/>
  <c r="AU113" i="1"/>
  <c r="AQ132" i="1"/>
  <c r="AR113" i="1"/>
  <c r="BH124" i="1"/>
  <c r="AY133" i="1"/>
  <c r="AQ139" i="1"/>
  <c r="BF187" i="1"/>
  <c r="AO154" i="1"/>
  <c r="BR154" i="1" s="1"/>
  <c r="AT168" i="1"/>
  <c r="AW151" i="1"/>
  <c r="AU178" i="1"/>
  <c r="AU153" i="1"/>
  <c r="AX121" i="1"/>
  <c r="BH168" i="1"/>
  <c r="BF136" i="1"/>
  <c r="AQ185" i="1"/>
  <c r="AW159" i="1"/>
  <c r="BH122" i="1"/>
  <c r="AU169" i="1"/>
  <c r="AW137" i="1"/>
  <c r="AZ158" i="1"/>
  <c r="AO152" i="1"/>
  <c r="AW183" i="1"/>
  <c r="AS155" i="1"/>
  <c r="BV155" i="1" s="1"/>
  <c r="BH138" i="1"/>
  <c r="BB117" i="1"/>
  <c r="AO153" i="1"/>
  <c r="AT179" i="1"/>
  <c r="BF160" i="1"/>
  <c r="AP128" i="1"/>
  <c r="AZ147" i="1"/>
  <c r="BH151" i="1"/>
  <c r="AU138" i="1"/>
  <c r="BB122" i="1"/>
  <c r="BG145" i="1"/>
  <c r="BH179" i="1"/>
  <c r="BG160" i="1"/>
  <c r="BA166" i="1"/>
  <c r="BG153" i="1"/>
  <c r="AV121" i="1"/>
  <c r="AT146" i="1"/>
  <c r="BG168" i="1"/>
  <c r="BA165" i="1"/>
  <c r="AQ135" i="1"/>
  <c r="AZ185" i="1"/>
  <c r="AY158" i="1"/>
  <c r="BF126" i="1"/>
  <c r="BB154" i="1"/>
  <c r="CE154" i="1" s="1"/>
  <c r="AT152" i="1"/>
  <c r="AY119" i="1"/>
  <c r="AO118" i="1"/>
  <c r="AT183" i="1"/>
  <c r="BA142" i="1"/>
  <c r="AV138" i="1"/>
  <c r="BB189" i="1"/>
  <c r="AW185" i="1"/>
  <c r="AW127" i="1"/>
  <c r="AZ132" i="1"/>
  <c r="BH158" i="1"/>
  <c r="AP126" i="1"/>
  <c r="BB156" i="1"/>
  <c r="BF144" i="1"/>
  <c r="AX127" i="1"/>
  <c r="AS112" i="1"/>
  <c r="AW152" i="1"/>
  <c r="AO188" i="1"/>
  <c r="AS118" i="1"/>
  <c r="AT160" i="1"/>
  <c r="AZ152" i="1"/>
  <c r="AU119" i="1"/>
  <c r="BB157" i="1"/>
  <c r="AV150" i="1"/>
  <c r="AT118" i="1"/>
  <c r="AN145" i="1"/>
  <c r="AO119" i="1"/>
  <c r="AU126" i="1"/>
  <c r="AO178" i="1"/>
  <c r="AO144" i="1"/>
  <c r="AS167" i="1"/>
  <c r="AW184" i="1"/>
  <c r="BA174" i="1"/>
  <c r="AX142" i="1"/>
  <c r="BB120" i="1"/>
  <c r="AU164" i="1"/>
  <c r="AQ171" i="1"/>
  <c r="AO140" i="1"/>
  <c r="BR140" i="1" s="1"/>
  <c r="DZ140" i="2" s="1"/>
  <c r="AV157" i="1"/>
  <c r="AV189" i="1"/>
  <c r="AS157" i="1"/>
  <c r="AQ189" i="1"/>
  <c r="AU173" i="1"/>
  <c r="AP162" i="1"/>
  <c r="AT131" i="1"/>
  <c r="AR130" i="1"/>
  <c r="AU152" i="1"/>
  <c r="AX143" i="1"/>
  <c r="AP178" i="1"/>
  <c r="AQ153" i="1"/>
  <c r="AY179" i="1"/>
  <c r="AS168" i="1"/>
  <c r="AN136" i="1"/>
  <c r="BA145" i="1"/>
  <c r="AQ159" i="1"/>
  <c r="AO122" i="1"/>
  <c r="AQ169" i="1"/>
  <c r="BG129" i="1"/>
  <c r="BF163" i="1"/>
  <c r="BG144" i="1"/>
  <c r="AR183" i="1"/>
  <c r="AX167" i="1"/>
  <c r="AO138" i="1"/>
  <c r="AZ186" i="1"/>
  <c r="AQ148" i="1"/>
  <c r="AO113" i="1"/>
  <c r="AN124" i="1"/>
  <c r="BG141" i="1"/>
  <c r="BH139" i="1"/>
  <c r="AX133" i="1"/>
  <c r="AR139" i="1"/>
  <c r="BA141" i="1"/>
  <c r="AN146" i="1"/>
  <c r="AW164" i="1"/>
  <c r="BA112" i="1"/>
  <c r="AW136" i="1"/>
  <c r="BG135" i="1"/>
  <c r="BA117" i="1"/>
  <c r="AV145" i="1"/>
  <c r="AV179" i="1"/>
  <c r="AU160" i="1"/>
  <c r="BG128" i="1"/>
  <c r="AZ140" i="1"/>
  <c r="CC140" i="1" s="1"/>
  <c r="EK140" i="2" s="1"/>
  <c r="AX151" i="1"/>
  <c r="AY178" i="1"/>
  <c r="AV161" i="1"/>
  <c r="AX129" i="1"/>
  <c r="AS163" i="1"/>
  <c r="AQ144" i="1"/>
  <c r="AU185" i="1"/>
  <c r="AQ167" i="1"/>
  <c r="AQ130" i="1"/>
  <c r="AP123" i="1"/>
  <c r="BG137" i="1"/>
  <c r="BA168" i="1"/>
  <c r="BG152" i="1"/>
  <c r="AQ120" i="1"/>
  <c r="AU155" i="1"/>
  <c r="BX155" i="1" s="1"/>
  <c r="AY143" i="1"/>
  <c r="AS130" i="1"/>
  <c r="AS123" i="1"/>
  <c r="AT137" i="1"/>
  <c r="BA173" i="1"/>
  <c r="AX138" i="1"/>
  <c r="BB127" i="1"/>
  <c r="AT145" i="1"/>
  <c r="AW179" i="1"/>
  <c r="AZ163" i="1"/>
  <c r="AT144" i="1"/>
  <c r="AZ174" i="1"/>
  <c r="AT119" i="1"/>
  <c r="BG147" i="1"/>
  <c r="AT150" i="1"/>
  <c r="BG118" i="1"/>
  <c r="AP122" i="1"/>
  <c r="AW120" i="1"/>
  <c r="AP188" i="1"/>
  <c r="AU186" i="1"/>
  <c r="BH167" i="1"/>
  <c r="AT147" i="1"/>
  <c r="BB124" i="1"/>
  <c r="BH152" i="1"/>
  <c r="BG155" i="1"/>
  <c r="CJ155" i="1" s="1"/>
  <c r="BF119" i="1"/>
  <c r="BH147" i="1"/>
  <c r="AU150" i="1"/>
  <c r="AP118" i="1"/>
  <c r="AX178" i="1"/>
  <c r="AY120" i="1"/>
  <c r="AU184" i="1"/>
  <c r="AP158" i="1"/>
  <c r="AN185" i="1"/>
  <c r="L185" i="1" s="1"/>
  <c r="AW112" i="1"/>
  <c r="AR178" i="1"/>
  <c r="AY144" i="1"/>
  <c r="AO167" i="1"/>
  <c r="AV184" i="1"/>
  <c r="AN147" i="1"/>
  <c r="AW142" i="1"/>
  <c r="AX186" i="1"/>
  <c r="AY160" i="1"/>
  <c r="AZ149" i="1"/>
  <c r="BA159" i="1"/>
  <c r="AY145" i="1"/>
  <c r="AR128" i="1"/>
  <c r="AV143" i="1"/>
  <c r="AP174" i="1"/>
  <c r="AR132" i="1"/>
  <c r="AR157" i="1"/>
  <c r="BA118" i="1"/>
  <c r="AP125" i="1"/>
  <c r="AV162" i="1"/>
  <c r="BF173" i="1"/>
  <c r="BG154" i="1"/>
  <c r="CJ154" i="1" s="1"/>
  <c r="BF117" i="1"/>
  <c r="AZ127" i="1"/>
  <c r="AU148" i="1"/>
  <c r="BG169" i="1"/>
  <c r="BG120" i="1"/>
  <c r="AT127" i="1"/>
  <c r="AU123" i="1"/>
  <c r="AR145" i="1"/>
  <c r="BA153" i="1"/>
  <c r="AN160" i="1"/>
  <c r="AO128" i="1"/>
  <c r="BB160" i="1"/>
  <c r="AR151" i="1"/>
  <c r="AN178" i="1"/>
  <c r="AR161" i="1"/>
  <c r="AT121" i="1"/>
  <c r="AV168" i="1"/>
  <c r="AX136" i="1"/>
  <c r="AS185" i="1"/>
  <c r="BG159" i="1"/>
  <c r="AX122" i="1"/>
  <c r="AV169" i="1"/>
  <c r="AX137" i="1"/>
  <c r="AZ155" i="1"/>
  <c r="CC155" i="1" s="1"/>
  <c r="AR152" i="1"/>
  <c r="AX183" i="1"/>
  <c r="BA125" i="1"/>
  <c r="AU135" i="1"/>
  <c r="AY122" i="1"/>
  <c r="AY169" i="1"/>
  <c r="AO137" i="1"/>
  <c r="AZ165" i="1"/>
  <c r="BG130" i="1"/>
  <c r="BH123" i="1"/>
  <c r="AQ145" i="1"/>
  <c r="AS179" i="1"/>
  <c r="AW123" i="1"/>
  <c r="BH136" i="1"/>
  <c r="AT167" i="1"/>
  <c r="AN119" i="1"/>
  <c r="AP147" i="1"/>
  <c r="AP150" i="1"/>
  <c r="BG186" i="1"/>
  <c r="AV123" i="1"/>
  <c r="BF185" i="1"/>
  <c r="AZ188" i="1"/>
  <c r="AZ178" i="1"/>
  <c r="BF151" i="1"/>
  <c r="AU112" i="1"/>
  <c r="AR123" i="1"/>
  <c r="AU144" i="1"/>
  <c r="AY167" i="1"/>
  <c r="BH184" i="1"/>
  <c r="AR147" i="1"/>
  <c r="AS150" i="1"/>
  <c r="BH186" i="1"/>
  <c r="AP169" i="1"/>
  <c r="AO183" i="1"/>
  <c r="AY188" i="1"/>
  <c r="AV142" i="1"/>
  <c r="AW155" i="1"/>
  <c r="BZ155" i="1" s="1"/>
  <c r="BH166" i="1"/>
  <c r="BG161" i="1"/>
  <c r="AO136" i="1"/>
  <c r="AO159" i="1"/>
  <c r="AO184" i="1"/>
  <c r="BF112" i="1"/>
  <c r="AP142" i="1"/>
  <c r="AP186" i="1"/>
  <c r="AR144" i="1"/>
  <c r="AO147" i="1"/>
  <c r="AS166" i="1"/>
  <c r="AW129" i="1"/>
  <c r="AS120" i="1"/>
  <c r="AO143" i="1"/>
  <c r="AN188" i="1"/>
  <c r="BF166" i="1"/>
  <c r="AN129" i="1"/>
  <c r="AU120" i="1"/>
  <c r="AS127" i="1"/>
  <c r="AO129" i="1"/>
  <c r="AZ166" i="1"/>
  <c r="BH163" i="1"/>
  <c r="AY151" i="1"/>
  <c r="AN158" i="1"/>
  <c r="BF137" i="1"/>
  <c r="AX168" i="1"/>
  <c r="AT178" i="1"/>
  <c r="AS143" i="1"/>
  <c r="AV134" i="1"/>
  <c r="BG136" i="1"/>
  <c r="AS186" i="1"/>
  <c r="AV129" i="1"/>
  <c r="AP119" i="1"/>
  <c r="AY126" i="1"/>
  <c r="AX158" i="1"/>
  <c r="AP136" i="1"/>
  <c r="AZ139" i="1"/>
  <c r="AS134" i="1"/>
  <c r="AZ131" i="1"/>
  <c r="BB164" i="1"/>
  <c r="BB149" i="1"/>
  <c r="BA171" i="1"/>
  <c r="AN144" i="1"/>
  <c r="AU159" i="1"/>
  <c r="BF184" i="1"/>
  <c r="AV147" i="1"/>
  <c r="AN150" i="1"/>
  <c r="AN118" i="1"/>
  <c r="BG121" i="1"/>
  <c r="AT143" i="1"/>
  <c r="BH134" i="1"/>
  <c r="BB159" i="1"/>
  <c r="BF172" i="1"/>
  <c r="AT172" i="1"/>
  <c r="BE164" i="1"/>
  <c r="BD116" i="1"/>
  <c r="BC129" i="1"/>
  <c r="BC174" i="1"/>
  <c r="BE118" i="1"/>
  <c r="BD134" i="1"/>
  <c r="BD139" i="1"/>
  <c r="BC115" i="1"/>
  <c r="BE131" i="1"/>
  <c r="BE189" i="1"/>
  <c r="BD120" i="1"/>
  <c r="BC133" i="1"/>
  <c r="BE168" i="1"/>
  <c r="BE127" i="1"/>
  <c r="BD140" i="1"/>
  <c r="CG140" i="1" s="1"/>
  <c r="EO140" i="2" s="1"/>
  <c r="BC153" i="1"/>
  <c r="BC118" i="1"/>
  <c r="BE132" i="1"/>
  <c r="BD153" i="1"/>
  <c r="BD123" i="1"/>
  <c r="BC183" i="1"/>
  <c r="BE155" i="1"/>
  <c r="CH155" i="1" s="1"/>
  <c r="BE186" i="1"/>
  <c r="BD144" i="1"/>
  <c r="BC152" i="1"/>
  <c r="BD160" i="1"/>
  <c r="BE146" i="1"/>
  <c r="BD167" i="1"/>
  <c r="BC186" i="1"/>
  <c r="BH121" i="1"/>
  <c r="AV185" i="1"/>
  <c r="BF130" i="1"/>
  <c r="AU121" i="1"/>
  <c r="BF169" i="1"/>
  <c r="AQ122" i="1"/>
  <c r="BF143" i="1"/>
  <c r="AR142" i="1"/>
  <c r="AU136" i="1"/>
  <c r="BH144" i="1"/>
  <c r="AN127" i="1"/>
  <c r="BG134" i="1"/>
  <c r="AP167" i="1"/>
  <c r="AX128" i="1"/>
  <c r="AX179" i="1"/>
  <c r="AR118" i="1"/>
  <c r="AO150" i="1"/>
  <c r="BB162" i="1"/>
  <c r="AT126" i="1"/>
  <c r="AT112" i="1"/>
  <c r="AX161" i="1"/>
  <c r="AQ136" i="1"/>
  <c r="AN184" i="1"/>
  <c r="AY142" i="1"/>
  <c r="AU168" i="1"/>
  <c r="AR126" i="1"/>
  <c r="AP172" i="1"/>
  <c r="BH172" i="1"/>
  <c r="BD119" i="1"/>
  <c r="BC126" i="1"/>
  <c r="BD129" i="1"/>
  <c r="BC179" i="1"/>
  <c r="BE126" i="1"/>
  <c r="BD180" i="1"/>
  <c r="BD175" i="1"/>
  <c r="BC180" i="1"/>
  <c r="BD148" i="1"/>
  <c r="BE150" i="1"/>
  <c r="BC119" i="1"/>
  <c r="BD146" i="1"/>
  <c r="BD161" i="1"/>
  <c r="BD170" i="1"/>
  <c r="AS153" i="1"/>
  <c r="AS188" i="1"/>
  <c r="AO185" i="1"/>
  <c r="BB139" i="1"/>
  <c r="AT158" i="1"/>
  <c r="AV151" i="1"/>
  <c r="BB174" i="1"/>
  <c r="AV186" i="1"/>
  <c r="AN135" i="1"/>
  <c r="AY118" i="1"/>
  <c r="BE167" i="1"/>
  <c r="BC124" i="1"/>
  <c r="BE113" i="1"/>
  <c r="BD185" i="1"/>
  <c r="BE112" i="1"/>
  <c r="BC128" i="1"/>
  <c r="BD143" i="1"/>
  <c r="BE135" i="1"/>
  <c r="BE182" i="1"/>
  <c r="BE156" i="1"/>
  <c r="BC177" i="1"/>
  <c r="BD152" i="1"/>
  <c r="BB170" i="1"/>
  <c r="AQ179" i="1"/>
  <c r="AP185" i="1"/>
  <c r="AV178" i="1"/>
  <c r="AN179" i="1"/>
  <c r="AR169" i="1"/>
  <c r="AU137" i="1"/>
  <c r="AO127" i="1"/>
  <c r="AU134" i="1"/>
  <c r="AY159" i="1"/>
  <c r="BA170" i="1"/>
  <c r="AR137" i="1"/>
  <c r="AX188" i="1"/>
  <c r="AX118" i="1"/>
  <c r="AN159" i="1"/>
  <c r="AY135" i="1"/>
  <c r="AX152" i="1"/>
  <c r="BA157" i="1"/>
  <c r="AZ134" i="1"/>
  <c r="BF186" i="1"/>
  <c r="AZ157" i="1"/>
  <c r="BG112" i="1"/>
  <c r="AN126" i="1"/>
  <c r="AY123" i="1"/>
  <c r="AP166" i="1"/>
  <c r="AU142" i="1"/>
  <c r="AP145" i="1"/>
  <c r="AQ128" i="1"/>
  <c r="AW143" i="1"/>
  <c r="AU188" i="1"/>
  <c r="AX112" i="1"/>
  <c r="AN142" i="1"/>
  <c r="BA186" i="1"/>
  <c r="AQ152" i="1"/>
  <c r="BG119" i="1"/>
  <c r="AW186" i="1"/>
  <c r="AX172" i="1"/>
  <c r="BG172" i="1"/>
  <c r="AS172" i="1"/>
  <c r="BE162" i="1"/>
  <c r="BD114" i="1"/>
  <c r="BC127" i="1"/>
  <c r="BC175" i="1"/>
  <c r="BE177" i="1"/>
  <c r="BD124" i="1"/>
  <c r="BC137" i="1"/>
  <c r="BC181" i="1"/>
  <c r="BE121" i="1"/>
  <c r="BD142" i="1"/>
  <c r="BD171" i="1"/>
  <c r="BC123" i="1"/>
  <c r="BC121" i="1"/>
  <c r="BE117" i="1"/>
  <c r="BD138" i="1"/>
  <c r="BC151" i="1"/>
  <c r="BC165" i="1"/>
  <c r="BE130" i="1"/>
  <c r="BD151" i="1"/>
  <c r="BC156" i="1"/>
  <c r="BC188" i="1"/>
  <c r="BE145" i="1"/>
  <c r="BD166" i="1"/>
  <c r="BD147" i="1"/>
  <c r="BC150" i="1"/>
  <c r="BC182" i="1"/>
  <c r="BE180" i="1"/>
  <c r="BD157" i="1"/>
  <c r="BD118" i="1"/>
  <c r="AR163" i="1"/>
  <c r="BB175" i="1"/>
  <c r="BA161" i="1"/>
  <c r="AQ163" i="1"/>
  <c r="AY121" i="1"/>
  <c r="AV188" i="1"/>
  <c r="AQ143" i="1"/>
  <c r="AP127" i="1"/>
  <c r="AR188" i="1"/>
  <c r="AR127" i="1"/>
  <c r="AS119" i="1"/>
  <c r="AX147" i="1"/>
  <c r="AT186" i="1"/>
  <c r="AO112" i="1"/>
  <c r="AT120" i="1"/>
  <c r="AS129" i="1"/>
  <c r="AV135" i="1"/>
  <c r="AV166" i="1"/>
  <c r="BA154" i="1"/>
  <c r="CD154" i="1" s="1"/>
  <c r="AS184" i="1"/>
  <c r="AN172" i="1"/>
  <c r="L172" i="1" s="1"/>
  <c r="BE157" i="1"/>
  <c r="BC122" i="1"/>
  <c r="BE172" i="1"/>
  <c r="BC132" i="1"/>
  <c r="BE116" i="1"/>
  <c r="BD115" i="1"/>
  <c r="BC168" i="1"/>
  <c r="BD133" i="1"/>
  <c r="BC159" i="1"/>
  <c r="BE163" i="1"/>
  <c r="AO151" i="1"/>
  <c r="AX153" i="1"/>
  <c r="AV118" i="1"/>
  <c r="AR168" i="1"/>
  <c r="BA134" i="1"/>
  <c r="AO120" i="1"/>
  <c r="BB134" i="1"/>
  <c r="AU151" i="1"/>
  <c r="BH118" i="1"/>
  <c r="AY150" i="1"/>
  <c r="AW118" i="1"/>
  <c r="AR120" i="1"/>
  <c r="AQ188" i="1"/>
  <c r="AT134" i="1"/>
  <c r="AR136" i="1"/>
  <c r="AZ141" i="1"/>
  <c r="AU172" i="1"/>
  <c r="BB172" i="1"/>
  <c r="BD178" i="1"/>
  <c r="BE171" i="1"/>
  <c r="BD127" i="1"/>
  <c r="BC158" i="1"/>
  <c r="BD137" i="1"/>
  <c r="BC134" i="1"/>
  <c r="BE185" i="1"/>
  <c r="BE125" i="1"/>
  <c r="BC169" i="1"/>
  <c r="BA164" i="1"/>
  <c r="AW168" i="1"/>
  <c r="AN167" i="1"/>
  <c r="AT123" i="1"/>
  <c r="BF168" i="1"/>
  <c r="AP137" i="1"/>
  <c r="AP160" i="1"/>
  <c r="BF188" i="1"/>
  <c r="BA148" i="1"/>
  <c r="AY184" i="1"/>
  <c r="AT184" i="1"/>
  <c r="AW128" i="1"/>
  <c r="BB153" i="1"/>
  <c r="AZ124" i="1"/>
  <c r="BB152" i="1"/>
  <c r="AZ137" i="1"/>
  <c r="AS183" i="1"/>
  <c r="AU166" i="1"/>
  <c r="BA158" i="1"/>
  <c r="BB145" i="1"/>
  <c r="BH127" i="1"/>
  <c r="BG158" i="1"/>
  <c r="AQ118" i="1"/>
  <c r="BG151" i="1"/>
  <c r="AT142" i="1"/>
  <c r="BA129" i="1"/>
  <c r="AR179" i="1"/>
  <c r="AQ183" i="1"/>
  <c r="AS135" i="1"/>
  <c r="BA167" i="1"/>
  <c r="BG166" i="1"/>
  <c r="AR134" i="1"/>
  <c r="AZ136" i="1"/>
  <c r="BH185" i="1"/>
  <c r="AZ151" i="1"/>
  <c r="AY166" i="1"/>
  <c r="AZ172" i="1"/>
  <c r="AV172" i="1"/>
  <c r="BE115" i="1"/>
  <c r="BE183" i="1"/>
  <c r="BD173" i="1"/>
  <c r="BC117" i="1"/>
  <c r="BD113" i="1"/>
  <c r="BE175" i="1"/>
  <c r="BD122" i="1"/>
  <c r="BC135" i="1"/>
  <c r="BC170" i="1"/>
  <c r="BE119" i="1"/>
  <c r="BD132" i="1"/>
  <c r="BC145" i="1"/>
  <c r="BC189" i="1"/>
  <c r="BE139" i="1"/>
  <c r="BE128" i="1"/>
  <c r="BD128" i="1"/>
  <c r="BC141" i="1"/>
  <c r="BC173" i="1"/>
  <c r="BE120" i="1"/>
  <c r="BD141" i="1"/>
  <c r="BC154" i="1"/>
  <c r="CF154" i="1" s="1"/>
  <c r="BE161" i="1"/>
  <c r="BE143" i="1"/>
  <c r="BD156" i="1"/>
  <c r="BC164" i="1"/>
  <c r="BC155" i="1"/>
  <c r="CF155" i="1" s="1"/>
  <c r="BE158" i="1"/>
  <c r="BE184" i="1"/>
  <c r="BD183" i="1"/>
  <c r="BD186" i="1"/>
  <c r="AY136" i="1"/>
  <c r="AX145" i="1"/>
  <c r="AZ170" i="1"/>
  <c r="AX166" i="1"/>
  <c r="BB137" i="1"/>
  <c r="AQ151" i="1"/>
  <c r="AO158" i="1"/>
  <c r="AX126" i="1"/>
  <c r="AR135" i="1"/>
  <c r="BG188" i="1"/>
  <c r="BH188" i="1"/>
  <c r="BA149" i="1"/>
  <c r="BA156" i="1"/>
  <c r="AN130" i="1"/>
  <c r="BQ130" i="1" s="1"/>
  <c r="AP155" i="1"/>
  <c r="BS155" i="1" s="1"/>
  <c r="AY147" i="1"/>
  <c r="AU118" i="1"/>
  <c r="AW167" i="1"/>
  <c r="AR186" i="1"/>
  <c r="AQ172" i="1"/>
  <c r="BD121" i="1"/>
  <c r="BC171" i="1"/>
  <c r="BE181" i="1"/>
  <c r="BC120" i="1"/>
  <c r="BE173" i="1"/>
  <c r="BC138" i="1"/>
  <c r="BE124" i="1"/>
  <c r="BD187" i="1"/>
  <c r="BE137" i="1"/>
  <c r="BC139" i="1"/>
  <c r="BC142" i="1"/>
  <c r="BD149" i="1"/>
  <c r="BD172" i="1"/>
  <c r="BD164" i="1"/>
  <c r="BC148" i="1"/>
  <c r="BC161" i="1"/>
  <c r="BG123" i="1"/>
  <c r="AO160" i="1"/>
  <c r="AT159" i="1"/>
  <c r="BF161" i="1"/>
  <c r="AS160" i="1"/>
  <c r="AU129" i="1"/>
  <c r="AV120" i="1"/>
  <c r="AZ154" i="1"/>
  <c r="CC154" i="1" s="1"/>
  <c r="AZ119" i="1"/>
  <c r="AP112" i="1"/>
  <c r="BB169" i="1"/>
  <c r="BF120" i="1"/>
  <c r="AQ112" i="1"/>
  <c r="AR138" i="1"/>
  <c r="AW147" i="1"/>
  <c r="BF150" i="1"/>
  <c r="AV155" i="1"/>
  <c r="BY155" i="1" s="1"/>
  <c r="AO166" i="1"/>
  <c r="BB165" i="1"/>
  <c r="AU161" i="1"/>
  <c r="AV119" i="1"/>
  <c r="AW150" i="1"/>
  <c r="AY186" i="1"/>
  <c r="BF127" i="1"/>
  <c r="AQ134" i="1"/>
  <c r="AQ126" i="1"/>
  <c r="AP163" i="1"/>
  <c r="BA187" i="1"/>
  <c r="AY127" i="1"/>
  <c r="AZ144" i="1"/>
  <c r="AW158" i="1"/>
  <c r="BH126" i="1"/>
  <c r="BB144" i="1"/>
  <c r="BA150" i="1"/>
  <c r="BF147" i="1"/>
  <c r="AR150" i="1"/>
  <c r="AY172" i="1"/>
  <c r="AR172" i="1"/>
  <c r="BE179" i="1"/>
  <c r="BE187" i="1"/>
  <c r="BD168" i="1"/>
  <c r="BC112" i="1"/>
  <c r="BD165" i="1"/>
  <c r="BE170" i="1"/>
  <c r="BD117" i="1"/>
  <c r="BC130" i="1"/>
  <c r="BE188" i="1"/>
  <c r="BE114" i="1"/>
  <c r="BD135" i="1"/>
  <c r="BC140" i="1"/>
  <c r="CF140" i="1" s="1"/>
  <c r="EN140" i="2" s="1"/>
  <c r="BC185" i="1"/>
  <c r="BE134" i="1"/>
  <c r="BE144" i="1"/>
  <c r="BD188" i="1"/>
  <c r="BC136" i="1"/>
  <c r="BE147" i="1"/>
  <c r="BE160" i="1"/>
  <c r="BD136" i="1"/>
  <c r="BC149" i="1"/>
  <c r="BD177" i="1"/>
  <c r="BE138" i="1"/>
  <c r="BD159" i="1"/>
  <c r="BC167" i="1"/>
  <c r="BE166" i="1"/>
  <c r="BE153" i="1"/>
  <c r="BD174" i="1"/>
  <c r="BD179" i="1"/>
  <c r="BC178" i="1"/>
  <c r="BC172" i="1"/>
  <c r="AV127" i="1"/>
  <c r="BG178" i="1"/>
  <c r="AY155" i="1"/>
  <c r="CB155" i="1" s="1"/>
  <c r="AV153" i="1"/>
  <c r="AZ167" i="1"/>
  <c r="AY163" i="1"/>
  <c r="AT130" i="1"/>
  <c r="AN134" i="1"/>
  <c r="AV160" i="1"/>
  <c r="AY134" i="1"/>
  <c r="BA124" i="1"/>
  <c r="AP152" i="1"/>
  <c r="AR119" i="1"/>
  <c r="AX150" i="1"/>
  <c r="AS161" i="1"/>
  <c r="AR158" i="1"/>
  <c r="BA172" i="1"/>
  <c r="BE169" i="1"/>
  <c r="BD155" i="1"/>
  <c r="CG155" i="1" s="1"/>
  <c r="BE123" i="1"/>
  <c r="BD176" i="1"/>
  <c r="BC163" i="1"/>
  <c r="BD125" i="1"/>
  <c r="BE159" i="1"/>
  <c r="BD145" i="1"/>
  <c r="BC166" i="1"/>
  <c r="BD189" i="1"/>
  <c r="BE152" i="1"/>
  <c r="BC157" i="1"/>
  <c r="BE151" i="1"/>
  <c r="BC160" i="1"/>
  <c r="BE122" i="1"/>
  <c r="BC187" i="1"/>
  <c r="BC147" i="1"/>
  <c r="BD162" i="1"/>
  <c r="BC146" i="1"/>
  <c r="BE140" i="1"/>
  <c r="CH140" i="1" s="1"/>
  <c r="EP140" i="2" s="1"/>
  <c r="BE136" i="1"/>
  <c r="AO161" i="1"/>
  <c r="AT136" i="1"/>
  <c r="AS151" i="1"/>
  <c r="AN161" i="1"/>
  <c r="AV122" i="1"/>
  <c r="AO121" i="1"/>
  <c r="BG183" i="1"/>
  <c r="AN112" i="1"/>
  <c r="AS146" i="1"/>
  <c r="AQ158" i="1"/>
  <c r="BG126" i="1"/>
  <c r="BA175" i="1"/>
  <c r="AT166" i="1"/>
  <c r="BF179" i="1"/>
  <c r="AQ166" i="1"/>
  <c r="BG142" i="1"/>
  <c r="AR143" i="1"/>
  <c r="BG150" i="1"/>
  <c r="AX159" i="1"/>
  <c r="AV163" i="1"/>
  <c r="AQ184" i="1"/>
  <c r="AO142" i="1"/>
  <c r="AN186" i="1"/>
  <c r="BG184" i="1"/>
  <c r="BF118" i="1"/>
  <c r="BA139" i="1"/>
  <c r="AX160" i="1"/>
  <c r="AZ162" i="1"/>
  <c r="AX119" i="1"/>
  <c r="BB167" i="1"/>
  <c r="AS158" i="1"/>
  <c r="AS126" i="1"/>
  <c r="BA122" i="1"/>
  <c r="AN155" i="1"/>
  <c r="AW166" i="1"/>
  <c r="AV126" i="1"/>
  <c r="AO172" i="1"/>
  <c r="AW172" i="1"/>
  <c r="BE174" i="1"/>
  <c r="BD126" i="1"/>
  <c r="BD184" i="1"/>
  <c r="BC176" i="1"/>
  <c r="BC114" i="1"/>
  <c r="BE165" i="1"/>
  <c r="BD112" i="1"/>
  <c r="BC125" i="1"/>
  <c r="BD182" i="1"/>
  <c r="BE178" i="1"/>
  <c r="BD130" i="1"/>
  <c r="BC143" i="1"/>
  <c r="BC113" i="1"/>
  <c r="BE129" i="1"/>
  <c r="BD150" i="1"/>
  <c r="BD181" i="1"/>
  <c r="BC131" i="1"/>
  <c r="BE142" i="1"/>
  <c r="BE176" i="1"/>
  <c r="BD131" i="1"/>
  <c r="BC144" i="1"/>
  <c r="BC116" i="1"/>
  <c r="BE133" i="1"/>
  <c r="BD154" i="1"/>
  <c r="CG154" i="1" s="1"/>
  <c r="BC162" i="1"/>
  <c r="BE149" i="1"/>
  <c r="BE148" i="1"/>
  <c r="BD169" i="1"/>
  <c r="AW145" i="1"/>
  <c r="BD158" i="1"/>
  <c r="BD163" i="1"/>
  <c r="BE141" i="1"/>
  <c r="BE154" i="1"/>
  <c r="CH154" i="1" s="1"/>
  <c r="BC184" i="1"/>
  <c r="L191" i="2"/>
  <c r="L190" i="2"/>
  <c r="J190" i="3" s="1"/>
  <c r="L180" i="2"/>
  <c r="L172" i="2"/>
  <c r="L181" i="1"/>
  <c r="L184" i="1"/>
  <c r="AM205" i="1"/>
  <c r="I115" i="3"/>
  <c r="I136" i="3"/>
  <c r="I137" i="3"/>
  <c r="I142" i="3"/>
  <c r="I169" i="3"/>
  <c r="I135" i="3"/>
  <c r="I132" i="3"/>
  <c r="I146" i="3"/>
  <c r="I162" i="3"/>
  <c r="I118" i="3"/>
  <c r="I159" i="3"/>
  <c r="I161" i="3"/>
  <c r="I126" i="3"/>
  <c r="I128" i="3"/>
  <c r="I157" i="3"/>
  <c r="AR182" i="2"/>
  <c r="I138" i="3"/>
  <c r="I150" i="3"/>
  <c r="I143" i="3"/>
  <c r="I134" i="3"/>
  <c r="I153" i="3"/>
  <c r="I141" i="3"/>
  <c r="I133" i="3"/>
  <c r="I160" i="3"/>
  <c r="I125" i="3"/>
  <c r="I166" i="3"/>
  <c r="I148" i="3"/>
  <c r="I117" i="3"/>
  <c r="I114" i="3"/>
  <c r="AR114" i="2" s="1"/>
  <c r="I127" i="3"/>
  <c r="I119" i="3"/>
  <c r="I163" i="3"/>
  <c r="AR181" i="2"/>
  <c r="I171" i="3"/>
  <c r="I149" i="3"/>
  <c r="I113" i="3"/>
  <c r="AR113" i="2" s="1"/>
  <c r="I165" i="3"/>
  <c r="I120" i="3"/>
  <c r="I116" i="3"/>
  <c r="AR116" i="2" s="1"/>
  <c r="I168" i="3"/>
  <c r="I147" i="3"/>
  <c r="I139" i="3"/>
  <c r="I167" i="3"/>
  <c r="I130" i="3"/>
  <c r="I152" i="3"/>
  <c r="I129" i="3"/>
  <c r="I123" i="3"/>
  <c r="AR185" i="2"/>
  <c r="I124" i="3"/>
  <c r="I131" i="3"/>
  <c r="I122" i="3"/>
  <c r="I144" i="3"/>
  <c r="I164" i="3"/>
  <c r="I151" i="3"/>
  <c r="I145" i="3"/>
  <c r="I121" i="3"/>
  <c r="I158" i="3"/>
  <c r="I170" i="3"/>
  <c r="I193" i="3"/>
  <c r="I156" i="3"/>
  <c r="CN155" i="2" l="1"/>
  <c r="ER155" i="2"/>
  <c r="CO155" i="2"/>
  <c r="ES155" i="2"/>
  <c r="CN154" i="2"/>
  <c r="ER154" i="2"/>
  <c r="CB154" i="2"/>
  <c r="EF154" i="2"/>
  <c r="CC155" i="2"/>
  <c r="EG155" i="2"/>
  <c r="CC154" i="2"/>
  <c r="EG154" i="2"/>
  <c r="CO154" i="2"/>
  <c r="ES154" i="2"/>
  <c r="CF155" i="2"/>
  <c r="EJ155" i="2"/>
  <c r="CE155" i="2"/>
  <c r="EI155" i="2"/>
  <c r="CD155" i="2"/>
  <c r="EH155" i="2"/>
  <c r="CD154" i="2"/>
  <c r="EH154" i="2"/>
  <c r="CB155" i="2"/>
  <c r="EF155" i="2"/>
  <c r="CE154" i="2"/>
  <c r="EI154" i="2"/>
  <c r="CF154" i="2"/>
  <c r="EJ154" i="2"/>
  <c r="CA155" i="2"/>
  <c r="EE155" i="2"/>
  <c r="CM154" i="2"/>
  <c r="EQ154" i="2"/>
  <c r="CA154" i="2"/>
  <c r="EE154" i="2"/>
  <c r="CM155" i="2"/>
  <c r="EQ155" i="2"/>
  <c r="BW155" i="2"/>
  <c r="EA155" i="2"/>
  <c r="CJ154" i="2"/>
  <c r="EN154" i="2"/>
  <c r="CL155" i="2"/>
  <c r="EP155" i="2"/>
  <c r="CH155" i="2"/>
  <c r="EL155" i="2"/>
  <c r="BQ140" i="1"/>
  <c r="DY140" i="2" s="1"/>
  <c r="CL154" i="2"/>
  <c r="EP154" i="2"/>
  <c r="CG155" i="2"/>
  <c r="EK155" i="2"/>
  <c r="CK154" i="2"/>
  <c r="EO154" i="2"/>
  <c r="CH154" i="2"/>
  <c r="EL154" i="2"/>
  <c r="BX155" i="2"/>
  <c r="EB155" i="2"/>
  <c r="BY155" i="2"/>
  <c r="EC155" i="2"/>
  <c r="BZ154" i="2"/>
  <c r="ED154" i="2"/>
  <c r="CK155" i="2"/>
  <c r="EO155" i="2"/>
  <c r="CG154" i="2"/>
  <c r="EK154" i="2"/>
  <c r="CJ155" i="2"/>
  <c r="EN155" i="2"/>
  <c r="CI154" i="2"/>
  <c r="EM154" i="2"/>
  <c r="BZ155" i="2"/>
  <c r="ED155" i="2"/>
  <c r="BV154" i="2"/>
  <c r="DZ154" i="2"/>
  <c r="BW154" i="2"/>
  <c r="EA154" i="2"/>
  <c r="CI155" i="2"/>
  <c r="EM155" i="2"/>
  <c r="BX154" i="2"/>
  <c r="EB154" i="2"/>
  <c r="BQ154" i="1"/>
  <c r="BQ155" i="1"/>
  <c r="BY154" i="2"/>
  <c r="EC154" i="2"/>
  <c r="BV155" i="2"/>
  <c r="DZ155" i="2"/>
  <c r="AY180" i="1"/>
  <c r="AN193" i="1"/>
  <c r="AN195" i="1" s="1"/>
  <c r="BU120" i="2"/>
  <c r="DY120" i="2"/>
  <c r="BU130" i="2"/>
  <c r="DY130" i="2"/>
  <c r="AR193" i="1"/>
  <c r="AR195" i="1" s="1"/>
  <c r="AP193" i="1"/>
  <c r="AP195" i="1" s="1"/>
  <c r="AS193" i="1"/>
  <c r="AS195" i="1" s="1"/>
  <c r="AQ193" i="1"/>
  <c r="AQ195" i="1" s="1"/>
  <c r="AO193" i="1"/>
  <c r="AO195" i="1" s="1"/>
  <c r="L181" i="2"/>
  <c r="J181" i="3" s="1"/>
  <c r="L185" i="2"/>
  <c r="J185" i="3" s="1"/>
  <c r="M184" i="1"/>
  <c r="N184" i="1" s="1"/>
  <c r="M185" i="1"/>
  <c r="N185" i="1" s="1"/>
  <c r="BQ119" i="1"/>
  <c r="BQ171" i="1"/>
  <c r="BQ127" i="1"/>
  <c r="BQ117" i="1"/>
  <c r="BQ143" i="1"/>
  <c r="BQ123" i="1"/>
  <c r="BQ118" i="1"/>
  <c r="BQ164" i="1"/>
  <c r="BQ115" i="1"/>
  <c r="BQ163" i="1"/>
  <c r="BQ168" i="1"/>
  <c r="BQ186" i="1"/>
  <c r="BQ114" i="1"/>
  <c r="BQ128" i="1"/>
  <c r="BQ162" i="1"/>
  <c r="BQ141" i="1"/>
  <c r="BQ169" i="1"/>
  <c r="BQ153" i="1"/>
  <c r="BQ188" i="1"/>
  <c r="BQ116" i="1"/>
  <c r="BQ122" i="1"/>
  <c r="BQ134" i="1"/>
  <c r="BQ137" i="1"/>
  <c r="BQ147" i="1"/>
  <c r="BQ132" i="1"/>
  <c r="BQ170" i="1"/>
  <c r="BQ161" i="1"/>
  <c r="BQ159" i="1"/>
  <c r="BQ148" i="1"/>
  <c r="BQ131" i="1"/>
  <c r="BQ144" i="1"/>
  <c r="BQ160" i="1"/>
  <c r="M180" i="1"/>
  <c r="N180" i="1" s="1"/>
  <c r="BQ126" i="1"/>
  <c r="BQ189" i="1"/>
  <c r="BQ183" i="1"/>
  <c r="BQ149" i="1"/>
  <c r="BQ135" i="1"/>
  <c r="BQ124" i="1"/>
  <c r="L130" i="1"/>
  <c r="BQ113" i="1"/>
  <c r="BQ145" i="1"/>
  <c r="BQ125" i="1"/>
  <c r="L120" i="1"/>
  <c r="BQ165" i="1"/>
  <c r="BQ133" i="1"/>
  <c r="BQ139" i="1"/>
  <c r="BQ152" i="1"/>
  <c r="BQ166" i="1"/>
  <c r="BQ156" i="1"/>
  <c r="M181" i="1"/>
  <c r="N181" i="1" s="1"/>
  <c r="BQ187" i="1"/>
  <c r="BQ150" i="1"/>
  <c r="BQ121" i="1"/>
  <c r="M172" i="1"/>
  <c r="N172" i="1" s="1"/>
  <c r="BQ112" i="1"/>
  <c r="BQ158" i="1"/>
  <c r="BQ146" i="1"/>
  <c r="BQ136" i="1"/>
  <c r="BQ157" i="1"/>
  <c r="BQ182" i="1"/>
  <c r="BQ129" i="1"/>
  <c r="BQ167" i="1"/>
  <c r="BQ142" i="1"/>
  <c r="BQ138" i="1"/>
  <c r="BQ151" i="1"/>
  <c r="J172" i="3"/>
  <c r="AS172" i="2" s="1"/>
  <c r="M172" i="2" s="1"/>
  <c r="AS190" i="2"/>
  <c r="J191" i="3"/>
  <c r="BQ175" i="1"/>
  <c r="BQ178" i="1"/>
  <c r="BQ176" i="1"/>
  <c r="BQ179" i="1"/>
  <c r="BQ174" i="1"/>
  <c r="BQ177" i="1"/>
  <c r="BQ173" i="1"/>
  <c r="AR184" i="2"/>
  <c r="L184" i="2" s="1"/>
  <c r="J180" i="3"/>
  <c r="AS180" i="2" s="1"/>
  <c r="M180" i="2" s="1"/>
  <c r="K195" i="1"/>
  <c r="K205" i="1"/>
  <c r="I192" i="3"/>
  <c r="I194" i="3" s="1"/>
  <c r="BU155" i="2" l="1"/>
  <c r="DY155" i="2"/>
  <c r="L155" i="1"/>
  <c r="BU154" i="2"/>
  <c r="DY154" i="2"/>
  <c r="L154" i="1"/>
  <c r="L140" i="1"/>
  <c r="AN205" i="1"/>
  <c r="BU173" i="2"/>
  <c r="DY173" i="2"/>
  <c r="BU157" i="2"/>
  <c r="DY157" i="2"/>
  <c r="BU187" i="2"/>
  <c r="DY187" i="2"/>
  <c r="BU183" i="2"/>
  <c r="DY183" i="2"/>
  <c r="BU159" i="2"/>
  <c r="DY159" i="2"/>
  <c r="BU116" i="2"/>
  <c r="DY116" i="2"/>
  <c r="BU186" i="2"/>
  <c r="DY186" i="2"/>
  <c r="BU117" i="2"/>
  <c r="DY117" i="2"/>
  <c r="BU149" i="2"/>
  <c r="DY149" i="2"/>
  <c r="BU114" i="2"/>
  <c r="DY114" i="2"/>
  <c r="BU177" i="2"/>
  <c r="DY177" i="2"/>
  <c r="BU136" i="2"/>
  <c r="DY136" i="2"/>
  <c r="BU125" i="2"/>
  <c r="DY125" i="2"/>
  <c r="BU189" i="2"/>
  <c r="DY189" i="2"/>
  <c r="BU161" i="2"/>
  <c r="DY161" i="2"/>
  <c r="BU188" i="2"/>
  <c r="DY188" i="2"/>
  <c r="BU168" i="2"/>
  <c r="DY168" i="2"/>
  <c r="BU127" i="2"/>
  <c r="DY127" i="2"/>
  <c r="BU150" i="2"/>
  <c r="DY150" i="2"/>
  <c r="BU122" i="2"/>
  <c r="DY122" i="2"/>
  <c r="BU146" i="2"/>
  <c r="DY146" i="2"/>
  <c r="BU126" i="2"/>
  <c r="DY126" i="2"/>
  <c r="BU170" i="2"/>
  <c r="DY170" i="2"/>
  <c r="BU153" i="2"/>
  <c r="DY153" i="2"/>
  <c r="BU163" i="2"/>
  <c r="DY163" i="2"/>
  <c r="BU171" i="2"/>
  <c r="DY171" i="2"/>
  <c r="BU179" i="2"/>
  <c r="DY179" i="2"/>
  <c r="BU138" i="2"/>
  <c r="DY138" i="2"/>
  <c r="BU158" i="2"/>
  <c r="DY158" i="2"/>
  <c r="BU166" i="2"/>
  <c r="DY166" i="2"/>
  <c r="BU113" i="2"/>
  <c r="DY113" i="2"/>
  <c r="BU132" i="2"/>
  <c r="DY132" i="2"/>
  <c r="BU169" i="2"/>
  <c r="DY169" i="2"/>
  <c r="BU115" i="2"/>
  <c r="DY115" i="2"/>
  <c r="BU119" i="2"/>
  <c r="DY119" i="2"/>
  <c r="BU151" i="2"/>
  <c r="DY151" i="2"/>
  <c r="BU156" i="2"/>
  <c r="DY156" i="2"/>
  <c r="BU176" i="2"/>
  <c r="DY176" i="2"/>
  <c r="BU142" i="2"/>
  <c r="DY142" i="2"/>
  <c r="BU112" i="2"/>
  <c r="DY112" i="2"/>
  <c r="BU152" i="2"/>
  <c r="DY152" i="2"/>
  <c r="BU160" i="2"/>
  <c r="DY160" i="2"/>
  <c r="BU147" i="2"/>
  <c r="DY147" i="2"/>
  <c r="BU141" i="2"/>
  <c r="DY141" i="2"/>
  <c r="BU164" i="2"/>
  <c r="DY164" i="2"/>
  <c r="BU182" i="2"/>
  <c r="DY182" i="2"/>
  <c r="BU165" i="2"/>
  <c r="DY165" i="2"/>
  <c r="BU148" i="2"/>
  <c r="DY148" i="2"/>
  <c r="BU143" i="2"/>
  <c r="DY143" i="2"/>
  <c r="BU174" i="2"/>
  <c r="DY174" i="2"/>
  <c r="BU145" i="2"/>
  <c r="DY145" i="2"/>
  <c r="BU178" i="2"/>
  <c r="DY178" i="2"/>
  <c r="BU167" i="2"/>
  <c r="DY167" i="2"/>
  <c r="BU139" i="2"/>
  <c r="DY139" i="2"/>
  <c r="BU124" i="2"/>
  <c r="DY124" i="2"/>
  <c r="BU144" i="2"/>
  <c r="DY144" i="2"/>
  <c r="BU137" i="2"/>
  <c r="DY137" i="2"/>
  <c r="BU162" i="2"/>
  <c r="DY162" i="2"/>
  <c r="BU118" i="2"/>
  <c r="DY118" i="2"/>
  <c r="BU175" i="2"/>
  <c r="DY175" i="2"/>
  <c r="BU129" i="2"/>
  <c r="DY129" i="2"/>
  <c r="BU121" i="2"/>
  <c r="DY121" i="2"/>
  <c r="BU133" i="2"/>
  <c r="DY133" i="2"/>
  <c r="BU135" i="2"/>
  <c r="DY135" i="2"/>
  <c r="BU131" i="2"/>
  <c r="DY131" i="2"/>
  <c r="BU134" i="2"/>
  <c r="DY134" i="2"/>
  <c r="BU128" i="2"/>
  <c r="DY128" i="2"/>
  <c r="BU123" i="2"/>
  <c r="DY123" i="2"/>
  <c r="M190" i="2"/>
  <c r="L119" i="1"/>
  <c r="L183" i="1"/>
  <c r="L160" i="1"/>
  <c r="L142" i="1"/>
  <c r="L141" i="1"/>
  <c r="L145" i="1"/>
  <c r="L164" i="1"/>
  <c r="L133" i="1"/>
  <c r="L113" i="1"/>
  <c r="L116" i="1"/>
  <c r="L138" i="1"/>
  <c r="L158" i="1"/>
  <c r="L156" i="1"/>
  <c r="L118" i="1"/>
  <c r="L147" i="1"/>
  <c r="L186" i="1"/>
  <c r="L166" i="1"/>
  <c r="L162" i="1"/>
  <c r="L136" i="1"/>
  <c r="L150" i="1"/>
  <c r="L152" i="1"/>
  <c r="L151" i="1"/>
  <c r="L182" i="1"/>
  <c r="L165" i="1"/>
  <c r="L126" i="1"/>
  <c r="L159" i="1"/>
  <c r="L168" i="1"/>
  <c r="L174" i="1"/>
  <c r="AR174" i="2" s="1"/>
  <c r="L176" i="1"/>
  <c r="AR176" i="2" s="1"/>
  <c r="L129" i="1"/>
  <c r="L146" i="1"/>
  <c r="L121" i="1"/>
  <c r="L149" i="1"/>
  <c r="L148" i="1"/>
  <c r="L132" i="1"/>
  <c r="L122" i="1"/>
  <c r="L169" i="1"/>
  <c r="L114" i="1"/>
  <c r="L163" i="1"/>
  <c r="L127" i="1"/>
  <c r="L179" i="1"/>
  <c r="L115" i="1"/>
  <c r="L123" i="1"/>
  <c r="L171" i="1"/>
  <c r="L157" i="1"/>
  <c r="L178" i="1"/>
  <c r="L187" i="1"/>
  <c r="L125" i="1"/>
  <c r="L124" i="1"/>
  <c r="L189" i="1"/>
  <c r="L144" i="1"/>
  <c r="L161" i="1"/>
  <c r="L137" i="1"/>
  <c r="L188" i="1"/>
  <c r="L177" i="1"/>
  <c r="L143" i="1"/>
  <c r="L175" i="1"/>
  <c r="L167" i="1"/>
  <c r="L112" i="1"/>
  <c r="L139" i="1"/>
  <c r="L135" i="1"/>
  <c r="L173" i="1"/>
  <c r="L131" i="1"/>
  <c r="L170" i="1"/>
  <c r="L134" i="1"/>
  <c r="L153" i="1"/>
  <c r="L128" i="1"/>
  <c r="L117" i="1"/>
  <c r="K172" i="3"/>
  <c r="AT172" i="2" s="1"/>
  <c r="N172" i="2" s="1"/>
  <c r="J184" i="3"/>
  <c r="AS184" i="2" s="1"/>
  <c r="K180" i="3"/>
  <c r="AT180" i="2" s="1"/>
  <c r="N180" i="2" s="1"/>
  <c r="I200" i="3"/>
  <c r="AR192" i="2"/>
  <c r="L192" i="2" s="1"/>
  <c r="AS191" i="2" s="1"/>
  <c r="M191" i="2" s="1"/>
  <c r="AR140" i="2" l="1"/>
  <c r="L140" i="2" s="1"/>
  <c r="M140" i="1"/>
  <c r="AR154" i="2"/>
  <c r="L154" i="2" s="1"/>
  <c r="M154" i="1"/>
  <c r="AR155" i="2"/>
  <c r="L155" i="2" s="1"/>
  <c r="M155" i="1"/>
  <c r="L176" i="2"/>
  <c r="DY193" i="2"/>
  <c r="DY204" i="2" s="1"/>
  <c r="L112" i="2"/>
  <c r="L174" i="2"/>
  <c r="L113" i="2"/>
  <c r="L182" i="2"/>
  <c r="L114" i="2"/>
  <c r="L116" i="2"/>
  <c r="M184" i="2"/>
  <c r="L172" i="3"/>
  <c r="AU172" i="2" s="1"/>
  <c r="K190" i="3"/>
  <c r="AT190" i="2" s="1"/>
  <c r="N190" i="2" s="1"/>
  <c r="K191" i="3"/>
  <c r="AR175" i="2"/>
  <c r="L175" i="2" s="1"/>
  <c r="L180" i="3"/>
  <c r="AU180" i="2" s="1"/>
  <c r="O180" i="2" s="1"/>
  <c r="AR178" i="2"/>
  <c r="L178" i="2" s="1"/>
  <c r="AR179" i="2"/>
  <c r="L179" i="2" s="1"/>
  <c r="AR173" i="2"/>
  <c r="L173" i="2" s="1"/>
  <c r="AR177" i="2"/>
  <c r="L177" i="2" s="1"/>
  <c r="N155" i="1" l="1"/>
  <c r="J155" i="3"/>
  <c r="AS155" i="2" s="1"/>
  <c r="M155" i="2" s="1"/>
  <c r="N154" i="1"/>
  <c r="J154" i="3"/>
  <c r="AS154" i="2" s="1"/>
  <c r="M154" i="2" s="1"/>
  <c r="N140" i="1"/>
  <c r="J140" i="3"/>
  <c r="AS140" i="2" s="1"/>
  <c r="M140" i="2" s="1"/>
  <c r="L190" i="3"/>
  <c r="K184" i="3"/>
  <c r="AT184" i="2" s="1"/>
  <c r="O172" i="2"/>
  <c r="K84" i="2"/>
  <c r="BP108" i="1"/>
  <c r="K102" i="2"/>
  <c r="K88" i="2"/>
  <c r="K100" i="2"/>
  <c r="K103" i="2"/>
  <c r="K85" i="2"/>
  <c r="K89" i="2"/>
  <c r="K87" i="2"/>
  <c r="K86" i="2"/>
  <c r="K105" i="2"/>
  <c r="K101" i="2"/>
  <c r="K106" i="2"/>
  <c r="K99" i="2"/>
  <c r="K104" i="2"/>
  <c r="K140" i="3" l="1"/>
  <c r="AT140" i="2" s="1"/>
  <c r="N140" i="2" s="1"/>
  <c r="L140" i="3" s="1"/>
  <c r="K155" i="3"/>
  <c r="AT155" i="2" s="1"/>
  <c r="N155" i="2" s="1"/>
  <c r="L155" i="3" s="1"/>
  <c r="K154" i="3"/>
  <c r="AT154" i="2" s="1"/>
  <c r="N154" i="2" s="1"/>
  <c r="O154" i="1"/>
  <c r="O140" i="1"/>
  <c r="O155" i="1"/>
  <c r="N184" i="2"/>
  <c r="L184" i="3" s="1"/>
  <c r="BP204" i="1"/>
  <c r="BP110" i="1"/>
  <c r="BT108" i="2"/>
  <c r="AU155" i="2" l="1"/>
  <c r="O155" i="2" s="1"/>
  <c r="AU140" i="2"/>
  <c r="O140" i="2" s="1"/>
  <c r="M140" i="3" s="1"/>
  <c r="L154" i="3"/>
  <c r="AU154" i="2" s="1"/>
  <c r="O154" i="2" s="1"/>
  <c r="M154" i="3" s="1"/>
  <c r="P140" i="1"/>
  <c r="P155" i="1"/>
  <c r="P154" i="1"/>
  <c r="BT203" i="2"/>
  <c r="BT110" i="2"/>
  <c r="K50" i="2"/>
  <c r="BP80" i="1"/>
  <c r="K53" i="2"/>
  <c r="K54" i="2"/>
  <c r="K52" i="2"/>
  <c r="K51" i="2"/>
  <c r="M155" i="3" l="1"/>
  <c r="AV155" i="2" s="1"/>
  <c r="P155" i="2" s="1"/>
  <c r="N155" i="3" s="1"/>
  <c r="AV154" i="2"/>
  <c r="P154" i="2" s="1"/>
  <c r="AV140" i="2"/>
  <c r="P140" i="2" s="1"/>
  <c r="N140" i="3" s="1"/>
  <c r="AW140" i="2" s="1"/>
  <c r="Q140" i="2" s="1"/>
  <c r="Q140" i="1"/>
  <c r="Q154" i="1"/>
  <c r="N154" i="3"/>
  <c r="AW154" i="2" s="1"/>
  <c r="Q154" i="2" s="1"/>
  <c r="C154" i="2" s="1"/>
  <c r="C154" i="1"/>
  <c r="Q155" i="1"/>
  <c r="BP203" i="1"/>
  <c r="BP206" i="1" s="1"/>
  <c r="BP82" i="1"/>
  <c r="K201" i="2"/>
  <c r="BT80" i="2"/>
  <c r="K55" i="2"/>
  <c r="R154" i="1" l="1"/>
  <c r="O154" i="3"/>
  <c r="C140" i="1"/>
  <c r="O140" i="3"/>
  <c r="R140" i="1"/>
  <c r="AW155" i="2"/>
  <c r="Q155" i="2" s="1"/>
  <c r="C155" i="2" s="1"/>
  <c r="C140" i="2"/>
  <c r="R155" i="1"/>
  <c r="C155" i="1"/>
  <c r="EO82" i="2"/>
  <c r="EJ82" i="2"/>
  <c r="DY82" i="2"/>
  <c r="EC82" i="2"/>
  <c r="DZ82" i="2"/>
  <c r="ER82" i="2"/>
  <c r="EF82" i="2"/>
  <c r="EH82" i="2"/>
  <c r="EN82" i="2"/>
  <c r="EE82" i="2"/>
  <c r="EP82" i="2"/>
  <c r="EM82" i="2"/>
  <c r="EG82" i="2"/>
  <c r="EB82" i="2"/>
  <c r="EL82" i="2"/>
  <c r="EA82" i="2"/>
  <c r="EK82" i="2"/>
  <c r="ED82" i="2"/>
  <c r="EI82" i="2"/>
  <c r="ES82" i="2"/>
  <c r="EQ82" i="2"/>
  <c r="BT202" i="2"/>
  <c r="BT205" i="2" s="1"/>
  <c r="BT82" i="2"/>
  <c r="K80" i="2"/>
  <c r="K202" i="2" s="1"/>
  <c r="AX154" i="2" l="1"/>
  <c r="R154" i="2" s="1"/>
  <c r="P154" i="3" s="1"/>
  <c r="S140" i="1"/>
  <c r="AX140" i="2"/>
  <c r="R140" i="2" s="1"/>
  <c r="P140" i="3" s="1"/>
  <c r="AY140" i="2" s="1"/>
  <c r="S140" i="2" s="1"/>
  <c r="O155" i="3"/>
  <c r="AX155" i="2" s="1"/>
  <c r="R155" i="2" s="1"/>
  <c r="P155" i="3" s="1"/>
  <c r="AY155" i="2" s="1"/>
  <c r="S155" i="2" s="1"/>
  <c r="S155" i="1"/>
  <c r="S154" i="1"/>
  <c r="K82" i="2"/>
  <c r="I50" i="3"/>
  <c r="AR50" i="2" s="1"/>
  <c r="AY154" i="2" l="1"/>
  <c r="S154" i="2" s="1"/>
  <c r="T155" i="1"/>
  <c r="Q155" i="3"/>
  <c r="Q140" i="3"/>
  <c r="T140" i="1"/>
  <c r="T154" i="1"/>
  <c r="Q154" i="3"/>
  <c r="AZ154" i="2" s="1"/>
  <c r="T154" i="2" s="1"/>
  <c r="AM80" i="1"/>
  <c r="AZ155" i="2" l="1"/>
  <c r="T155" i="2" s="1"/>
  <c r="R155" i="3" s="1"/>
  <c r="R154" i="3"/>
  <c r="U154" i="1"/>
  <c r="U140" i="1"/>
  <c r="AZ140" i="2"/>
  <c r="T140" i="2" s="1"/>
  <c r="U155" i="1"/>
  <c r="I8" i="4"/>
  <c r="U8" i="4" s="1"/>
  <c r="AY81" i="1" s="1"/>
  <c r="AN57" i="1"/>
  <c r="AN56" i="1"/>
  <c r="AQ77" i="1"/>
  <c r="AP56" i="1"/>
  <c r="AO68" i="1"/>
  <c r="AQ70" i="1"/>
  <c r="AS71" i="1"/>
  <c r="AP71" i="1"/>
  <c r="AQ71" i="1"/>
  <c r="AO55" i="1"/>
  <c r="AR65" i="1"/>
  <c r="AP62" i="1"/>
  <c r="AQ62" i="1"/>
  <c r="AS73" i="1"/>
  <c r="AP53" i="1"/>
  <c r="AP50" i="1"/>
  <c r="AS74" i="1"/>
  <c r="AS60" i="1"/>
  <c r="AQ52" i="1"/>
  <c r="AN53" i="1"/>
  <c r="AO51" i="1"/>
  <c r="AQ67" i="1"/>
  <c r="AP58" i="1"/>
  <c r="AP57" i="1"/>
  <c r="AS78" i="1"/>
  <c r="AR77" i="1"/>
  <c r="AP70" i="1"/>
  <c r="AR71" i="1"/>
  <c r="AP55" i="1"/>
  <c r="AQ55" i="1"/>
  <c r="AN55" i="1"/>
  <c r="AO69" i="1"/>
  <c r="AN68" i="1"/>
  <c r="AR76" i="1"/>
  <c r="AS76" i="1"/>
  <c r="AO53" i="1"/>
  <c r="AN62" i="1"/>
  <c r="L62" i="1" s="1"/>
  <c r="AN54" i="1"/>
  <c r="AP54" i="1"/>
  <c r="AO74" i="1"/>
  <c r="AQ51" i="1"/>
  <c r="AN61" i="1"/>
  <c r="AQ74" i="1"/>
  <c r="AN67" i="1"/>
  <c r="AN77" i="1"/>
  <c r="L77" i="1" s="1"/>
  <c r="AR58" i="1"/>
  <c r="AR56" i="1"/>
  <c r="AQ56" i="1"/>
  <c r="AO66" i="1"/>
  <c r="AS55" i="1"/>
  <c r="AP64" i="1"/>
  <c r="AQ64" i="1"/>
  <c r="AN69" i="1"/>
  <c r="AQ65" i="1"/>
  <c r="AN66" i="1"/>
  <c r="L66" i="1" s="1"/>
  <c r="AN52" i="1"/>
  <c r="AO52" i="1"/>
  <c r="AS62" i="1"/>
  <c r="AP52" i="1"/>
  <c r="AN73" i="1"/>
  <c r="AP76" i="1"/>
  <c r="AP63" i="1"/>
  <c r="AQ60" i="1"/>
  <c r="AN51" i="1"/>
  <c r="AR51" i="1"/>
  <c r="AN72" i="1"/>
  <c r="AP78" i="1"/>
  <c r="AP77" i="1"/>
  <c r="AN58" i="1"/>
  <c r="AS77" i="1"/>
  <c r="AR55" i="1"/>
  <c r="AS64" i="1"/>
  <c r="AN65" i="1"/>
  <c r="AO65" i="1"/>
  <c r="AP65" i="1"/>
  <c r="AN59" i="1"/>
  <c r="AO64" i="1"/>
  <c r="AP61" i="1"/>
  <c r="AQ61" i="1"/>
  <c r="AQ76" i="1"/>
  <c r="AR75" i="1"/>
  <c r="AR53" i="1"/>
  <c r="AP75" i="1"/>
  <c r="AR52" i="1"/>
  <c r="AR62" i="1"/>
  <c r="AP74" i="1"/>
  <c r="AR67" i="1"/>
  <c r="AO67" i="1"/>
  <c r="AO57" i="1"/>
  <c r="AR78" i="1"/>
  <c r="AN78" i="1"/>
  <c r="AR57" i="1"/>
  <c r="AR64" i="1"/>
  <c r="AR69" i="1"/>
  <c r="AP59" i="1"/>
  <c r="AQ59" i="1"/>
  <c r="AO59" i="1"/>
  <c r="AS66" i="1"/>
  <c r="AQ69" i="1"/>
  <c r="AO75" i="1"/>
  <c r="AN75" i="1"/>
  <c r="AS52" i="1"/>
  <c r="AS54" i="1"/>
  <c r="AN76" i="1"/>
  <c r="AR60" i="1"/>
  <c r="AP60" i="1"/>
  <c r="AR61" i="1"/>
  <c r="AN60" i="1"/>
  <c r="AP72" i="1"/>
  <c r="AO72" i="1"/>
  <c r="AQ58" i="1"/>
  <c r="AO56" i="1"/>
  <c r="AS56" i="1"/>
  <c r="AS57" i="1"/>
  <c r="AS69" i="1"/>
  <c r="AS59" i="1"/>
  <c r="AP68" i="1"/>
  <c r="AQ68" i="1"/>
  <c r="AO70" i="1"/>
  <c r="AO71" i="1"/>
  <c r="AR50" i="1"/>
  <c r="AS50" i="1"/>
  <c r="AO50" i="1"/>
  <c r="AS61" i="1"/>
  <c r="AO63" i="1"/>
  <c r="AO76" i="1"/>
  <c r="AO54" i="1"/>
  <c r="AP51" i="1"/>
  <c r="AR74" i="1"/>
  <c r="AN74" i="1"/>
  <c r="AS67" i="1"/>
  <c r="AS72" i="1"/>
  <c r="AO77" i="1"/>
  <c r="AQ57" i="1"/>
  <c r="AO58" i="1"/>
  <c r="AR59" i="1"/>
  <c r="AS68" i="1"/>
  <c r="AS70" i="1"/>
  <c r="AN70" i="1"/>
  <c r="AR66" i="1"/>
  <c r="AN64" i="1"/>
  <c r="AR63" i="1"/>
  <c r="AS63" i="1"/>
  <c r="AQ54" i="1"/>
  <c r="AR54" i="1"/>
  <c r="AQ53" i="1"/>
  <c r="AS75" i="1"/>
  <c r="AQ75" i="1"/>
  <c r="AQ50" i="1"/>
  <c r="AN50" i="1"/>
  <c r="AS53" i="1"/>
  <c r="AQ72" i="1"/>
  <c r="AR72" i="1"/>
  <c r="AQ78" i="1"/>
  <c r="AS58" i="1"/>
  <c r="AO78" i="1"/>
  <c r="AS65" i="1"/>
  <c r="AR68" i="1"/>
  <c r="AR70" i="1"/>
  <c r="AP66" i="1"/>
  <c r="AQ66" i="1"/>
  <c r="AN71" i="1"/>
  <c r="AP69" i="1"/>
  <c r="AP73" i="1"/>
  <c r="AQ73" i="1"/>
  <c r="AQ63" i="1"/>
  <c r="AN63" i="1"/>
  <c r="AO62" i="1"/>
  <c r="AO60" i="1"/>
  <c r="AS51" i="1"/>
  <c r="AO73" i="1"/>
  <c r="AR73" i="1"/>
  <c r="AO61" i="1"/>
  <c r="AP67" i="1"/>
  <c r="AM203" i="1"/>
  <c r="AM82" i="1"/>
  <c r="K202" i="1"/>
  <c r="AT56" i="1"/>
  <c r="BH58" i="1"/>
  <c r="BG56" i="1"/>
  <c r="BF57" i="1"/>
  <c r="BB56" i="1"/>
  <c r="AX56" i="1"/>
  <c r="BE57" i="1"/>
  <c r="AU56" i="1"/>
  <c r="AX57" i="1"/>
  <c r="BA58" i="1"/>
  <c r="AZ56" i="1"/>
  <c r="AX58" i="1"/>
  <c r="BD57" i="1"/>
  <c r="BC78" i="1"/>
  <c r="AT78" i="1"/>
  <c r="BG58" i="1"/>
  <c r="BD78" i="1"/>
  <c r="AZ57" i="1"/>
  <c r="BA56" i="1"/>
  <c r="BE59" i="1"/>
  <c r="BD70" i="1"/>
  <c r="BB53" i="1"/>
  <c r="BH77" i="1"/>
  <c r="AZ73" i="1"/>
  <c r="AZ69" i="1"/>
  <c r="AZ61" i="1"/>
  <c r="BB54" i="1"/>
  <c r="AT62" i="1"/>
  <c r="AW50" i="1"/>
  <c r="AU52" i="1"/>
  <c r="AW76" i="1"/>
  <c r="AX59" i="1"/>
  <c r="AW70" i="1"/>
  <c r="AV53" i="1"/>
  <c r="AT77" i="1"/>
  <c r="BE73" i="1"/>
  <c r="BF65" i="1"/>
  <c r="AX61" i="1"/>
  <c r="AU62" i="1"/>
  <c r="AZ76" i="1"/>
  <c r="BB72" i="1"/>
  <c r="AZ59" i="1"/>
  <c r="AV70" i="1"/>
  <c r="AT53" i="1"/>
  <c r="AZ77" i="1"/>
  <c r="BF73" i="1"/>
  <c r="AV65" i="1"/>
  <c r="BC61" i="1"/>
  <c r="AT54" i="1"/>
  <c r="BA62" i="1"/>
  <c r="BH50" i="1"/>
  <c r="BB52" i="1"/>
  <c r="BE76" i="1"/>
  <c r="AW72" i="1"/>
  <c r="AT59" i="1"/>
  <c r="AX70" i="1"/>
  <c r="BE69" i="1"/>
  <c r="AW65" i="1"/>
  <c r="BH65" i="1"/>
  <c r="AV61" i="1"/>
  <c r="AU54" i="1"/>
  <c r="BF62" i="1"/>
  <c r="AT50" i="1"/>
  <c r="BG52" i="1"/>
  <c r="AT68" i="1"/>
  <c r="BA68" i="1"/>
  <c r="AW64" i="1"/>
  <c r="AZ60" i="1"/>
  <c r="BB66" i="1"/>
  <c r="AW55" i="1"/>
  <c r="BH51" i="1"/>
  <c r="AU75" i="1"/>
  <c r="BF71" i="1"/>
  <c r="AU67" i="1"/>
  <c r="BB67" i="1"/>
  <c r="AX63" i="1"/>
  <c r="AX68" i="1"/>
  <c r="BA64" i="1"/>
  <c r="BA74" i="1"/>
  <c r="BF66" i="1"/>
  <c r="BA55" i="1"/>
  <c r="BA71" i="1"/>
  <c r="BB63" i="1"/>
  <c r="BB68" i="1"/>
  <c r="BF64" i="1"/>
  <c r="AT60" i="1"/>
  <c r="AW60" i="1"/>
  <c r="BF74" i="1"/>
  <c r="AT66" i="1"/>
  <c r="BC51" i="1"/>
  <c r="BF75" i="1"/>
  <c r="AX71" i="1"/>
  <c r="AW71" i="1"/>
  <c r="BF67" i="1"/>
  <c r="BF63" i="1"/>
  <c r="BG72" i="1"/>
  <c r="BE68" i="1"/>
  <c r="BH64" i="1"/>
  <c r="AV60" i="1"/>
  <c r="AZ66" i="1"/>
  <c r="BB55" i="1"/>
  <c r="BF51" i="1"/>
  <c r="AZ75" i="1"/>
  <c r="BE71" i="1"/>
  <c r="BA67" i="1"/>
  <c r="BH63" i="1"/>
  <c r="BF56" i="1"/>
  <c r="AV58" i="1"/>
  <c r="BB57" i="1"/>
  <c r="BE58" i="1"/>
  <c r="BD56" i="1"/>
  <c r="BC57" i="1"/>
  <c r="BB58" i="1"/>
  <c r="BC58" i="1"/>
  <c r="BG78" i="1"/>
  <c r="BH78" i="1"/>
  <c r="AW56" i="1"/>
  <c r="AW78" i="1"/>
  <c r="AX78" i="1"/>
  <c r="AU59" i="1"/>
  <c r="BC53" i="1"/>
  <c r="AW77" i="1"/>
  <c r="AU73" i="1"/>
  <c r="AT69" i="1"/>
  <c r="BA65" i="1"/>
  <c r="AX50" i="1"/>
  <c r="BD76" i="1"/>
  <c r="BE72" i="1"/>
  <c r="AV59" i="1"/>
  <c r="BC70" i="1"/>
  <c r="BE53" i="1"/>
  <c r="AV77" i="1"/>
  <c r="BC77" i="1"/>
  <c r="BB73" i="1"/>
  <c r="BH69" i="1"/>
  <c r="BG65" i="1"/>
  <c r="BH54" i="1"/>
  <c r="AZ62" i="1"/>
  <c r="BD50" i="1"/>
  <c r="AX52" i="1"/>
  <c r="BG76" i="1"/>
  <c r="AU72" i="1"/>
  <c r="AW59" i="1"/>
  <c r="AU53" i="1"/>
  <c r="BH73" i="1"/>
  <c r="BA69" i="1"/>
  <c r="BD65" i="1"/>
  <c r="BD61" i="1"/>
  <c r="BG54" i="1"/>
  <c r="BB62" i="1"/>
  <c r="BE50" i="1"/>
  <c r="BC52" i="1"/>
  <c r="AX76" i="1"/>
  <c r="BD72" i="1"/>
  <c r="BG59" i="1"/>
  <c r="AU70" i="1"/>
  <c r="BE70" i="1"/>
  <c r="BH53" i="1"/>
  <c r="AU77" i="1"/>
  <c r="AW73" i="1"/>
  <c r="BF69" i="1"/>
  <c r="AX65" i="1"/>
  <c r="BE61" i="1"/>
  <c r="AZ54" i="1"/>
  <c r="AU50" i="1"/>
  <c r="BA52" i="1"/>
  <c r="AU68" i="1"/>
  <c r="AX64" i="1"/>
  <c r="BE60" i="1"/>
  <c r="AW74" i="1"/>
  <c r="AT55" i="1"/>
  <c r="BE51" i="1"/>
  <c r="BA75" i="1"/>
  <c r="BC71" i="1"/>
  <c r="AT63" i="1"/>
  <c r="BB64" i="1"/>
  <c r="BF60" i="1"/>
  <c r="BG74" i="1"/>
  <c r="BG66" i="1"/>
  <c r="AX55" i="1"/>
  <c r="AT51" i="1"/>
  <c r="BG71" i="1"/>
  <c r="AV67" i="1"/>
  <c r="BC63" i="1"/>
  <c r="BC68" i="1"/>
  <c r="BG64" i="1"/>
  <c r="AU60" i="1"/>
  <c r="AU74" i="1"/>
  <c r="BE74" i="1"/>
  <c r="AU66" i="1"/>
  <c r="BH55" i="1"/>
  <c r="AZ51" i="1"/>
  <c r="BC75" i="1"/>
  <c r="AU71" i="1"/>
  <c r="BC67" i="1"/>
  <c r="BG63" i="1"/>
  <c r="BD52" i="1"/>
  <c r="BF68" i="1"/>
  <c r="AT64" i="1"/>
  <c r="BE64" i="1"/>
  <c r="BA60" i="1"/>
  <c r="BH74" i="1"/>
  <c r="AW66" i="1"/>
  <c r="AV55" i="1"/>
  <c r="BG51" i="1"/>
  <c r="AT75" i="1"/>
  <c r="BD71" i="1"/>
  <c r="AX67" i="1"/>
  <c r="BE63" i="1"/>
  <c r="AW57" i="1"/>
  <c r="AZ58" i="1"/>
  <c r="BC56" i="1"/>
  <c r="BH56" i="1"/>
  <c r="BG57" i="1"/>
  <c r="BF58" i="1"/>
  <c r="AU78" i="1"/>
  <c r="AV78" i="1"/>
  <c r="AV57" i="1"/>
  <c r="BA78" i="1"/>
  <c r="BB78" i="1"/>
  <c r="BB70" i="1"/>
  <c r="BG77" i="1"/>
  <c r="BA73" i="1"/>
  <c r="AU69" i="1"/>
  <c r="BB65" i="1"/>
  <c r="AT61" i="1"/>
  <c r="BD54" i="1"/>
  <c r="AV62" i="1"/>
  <c r="BG62" i="1"/>
  <c r="BG50" i="1"/>
  <c r="BH52" i="1"/>
  <c r="BF76" i="1"/>
  <c r="AX72" i="1"/>
  <c r="BF53" i="1"/>
  <c r="BD73" i="1"/>
  <c r="AW69" i="1"/>
  <c r="BD69" i="1"/>
  <c r="AZ65" i="1"/>
  <c r="BE54" i="1"/>
  <c r="AW62" i="1"/>
  <c r="BA50" i="1"/>
  <c r="BA76" i="1"/>
  <c r="AZ72" i="1"/>
  <c r="BF59" i="1"/>
  <c r="BA70" i="1"/>
  <c r="BE77" i="1"/>
  <c r="BB69" i="1"/>
  <c r="AT65" i="1"/>
  <c r="BA61" i="1"/>
  <c r="AV54" i="1"/>
  <c r="BC54" i="1"/>
  <c r="BC62" i="1"/>
  <c r="BF50" i="1"/>
  <c r="AZ52" i="1"/>
  <c r="AU76" i="1"/>
  <c r="BF72" i="1"/>
  <c r="BD59" i="1"/>
  <c r="AT70" i="1"/>
  <c r="AW53" i="1"/>
  <c r="BD53" i="1"/>
  <c r="BB77" i="1"/>
  <c r="AT73" i="1"/>
  <c r="BG69" i="1"/>
  <c r="BF61" i="1"/>
  <c r="AW54" i="1"/>
  <c r="BH62" i="1"/>
  <c r="AV50" i="1"/>
  <c r="BB76" i="1"/>
  <c r="BB60" i="1"/>
  <c r="BC74" i="1"/>
  <c r="BD66" i="1"/>
  <c r="BC55" i="1"/>
  <c r="AU51" i="1"/>
  <c r="BB51" i="1"/>
  <c r="BD75" i="1"/>
  <c r="BH67" i="1"/>
  <c r="AV63" i="1"/>
  <c r="AV68" i="1"/>
  <c r="BC64" i="1"/>
  <c r="BG60" i="1"/>
  <c r="AZ74" i="1"/>
  <c r="BH66" i="1"/>
  <c r="BG55" i="1"/>
  <c r="BH75" i="1"/>
  <c r="AV71" i="1"/>
  <c r="AZ63" i="1"/>
  <c r="BH76" i="1"/>
  <c r="AZ68" i="1"/>
  <c r="BD64" i="1"/>
  <c r="BB74" i="1"/>
  <c r="AV66" i="1"/>
  <c r="BC66" i="1"/>
  <c r="BE55" i="1"/>
  <c r="AW51" i="1"/>
  <c r="AV75" i="1"/>
  <c r="AZ67" i="1"/>
  <c r="BD63" i="1"/>
  <c r="BG68" i="1"/>
  <c r="AU64" i="1"/>
  <c r="AX60" i="1"/>
  <c r="AX66" i="1"/>
  <c r="BD51" i="1"/>
  <c r="AW75" i="1"/>
  <c r="BB71" i="1"/>
  <c r="BG67" i="1"/>
  <c r="AU63" i="1"/>
  <c r="BA57" i="1"/>
  <c r="BD58" i="1"/>
  <c r="AT57" i="1"/>
  <c r="AW58" i="1"/>
  <c r="AV56" i="1"/>
  <c r="AU57" i="1"/>
  <c r="AT58" i="1"/>
  <c r="BE56" i="1"/>
  <c r="BH57" i="1"/>
  <c r="AZ78" i="1"/>
  <c r="AU58" i="1"/>
  <c r="BE78" i="1"/>
  <c r="BF78" i="1"/>
  <c r="BH59" i="1"/>
  <c r="BF70" i="1"/>
  <c r="BA53" i="1"/>
  <c r="BF77" i="1"/>
  <c r="AX73" i="1"/>
  <c r="BC65" i="1"/>
  <c r="AU61" i="1"/>
  <c r="BA54" i="1"/>
  <c r="AZ50" i="1"/>
  <c r="AT52" i="1"/>
  <c r="BE52" i="1"/>
  <c r="BC76" i="1"/>
  <c r="BH72" i="1"/>
  <c r="BB59" i="1"/>
  <c r="BH70" i="1"/>
  <c r="BG53" i="1"/>
  <c r="BA77" i="1"/>
  <c r="BG73" i="1"/>
  <c r="AX69" i="1"/>
  <c r="BE65" i="1"/>
  <c r="AW61" i="1"/>
  <c r="BH61" i="1"/>
  <c r="BF54" i="1"/>
  <c r="AX62" i="1"/>
  <c r="BB50" i="1"/>
  <c r="AV52" i="1"/>
  <c r="AT76" i="1"/>
  <c r="BC59" i="1"/>
  <c r="BG70" i="1"/>
  <c r="AZ53" i="1"/>
  <c r="AX77" i="1"/>
  <c r="BC73" i="1"/>
  <c r="BC69" i="1"/>
  <c r="AU65" i="1"/>
  <c r="BB61" i="1"/>
  <c r="BD62" i="1"/>
  <c r="BC50" i="1"/>
  <c r="AW52" i="1"/>
  <c r="AV76" i="1"/>
  <c r="BA59" i="1"/>
  <c r="AZ70" i="1"/>
  <c r="AX53" i="1"/>
  <c r="BD77" i="1"/>
  <c r="AV73" i="1"/>
  <c r="AV69" i="1"/>
  <c r="BG61" i="1"/>
  <c r="AX54" i="1"/>
  <c r="BE62" i="1"/>
  <c r="BF52" i="1"/>
  <c r="AT72" i="1"/>
  <c r="BH68" i="1"/>
  <c r="AV64" i="1"/>
  <c r="BC60" i="1"/>
  <c r="AV74" i="1"/>
  <c r="BA66" i="1"/>
  <c r="AZ55" i="1"/>
  <c r="AX75" i="1"/>
  <c r="BE75" i="1"/>
  <c r="BH71" i="1"/>
  <c r="BE67" i="1"/>
  <c r="AV72" i="1"/>
  <c r="AZ64" i="1"/>
  <c r="BD60" i="1"/>
  <c r="AX74" i="1"/>
  <c r="BE66" i="1"/>
  <c r="BD55" i="1"/>
  <c r="AV51" i="1"/>
  <c r="BB75" i="1"/>
  <c r="AT71" i="1"/>
  <c r="AT67" i="1"/>
  <c r="AW63" i="1"/>
  <c r="BC72" i="1"/>
  <c r="AW68" i="1"/>
  <c r="BH60" i="1"/>
  <c r="BD74" i="1"/>
  <c r="AU55" i="1"/>
  <c r="AX51" i="1"/>
  <c r="AZ71" i="1"/>
  <c r="AW67" i="1"/>
  <c r="BA63" i="1"/>
  <c r="BA72" i="1"/>
  <c r="BD68" i="1"/>
  <c r="AT74" i="1"/>
  <c r="BF55" i="1"/>
  <c r="BA51" i="1"/>
  <c r="BG75" i="1"/>
  <c r="BD67" i="1"/>
  <c r="L56" i="1"/>
  <c r="L59" i="1"/>
  <c r="M59" i="1" s="1"/>
  <c r="L57" i="1"/>
  <c r="L78" i="1"/>
  <c r="L60" i="1"/>
  <c r="L61" i="1"/>
  <c r="I53" i="3"/>
  <c r="AR53" i="2" s="1"/>
  <c r="I55" i="3"/>
  <c r="AR55" i="2" s="1"/>
  <c r="I52" i="3"/>
  <c r="AR52" i="2" s="1"/>
  <c r="K80" i="1"/>
  <c r="K203" i="1" s="1"/>
  <c r="I51" i="3"/>
  <c r="AR51" i="2" s="1"/>
  <c r="I54" i="3"/>
  <c r="AR54" i="2" s="1"/>
  <c r="AY55" i="1" l="1"/>
  <c r="AY69" i="1"/>
  <c r="AY77" i="1"/>
  <c r="AY64" i="1"/>
  <c r="AY66" i="1"/>
  <c r="AY72" i="1"/>
  <c r="AY68" i="1"/>
  <c r="AY56" i="1"/>
  <c r="AY53" i="1"/>
  <c r="AY74" i="1"/>
  <c r="AY73" i="1"/>
  <c r="AY70" i="1"/>
  <c r="AY63" i="1"/>
  <c r="AY61" i="1"/>
  <c r="AY50" i="1"/>
  <c r="AY57" i="1"/>
  <c r="M62" i="1"/>
  <c r="N62" i="1" s="1"/>
  <c r="AY60" i="1"/>
  <c r="AY71" i="1"/>
  <c r="AY52" i="1"/>
  <c r="AY67" i="1"/>
  <c r="AY54" i="1"/>
  <c r="AY58" i="1"/>
  <c r="AY76" i="1"/>
  <c r="AY65" i="1"/>
  <c r="AY59" i="1"/>
  <c r="AY78" i="1"/>
  <c r="AY51" i="1"/>
  <c r="AY62" i="1"/>
  <c r="AY75" i="1"/>
  <c r="BA154" i="2"/>
  <c r="U154" i="2" s="1"/>
  <c r="S154" i="3" s="1"/>
  <c r="BB154" i="2" s="1"/>
  <c r="V154" i="2" s="1"/>
  <c r="V155" i="1"/>
  <c r="BA155" i="2"/>
  <c r="U155" i="2" s="1"/>
  <c r="V140" i="1"/>
  <c r="R140" i="3"/>
  <c r="BA140" i="2" s="1"/>
  <c r="V154" i="1"/>
  <c r="M77" i="1"/>
  <c r="N77" i="1" s="1"/>
  <c r="O77" i="1" s="1"/>
  <c r="M66" i="1"/>
  <c r="AN80" i="1"/>
  <c r="AN82" i="1" s="1"/>
  <c r="AQ80" i="1"/>
  <c r="AQ82" i="1" s="1"/>
  <c r="AO80" i="1"/>
  <c r="AO82" i="1" s="1"/>
  <c r="AS80" i="1"/>
  <c r="AS82" i="1" s="1"/>
  <c r="AR80" i="1"/>
  <c r="AR82" i="1" s="1"/>
  <c r="N59" i="1"/>
  <c r="O59" i="1" s="1"/>
  <c r="P59" i="1" s="1"/>
  <c r="Q59" i="1" s="1"/>
  <c r="R59" i="1" s="1"/>
  <c r="S59" i="1" s="1"/>
  <c r="T59" i="1" s="1"/>
  <c r="U59" i="1" s="1"/>
  <c r="V59" i="1" s="1"/>
  <c r="AP80" i="1"/>
  <c r="AP82" i="1" s="1"/>
  <c r="O62" i="1"/>
  <c r="P62" i="1" s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N66" i="1"/>
  <c r="O66" i="1" s="1"/>
  <c r="P66" i="1" s="1"/>
  <c r="Q66" i="1" s="1"/>
  <c r="R66" i="1" s="1"/>
  <c r="S66" i="1" s="1"/>
  <c r="T66" i="1" s="1"/>
  <c r="U66" i="1" s="1"/>
  <c r="V66" i="1" s="1"/>
  <c r="W66" i="1" s="1"/>
  <c r="X66" i="1" s="1"/>
  <c r="Y66" i="1" s="1"/>
  <c r="Z66" i="1" s="1"/>
  <c r="AA66" i="1" s="1"/>
  <c r="AB66" i="1" s="1"/>
  <c r="AC66" i="1" s="1"/>
  <c r="AD66" i="1" s="1"/>
  <c r="AE66" i="1" s="1"/>
  <c r="AF66" i="1" s="1"/>
  <c r="M78" i="1"/>
  <c r="N78" i="1" s="1"/>
  <c r="O78" i="1" s="1"/>
  <c r="P78" i="1" s="1"/>
  <c r="Q78" i="1" s="1"/>
  <c r="R78" i="1" s="1"/>
  <c r="S78" i="1" s="1"/>
  <c r="T78" i="1" s="1"/>
  <c r="U78" i="1" s="1"/>
  <c r="V78" i="1" s="1"/>
  <c r="W78" i="1" s="1"/>
  <c r="X78" i="1" s="1"/>
  <c r="Y78" i="1" s="1"/>
  <c r="Z78" i="1" s="1"/>
  <c r="AA78" i="1" s="1"/>
  <c r="AB78" i="1" s="1"/>
  <c r="AC78" i="1" s="1"/>
  <c r="AD78" i="1" s="1"/>
  <c r="AE78" i="1" s="1"/>
  <c r="AF78" i="1" s="1"/>
  <c r="M56" i="1"/>
  <c r="N56" i="1" s="1"/>
  <c r="O56" i="1" s="1"/>
  <c r="P56" i="1" s="1"/>
  <c r="Q56" i="1" s="1"/>
  <c r="R56" i="1" s="1"/>
  <c r="S56" i="1" s="1"/>
  <c r="T56" i="1" s="1"/>
  <c r="U56" i="1" s="1"/>
  <c r="V56" i="1" s="1"/>
  <c r="M61" i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M60" i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P77" i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BQ55" i="1"/>
  <c r="BQ65" i="1"/>
  <c r="M57" i="1"/>
  <c r="N57" i="1" s="1"/>
  <c r="O57" i="1" s="1"/>
  <c r="P57" i="1" s="1"/>
  <c r="Q57" i="1" s="1"/>
  <c r="R57" i="1" s="1"/>
  <c r="S57" i="1" s="1"/>
  <c r="T57" i="1" s="1"/>
  <c r="U57" i="1" s="1"/>
  <c r="V57" i="1" s="1"/>
  <c r="BQ52" i="1"/>
  <c r="BQ58" i="1"/>
  <c r="BQ54" i="1"/>
  <c r="BQ64" i="1"/>
  <c r="BQ53" i="1"/>
  <c r="BQ63" i="1"/>
  <c r="BQ50" i="1"/>
  <c r="AR201" i="2"/>
  <c r="BG202" i="1"/>
  <c r="BF202" i="1"/>
  <c r="BH202" i="1"/>
  <c r="AO202" i="1"/>
  <c r="AV202" i="1"/>
  <c r="AQ202" i="1"/>
  <c r="AT202" i="1"/>
  <c r="AX202" i="1"/>
  <c r="AS202" i="1"/>
  <c r="AP202" i="1"/>
  <c r="AW202" i="1"/>
  <c r="AZ202" i="1"/>
  <c r="AP203" i="1"/>
  <c r="AN203" i="1"/>
  <c r="BQ51" i="1"/>
  <c r="AN202" i="1"/>
  <c r="BA202" i="1"/>
  <c r="AR202" i="1"/>
  <c r="BB202" i="1"/>
  <c r="BC202" i="1"/>
  <c r="BD202" i="1"/>
  <c r="AU202" i="1"/>
  <c r="BE202" i="1"/>
  <c r="BQ73" i="1"/>
  <c r="BQ70" i="1"/>
  <c r="BQ68" i="1"/>
  <c r="BQ74" i="1"/>
  <c r="BQ76" i="1"/>
  <c r="BQ71" i="1"/>
  <c r="BQ67" i="1"/>
  <c r="BQ75" i="1"/>
  <c r="BQ69" i="1"/>
  <c r="BQ72" i="1"/>
  <c r="K82" i="1"/>
  <c r="I80" i="3"/>
  <c r="I198" i="3" s="1"/>
  <c r="W57" i="1" l="1"/>
  <c r="X57" i="1" s="1"/>
  <c r="Y57" i="1" s="1"/>
  <c r="Z57" i="1" s="1"/>
  <c r="AA57" i="1" s="1"/>
  <c r="AB57" i="1" s="1"/>
  <c r="AC57" i="1" s="1"/>
  <c r="AD57" i="1" s="1"/>
  <c r="AE57" i="1" s="1"/>
  <c r="AF57" i="1" s="1"/>
  <c r="AY202" i="1"/>
  <c r="W56" i="1"/>
  <c r="X56" i="1" s="1"/>
  <c r="Y56" i="1" s="1"/>
  <c r="Z56" i="1" s="1"/>
  <c r="AA56" i="1" s="1"/>
  <c r="AB56" i="1" s="1"/>
  <c r="AC56" i="1" s="1"/>
  <c r="AD56" i="1" s="1"/>
  <c r="AE56" i="1" s="1"/>
  <c r="AF56" i="1" s="1"/>
  <c r="W59" i="1"/>
  <c r="X59" i="1" s="1"/>
  <c r="Y59" i="1" s="1"/>
  <c r="Z59" i="1" s="1"/>
  <c r="AA59" i="1" s="1"/>
  <c r="AB59" i="1" s="1"/>
  <c r="AC59" i="1" s="1"/>
  <c r="AD59" i="1" s="1"/>
  <c r="AE59" i="1" s="1"/>
  <c r="AF59" i="1" s="1"/>
  <c r="W140" i="1"/>
  <c r="W154" i="1"/>
  <c r="T154" i="3"/>
  <c r="S155" i="3"/>
  <c r="BB155" i="2" s="1"/>
  <c r="V155" i="2" s="1"/>
  <c r="U140" i="2"/>
  <c r="W155" i="1"/>
  <c r="BU68" i="2"/>
  <c r="DY68" i="2"/>
  <c r="BU53" i="2"/>
  <c r="DY53" i="2"/>
  <c r="BU55" i="2"/>
  <c r="DY55" i="2"/>
  <c r="BU72" i="2"/>
  <c r="DY72" i="2"/>
  <c r="BU70" i="2"/>
  <c r="DY70" i="2"/>
  <c r="BU64" i="2"/>
  <c r="DY64" i="2"/>
  <c r="L51" i="1"/>
  <c r="DY51" i="2"/>
  <c r="BU65" i="2"/>
  <c r="DY65" i="2"/>
  <c r="BU69" i="2"/>
  <c r="DY69" i="2"/>
  <c r="BU73" i="2"/>
  <c r="DY73" i="2"/>
  <c r="BU54" i="2"/>
  <c r="DY54" i="2"/>
  <c r="BU75" i="2"/>
  <c r="DY75" i="2"/>
  <c r="BU67" i="2"/>
  <c r="DY67" i="2"/>
  <c r="BU58" i="2"/>
  <c r="DY58" i="2"/>
  <c r="BU74" i="2"/>
  <c r="DY74" i="2"/>
  <c r="BU63" i="2"/>
  <c r="DY63" i="2"/>
  <c r="BU71" i="2"/>
  <c r="DY71" i="2"/>
  <c r="BU52" i="2"/>
  <c r="DY52" i="2"/>
  <c r="BU76" i="2"/>
  <c r="DY76" i="2"/>
  <c r="BU50" i="2"/>
  <c r="DY50" i="2"/>
  <c r="AO203" i="1"/>
  <c r="L58" i="1"/>
  <c r="L65" i="1"/>
  <c r="L55" i="1"/>
  <c r="L50" i="1"/>
  <c r="L52" i="1"/>
  <c r="L54" i="1"/>
  <c r="L73" i="1"/>
  <c r="L70" i="1"/>
  <c r="L63" i="1"/>
  <c r="L64" i="1"/>
  <c r="L71" i="1"/>
  <c r="L74" i="1"/>
  <c r="L72" i="1"/>
  <c r="L76" i="1"/>
  <c r="L75" i="1"/>
  <c r="L67" i="1"/>
  <c r="L69" i="1"/>
  <c r="L53" i="1"/>
  <c r="L68" i="1"/>
  <c r="BU51" i="2"/>
  <c r="BQ202" i="1"/>
  <c r="BQ80" i="1"/>
  <c r="BC154" i="2" l="1"/>
  <c r="W154" i="2" s="1"/>
  <c r="U154" i="3" s="1"/>
  <c r="BU201" i="2"/>
  <c r="T155" i="3"/>
  <c r="BC155" i="2" s="1"/>
  <c r="W155" i="2" s="1"/>
  <c r="X155" i="1"/>
  <c r="S140" i="3"/>
  <c r="BB140" i="2" s="1"/>
  <c r="X140" i="1"/>
  <c r="X154" i="1"/>
  <c r="BQ203" i="1"/>
  <c r="DY80" i="2"/>
  <c r="DY202" i="2" s="1"/>
  <c r="DY201" i="2"/>
  <c r="BU80" i="2"/>
  <c r="BU202" i="2" s="1"/>
  <c r="BD154" i="2" l="1"/>
  <c r="X154" i="2" s="1"/>
  <c r="U155" i="3"/>
  <c r="BD155" i="2" s="1"/>
  <c r="X155" i="2" s="1"/>
  <c r="V155" i="3" s="1"/>
  <c r="BE155" i="2" s="1"/>
  <c r="Y155" i="2" s="1"/>
  <c r="Y155" i="1"/>
  <c r="Y140" i="1"/>
  <c r="V140" i="2"/>
  <c r="Y154" i="1"/>
  <c r="V154" i="3"/>
  <c r="L202" i="1"/>
  <c r="AR80" i="2"/>
  <c r="AR202" i="2" s="1"/>
  <c r="CJ51" i="1"/>
  <c r="ER51" i="2" s="1"/>
  <c r="CI63" i="1"/>
  <c r="CF70" i="1"/>
  <c r="BV76" i="1"/>
  <c r="CB55" i="1"/>
  <c r="EJ55" i="2" s="1"/>
  <c r="CG70" i="1"/>
  <c r="BT76" i="1"/>
  <c r="BS55" i="1"/>
  <c r="EA55" i="2" s="1"/>
  <c r="CD68" i="1"/>
  <c r="CA74" i="1"/>
  <c r="CC55" i="1"/>
  <c r="EK55" i="2" s="1"/>
  <c r="CB68" i="1"/>
  <c r="CC74" i="1"/>
  <c r="CC52" i="1"/>
  <c r="EK52" i="2" s="1"/>
  <c r="CC64" i="1"/>
  <c r="CH73" i="1"/>
  <c r="BX52" i="1"/>
  <c r="EF52" i="2" s="1"/>
  <c r="BU64" i="1"/>
  <c r="CF71" i="1"/>
  <c r="CG64" i="1"/>
  <c r="CH71" i="1"/>
  <c r="BY58" i="1"/>
  <c r="BU69" i="1"/>
  <c r="CJ50" i="1"/>
  <c r="ER50" i="2" s="1"/>
  <c r="CK71" i="1"/>
  <c r="CB58" i="1"/>
  <c r="BV69" i="1"/>
  <c r="CG51" i="1"/>
  <c r="EO51" i="2" s="1"/>
  <c r="CJ63" i="1"/>
  <c r="BW76" i="1"/>
  <c r="BU63" i="1"/>
  <c r="BT70" i="1"/>
  <c r="BU76" i="1"/>
  <c r="CI55" i="1"/>
  <c r="EQ55" i="2" s="1"/>
  <c r="CE68" i="1"/>
  <c r="CJ76" i="1"/>
  <c r="BZ55" i="1"/>
  <c r="EH55" i="2" s="1"/>
  <c r="CC68" i="1"/>
  <c r="CD74" i="1"/>
  <c r="CD52" i="1"/>
  <c r="EL52" i="2" s="1"/>
  <c r="CG67" i="1"/>
  <c r="BZ73" i="1"/>
  <c r="CA58" i="1"/>
  <c r="CE75" i="1"/>
  <c r="CE54" i="1"/>
  <c r="EM54" i="2" s="1"/>
  <c r="BT73" i="1"/>
  <c r="BX67" i="1"/>
  <c r="CJ55" i="1"/>
  <c r="ER55" i="2" s="1"/>
  <c r="CK68" i="1"/>
  <c r="CF74" i="1"/>
  <c r="CG53" i="1"/>
  <c r="EO53" i="2" s="1"/>
  <c r="BW65" i="1"/>
  <c r="CG74" i="1"/>
  <c r="BZ53" i="1"/>
  <c r="EH53" i="2" s="1"/>
  <c r="BY65" i="1"/>
  <c r="CD72" i="1"/>
  <c r="BR51" i="1"/>
  <c r="CH65" i="1"/>
  <c r="CB72" i="1"/>
  <c r="CF50" i="1"/>
  <c r="EN50" i="2" s="1"/>
  <c r="CC58" i="1"/>
  <c r="BY69" i="1"/>
  <c r="BX58" i="1"/>
  <c r="CA69" i="1"/>
  <c r="CF75" i="1"/>
  <c r="BV54" i="1"/>
  <c r="ED54" i="2" s="1"/>
  <c r="CJ53" i="1"/>
  <c r="ER53" i="2" s="1"/>
  <c r="BW72" i="1"/>
  <c r="BU53" i="1"/>
  <c r="EC53" i="2" s="1"/>
  <c r="BT65" i="1"/>
  <c r="BU72" i="1"/>
  <c r="CI51" i="1"/>
  <c r="EQ51" i="2" s="1"/>
  <c r="CF63" i="1"/>
  <c r="CJ72" i="1"/>
  <c r="BZ51" i="1"/>
  <c r="EH51" i="2" s="1"/>
  <c r="CA63" i="1"/>
  <c r="CD70" i="1"/>
  <c r="BW58" i="1"/>
  <c r="BZ69" i="1"/>
  <c r="CA75" i="1"/>
  <c r="CJ54" i="1"/>
  <c r="ER54" i="2" s="1"/>
  <c r="CC67" i="1"/>
  <c r="CK75" i="1"/>
  <c r="CA54" i="1"/>
  <c r="EI54" i="2" s="1"/>
  <c r="BS67" i="1"/>
  <c r="CE73" i="1"/>
  <c r="BZ52" i="1"/>
  <c r="EH52" i="2" s="1"/>
  <c r="CJ67" i="1"/>
  <c r="BV73" i="1"/>
  <c r="CK50" i="1"/>
  <c r="ES50" i="2" s="1"/>
  <c r="BX51" i="1"/>
  <c r="EF51" i="2" s="1"/>
  <c r="CJ65" i="1"/>
  <c r="CK72" i="1"/>
  <c r="CH51" i="1"/>
  <c r="EP51" i="2" s="1"/>
  <c r="CG63" i="1"/>
  <c r="BW70" i="1"/>
  <c r="BY51" i="1"/>
  <c r="EG51" i="2" s="1"/>
  <c r="BZ63" i="1"/>
  <c r="BY70" i="1"/>
  <c r="CD76" i="1"/>
  <c r="CH70" i="1"/>
  <c r="CB76" i="1"/>
  <c r="CF54" i="1"/>
  <c r="EN54" i="2" s="1"/>
  <c r="CB67" i="1"/>
  <c r="BY73" i="1"/>
  <c r="BW54" i="1"/>
  <c r="EE54" i="2" s="1"/>
  <c r="CD67" i="1"/>
  <c r="CA73" i="1"/>
  <c r="BU52" i="1"/>
  <c r="EC52" i="2" s="1"/>
  <c r="CD64" i="1"/>
  <c r="CG73" i="1"/>
  <c r="CJ52" i="1"/>
  <c r="ER52" i="2" s="1"/>
  <c r="CF64" i="1"/>
  <c r="BX71" i="1"/>
  <c r="BT54" i="1"/>
  <c r="EB54" i="2" s="1"/>
  <c r="CB73" i="1"/>
  <c r="CI67" i="1"/>
  <c r="CF52" i="1"/>
  <c r="EN52" i="2" s="1"/>
  <c r="BU71" i="1"/>
  <c r="BY52" i="1"/>
  <c r="EG52" i="2" s="1"/>
  <c r="CH53" i="1"/>
  <c r="EP53" i="2" s="1"/>
  <c r="CI65" i="1"/>
  <c r="CF72" i="1"/>
  <c r="CE51" i="1"/>
  <c r="EM51" i="2" s="1"/>
  <c r="CB63" i="1"/>
  <c r="CI72" i="1"/>
  <c r="BV51" i="1"/>
  <c r="ED51" i="2" s="1"/>
  <c r="BW63" i="1"/>
  <c r="BZ70" i="1"/>
  <c r="CE76" i="1"/>
  <c r="CC63" i="1"/>
  <c r="CB70" i="1"/>
  <c r="CC76" i="1"/>
  <c r="CC54" i="1"/>
  <c r="EK54" i="2" s="1"/>
  <c r="BY67" i="1"/>
  <c r="CG75" i="1"/>
  <c r="BZ64" i="1"/>
  <c r="CI52" i="1"/>
  <c r="EQ52" i="2" s="1"/>
  <c r="BS71" i="1"/>
  <c r="BZ58" i="1"/>
  <c r="CG69" i="1"/>
  <c r="CK73" i="1"/>
  <c r="BX55" i="1"/>
  <c r="EF55" i="2" s="1"/>
  <c r="CJ70" i="1"/>
  <c r="CK76" i="1"/>
  <c r="CH55" i="1"/>
  <c r="EP55" i="2" s="1"/>
  <c r="BZ68" i="1"/>
  <c r="BW74" i="1"/>
  <c r="BY55" i="1"/>
  <c r="EG55" i="2" s="1"/>
  <c r="BX68" i="1"/>
  <c r="BY74" i="1"/>
  <c r="BT53" i="1"/>
  <c r="EB53" i="2" s="1"/>
  <c r="CE65" i="1"/>
  <c r="CH74" i="1"/>
  <c r="BT52" i="1"/>
  <c r="EB52" i="2" s="1"/>
  <c r="CI64" i="1"/>
  <c r="CB71" i="1"/>
  <c r="BW64" i="1"/>
  <c r="CD71" i="1"/>
  <c r="BU58" i="1"/>
  <c r="CK64" i="1"/>
  <c r="CG55" i="1"/>
  <c r="EO55" i="2" s="1"/>
  <c r="CF68" i="1"/>
  <c r="CB53" i="1"/>
  <c r="EJ53" i="2" s="1"/>
  <c r="CI68" i="1"/>
  <c r="BT74" i="1"/>
  <c r="BW53" i="1"/>
  <c r="EE53" i="2" s="1"/>
  <c r="BZ65" i="1"/>
  <c r="CE72" i="1"/>
  <c r="CC53" i="1"/>
  <c r="EK53" i="2" s="1"/>
  <c r="CB65" i="1"/>
  <c r="CC72" i="1"/>
  <c r="CC50" i="1"/>
  <c r="EK50" i="2" s="1"/>
  <c r="CD58" i="1"/>
  <c r="CG71" i="1"/>
  <c r="CK58" i="1"/>
  <c r="CB69" i="1"/>
  <c r="CC75" i="1"/>
  <c r="CI58" i="1"/>
  <c r="CJ69" i="1"/>
  <c r="BS75" i="1"/>
  <c r="BY54" i="1"/>
  <c r="EG54" i="2" s="1"/>
  <c r="BU67" i="1"/>
  <c r="CJ75" i="1"/>
  <c r="CJ58" i="1"/>
  <c r="CE53" i="1"/>
  <c r="EM53" i="2" s="1"/>
  <c r="BS65" i="1"/>
  <c r="CJ74" i="1"/>
  <c r="BV53" i="1"/>
  <c r="ED53" i="2" s="1"/>
  <c r="BU65" i="1"/>
  <c r="BZ72" i="1"/>
  <c r="CF51" i="1"/>
  <c r="EN51" i="2" s="1"/>
  <c r="CK65" i="1"/>
  <c r="BX72" i="1"/>
  <c r="BW51" i="1"/>
  <c r="EE51" i="2" s="1"/>
  <c r="BT63" i="1"/>
  <c r="CE70" i="1"/>
  <c r="BT58" i="1"/>
  <c r="BW69" i="1"/>
  <c r="CB75" i="1"/>
  <c r="CI69" i="1"/>
  <c r="CD75" i="1"/>
  <c r="BX54" i="1"/>
  <c r="EF54" i="2" s="1"/>
  <c r="BT67" i="1"/>
  <c r="CF73" i="1"/>
  <c r="CK54" i="1"/>
  <c r="ES54" i="2" s="1"/>
  <c r="BV67" i="1"/>
  <c r="BS73" i="1"/>
  <c r="CE69" i="1"/>
  <c r="BS58" i="1"/>
  <c r="BW75" i="1"/>
  <c r="BX53" i="1"/>
  <c r="EF53" i="2" s="1"/>
  <c r="CH68" i="1"/>
  <c r="CI74" i="1"/>
  <c r="BS53" i="1"/>
  <c r="EA53" i="2" s="1"/>
  <c r="BV65" i="1"/>
  <c r="CA72" i="1"/>
  <c r="BY53" i="1"/>
  <c r="EG53" i="2" s="1"/>
  <c r="BX65" i="1"/>
  <c r="BY72" i="1"/>
  <c r="BT51" i="1"/>
  <c r="EB51" i="2" s="1"/>
  <c r="CG72" i="1"/>
  <c r="CH50" i="1"/>
  <c r="EP50" i="2" s="1"/>
  <c r="CG58" i="1"/>
  <c r="BX69" i="1"/>
  <c r="BY75" i="1"/>
  <c r="CD69" i="1"/>
  <c r="BU54" i="1"/>
  <c r="EC54" i="2" s="1"/>
  <c r="CI75" i="1"/>
  <c r="BW67" i="1"/>
  <c r="CH75" i="1"/>
  <c r="CD51" i="1"/>
  <c r="EL51" i="2" s="1"/>
  <c r="CE63" i="1"/>
  <c r="BS70" i="1"/>
  <c r="BU51" i="1"/>
  <c r="EC51" i="2" s="1"/>
  <c r="BV63" i="1"/>
  <c r="BU70" i="1"/>
  <c r="BZ76" i="1"/>
  <c r="CF55" i="1"/>
  <c r="EN55" i="2" s="1"/>
  <c r="CK70" i="1"/>
  <c r="BX76" i="1"/>
  <c r="BW55" i="1"/>
  <c r="EE55" i="2" s="1"/>
  <c r="BS68" i="1"/>
  <c r="CE74" i="1"/>
  <c r="BS54" i="1"/>
  <c r="EA54" i="2" s="1"/>
  <c r="BZ67" i="1"/>
  <c r="BW73" i="1"/>
  <c r="CH52" i="1"/>
  <c r="EP52" i="2" s="1"/>
  <c r="CE64" i="1"/>
  <c r="CI73" i="1"/>
  <c r="CE52" i="1"/>
  <c r="EM52" i="2" s="1"/>
  <c r="CH67" i="1"/>
  <c r="BU73" i="1"/>
  <c r="CH63" i="1"/>
  <c r="CI70" i="1"/>
  <c r="CF76" i="1"/>
  <c r="CE55" i="1"/>
  <c r="EM55" i="2" s="1"/>
  <c r="CA68" i="1"/>
  <c r="CI76" i="1"/>
  <c r="BV55" i="1"/>
  <c r="ED55" i="2" s="1"/>
  <c r="BY68" i="1"/>
  <c r="BZ74" i="1"/>
  <c r="CG68" i="1"/>
  <c r="CB74" i="1"/>
  <c r="CG52" i="1"/>
  <c r="EO52" i="2" s="1"/>
  <c r="BV64" i="1"/>
  <c r="BY71" i="1"/>
  <c r="CA52" i="1"/>
  <c r="EI52" i="2" s="1"/>
  <c r="BX64" i="1"/>
  <c r="CE71" i="1"/>
  <c r="BV58" i="1"/>
  <c r="CI71" i="1"/>
  <c r="CE50" i="1"/>
  <c r="EM50" i="2" s="1"/>
  <c r="CF58" i="1"/>
  <c r="BT69" i="1"/>
  <c r="BU75" i="1"/>
  <c r="BS69" i="1"/>
  <c r="CD55" i="1"/>
  <c r="EL55" i="2" s="1"/>
  <c r="BV68" i="1"/>
  <c r="BS74" i="1"/>
  <c r="BU55" i="1"/>
  <c r="EC55" i="2" s="1"/>
  <c r="BT68" i="1"/>
  <c r="BU74" i="1"/>
  <c r="CK53" i="1"/>
  <c r="ES53" i="2" s="1"/>
  <c r="CA65" i="1"/>
  <c r="CK74" i="1"/>
  <c r="CD53" i="1"/>
  <c r="EL53" i="2" s="1"/>
  <c r="CC65" i="1"/>
  <c r="BS72" i="1"/>
  <c r="CD50" i="1"/>
  <c r="EL50" i="2" s="1"/>
  <c r="BS64" i="1"/>
  <c r="BZ71" i="1"/>
  <c r="CI50" i="1"/>
  <c r="EQ50" i="2" s="1"/>
  <c r="CH58" i="1"/>
  <c r="CC69" i="1"/>
  <c r="CG50" i="1"/>
  <c r="EO50" i="2" s="1"/>
  <c r="CE58" i="1"/>
  <c r="BT75" i="1"/>
  <c r="BZ54" i="1"/>
  <c r="EH54" i="2" s="1"/>
  <c r="CK69" i="1"/>
  <c r="BV75" i="1"/>
  <c r="CE67" i="1"/>
  <c r="BV52" i="1"/>
  <c r="ED52" i="2" s="1"/>
  <c r="CJ73" i="1"/>
  <c r="CJ64" i="1"/>
  <c r="CB64" i="1"/>
  <c r="BV71" i="1"/>
  <c r="CA55" i="1"/>
  <c r="EI55" i="2" s="1"/>
  <c r="BW68" i="1"/>
  <c r="CH76" i="1"/>
  <c r="CK55" i="1"/>
  <c r="ES55" i="2" s="1"/>
  <c r="BU68" i="1"/>
  <c r="BV74" i="1"/>
  <c r="CF53" i="1"/>
  <c r="EN53" i="2" s="1"/>
  <c r="CJ68" i="1"/>
  <c r="BX74" i="1"/>
  <c r="CA53" i="1"/>
  <c r="EI53" i="2" s="1"/>
  <c r="CD65" i="1"/>
  <c r="BW52" i="1"/>
  <c r="EE52" i="2" s="1"/>
  <c r="BT64" i="1"/>
  <c r="CA71" i="1"/>
  <c r="CK52" i="1"/>
  <c r="ES52" i="2" s="1"/>
  <c r="CC71" i="1"/>
  <c r="CA64" i="1"/>
  <c r="CJ71" i="1"/>
  <c r="CB54" i="1"/>
  <c r="EJ54" i="2" s="1"/>
  <c r="CI53" i="1"/>
  <c r="EQ53" i="2" s="1"/>
  <c r="CF65" i="1"/>
  <c r="BV72" i="1"/>
  <c r="CB51" i="1"/>
  <c r="EJ51" i="2" s="1"/>
  <c r="CG65" i="1"/>
  <c r="BT72" i="1"/>
  <c r="BS51" i="1"/>
  <c r="EA51" i="2" s="1"/>
  <c r="CK63" i="1"/>
  <c r="CA70" i="1"/>
  <c r="CC51" i="1"/>
  <c r="EK51" i="2" s="1"/>
  <c r="CD63" i="1"/>
  <c r="CC70" i="1"/>
  <c r="BS76" i="1"/>
  <c r="CD54" i="1"/>
  <c r="EL54" i="2" s="1"/>
  <c r="CH69" i="1"/>
  <c r="BZ75" i="1"/>
  <c r="CI54" i="1"/>
  <c r="EQ54" i="2" s="1"/>
  <c r="CF67" i="1"/>
  <c r="CC73" i="1"/>
  <c r="CG54" i="1"/>
  <c r="EO54" i="2" s="1"/>
  <c r="BT71" i="1"/>
  <c r="CA51" i="1"/>
  <c r="EI51" i="2" s="1"/>
  <c r="BX63" i="1"/>
  <c r="CH72" i="1"/>
  <c r="CK51" i="1"/>
  <c r="ES51" i="2" s="1"/>
  <c r="BS63" i="1"/>
  <c r="BV70" i="1"/>
  <c r="CA76" i="1"/>
  <c r="BY63" i="1"/>
  <c r="BX70" i="1"/>
  <c r="BY76" i="1"/>
  <c r="BT55" i="1"/>
  <c r="EB55" i="2" s="1"/>
  <c r="CG76" i="1"/>
  <c r="CH54" i="1"/>
  <c r="EP54" i="2" s="1"/>
  <c r="CA67" i="1"/>
  <c r="BX73" i="1"/>
  <c r="CK67" i="1"/>
  <c r="CD73" i="1"/>
  <c r="CB52" i="1"/>
  <c r="EJ52" i="2" s="1"/>
  <c r="BY64" i="1"/>
  <c r="BS52" i="1"/>
  <c r="EA52" i="2" s="1"/>
  <c r="CH64" i="1"/>
  <c r="BW71" i="1"/>
  <c r="CF69" i="1"/>
  <c r="BX75" i="1"/>
  <c r="L80" i="1"/>
  <c r="L203" i="1" s="1"/>
  <c r="BE154" i="2" l="1"/>
  <c r="Y154" i="2" s="1"/>
  <c r="W154" i="3" s="1"/>
  <c r="Z155" i="1"/>
  <c r="W155" i="3"/>
  <c r="Z154" i="1"/>
  <c r="T140" i="3"/>
  <c r="BC140" i="2" s="1"/>
  <c r="Z140" i="1"/>
  <c r="CD75" i="2"/>
  <c r="EH75" i="2"/>
  <c r="CI67" i="2"/>
  <c r="EM67" i="2"/>
  <c r="CD67" i="2"/>
  <c r="EH67" i="2"/>
  <c r="BY65" i="2"/>
  <c r="EC65" i="2"/>
  <c r="BX65" i="2"/>
  <c r="EB65" i="2"/>
  <c r="CC58" i="2"/>
  <c r="EG58" i="2"/>
  <c r="CB63" i="2"/>
  <c r="EF63" i="2"/>
  <c r="CN71" i="2"/>
  <c r="ER71" i="2"/>
  <c r="CA68" i="2"/>
  <c r="EE68" i="2"/>
  <c r="BZ75" i="2"/>
  <c r="ED75" i="2"/>
  <c r="CE65" i="2"/>
  <c r="EI65" i="2"/>
  <c r="BW69" i="2"/>
  <c r="EA69" i="2"/>
  <c r="CB64" i="2"/>
  <c r="EF64" i="2"/>
  <c r="CC68" i="2"/>
  <c r="EG68" i="2"/>
  <c r="BY73" i="2"/>
  <c r="EC73" i="2"/>
  <c r="BY70" i="2"/>
  <c r="EC70" i="2"/>
  <c r="CM75" i="2"/>
  <c r="EQ75" i="2"/>
  <c r="CL68" i="2"/>
  <c r="EP68" i="2"/>
  <c r="CJ73" i="2"/>
  <c r="EN73" i="2"/>
  <c r="CI70" i="2"/>
  <c r="EM70" i="2"/>
  <c r="BW75" i="2"/>
  <c r="EA75" i="2"/>
  <c r="CM68" i="2"/>
  <c r="EQ68" i="2"/>
  <c r="CF71" i="2"/>
  <c r="EJ71" i="2"/>
  <c r="CK69" i="2"/>
  <c r="EO69" i="2"/>
  <c r="CG76" i="2"/>
  <c r="EK76" i="2"/>
  <c r="CF63" i="2"/>
  <c r="EJ63" i="2"/>
  <c r="CM67" i="2"/>
  <c r="EQ67" i="2"/>
  <c r="CL70" i="2"/>
  <c r="EP70" i="2"/>
  <c r="CO72" i="2"/>
  <c r="ES72" i="2"/>
  <c r="BW67" i="2"/>
  <c r="EA67" i="2"/>
  <c r="CH70" i="2"/>
  <c r="EL70" i="2"/>
  <c r="CG58" i="2"/>
  <c r="EK58" i="2"/>
  <c r="CK74" i="2"/>
  <c r="EO74" i="2"/>
  <c r="CN63" i="2"/>
  <c r="ER63" i="2"/>
  <c r="CL71" i="2"/>
  <c r="EP71" i="2"/>
  <c r="CG74" i="2"/>
  <c r="EK74" i="2"/>
  <c r="CO63" i="2"/>
  <c r="ES63" i="2"/>
  <c r="CB70" i="2"/>
  <c r="EF70" i="2"/>
  <c r="BX72" i="2"/>
  <c r="EB72" i="2"/>
  <c r="CE64" i="2"/>
  <c r="EI64" i="2"/>
  <c r="CB74" i="2"/>
  <c r="EF74" i="2"/>
  <c r="CO69" i="2"/>
  <c r="ES69" i="2"/>
  <c r="CD71" i="2"/>
  <c r="EH71" i="2"/>
  <c r="BY75" i="2"/>
  <c r="EC75" i="2"/>
  <c r="CL67" i="2"/>
  <c r="EP67" i="2"/>
  <c r="CI74" i="2"/>
  <c r="EM74" i="2"/>
  <c r="BZ63" i="2"/>
  <c r="ED63" i="2"/>
  <c r="CC72" i="2"/>
  <c r="EG72" i="2"/>
  <c r="BX67" i="2"/>
  <c r="EB67" i="2"/>
  <c r="BX63" i="2"/>
  <c r="EB63" i="2"/>
  <c r="CN74" i="2"/>
  <c r="ER74" i="2"/>
  <c r="CN69" i="2"/>
  <c r="ER69" i="2"/>
  <c r="CG72" i="2"/>
  <c r="EK72" i="2"/>
  <c r="CM64" i="2"/>
  <c r="EQ64" i="2"/>
  <c r="CA74" i="2"/>
  <c r="EE74" i="2"/>
  <c r="CD58" i="2"/>
  <c r="EH58" i="2"/>
  <c r="CF70" i="2"/>
  <c r="EJ70" i="2"/>
  <c r="CF73" i="2"/>
  <c r="EJ73" i="2"/>
  <c r="CE73" i="2"/>
  <c r="EI73" i="2"/>
  <c r="CH76" i="2"/>
  <c r="EL76" i="2"/>
  <c r="CN65" i="2"/>
  <c r="ER65" i="2"/>
  <c r="CE63" i="2"/>
  <c r="EI63" i="2"/>
  <c r="CA72" i="2"/>
  <c r="EE72" i="2"/>
  <c r="CA65" i="2"/>
  <c r="EE65" i="2"/>
  <c r="CI75" i="2"/>
  <c r="EM75" i="2"/>
  <c r="CN76" i="2"/>
  <c r="ER76" i="2"/>
  <c r="CK64" i="2"/>
  <c r="EO64" i="2"/>
  <c r="CF68" i="2"/>
  <c r="EJ68" i="2"/>
  <c r="BZ76" i="2"/>
  <c r="ED76" i="2"/>
  <c r="CL72" i="2"/>
  <c r="EP72" i="2"/>
  <c r="CL76" i="2"/>
  <c r="EP76" i="2"/>
  <c r="CD74" i="2"/>
  <c r="EH74" i="2"/>
  <c r="CM74" i="2"/>
  <c r="EQ74" i="2"/>
  <c r="CH64" i="2"/>
  <c r="EL64" i="2"/>
  <c r="CA58" i="2"/>
  <c r="EE58" i="2"/>
  <c r="CC69" i="2"/>
  <c r="EG69" i="2"/>
  <c r="CA76" i="2"/>
  <c r="EE76" i="2"/>
  <c r="CO67" i="2"/>
  <c r="ES67" i="2"/>
  <c r="BW76" i="2"/>
  <c r="EA76" i="2"/>
  <c r="CG71" i="2"/>
  <c r="EK71" i="2"/>
  <c r="CN68" i="2"/>
  <c r="ER68" i="2"/>
  <c r="BZ71" i="2"/>
  <c r="ED71" i="2"/>
  <c r="BW64" i="2"/>
  <c r="EA64" i="2"/>
  <c r="BY74" i="2"/>
  <c r="EC74" i="2"/>
  <c r="BX69" i="2"/>
  <c r="EB69" i="2"/>
  <c r="CC71" i="2"/>
  <c r="EG71" i="2"/>
  <c r="CM76" i="2"/>
  <c r="EQ76" i="2"/>
  <c r="BW68" i="2"/>
  <c r="EA68" i="2"/>
  <c r="CH69" i="2"/>
  <c r="EL69" i="2"/>
  <c r="CB65" i="2"/>
  <c r="EF65" i="2"/>
  <c r="CA75" i="2"/>
  <c r="EE75" i="2"/>
  <c r="BW65" i="2"/>
  <c r="EA65" i="2"/>
  <c r="CM58" i="2"/>
  <c r="EQ58" i="2"/>
  <c r="CF65" i="2"/>
  <c r="EJ65" i="2"/>
  <c r="CJ68" i="2"/>
  <c r="EN68" i="2"/>
  <c r="CD68" i="2"/>
  <c r="EH68" i="2"/>
  <c r="BW71" i="2"/>
  <c r="EA71" i="2"/>
  <c r="CG63" i="2"/>
  <c r="EK63" i="2"/>
  <c r="CJ72" i="2"/>
  <c r="EN72" i="2"/>
  <c r="CH67" i="2"/>
  <c r="EL67" i="2"/>
  <c r="CC70" i="2"/>
  <c r="EG70" i="2"/>
  <c r="CO75" i="2"/>
  <c r="ES75" i="2"/>
  <c r="CF72" i="2"/>
  <c r="EJ72" i="2"/>
  <c r="CE58" i="2"/>
  <c r="EI58" i="2"/>
  <c r="CI68" i="2"/>
  <c r="EM68" i="2"/>
  <c r="BZ69" i="2"/>
  <c r="ED69" i="2"/>
  <c r="CJ71" i="2"/>
  <c r="EN71" i="2"/>
  <c r="CJ70" i="2"/>
  <c r="EN70" i="2"/>
  <c r="CC64" i="2"/>
  <c r="EG64" i="2"/>
  <c r="CI71" i="2"/>
  <c r="EM71" i="2"/>
  <c r="CA64" i="2"/>
  <c r="EE64" i="2"/>
  <c r="EE201" i="2" s="1"/>
  <c r="CO73" i="2"/>
  <c r="ES73" i="2"/>
  <c r="CF76" i="2"/>
  <c r="EJ76" i="2"/>
  <c r="CK70" i="2"/>
  <c r="EO70" i="2"/>
  <c r="CC76" i="2"/>
  <c r="EG76" i="2"/>
  <c r="CH73" i="2"/>
  <c r="EL73" i="2"/>
  <c r="CC63" i="2"/>
  <c r="EG63" i="2"/>
  <c r="CJ69" i="2"/>
  <c r="EN69" i="2"/>
  <c r="CG70" i="2"/>
  <c r="EK70" i="2"/>
  <c r="BX68" i="2"/>
  <c r="EB68" i="2"/>
  <c r="BZ64" i="2"/>
  <c r="ED64" i="2"/>
  <c r="CE68" i="2"/>
  <c r="EI68" i="2"/>
  <c r="CM73" i="2"/>
  <c r="EQ73" i="2"/>
  <c r="BW70" i="2"/>
  <c r="EA70" i="2"/>
  <c r="CC75" i="2"/>
  <c r="EG75" i="2"/>
  <c r="BW58" i="2"/>
  <c r="EA58" i="2"/>
  <c r="CH75" i="2"/>
  <c r="EL75" i="2"/>
  <c r="CB72" i="2"/>
  <c r="EF72" i="2"/>
  <c r="CG75" i="2"/>
  <c r="EK75" i="2"/>
  <c r="CL74" i="2"/>
  <c r="EP74" i="2"/>
  <c r="CI76" i="2"/>
  <c r="EM76" i="2"/>
  <c r="CM65" i="2"/>
  <c r="EQ65" i="2"/>
  <c r="CB71" i="2"/>
  <c r="EF71" i="2"/>
  <c r="CD63" i="2"/>
  <c r="EH63" i="2"/>
  <c r="CG67" i="2"/>
  <c r="EK67" i="2"/>
  <c r="CN72" i="2"/>
  <c r="ER72" i="2"/>
  <c r="CL65" i="2"/>
  <c r="EP65" i="2"/>
  <c r="CJ74" i="2"/>
  <c r="EN74" i="2"/>
  <c r="CD73" i="2"/>
  <c r="EH73" i="2"/>
  <c r="CF58" i="2"/>
  <c r="EJ58" i="2"/>
  <c r="BY64" i="2"/>
  <c r="EC64" i="2"/>
  <c r="CE74" i="2"/>
  <c r="EI74" i="2"/>
  <c r="CM63" i="2"/>
  <c r="EQ63" i="2"/>
  <c r="CK72" i="2"/>
  <c r="EO72" i="2"/>
  <c r="CL69" i="2"/>
  <c r="EP69" i="2"/>
  <c r="CB75" i="2"/>
  <c r="EF75" i="2"/>
  <c r="BX71" i="2"/>
  <c r="EB71" i="2"/>
  <c r="CK65" i="2"/>
  <c r="EO65" i="2"/>
  <c r="CB73" i="2"/>
  <c r="EF73" i="2"/>
  <c r="CE76" i="2"/>
  <c r="EI76" i="2"/>
  <c r="CF64" i="2"/>
  <c r="EJ64" i="2"/>
  <c r="BX75" i="2"/>
  <c r="EB75" i="2"/>
  <c r="CJ58" i="2"/>
  <c r="EN58" i="2"/>
  <c r="CA71" i="2"/>
  <c r="EE71" i="2"/>
  <c r="CE67" i="2"/>
  <c r="EI67" i="2"/>
  <c r="BZ70" i="2"/>
  <c r="ED70" i="2"/>
  <c r="CG73" i="2"/>
  <c r="EK73" i="2"/>
  <c r="CH63" i="2"/>
  <c r="EL63" i="2"/>
  <c r="BZ72" i="2"/>
  <c r="ED72" i="2"/>
  <c r="CE71" i="2"/>
  <c r="EI71" i="2"/>
  <c r="BZ74" i="2"/>
  <c r="ED74" i="2"/>
  <c r="ED201" i="2" s="1"/>
  <c r="CN64" i="2"/>
  <c r="ER64" i="2"/>
  <c r="CI58" i="2"/>
  <c r="EM58" i="2"/>
  <c r="BW72" i="2"/>
  <c r="EA72" i="2"/>
  <c r="CI64" i="2"/>
  <c r="EM64" i="2"/>
  <c r="CB76" i="2"/>
  <c r="EF76" i="2"/>
  <c r="CI63" i="2"/>
  <c r="EM63" i="2"/>
  <c r="CB69" i="2"/>
  <c r="EF69" i="2"/>
  <c r="CE72" i="2"/>
  <c r="EI72" i="2"/>
  <c r="CI69" i="2"/>
  <c r="EM69" i="2"/>
  <c r="CM69" i="2"/>
  <c r="EQ69" i="2"/>
  <c r="CO65" i="2"/>
  <c r="ES65" i="2"/>
  <c r="CN58" i="2"/>
  <c r="ER58" i="2"/>
  <c r="CF69" i="2"/>
  <c r="EJ69" i="2"/>
  <c r="CI72" i="2"/>
  <c r="EM72" i="2"/>
  <c r="CO64" i="2"/>
  <c r="ES64" i="2"/>
  <c r="CI65" i="2"/>
  <c r="EM65" i="2"/>
  <c r="CO76" i="2"/>
  <c r="ES76" i="2"/>
  <c r="CD64" i="2"/>
  <c r="EH64" i="2"/>
  <c r="CD70" i="2"/>
  <c r="EH70" i="2"/>
  <c r="CJ64" i="2"/>
  <c r="EN64" i="2"/>
  <c r="CC73" i="2"/>
  <c r="EG73" i="2"/>
  <c r="BZ73" i="2"/>
  <c r="ED73" i="2"/>
  <c r="CJ63" i="2"/>
  <c r="EN63" i="2"/>
  <c r="CJ75" i="2"/>
  <c r="EN75" i="2"/>
  <c r="M51" i="1"/>
  <c r="DZ51" i="2"/>
  <c r="CO68" i="2"/>
  <c r="ES68" i="2"/>
  <c r="CK67" i="2"/>
  <c r="EO67" i="2"/>
  <c r="BY76" i="2"/>
  <c r="EC76" i="2"/>
  <c r="CO71" i="2"/>
  <c r="ES71" i="2"/>
  <c r="CH68" i="2"/>
  <c r="EL68" i="2"/>
  <c r="CH65" i="2"/>
  <c r="EL65" i="2"/>
  <c r="CL58" i="2"/>
  <c r="EP58" i="2"/>
  <c r="CL63" i="2"/>
  <c r="EP63" i="2"/>
  <c r="CA67" i="2"/>
  <c r="EE67" i="2"/>
  <c r="BX58" i="2"/>
  <c r="EB58" i="2"/>
  <c r="CH58" i="2"/>
  <c r="EL58" i="2"/>
  <c r="CB68" i="2"/>
  <c r="EF68" i="2"/>
  <c r="CM72" i="2"/>
  <c r="EQ72" i="2"/>
  <c r="CI73" i="2"/>
  <c r="EM73" i="2"/>
  <c r="BX73" i="2"/>
  <c r="EB73" i="2"/>
  <c r="BW63" i="2"/>
  <c r="EA63" i="2"/>
  <c r="CJ67" i="2"/>
  <c r="EN67" i="2"/>
  <c r="CJ65" i="2"/>
  <c r="EN65" i="2"/>
  <c r="BX64" i="2"/>
  <c r="EB64" i="2"/>
  <c r="BY68" i="2"/>
  <c r="EC68" i="2"/>
  <c r="CN73" i="2"/>
  <c r="ER73" i="2"/>
  <c r="CG65" i="2"/>
  <c r="EK65" i="2"/>
  <c r="BW74" i="2"/>
  <c r="EA74" i="2"/>
  <c r="CM71" i="2"/>
  <c r="EQ71" i="2"/>
  <c r="CF74" i="2"/>
  <c r="EJ74" i="2"/>
  <c r="CJ76" i="2"/>
  <c r="EN76" i="2"/>
  <c r="CO70" i="2"/>
  <c r="ES70" i="2"/>
  <c r="CK58" i="2"/>
  <c r="EO58" i="2"/>
  <c r="BZ65" i="2"/>
  <c r="ED65" i="2"/>
  <c r="BW73" i="2"/>
  <c r="EA73" i="2"/>
  <c r="CF75" i="2"/>
  <c r="EJ75" i="2"/>
  <c r="CN75" i="2"/>
  <c r="ER75" i="2"/>
  <c r="CO58" i="2"/>
  <c r="ES58" i="2"/>
  <c r="CD65" i="2"/>
  <c r="EH65" i="2"/>
  <c r="BY58" i="2"/>
  <c r="EC58" i="2"/>
  <c r="CN70" i="2"/>
  <c r="ER70" i="2"/>
  <c r="CK75" i="2"/>
  <c r="EO75" i="2"/>
  <c r="CA63" i="2"/>
  <c r="EE63" i="2"/>
  <c r="CF67" i="2"/>
  <c r="EJ67" i="2"/>
  <c r="CA70" i="2"/>
  <c r="EE70" i="2"/>
  <c r="CN67" i="2"/>
  <c r="ER67" i="2"/>
  <c r="CE75" i="2"/>
  <c r="EI75" i="2"/>
  <c r="CE69" i="2"/>
  <c r="EI69" i="2"/>
  <c r="CH72" i="2"/>
  <c r="EL72" i="2"/>
  <c r="BX70" i="2"/>
  <c r="EB70" i="2"/>
  <c r="CL73" i="2"/>
  <c r="EP73" i="2"/>
  <c r="CO74" i="2"/>
  <c r="ES74" i="2"/>
  <c r="CD76" i="2"/>
  <c r="EH76" i="2"/>
  <c r="BX74" i="2"/>
  <c r="EB74" i="2"/>
  <c r="CG68" i="2"/>
  <c r="EK68" i="2"/>
  <c r="CL64" i="2"/>
  <c r="EP64" i="2"/>
  <c r="CK76" i="2"/>
  <c r="EO76" i="2"/>
  <c r="CE70" i="2"/>
  <c r="EI70" i="2"/>
  <c r="CG69" i="2"/>
  <c r="EK69" i="2"/>
  <c r="BZ68" i="2"/>
  <c r="ED68" i="2"/>
  <c r="BZ58" i="2"/>
  <c r="ED58" i="2"/>
  <c r="CK68" i="2"/>
  <c r="EO68" i="2"/>
  <c r="CM70" i="2"/>
  <c r="EQ70" i="2"/>
  <c r="CA73" i="2"/>
  <c r="EE73" i="2"/>
  <c r="CL75" i="2"/>
  <c r="EP75" i="2"/>
  <c r="BZ67" i="2"/>
  <c r="ED67" i="2"/>
  <c r="CA69" i="2"/>
  <c r="EE69" i="2"/>
  <c r="CD72" i="2"/>
  <c r="EH72" i="2"/>
  <c r="BY67" i="2"/>
  <c r="EC67" i="2"/>
  <c r="CK71" i="2"/>
  <c r="EO71" i="2"/>
  <c r="CH71" i="2"/>
  <c r="EL71" i="2"/>
  <c r="CC74" i="2"/>
  <c r="EG74" i="2"/>
  <c r="CC67" i="2"/>
  <c r="EG67" i="2"/>
  <c r="BY71" i="2"/>
  <c r="EC71" i="2"/>
  <c r="CK73" i="2"/>
  <c r="EO73" i="2"/>
  <c r="CK63" i="2"/>
  <c r="EO63" i="2"/>
  <c r="CD69" i="2"/>
  <c r="EH69" i="2"/>
  <c r="BY72" i="2"/>
  <c r="EC72" i="2"/>
  <c r="CB58" i="2"/>
  <c r="EF58" i="2"/>
  <c r="CC65" i="2"/>
  <c r="EG65" i="2"/>
  <c r="CB67" i="2"/>
  <c r="EF67" i="2"/>
  <c r="CH74" i="2"/>
  <c r="EL74" i="2"/>
  <c r="BY63" i="2"/>
  <c r="EC63" i="2"/>
  <c r="BY69" i="2"/>
  <c r="EC69" i="2"/>
  <c r="CG64" i="2"/>
  <c r="EK64" i="2"/>
  <c r="BX76" i="2"/>
  <c r="EB76" i="2"/>
  <c r="N51" i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CA202" i="1"/>
  <c r="BS202" i="1"/>
  <c r="CK202" i="1"/>
  <c r="BT202" i="1"/>
  <c r="BY202" i="1"/>
  <c r="CJ202" i="1"/>
  <c r="CG202" i="1"/>
  <c r="CC202" i="1"/>
  <c r="CD202" i="1"/>
  <c r="CF202" i="1"/>
  <c r="CI202" i="1"/>
  <c r="BV202" i="1"/>
  <c r="CH202" i="1"/>
  <c r="CE202" i="1"/>
  <c r="BU202" i="1"/>
  <c r="BW202" i="1"/>
  <c r="BX202" i="1"/>
  <c r="BZ202" i="1"/>
  <c r="CB202" i="1"/>
  <c r="C77" i="1"/>
  <c r="BG80" i="1"/>
  <c r="BG82" i="1" s="1"/>
  <c r="BF80" i="1"/>
  <c r="BA80" i="1"/>
  <c r="BB80" i="1"/>
  <c r="BD80" i="1"/>
  <c r="BD82" i="1" s="1"/>
  <c r="BE80" i="1"/>
  <c r="BH80" i="1"/>
  <c r="BR53" i="1"/>
  <c r="DZ53" i="2" s="1"/>
  <c r="BX50" i="1"/>
  <c r="EF50" i="2" s="1"/>
  <c r="AU80" i="1"/>
  <c r="AU82" i="1" s="1"/>
  <c r="BR65" i="1"/>
  <c r="BV50" i="1"/>
  <c r="ED50" i="2" s="1"/>
  <c r="BR71" i="1"/>
  <c r="BR72" i="1"/>
  <c r="BR64" i="1"/>
  <c r="CA50" i="1"/>
  <c r="EI50" i="2" s="1"/>
  <c r="AX80" i="1"/>
  <c r="AX82" i="1" s="1"/>
  <c r="BR55" i="1"/>
  <c r="BR76" i="1"/>
  <c r="BR73" i="1"/>
  <c r="CB50" i="1"/>
  <c r="EJ50" i="2" s="1"/>
  <c r="AY80" i="1"/>
  <c r="AY82" i="1" s="1"/>
  <c r="BR52" i="1"/>
  <c r="BY50" i="1"/>
  <c r="EG50" i="2" s="1"/>
  <c r="AV80" i="1"/>
  <c r="AV82" i="1" s="1"/>
  <c r="BR63" i="1"/>
  <c r="BR58" i="1"/>
  <c r="DZ58" i="2" s="1"/>
  <c r="BT50" i="1"/>
  <c r="EB50" i="2" s="1"/>
  <c r="BZ50" i="1"/>
  <c r="EH50" i="2" s="1"/>
  <c r="AW80" i="1"/>
  <c r="AW82" i="1" s="1"/>
  <c r="BR67" i="1"/>
  <c r="BR70" i="1"/>
  <c r="BC80" i="1"/>
  <c r="BR68" i="1"/>
  <c r="BR69" i="1"/>
  <c r="BU50" i="1"/>
  <c r="EC50" i="2" s="1"/>
  <c r="BR54" i="1"/>
  <c r="BS50" i="1"/>
  <c r="EA50" i="2" s="1"/>
  <c r="BR74" i="1"/>
  <c r="BR50" i="1"/>
  <c r="BW50" i="1"/>
  <c r="EE50" i="2" s="1"/>
  <c r="AT80" i="1"/>
  <c r="AT82" i="1" s="1"/>
  <c r="BR75" i="1"/>
  <c r="BW51" i="2"/>
  <c r="BW55" i="2"/>
  <c r="BW54" i="2"/>
  <c r="AZ80" i="1"/>
  <c r="AZ82" i="1" s="1"/>
  <c r="BV51" i="2"/>
  <c r="BF154" i="2" l="1"/>
  <c r="Z154" i="2" s="1"/>
  <c r="BF155" i="2"/>
  <c r="Z155" i="2" s="1"/>
  <c r="X155" i="3" s="1"/>
  <c r="W140" i="2"/>
  <c r="AA140" i="1"/>
  <c r="AA154" i="1"/>
  <c r="X154" i="3"/>
  <c r="AA155" i="1"/>
  <c r="EA201" i="2"/>
  <c r="EM201" i="2"/>
  <c r="EQ201" i="2"/>
  <c r="EL201" i="2"/>
  <c r="EK201" i="2"/>
  <c r="EP201" i="2"/>
  <c r="EN201" i="2"/>
  <c r="EC201" i="2"/>
  <c r="EG201" i="2"/>
  <c r="EO201" i="2"/>
  <c r="EH201" i="2"/>
  <c r="EJ201" i="2"/>
  <c r="ER201" i="2"/>
  <c r="ES201" i="2"/>
  <c r="EF201" i="2"/>
  <c r="EB201" i="2"/>
  <c r="EI201" i="2"/>
  <c r="M75" i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DZ75" i="2"/>
  <c r="M65" i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DZ65" i="2"/>
  <c r="M50" i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DZ50" i="2"/>
  <c r="M70" i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DZ70" i="2"/>
  <c r="M64" i="1"/>
  <c r="N64" i="1" s="1"/>
  <c r="O64" i="1" s="1"/>
  <c r="P64" i="1" s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DZ64" i="2"/>
  <c r="M68" i="1"/>
  <c r="N68" i="1" s="1"/>
  <c r="O68" i="1" s="1"/>
  <c r="P68" i="1" s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DZ68" i="2"/>
  <c r="M55" i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DZ55" i="2"/>
  <c r="M74" i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DZ74" i="2"/>
  <c r="M76" i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DZ76" i="2"/>
  <c r="M63" i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DZ63" i="2"/>
  <c r="M52" i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DZ52" i="2"/>
  <c r="M72" i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DZ72" i="2"/>
  <c r="M54" i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DZ54" i="2"/>
  <c r="M71" i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DZ71" i="2"/>
  <c r="M67" i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DZ67" i="2"/>
  <c r="M73" i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DZ73" i="2"/>
  <c r="M69" i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DZ69" i="2"/>
  <c r="BF203" i="1"/>
  <c r="BF82" i="1"/>
  <c r="BH203" i="1"/>
  <c r="BH82" i="1"/>
  <c r="BA203" i="1"/>
  <c r="BA82" i="1"/>
  <c r="BC203" i="1"/>
  <c r="BC82" i="1"/>
  <c r="BE203" i="1"/>
  <c r="BE82" i="1"/>
  <c r="BB203" i="1"/>
  <c r="BB82" i="1"/>
  <c r="BV53" i="2"/>
  <c r="M53" i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BV58" i="2"/>
  <c r="M58" i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BW201" i="2"/>
  <c r="AY203" i="1"/>
  <c r="AW203" i="1"/>
  <c r="AQ203" i="1"/>
  <c r="BD203" i="1"/>
  <c r="AT203" i="1"/>
  <c r="AS203" i="1"/>
  <c r="AR203" i="1"/>
  <c r="AZ203" i="1"/>
  <c r="AV203" i="1"/>
  <c r="BR202" i="1"/>
  <c r="AX203" i="1"/>
  <c r="AU203" i="1"/>
  <c r="BG203" i="1"/>
  <c r="C66" i="1"/>
  <c r="C78" i="1"/>
  <c r="BV63" i="2"/>
  <c r="BV65" i="2"/>
  <c r="BV70" i="2"/>
  <c r="BV71" i="2"/>
  <c r="BV74" i="2"/>
  <c r="BV67" i="2"/>
  <c r="C61" i="1"/>
  <c r="C62" i="1"/>
  <c r="BV69" i="2"/>
  <c r="BV73" i="2"/>
  <c r="BV75" i="2"/>
  <c r="BV68" i="2"/>
  <c r="BV76" i="2"/>
  <c r="BV64" i="2"/>
  <c r="BV72" i="2"/>
  <c r="C56" i="1"/>
  <c r="C57" i="1"/>
  <c r="C59" i="1"/>
  <c r="C60" i="1"/>
  <c r="BV55" i="2"/>
  <c r="BV54" i="2"/>
  <c r="BV52" i="2"/>
  <c r="BV50" i="2"/>
  <c r="BR80" i="1"/>
  <c r="BX52" i="2"/>
  <c r="BW50" i="2"/>
  <c r="BW52" i="2"/>
  <c r="BG155" i="2" l="1"/>
  <c r="AA155" i="2" s="1"/>
  <c r="Y155" i="3" s="1"/>
  <c r="BG154" i="2"/>
  <c r="AA154" i="2" s="1"/>
  <c r="Y154" i="3" s="1"/>
  <c r="BH154" i="2" s="1"/>
  <c r="AB154" i="2" s="1"/>
  <c r="AB154" i="1"/>
  <c r="AB140" i="1"/>
  <c r="AB155" i="1"/>
  <c r="U140" i="3"/>
  <c r="BD140" i="2" s="1"/>
  <c r="DZ201" i="2"/>
  <c r="BR203" i="1"/>
  <c r="DZ80" i="2"/>
  <c r="DZ202" i="2" s="1"/>
  <c r="BV201" i="2"/>
  <c r="M202" i="1"/>
  <c r="C68" i="1"/>
  <c r="C73" i="1"/>
  <c r="C67" i="1"/>
  <c r="C72" i="1"/>
  <c r="C71" i="1"/>
  <c r="C75" i="1"/>
  <c r="C69" i="1"/>
  <c r="C74" i="1"/>
  <c r="C65" i="1"/>
  <c r="C63" i="1"/>
  <c r="C64" i="1"/>
  <c r="M80" i="1"/>
  <c r="M203" i="1" s="1"/>
  <c r="BV80" i="2"/>
  <c r="BV202" i="2" s="1"/>
  <c r="BX55" i="2"/>
  <c r="BX51" i="2"/>
  <c r="BX53" i="2"/>
  <c r="BW53" i="2"/>
  <c r="BX50" i="2"/>
  <c r="BS80" i="1"/>
  <c r="BY51" i="2"/>
  <c r="BH155" i="2" l="1"/>
  <c r="AB155" i="2" s="1"/>
  <c r="Z155" i="3" s="1"/>
  <c r="BI155" i="2" s="1"/>
  <c r="AC155" i="2" s="1"/>
  <c r="AC155" i="1"/>
  <c r="AC140" i="1"/>
  <c r="X140" i="2"/>
  <c r="AC154" i="1"/>
  <c r="Z154" i="3"/>
  <c r="BS203" i="1"/>
  <c r="EA80" i="2"/>
  <c r="EA202" i="2" s="1"/>
  <c r="N202" i="1"/>
  <c r="O202" i="1"/>
  <c r="D63" i="1"/>
  <c r="C70" i="1"/>
  <c r="C76" i="1"/>
  <c r="C58" i="1"/>
  <c r="D65" i="1"/>
  <c r="D64" i="1"/>
  <c r="N80" i="1"/>
  <c r="N203" i="1" s="1"/>
  <c r="BY54" i="2"/>
  <c r="BY201" i="2" s="1"/>
  <c r="BZ52" i="2"/>
  <c r="BW80" i="2"/>
  <c r="BW202" i="2" s="1"/>
  <c r="BY52" i="2"/>
  <c r="BX54" i="2"/>
  <c r="BX201" i="2" s="1"/>
  <c r="BY50" i="2"/>
  <c r="AD140" i="1" l="1"/>
  <c r="AD154" i="1"/>
  <c r="V140" i="3"/>
  <c r="BE140" i="2" s="1"/>
  <c r="BI154" i="2"/>
  <c r="AC154" i="2" s="1"/>
  <c r="AA154" i="3" s="1"/>
  <c r="AD155" i="1"/>
  <c r="AA155" i="3"/>
  <c r="BJ155" i="2" s="1"/>
  <c r="AD155" i="2" s="1"/>
  <c r="D68" i="1"/>
  <c r="D72" i="1"/>
  <c r="D73" i="1"/>
  <c r="D71" i="1"/>
  <c r="D69" i="1"/>
  <c r="D67" i="1"/>
  <c r="D75" i="1"/>
  <c r="D70" i="1"/>
  <c r="D76" i="1"/>
  <c r="D74" i="1"/>
  <c r="D58" i="1"/>
  <c r="BY53" i="2"/>
  <c r="BT80" i="1"/>
  <c r="BZ55" i="2"/>
  <c r="BY55" i="2"/>
  <c r="P202" i="1"/>
  <c r="O80" i="1"/>
  <c r="O203" i="1" s="1"/>
  <c r="BZ50" i="2"/>
  <c r="BJ154" i="2" l="1"/>
  <c r="AD154" i="2" s="1"/>
  <c r="AB154" i="3" s="1"/>
  <c r="BK154" i="2" s="1"/>
  <c r="AE154" i="2" s="1"/>
  <c r="Y140" i="2"/>
  <c r="AE154" i="1"/>
  <c r="AE155" i="1"/>
  <c r="AB155" i="3"/>
  <c r="BK155" i="2" s="1"/>
  <c r="AE155" i="2" s="1"/>
  <c r="AE140" i="1"/>
  <c r="BT203" i="1"/>
  <c r="EB80" i="2"/>
  <c r="EB202" i="2" s="1"/>
  <c r="BX80" i="2"/>
  <c r="BX202" i="2" s="1"/>
  <c r="CA51" i="2"/>
  <c r="C51" i="1"/>
  <c r="C52" i="1"/>
  <c r="C50" i="1"/>
  <c r="BU80" i="1"/>
  <c r="Q202" i="1"/>
  <c r="BZ51" i="2"/>
  <c r="AF155" i="1" l="1"/>
  <c r="AC155" i="3"/>
  <c r="AF154" i="1"/>
  <c r="AC154" i="3"/>
  <c r="AF140" i="1"/>
  <c r="W140" i="3"/>
  <c r="BF140" i="2" s="1"/>
  <c r="Z140" i="2" s="1"/>
  <c r="BU203" i="1"/>
  <c r="EC80" i="2"/>
  <c r="EC202" i="2" s="1"/>
  <c r="C53" i="1"/>
  <c r="CB52" i="2"/>
  <c r="CA54" i="2"/>
  <c r="CA201" i="2" s="1"/>
  <c r="C54" i="1"/>
  <c r="C202" i="1" s="1"/>
  <c r="CA53" i="2"/>
  <c r="BZ54" i="2"/>
  <c r="BZ201" i="2" s="1"/>
  <c r="P80" i="1"/>
  <c r="P203" i="1" s="1"/>
  <c r="CA50" i="2"/>
  <c r="BZ53" i="2"/>
  <c r="BY80" i="2"/>
  <c r="BY202" i="2" s="1"/>
  <c r="CA52" i="2"/>
  <c r="C55" i="1"/>
  <c r="BL154" i="2" l="1"/>
  <c r="BM154" i="2" s="1"/>
  <c r="BL155" i="2"/>
  <c r="BM155" i="2" s="1"/>
  <c r="D154" i="1"/>
  <c r="X140" i="3"/>
  <c r="BG140" i="2" s="1"/>
  <c r="AA140" i="2" s="1"/>
  <c r="D140" i="1"/>
  <c r="D155" i="1"/>
  <c r="BV80" i="1"/>
  <c r="R202" i="1"/>
  <c r="CB55" i="2"/>
  <c r="Q80" i="1"/>
  <c r="Q203" i="1" s="1"/>
  <c r="CB50" i="2"/>
  <c r="CB51" i="2"/>
  <c r="CA55" i="2"/>
  <c r="AF154" i="2" l="1"/>
  <c r="D154" i="2" s="1"/>
  <c r="AF155" i="2"/>
  <c r="D155" i="2" s="1"/>
  <c r="AG154" i="2"/>
  <c r="Y140" i="3"/>
  <c r="BH140" i="2" s="1"/>
  <c r="AB140" i="2" s="1"/>
  <c r="BV203" i="1"/>
  <c r="ED80" i="2"/>
  <c r="ED202" i="2" s="1"/>
  <c r="CC51" i="2"/>
  <c r="CD52" i="2"/>
  <c r="C80" i="1"/>
  <c r="C203" i="1" s="1"/>
  <c r="CB54" i="2"/>
  <c r="CB201" i="2" s="1"/>
  <c r="CC52" i="2"/>
  <c r="CC50" i="2"/>
  <c r="BW80" i="1"/>
  <c r="BZ80" i="2"/>
  <c r="BZ202" i="2" s="1"/>
  <c r="S202" i="1"/>
  <c r="AD154" i="3" l="1"/>
  <c r="AD155" i="3"/>
  <c r="AG155" i="2"/>
  <c r="Z140" i="3"/>
  <c r="BI140" i="2" s="1"/>
  <c r="AC140" i="2" s="1"/>
  <c r="BW203" i="1"/>
  <c r="EE80" i="2"/>
  <c r="EE202" i="2" s="1"/>
  <c r="CC55" i="2"/>
  <c r="R80" i="1"/>
  <c r="R203" i="1" s="1"/>
  <c r="CB53" i="2"/>
  <c r="CD50" i="2"/>
  <c r="CC54" i="2"/>
  <c r="CC201" i="2" s="1"/>
  <c r="CA80" i="2"/>
  <c r="CA202" i="2" s="1"/>
  <c r="CD51" i="2"/>
  <c r="AA140" i="3" l="1"/>
  <c r="BJ140" i="2" s="1"/>
  <c r="AD140" i="2" s="1"/>
  <c r="CE52" i="2"/>
  <c r="CD55" i="2"/>
  <c r="T202" i="1"/>
  <c r="BX80" i="1"/>
  <c r="AB140" i="3" l="1"/>
  <c r="BK140" i="2" s="1"/>
  <c r="AE140" i="2" s="1"/>
  <c r="BX203" i="1"/>
  <c r="EF80" i="2"/>
  <c r="EF202" i="2" s="1"/>
  <c r="S80" i="1"/>
  <c r="S203" i="1" s="1"/>
  <c r="CB80" i="2"/>
  <c r="CB202" i="2" s="1"/>
  <c r="CC53" i="2"/>
  <c r="CE50" i="2"/>
  <c r="CE51" i="2"/>
  <c r="CD54" i="2"/>
  <c r="CD201" i="2" s="1"/>
  <c r="CF52" i="2"/>
  <c r="AC140" i="3" l="1"/>
  <c r="BL140" i="2" s="1"/>
  <c r="CE55" i="2"/>
  <c r="CC80" i="2"/>
  <c r="CC202" i="2" s="1"/>
  <c r="CF50" i="2"/>
  <c r="CD53" i="2"/>
  <c r="BY80" i="1"/>
  <c r="CE53" i="2"/>
  <c r="AF140" i="2" l="1"/>
  <c r="BM140" i="2"/>
  <c r="BY203" i="1"/>
  <c r="EG80" i="2"/>
  <c r="EG202" i="2" s="1"/>
  <c r="CE54" i="2"/>
  <c r="CE201" i="2" s="1"/>
  <c r="U202" i="1"/>
  <c r="CF55" i="2"/>
  <c r="T80" i="1"/>
  <c r="T203" i="1" s="1"/>
  <c r="V202" i="1"/>
  <c r="CG52" i="2"/>
  <c r="D140" i="2" l="1"/>
  <c r="AG140" i="2"/>
  <c r="AD140" i="3"/>
  <c r="CF54" i="2"/>
  <c r="CH52" i="2"/>
  <c r="CD80" i="2"/>
  <c r="CD202" i="2" s="1"/>
  <c r="BZ80" i="1"/>
  <c r="CG50" i="2"/>
  <c r="CG51" i="2"/>
  <c r="CG55" i="2"/>
  <c r="CF51" i="2"/>
  <c r="CF53" i="2"/>
  <c r="BZ203" i="1" l="1"/>
  <c r="EH80" i="2"/>
  <c r="EH202" i="2" s="1"/>
  <c r="CF201" i="2"/>
  <c r="D77" i="1"/>
  <c r="W202" i="1"/>
  <c r="CI52" i="2"/>
  <c r="U80" i="1"/>
  <c r="U203" i="1" s="1"/>
  <c r="CG54" i="2"/>
  <c r="CG201" i="2" s="1"/>
  <c r="D59" i="1" l="1"/>
  <c r="D78" i="1"/>
  <c r="D61" i="1"/>
  <c r="D56" i="1"/>
  <c r="D66" i="1"/>
  <c r="D62" i="1"/>
  <c r="D57" i="1"/>
  <c r="D60" i="1"/>
  <c r="V80" i="1"/>
  <c r="V203" i="1" s="1"/>
  <c r="CH55" i="2"/>
  <c r="CE80" i="2"/>
  <c r="CE202" i="2" s="1"/>
  <c r="CA80" i="1"/>
  <c r="X202" i="1"/>
  <c r="CH51" i="2"/>
  <c r="CH50" i="2"/>
  <c r="CA203" i="1" l="1"/>
  <c r="EI80" i="2"/>
  <c r="EI202" i="2" s="1"/>
  <c r="CG53" i="2"/>
  <c r="CH53" i="2"/>
  <c r="CI55" i="2"/>
  <c r="CJ52" i="2"/>
  <c r="CF80" i="2"/>
  <c r="CF202" i="2" s="1"/>
  <c r="CB80" i="1"/>
  <c r="CI50" i="2"/>
  <c r="CH54" i="2"/>
  <c r="CH201" i="2" s="1"/>
  <c r="CB203" i="1" l="1"/>
  <c r="EJ80" i="2"/>
  <c r="EJ202" i="2" s="1"/>
  <c r="CI51" i="2"/>
  <c r="W80" i="1"/>
  <c r="W203" i="1" s="1"/>
  <c r="Y202" i="1"/>
  <c r="CJ50" i="2"/>
  <c r="CI54" i="2" l="1"/>
  <c r="CI201" i="2" s="1"/>
  <c r="CK52" i="2"/>
  <c r="CJ53" i="2"/>
  <c r="CJ55" i="2"/>
  <c r="CI53" i="2"/>
  <c r="CC80" i="1"/>
  <c r="CG80" i="2"/>
  <c r="CG202" i="2" s="1"/>
  <c r="CC203" i="1" l="1"/>
  <c r="EK80" i="2"/>
  <c r="EK202" i="2" s="1"/>
  <c r="Z202" i="1"/>
  <c r="CJ54" i="2"/>
  <c r="X80" i="1"/>
  <c r="X203" i="1" s="1"/>
  <c r="CH80" i="2"/>
  <c r="CH202" i="2" s="1"/>
  <c r="CK55" i="2"/>
  <c r="CL52" i="2"/>
  <c r="CJ51" i="2"/>
  <c r="CK50" i="2"/>
  <c r="CJ201" i="2" l="1"/>
  <c r="AA202" i="1"/>
  <c r="CD80" i="1"/>
  <c r="CK53" i="2"/>
  <c r="CK54" i="2"/>
  <c r="CD203" i="1" l="1"/>
  <c r="EL80" i="2"/>
  <c r="EL202" i="2" s="1"/>
  <c r="Y80" i="1"/>
  <c r="Y203" i="1" s="1"/>
  <c r="CM52" i="2"/>
  <c r="CL50" i="2"/>
  <c r="CE80" i="1"/>
  <c r="CK51" i="2"/>
  <c r="CK201" i="2" s="1"/>
  <c r="AB202" i="1"/>
  <c r="CL55" i="2"/>
  <c r="CL51" i="2"/>
  <c r="CE203" i="1" l="1"/>
  <c r="EM80" i="2"/>
  <c r="EM202" i="2" s="1"/>
  <c r="Z80" i="1"/>
  <c r="Z203" i="1" s="1"/>
  <c r="CI80" i="2"/>
  <c r="CI202" i="2" s="1"/>
  <c r="CL53" i="2"/>
  <c r="CL54" i="2"/>
  <c r="CL201" i="2" s="1"/>
  <c r="CM50" i="2"/>
  <c r="CJ80" i="2"/>
  <c r="CJ202" i="2" s="1"/>
  <c r="CF80" i="1"/>
  <c r="CF203" i="1" l="1"/>
  <c r="EN80" i="2"/>
  <c r="EN202" i="2" s="1"/>
  <c r="AA80" i="1"/>
  <c r="AA203" i="1" s="1"/>
  <c r="CN52" i="2"/>
  <c r="CM53" i="2"/>
  <c r="AC202" i="1"/>
  <c r="CM55" i="2"/>
  <c r="CN50" i="2"/>
  <c r="CM54" i="2" l="1"/>
  <c r="CG80" i="1"/>
  <c r="CO50" i="2"/>
  <c r="CK80" i="2"/>
  <c r="CK202" i="2" s="1"/>
  <c r="CM51" i="2"/>
  <c r="CG203" i="1" l="1"/>
  <c r="EO80" i="2"/>
  <c r="EO202" i="2" s="1"/>
  <c r="CM201" i="2"/>
  <c r="D50" i="1"/>
  <c r="AB80" i="1"/>
  <c r="AB203" i="1" s="1"/>
  <c r="AD202" i="1"/>
  <c r="CN53" i="2"/>
  <c r="CN51" i="2"/>
  <c r="CN55" i="2"/>
  <c r="D52" i="1" l="1"/>
  <c r="CO52" i="2"/>
  <c r="CN54" i="2"/>
  <c r="CN201" i="2" s="1"/>
  <c r="CO55" i="2"/>
  <c r="CH80" i="1"/>
  <c r="CL80" i="2"/>
  <c r="CL202" i="2" s="1"/>
  <c r="CH203" i="1" l="1"/>
  <c r="EP80" i="2"/>
  <c r="EP202" i="2" s="1"/>
  <c r="CO53" i="2"/>
  <c r="CO51" i="2"/>
  <c r="CM80" i="2"/>
  <c r="CM202" i="2" s="1"/>
  <c r="AC80" i="1"/>
  <c r="AC203" i="1" s="1"/>
  <c r="CO54" i="2" l="1"/>
  <c r="CO201" i="2" s="1"/>
  <c r="AE202" i="1"/>
  <c r="D55" i="1"/>
  <c r="D51" i="1"/>
  <c r="CI80" i="1"/>
  <c r="AF202" i="1"/>
  <c r="CI203" i="1" l="1"/>
  <c r="EQ80" i="2"/>
  <c r="EQ202" i="2" s="1"/>
  <c r="D53" i="1"/>
  <c r="D54" i="1"/>
  <c r="D202" i="1" s="1"/>
  <c r="AD80" i="1"/>
  <c r="AD203" i="1" s="1"/>
  <c r="AE80" i="1" l="1"/>
  <c r="AE203" i="1" s="1"/>
  <c r="CN80" i="2"/>
  <c r="CN202" i="2" s="1"/>
  <c r="CJ80" i="1"/>
  <c r="CJ203" i="1" l="1"/>
  <c r="ER80" i="2"/>
  <c r="ER202" i="2" s="1"/>
  <c r="CO80" i="2"/>
  <c r="CO202" i="2" s="1"/>
  <c r="CK80" i="1"/>
  <c r="AF80" i="1"/>
  <c r="AF203" i="1" s="1"/>
  <c r="CK203" i="1" l="1"/>
  <c r="ES80" i="2"/>
  <c r="ES202" i="2" s="1"/>
  <c r="D80" i="1"/>
  <c r="D203" i="1" s="1"/>
  <c r="I84" i="3" l="1"/>
  <c r="AR84" i="2" l="1"/>
  <c r="AM108" i="1"/>
  <c r="I103" i="3"/>
  <c r="I101" i="3"/>
  <c r="I100" i="3"/>
  <c r="I105" i="3"/>
  <c r="I106" i="3"/>
  <c r="AR106" i="2" s="1"/>
  <c r="I102" i="3"/>
  <c r="I99" i="3"/>
  <c r="I104" i="3"/>
  <c r="AM110" i="1" l="1"/>
  <c r="I10" i="4"/>
  <c r="U10" i="4" s="1"/>
  <c r="AY109" i="1" s="1"/>
  <c r="AN102" i="1"/>
  <c r="AR101" i="1"/>
  <c r="AO100" i="1"/>
  <c r="AP89" i="1"/>
  <c r="AO99" i="1"/>
  <c r="AQ95" i="1"/>
  <c r="AS106" i="1"/>
  <c r="AQ87" i="1"/>
  <c r="AQ85" i="1"/>
  <c r="AR92" i="1"/>
  <c r="AR103" i="1"/>
  <c r="AQ92" i="1"/>
  <c r="AN105" i="1"/>
  <c r="AR94" i="1"/>
  <c r="AQ98" i="1"/>
  <c r="AO91" i="1"/>
  <c r="AQ97" i="1"/>
  <c r="AS93" i="1"/>
  <c r="AS100" i="1"/>
  <c r="AQ100" i="1"/>
  <c r="AQ101" i="1"/>
  <c r="AS87" i="1"/>
  <c r="AN86" i="1"/>
  <c r="AO88" i="1"/>
  <c r="AO89" i="1"/>
  <c r="AR88" i="1"/>
  <c r="AO92" i="1"/>
  <c r="AP104" i="1"/>
  <c r="AR85" i="1"/>
  <c r="AP96" i="1"/>
  <c r="AN104" i="1"/>
  <c r="AQ84" i="1"/>
  <c r="AN90" i="1"/>
  <c r="AP93" i="1"/>
  <c r="AO93" i="1"/>
  <c r="AO98" i="1"/>
  <c r="AO102" i="1"/>
  <c r="AS101" i="1"/>
  <c r="AS89" i="1"/>
  <c r="AP88" i="1"/>
  <c r="AP106" i="1"/>
  <c r="AP86" i="1"/>
  <c r="AS95" i="1"/>
  <c r="AR99" i="1"/>
  <c r="AO105" i="1"/>
  <c r="AP94" i="1"/>
  <c r="AQ105" i="1"/>
  <c r="AN94" i="1"/>
  <c r="AS94" i="1"/>
  <c r="AO96" i="1"/>
  <c r="AR97" i="1"/>
  <c r="AS98" i="1"/>
  <c r="AR90" i="1"/>
  <c r="AN101" i="1"/>
  <c r="BQ101" i="1" s="1"/>
  <c r="AR102" i="1"/>
  <c r="AO95" i="1"/>
  <c r="AN99" i="1"/>
  <c r="AP95" i="1"/>
  <c r="AR106" i="1"/>
  <c r="AP87" i="1"/>
  <c r="AS86" i="1"/>
  <c r="AS104" i="1"/>
  <c r="AQ103" i="1"/>
  <c r="AP105" i="1"/>
  <c r="AR84" i="1"/>
  <c r="AP84" i="1"/>
  <c r="AO84" i="1"/>
  <c r="AN91" i="1"/>
  <c r="AP90" i="1"/>
  <c r="AP91" i="1"/>
  <c r="AP102" i="1"/>
  <c r="AS102" i="1"/>
  <c r="AR87" i="1"/>
  <c r="AO106" i="1"/>
  <c r="AO87" i="1"/>
  <c r="AN89" i="1"/>
  <c r="BQ89" i="1" s="1"/>
  <c r="AQ99" i="1"/>
  <c r="AN103" i="1"/>
  <c r="BQ103" i="1" s="1"/>
  <c r="AO94" i="1"/>
  <c r="AO85" i="1"/>
  <c r="AN84" i="1"/>
  <c r="AR104" i="1"/>
  <c r="AN96" i="1"/>
  <c r="BQ96" i="1" s="1"/>
  <c r="AP98" i="1"/>
  <c r="AR91" i="1"/>
  <c r="AP97" i="1"/>
  <c r="AR93" i="1"/>
  <c r="AO101" i="1"/>
  <c r="AS88" i="1"/>
  <c r="AQ89" i="1"/>
  <c r="AN88" i="1"/>
  <c r="AR95" i="1"/>
  <c r="AR86" i="1"/>
  <c r="AP85" i="1"/>
  <c r="AP103" i="1"/>
  <c r="AS105" i="1"/>
  <c r="AR96" i="1"/>
  <c r="AQ94" i="1"/>
  <c r="AS103" i="1"/>
  <c r="AO97" i="1"/>
  <c r="AR98" i="1"/>
  <c r="AN93" i="1"/>
  <c r="L93" i="1" s="1"/>
  <c r="AN98" i="1"/>
  <c r="AQ102" i="1"/>
  <c r="AN100" i="1"/>
  <c r="AS99" i="1"/>
  <c r="AN87" i="1"/>
  <c r="AO86" i="1"/>
  <c r="AP99" i="1"/>
  <c r="AR89" i="1"/>
  <c r="AN92" i="1"/>
  <c r="AN85" i="1"/>
  <c r="AS92" i="1"/>
  <c r="AP92" i="1"/>
  <c r="AS84" i="1"/>
  <c r="AS85" i="1"/>
  <c r="AS91" i="1"/>
  <c r="AO90" i="1"/>
  <c r="AN97" i="1"/>
  <c r="AS90" i="1"/>
  <c r="AR100" i="1"/>
  <c r="AP100" i="1"/>
  <c r="AP101" i="1"/>
  <c r="AN106" i="1"/>
  <c r="AQ88" i="1"/>
  <c r="AQ106" i="1"/>
  <c r="AQ86" i="1"/>
  <c r="AN95" i="1"/>
  <c r="AO103" i="1"/>
  <c r="AR105" i="1"/>
  <c r="AQ104" i="1"/>
  <c r="AS96" i="1"/>
  <c r="AQ96" i="1"/>
  <c r="AO104" i="1"/>
  <c r="AQ93" i="1"/>
  <c r="AS97" i="1"/>
  <c r="AQ90" i="1"/>
  <c r="AQ91" i="1"/>
  <c r="L98" i="1"/>
  <c r="L97" i="2"/>
  <c r="L90" i="2"/>
  <c r="BQ88" i="1"/>
  <c r="AU97" i="1"/>
  <c r="AU100" i="1"/>
  <c r="AT91" i="1"/>
  <c r="AT102" i="1"/>
  <c r="AW89" i="1"/>
  <c r="AY97" i="1"/>
  <c r="AU90" i="1"/>
  <c r="AU92" i="1"/>
  <c r="AT95" i="1"/>
  <c r="AT106" i="1"/>
  <c r="BA96" i="1"/>
  <c r="BA86" i="1"/>
  <c r="AW100" i="1"/>
  <c r="AY85" i="1"/>
  <c r="AY103" i="1"/>
  <c r="AU106" i="1"/>
  <c r="AT99" i="1"/>
  <c r="AT103" i="1"/>
  <c r="BA100" i="1"/>
  <c r="BA104" i="1"/>
  <c r="L91" i="2"/>
  <c r="BQ106" i="1"/>
  <c r="AU87" i="1"/>
  <c r="AT84" i="1"/>
  <c r="BA92" i="1"/>
  <c r="AW103" i="1"/>
  <c r="AU91" i="1"/>
  <c r="BA87" i="1"/>
  <c r="BA102" i="1"/>
  <c r="AW105" i="1"/>
  <c r="AY94" i="1"/>
  <c r="AU95" i="1"/>
  <c r="AT92" i="1"/>
  <c r="BA84" i="1"/>
  <c r="AW99" i="1"/>
  <c r="AW90" i="1"/>
  <c r="AY100" i="1"/>
  <c r="AT89" i="1"/>
  <c r="AY104" i="1"/>
  <c r="BB100" i="1"/>
  <c r="AX86" i="1"/>
  <c r="AX93" i="1"/>
  <c r="L93" i="2"/>
  <c r="L97" i="1"/>
  <c r="AU96" i="1"/>
  <c r="BA97" i="1"/>
  <c r="AW98" i="1"/>
  <c r="AU85" i="1"/>
  <c r="AT88" i="1"/>
  <c r="BA90" i="1"/>
  <c r="AW95" i="1"/>
  <c r="AY101" i="1"/>
  <c r="AU89" i="1"/>
  <c r="AT104" i="1"/>
  <c r="BA106" i="1"/>
  <c r="AW88" i="1"/>
  <c r="AY95" i="1"/>
  <c r="AW104" i="1"/>
  <c r="BB91" i="1"/>
  <c r="BB106" i="1"/>
  <c r="AX102" i="1"/>
  <c r="AZ97" i="1"/>
  <c r="AZ104" i="1"/>
  <c r="AV101" i="1"/>
  <c r="AW101" i="1"/>
  <c r="AY102" i="1"/>
  <c r="AU93" i="1"/>
  <c r="AW92" i="1"/>
  <c r="AY93" i="1"/>
  <c r="BB95" i="1"/>
  <c r="BB105" i="1"/>
  <c r="AX99" i="1"/>
  <c r="AX106" i="1"/>
  <c r="AZ101" i="1"/>
  <c r="AV86" i="1"/>
  <c r="AT96" i="1"/>
  <c r="BB98" i="1"/>
  <c r="BB103" i="1"/>
  <c r="AX87" i="1"/>
  <c r="AX85" i="1"/>
  <c r="AZ89" i="1"/>
  <c r="AZ105" i="1"/>
  <c r="AV93" i="1"/>
  <c r="AV104" i="1"/>
  <c r="AU98" i="1"/>
  <c r="AX84" i="1"/>
  <c r="AX100" i="1"/>
  <c r="AV105" i="1"/>
  <c r="AZ87" i="1"/>
  <c r="BE99" i="1"/>
  <c r="BE102" i="1"/>
  <c r="BD85" i="1"/>
  <c r="BC98" i="1"/>
  <c r="BC105" i="1"/>
  <c r="BD84" i="1"/>
  <c r="BC97" i="1"/>
  <c r="BE87" i="1"/>
  <c r="BE105" i="1"/>
  <c r="BD92" i="1"/>
  <c r="BD103" i="1"/>
  <c r="BC86" i="1"/>
  <c r="BC102" i="1"/>
  <c r="BE95" i="1"/>
  <c r="BE88" i="1"/>
  <c r="BE104" i="1"/>
  <c r="BD93" i="1"/>
  <c r="BD95" i="1"/>
  <c r="BC87" i="1"/>
  <c r="BF92" i="1"/>
  <c r="BH94" i="1"/>
  <c r="L90" i="1"/>
  <c r="L91" i="1"/>
  <c r="BA103" i="1"/>
  <c r="AW94" i="1"/>
  <c r="AU101" i="1"/>
  <c r="AW93" i="1"/>
  <c r="AY106" i="1"/>
  <c r="AU94" i="1"/>
  <c r="AT90" i="1"/>
  <c r="AW97" i="1"/>
  <c r="AY96" i="1"/>
  <c r="BB101" i="1"/>
  <c r="AX95" i="1"/>
  <c r="AZ100" i="1"/>
  <c r="AV92" i="1"/>
  <c r="BA93" i="1"/>
  <c r="AX98" i="1"/>
  <c r="AW86" i="1"/>
  <c r="BB88" i="1"/>
  <c r="AZ88" i="1"/>
  <c r="AZ103" i="1"/>
  <c r="AV99" i="1"/>
  <c r="AY99" i="1"/>
  <c r="BB97" i="1"/>
  <c r="AV90" i="1"/>
  <c r="AW87" i="1"/>
  <c r="BB102" i="1"/>
  <c r="AX101" i="1"/>
  <c r="AX97" i="1"/>
  <c r="AZ93" i="1"/>
  <c r="AU86" i="1"/>
  <c r="AT98" i="1"/>
  <c r="AU103" i="1"/>
  <c r="AT86" i="1"/>
  <c r="AW102" i="1"/>
  <c r="AU102" i="1"/>
  <c r="BA91" i="1"/>
  <c r="AW106" i="1"/>
  <c r="AT87" i="1"/>
  <c r="BB90" i="1"/>
  <c r="AX88" i="1"/>
  <c r="AZ94" i="1"/>
  <c r="AV85" i="1"/>
  <c r="BB87" i="1"/>
  <c r="BA88" i="1"/>
  <c r="AX92" i="1"/>
  <c r="AZ85" i="1"/>
  <c r="AV96" i="1"/>
  <c r="AV87" i="1"/>
  <c r="BB86" i="1"/>
  <c r="AX91" i="1"/>
  <c r="AW85" i="1"/>
  <c r="AY105" i="1"/>
  <c r="BB99" i="1"/>
  <c r="AX94" i="1"/>
  <c r="AX89" i="1"/>
  <c r="AZ106" i="1"/>
  <c r="AV102" i="1"/>
  <c r="AV94" i="1"/>
  <c r="AZ99" i="1"/>
  <c r="AV91" i="1"/>
  <c r="BE101" i="1"/>
  <c r="BD87" i="1"/>
  <c r="BC95" i="1"/>
  <c r="BE90" i="1"/>
  <c r="BE100" i="1"/>
  <c r="BD89" i="1"/>
  <c r="BC89" i="1"/>
  <c r="BC84" i="1"/>
  <c r="BE94" i="1"/>
  <c r="BE97" i="1"/>
  <c r="BD94" i="1"/>
  <c r="BC90" i="1"/>
  <c r="BD100" i="1"/>
  <c r="BC92" i="1"/>
  <c r="BF101" i="1"/>
  <c r="BH106" i="1"/>
  <c r="BG95" i="1"/>
  <c r="BF88" i="1"/>
  <c r="BH89" i="1"/>
  <c r="BG91" i="1"/>
  <c r="BF98" i="1"/>
  <c r="BF105" i="1"/>
  <c r="BH100" i="1"/>
  <c r="BH104" i="1"/>
  <c r="BG99" i="1"/>
  <c r="BF87" i="1"/>
  <c r="BF93" i="1"/>
  <c r="BH85" i="1"/>
  <c r="BH101" i="1"/>
  <c r="BG87" i="1"/>
  <c r="BF91" i="1"/>
  <c r="BH92" i="1"/>
  <c r="BG93" i="1"/>
  <c r="AU105" i="1"/>
  <c r="AT100" i="1"/>
  <c r="BA99" i="1"/>
  <c r="AW91" i="1"/>
  <c r="AT85" i="1"/>
  <c r="AU104" i="1"/>
  <c r="AT105" i="1"/>
  <c r="BB84" i="1"/>
  <c r="AX105" i="1"/>
  <c r="AZ91" i="1"/>
  <c r="AV98" i="1"/>
  <c r="AU84" i="1"/>
  <c r="BB92" i="1"/>
  <c r="AZ92" i="1"/>
  <c r="AV84" i="1"/>
  <c r="AY92" i="1"/>
  <c r="AV88" i="1"/>
  <c r="AZ96" i="1"/>
  <c r="BE89" i="1"/>
  <c r="BC101" i="1"/>
  <c r="BE84" i="1"/>
  <c r="BD102" i="1"/>
  <c r="BD97" i="1"/>
  <c r="BC88" i="1"/>
  <c r="BE86" i="1"/>
  <c r="BC94" i="1"/>
  <c r="BF94" i="1"/>
  <c r="BH93" i="1"/>
  <c r="BG96" i="1"/>
  <c r="BH103" i="1"/>
  <c r="BF103" i="1"/>
  <c r="BH95" i="1"/>
  <c r="BF90" i="1"/>
  <c r="BF100" i="1"/>
  <c r="BH86" i="1"/>
  <c r="BG90" i="1"/>
  <c r="BG105" i="1"/>
  <c r="BF99" i="1"/>
  <c r="BH84" i="1"/>
  <c r="BF89" i="1"/>
  <c r="BG94" i="1"/>
  <c r="AW96" i="1"/>
  <c r="AT97" i="1"/>
  <c r="BA89" i="1"/>
  <c r="BA95" i="1"/>
  <c r="BB104" i="1"/>
  <c r="AY87" i="1"/>
  <c r="AX104" i="1"/>
  <c r="AZ98" i="1"/>
  <c r="BD86" i="1"/>
  <c r="BC104" i="1"/>
  <c r="BC99" i="1"/>
  <c r="BE85" i="1"/>
  <c r="BE91" i="1"/>
  <c r="BD106" i="1"/>
  <c r="BD105" i="1"/>
  <c r="BF85" i="1"/>
  <c r="BG98" i="1"/>
  <c r="BF96" i="1"/>
  <c r="BH97" i="1"/>
  <c r="BG86" i="1"/>
  <c r="BF86" i="1"/>
  <c r="BG104" i="1"/>
  <c r="AT101" i="1"/>
  <c r="AW84" i="1"/>
  <c r="AY84" i="1"/>
  <c r="BA101" i="1"/>
  <c r="AY98" i="1"/>
  <c r="BA105" i="1"/>
  <c r="AZ84" i="1"/>
  <c r="AY88" i="1"/>
  <c r="AX103" i="1"/>
  <c r="AZ102" i="1"/>
  <c r="AV95" i="1"/>
  <c r="AU88" i="1"/>
  <c r="AZ90" i="1"/>
  <c r="AV97" i="1"/>
  <c r="BE96" i="1"/>
  <c r="BD91" i="1"/>
  <c r="BC85" i="1"/>
  <c r="BC91" i="1"/>
  <c r="BE98" i="1"/>
  <c r="BD90" i="1"/>
  <c r="BC100" i="1"/>
  <c r="BD99" i="1"/>
  <c r="BC93" i="1"/>
  <c r="BE92" i="1"/>
  <c r="BF106" i="1"/>
  <c r="BH96" i="1"/>
  <c r="BG103" i="1"/>
  <c r="BG101" i="1"/>
  <c r="BF104" i="1"/>
  <c r="BH98" i="1"/>
  <c r="BG106" i="1"/>
  <c r="BH102" i="1"/>
  <c r="BF84" i="1"/>
  <c r="BH88" i="1"/>
  <c r="BG89" i="1"/>
  <c r="BG92" i="1"/>
  <c r="BH105" i="1"/>
  <c r="BA94" i="1"/>
  <c r="BA85" i="1"/>
  <c r="AU99" i="1"/>
  <c r="AZ95" i="1"/>
  <c r="AY90" i="1"/>
  <c r="BB94" i="1"/>
  <c r="AX90" i="1"/>
  <c r="AT93" i="1"/>
  <c r="BB93" i="1"/>
  <c r="AY86" i="1"/>
  <c r="BB89" i="1"/>
  <c r="AX96" i="1"/>
  <c r="AZ86" i="1"/>
  <c r="AV100" i="1"/>
  <c r="BB96" i="1"/>
  <c r="AV106" i="1"/>
  <c r="BE103" i="1"/>
  <c r="BD88" i="1"/>
  <c r="BD98" i="1"/>
  <c r="BE93" i="1"/>
  <c r="BD101" i="1"/>
  <c r="BD96" i="1"/>
  <c r="BC106" i="1"/>
  <c r="BF95" i="1"/>
  <c r="BH91" i="1"/>
  <c r="BG97" i="1"/>
  <c r="BF102" i="1"/>
  <c r="BG85" i="1"/>
  <c r="BG100" i="1"/>
  <c r="BF97" i="1"/>
  <c r="BH99" i="1"/>
  <c r="BG84" i="1"/>
  <c r="AY91" i="1"/>
  <c r="AY89" i="1"/>
  <c r="AT94" i="1"/>
  <c r="BA98" i="1"/>
  <c r="BB85" i="1"/>
  <c r="AV89" i="1"/>
  <c r="AV103" i="1"/>
  <c r="BD104" i="1"/>
  <c r="BE106" i="1"/>
  <c r="BC103" i="1"/>
  <c r="BC96" i="1"/>
  <c r="BG102" i="1"/>
  <c r="BH87" i="1"/>
  <c r="BG88" i="1"/>
  <c r="BH90" i="1"/>
  <c r="AM204" i="1"/>
  <c r="BQ95" i="1"/>
  <c r="BQ105" i="1"/>
  <c r="BQ86" i="1"/>
  <c r="BQ87" i="1"/>
  <c r="BQ99" i="1"/>
  <c r="BQ100" i="1"/>
  <c r="AR102" i="2"/>
  <c r="AR103" i="2"/>
  <c r="I88" i="3"/>
  <c r="AR88" i="2" s="1"/>
  <c r="I86" i="3"/>
  <c r="AR86" i="2" s="1"/>
  <c r="AR101" i="2"/>
  <c r="I85" i="3"/>
  <c r="AR99" i="2"/>
  <c r="I87" i="3"/>
  <c r="AR87" i="2" s="1"/>
  <c r="AR105" i="2"/>
  <c r="AR100" i="2"/>
  <c r="AR98" i="2"/>
  <c r="I89" i="3"/>
  <c r="AR89" i="2" s="1"/>
  <c r="AR104" i="2"/>
  <c r="K108" i="1"/>
  <c r="M90" i="1" l="1"/>
  <c r="M97" i="1"/>
  <c r="BU101" i="2"/>
  <c r="DY101" i="2"/>
  <c r="BU103" i="2"/>
  <c r="DY103" i="2"/>
  <c r="BU86" i="2"/>
  <c r="DY86" i="2"/>
  <c r="BU106" i="2"/>
  <c r="DY106" i="2"/>
  <c r="BU87" i="2"/>
  <c r="DY87" i="2"/>
  <c r="BU89" i="2"/>
  <c r="DY89" i="2"/>
  <c r="N97" i="1"/>
  <c r="BU105" i="2"/>
  <c r="DY105" i="2"/>
  <c r="BU95" i="2"/>
  <c r="DY95" i="2"/>
  <c r="BU100" i="2"/>
  <c r="DY100" i="2"/>
  <c r="BU96" i="2"/>
  <c r="DY96" i="2"/>
  <c r="BU99" i="2"/>
  <c r="DY99" i="2"/>
  <c r="BU88" i="2"/>
  <c r="DY88" i="2"/>
  <c r="AS108" i="1"/>
  <c r="AS110" i="1" s="1"/>
  <c r="AO108" i="1"/>
  <c r="AO110" i="1" s="1"/>
  <c r="AR108" i="1"/>
  <c r="AR110" i="1" s="1"/>
  <c r="AP108" i="1"/>
  <c r="AP110" i="1" s="1"/>
  <c r="AN108" i="1"/>
  <c r="AQ108" i="1"/>
  <c r="AQ110" i="1" s="1"/>
  <c r="N90" i="1"/>
  <c r="BQ94" i="1"/>
  <c r="L106" i="1"/>
  <c r="L100" i="1"/>
  <c r="L101" i="1"/>
  <c r="L86" i="1"/>
  <c r="BQ92" i="1"/>
  <c r="BQ84" i="1"/>
  <c r="L95" i="1"/>
  <c r="BQ102" i="1"/>
  <c r="BQ85" i="1"/>
  <c r="L88" i="1"/>
  <c r="L96" i="1"/>
  <c r="M91" i="1"/>
  <c r="N91" i="1" s="1"/>
  <c r="L105" i="1"/>
  <c r="M93" i="1"/>
  <c r="N93" i="1" s="1"/>
  <c r="L103" i="1"/>
  <c r="BQ104" i="1"/>
  <c r="L99" i="1"/>
  <c r="L89" i="1"/>
  <c r="L87" i="1"/>
  <c r="M98" i="1"/>
  <c r="N98" i="1" s="1"/>
  <c r="L98" i="2"/>
  <c r="J98" i="3" s="1"/>
  <c r="AR85" i="2"/>
  <c r="J90" i="3"/>
  <c r="AS90" i="2" s="1"/>
  <c r="M90" i="2" s="1"/>
  <c r="J97" i="3"/>
  <c r="AS97" i="2" s="1"/>
  <c r="M97" i="2" s="1"/>
  <c r="J93" i="3"/>
  <c r="AS93" i="2" s="1"/>
  <c r="M93" i="2" s="1"/>
  <c r="J91" i="3"/>
  <c r="AS91" i="2" s="1"/>
  <c r="M91" i="2" s="1"/>
  <c r="AR96" i="2"/>
  <c r="AR95" i="2"/>
  <c r="L95" i="2" s="1"/>
  <c r="AR94" i="2"/>
  <c r="AR92" i="2"/>
  <c r="K110" i="1"/>
  <c r="K204" i="1"/>
  <c r="L96" i="2" l="1"/>
  <c r="J96" i="3" s="1"/>
  <c r="BU84" i="2"/>
  <c r="DY84" i="2"/>
  <c r="BU92" i="2"/>
  <c r="DY92" i="2"/>
  <c r="L92" i="2" s="1"/>
  <c r="BU85" i="2"/>
  <c r="DY85" i="2"/>
  <c r="BU104" i="2"/>
  <c r="DY104" i="2"/>
  <c r="BU102" i="2"/>
  <c r="DY102" i="2"/>
  <c r="BU94" i="2"/>
  <c r="DY94" i="2"/>
  <c r="L94" i="2" s="1"/>
  <c r="AN110" i="1"/>
  <c r="AN204" i="1"/>
  <c r="L84" i="1"/>
  <c r="L94" i="1"/>
  <c r="L102" i="1"/>
  <c r="BQ108" i="1"/>
  <c r="BQ204" i="1" s="1"/>
  <c r="L92" i="1"/>
  <c r="L104" i="1"/>
  <c r="L85" i="1"/>
  <c r="J95" i="3"/>
  <c r="K91" i="3"/>
  <c r="AT91" i="2" s="1"/>
  <c r="N91" i="2" s="1"/>
  <c r="K97" i="3"/>
  <c r="AT97" i="2" s="1"/>
  <c r="N97" i="2" s="1"/>
  <c r="K93" i="3"/>
  <c r="AT93" i="2" s="1"/>
  <c r="N93" i="2" s="1"/>
  <c r="K90" i="3"/>
  <c r="AT90" i="2" s="1"/>
  <c r="N90" i="2" s="1"/>
  <c r="BU108" i="2" l="1"/>
  <c r="BU203" i="2" s="1"/>
  <c r="J94" i="3"/>
  <c r="DY108" i="2"/>
  <c r="DY203" i="2" s="1"/>
  <c r="J92" i="3"/>
  <c r="L91" i="3"/>
  <c r="AU91" i="2" s="1"/>
  <c r="O91" i="2" s="1"/>
  <c r="L90" i="3"/>
  <c r="AU90" i="2" s="1"/>
  <c r="O90" i="2" s="1"/>
  <c r="L93" i="3"/>
  <c r="AU93" i="2" s="1"/>
  <c r="O93" i="2" s="1"/>
  <c r="L97" i="3"/>
  <c r="AU97" i="2" s="1"/>
  <c r="O97" i="2" s="1"/>
  <c r="L89" i="2"/>
  <c r="L106" i="2"/>
  <c r="J106" i="3" s="1"/>
  <c r="AS106" i="2" s="1"/>
  <c r="L100" i="2"/>
  <c r="J100" i="3" s="1"/>
  <c r="L85" i="2"/>
  <c r="L101" i="2"/>
  <c r="J101" i="3" s="1"/>
  <c r="L99" i="2"/>
  <c r="J99" i="3" s="1"/>
  <c r="L104" i="2"/>
  <c r="J104" i="3" s="1"/>
  <c r="L86" i="2"/>
  <c r="L103" i="2"/>
  <c r="J103" i="3" s="1"/>
  <c r="L87" i="2"/>
  <c r="L88" i="2"/>
  <c r="L102" i="2"/>
  <c r="J102" i="3" s="1"/>
  <c r="L105" i="2"/>
  <c r="J105" i="3" s="1"/>
  <c r="L84" i="2" l="1"/>
  <c r="BS85" i="1"/>
  <c r="EA85" i="2" s="1"/>
  <c r="CE94" i="1"/>
  <c r="CB102" i="1"/>
  <c r="CC85" i="1"/>
  <c r="EK85" i="2" s="1"/>
  <c r="BZ94" i="1"/>
  <c r="BS104" i="1"/>
  <c r="CJ96" i="1"/>
  <c r="BR104" i="1"/>
  <c r="DZ104" i="2" s="1"/>
  <c r="CH87" i="1"/>
  <c r="EP87" i="2" s="1"/>
  <c r="CA100" i="1"/>
  <c r="BX106" i="1"/>
  <c r="CC99" i="1"/>
  <c r="CH105" i="1"/>
  <c r="CA92" i="1"/>
  <c r="CB101" i="1"/>
  <c r="CF84" i="1"/>
  <c r="EN84" i="2" s="1"/>
  <c r="BZ101" i="1"/>
  <c r="BS86" i="1"/>
  <c r="EA86" i="2" s="1"/>
  <c r="CF103" i="1"/>
  <c r="CJ100" i="1"/>
  <c r="BR106" i="1"/>
  <c r="DZ106" i="2" s="1"/>
  <c r="CF89" i="1"/>
  <c r="EN89" i="2" s="1"/>
  <c r="CG100" i="1"/>
  <c r="BZ106" i="1"/>
  <c r="BW94" i="1"/>
  <c r="CI94" i="1"/>
  <c r="CH102" i="1"/>
  <c r="BW86" i="1"/>
  <c r="EE86" i="2" s="1"/>
  <c r="BX95" i="1"/>
  <c r="BR103" i="1"/>
  <c r="DZ103" i="2" s="1"/>
  <c r="CG86" i="1"/>
  <c r="EO86" i="2" s="1"/>
  <c r="BR95" i="1"/>
  <c r="CA105" i="1"/>
  <c r="CE88" i="1"/>
  <c r="EM88" i="2" s="1"/>
  <c r="CB99" i="1"/>
  <c r="CC105" i="1"/>
  <c r="CD88" i="1"/>
  <c r="EL88" i="2" s="1"/>
  <c r="BS101" i="1"/>
  <c r="CB85" i="1"/>
  <c r="EJ85" i="2" s="1"/>
  <c r="CC94" i="1"/>
  <c r="BS87" i="1"/>
  <c r="EA87" i="2" s="1"/>
  <c r="CI96" i="1"/>
  <c r="CF104" i="1"/>
  <c r="BR87" i="1"/>
  <c r="CD96" i="1"/>
  <c r="CA106" i="1"/>
  <c r="BX89" i="1"/>
  <c r="EF89" i="2" s="1"/>
  <c r="BY100" i="1"/>
  <c r="CK106" i="1"/>
  <c r="CH88" i="1"/>
  <c r="EP88" i="2" s="1"/>
  <c r="BW101" i="1"/>
  <c r="CK92" i="1"/>
  <c r="CK95" i="1"/>
  <c r="CE103" i="1"/>
  <c r="CF86" i="1"/>
  <c r="EN86" i="2" s="1"/>
  <c r="CG95" i="1"/>
  <c r="BZ103" i="1"/>
  <c r="BR89" i="1"/>
  <c r="CB100" i="1"/>
  <c r="BY106" i="1"/>
  <c r="BZ89" i="1"/>
  <c r="EH89" i="2" s="1"/>
  <c r="BW102" i="1"/>
  <c r="CG102" i="1"/>
  <c r="CH85" i="1"/>
  <c r="EP85" i="2" s="1"/>
  <c r="CE96" i="1"/>
  <c r="BX104" i="1"/>
  <c r="BR86" i="1"/>
  <c r="CJ95" i="1"/>
  <c r="CD103" i="1"/>
  <c r="CA88" i="1"/>
  <c r="EI88" i="2" s="1"/>
  <c r="BX99" i="1"/>
  <c r="BY105" i="1"/>
  <c r="CC88" i="1"/>
  <c r="EK88" i="2" s="1"/>
  <c r="CJ92" i="1"/>
  <c r="CI101" i="1"/>
  <c r="BS96" i="1"/>
  <c r="CE104" i="1"/>
  <c r="CF87" i="1"/>
  <c r="EN87" i="2" s="1"/>
  <c r="CC96" i="1"/>
  <c r="BZ104" i="1"/>
  <c r="CA89" i="1"/>
  <c r="EI89" i="2" s="1"/>
  <c r="CJ106" i="1"/>
  <c r="CK89" i="1"/>
  <c r="ES89" i="2" s="1"/>
  <c r="CH100" i="1"/>
  <c r="CJ84" i="1"/>
  <c r="ER84" i="2" s="1"/>
  <c r="CH92" i="1"/>
  <c r="CA103" i="1"/>
  <c r="CE86" i="1"/>
  <c r="EM86" i="2" s="1"/>
  <c r="CF95" i="1"/>
  <c r="BZ86" i="1"/>
  <c r="EH86" i="2" s="1"/>
  <c r="BS99" i="1"/>
  <c r="BY89" i="1"/>
  <c r="EG89" i="2" s="1"/>
  <c r="BW85" i="1"/>
  <c r="EE85" i="2" s="1"/>
  <c r="CK94" i="1"/>
  <c r="CF102" i="1"/>
  <c r="CG85" i="1"/>
  <c r="EO85" i="2" s="1"/>
  <c r="CD94" i="1"/>
  <c r="BW104" i="1"/>
  <c r="BX87" i="1"/>
  <c r="EF87" i="2" s="1"/>
  <c r="CI104" i="1"/>
  <c r="CD86" i="1"/>
  <c r="EL86" i="2" s="1"/>
  <c r="BW99" i="1"/>
  <c r="BX105" i="1"/>
  <c r="BY88" i="1"/>
  <c r="EG88" i="2" s="1"/>
  <c r="CG99" i="1"/>
  <c r="BR105" i="1"/>
  <c r="DZ105" i="2" s="1"/>
  <c r="CI92" i="1"/>
  <c r="CE101" i="1"/>
  <c r="BY92" i="1"/>
  <c r="CD101" i="1"/>
  <c r="CE87" i="1"/>
  <c r="EM87" i="2" s="1"/>
  <c r="CB96" i="1"/>
  <c r="CC104" i="1"/>
  <c r="BZ87" i="1"/>
  <c r="EH87" i="2" s="1"/>
  <c r="BS100" i="1"/>
  <c r="CI106" i="1"/>
  <c r="CJ89" i="1"/>
  <c r="ER89" i="2" s="1"/>
  <c r="BR100" i="1"/>
  <c r="DZ100" i="2" s="1"/>
  <c r="CD106" i="1"/>
  <c r="CA94" i="1"/>
  <c r="BX102" i="1"/>
  <c r="CI84" i="1"/>
  <c r="EQ84" i="2" s="1"/>
  <c r="CC92" i="1"/>
  <c r="CH101" i="1"/>
  <c r="CA86" i="1"/>
  <c r="EI86" i="2" s="1"/>
  <c r="CB95" i="1"/>
  <c r="CK103" i="1"/>
  <c r="BZ95" i="1"/>
  <c r="CK105" i="1"/>
  <c r="CF99" i="1"/>
  <c r="CG105" i="1"/>
  <c r="CJ94" i="1"/>
  <c r="BR102" i="1"/>
  <c r="DZ102" i="2" s="1"/>
  <c r="CF85" i="1"/>
  <c r="EN85" i="2" s="1"/>
  <c r="CG94" i="1"/>
  <c r="BZ102" i="1"/>
  <c r="BW87" i="1"/>
  <c r="EE87" i="2" s="1"/>
  <c r="CI87" i="1"/>
  <c r="EQ87" i="2" s="1"/>
  <c r="CH96" i="1"/>
  <c r="CE106" i="1"/>
  <c r="BX88" i="1"/>
  <c r="EF88" i="2" s="1"/>
  <c r="BR99" i="1"/>
  <c r="DZ99" i="2" s="1"/>
  <c r="CJ105" i="1"/>
  <c r="BR88" i="1"/>
  <c r="DZ88" i="2" s="1"/>
  <c r="CA101" i="1"/>
  <c r="CE84" i="1"/>
  <c r="EM84" i="2" s="1"/>
  <c r="CB92" i="1"/>
  <c r="CC101" i="1"/>
  <c r="BS95" i="1"/>
  <c r="CJ103" i="1"/>
  <c r="CC87" i="1"/>
  <c r="EK87" i="2" s="1"/>
  <c r="BS106" i="1"/>
  <c r="CI89" i="1"/>
  <c r="EQ89" i="2" s="1"/>
  <c r="CF100" i="1"/>
  <c r="CC106" i="1"/>
  <c r="CD89" i="1"/>
  <c r="EL89" i="2" s="1"/>
  <c r="CA102" i="1"/>
  <c r="BX85" i="1"/>
  <c r="EF85" i="2" s="1"/>
  <c r="BY94" i="1"/>
  <c r="CK102" i="1"/>
  <c r="BW95" i="1"/>
  <c r="CK86" i="1"/>
  <c r="ES86" i="2" s="1"/>
  <c r="CH103" i="1"/>
  <c r="CK88" i="1"/>
  <c r="ES88" i="2" s="1"/>
  <c r="CE99" i="1"/>
  <c r="CF105" i="1"/>
  <c r="CG88" i="1"/>
  <c r="EO88" i="2" s="1"/>
  <c r="BZ99" i="1"/>
  <c r="BR85" i="1"/>
  <c r="DZ85" i="2" s="1"/>
  <c r="CB94" i="1"/>
  <c r="BY102" i="1"/>
  <c r="BZ85" i="1"/>
  <c r="EH85" i="2" s="1"/>
  <c r="BW96" i="1"/>
  <c r="CK104" i="1"/>
  <c r="CG96" i="1"/>
  <c r="CD104" i="1"/>
  <c r="CE89" i="1"/>
  <c r="EM89" i="2" s="1"/>
  <c r="BX100" i="1"/>
  <c r="CJ88" i="1"/>
  <c r="ER88" i="2" s="1"/>
  <c r="CD99" i="1"/>
  <c r="BX92" i="1"/>
  <c r="BY101" i="1"/>
  <c r="CI103" i="1"/>
  <c r="CJ86" i="1"/>
  <c r="ER86" i="2" s="1"/>
  <c r="CI95" i="1"/>
  <c r="BY103" i="1"/>
  <c r="BS89" i="1"/>
  <c r="EA89" i="2" s="1"/>
  <c r="CE100" i="1"/>
  <c r="CB106" i="1"/>
  <c r="CC89" i="1"/>
  <c r="EK89" i="2" s="1"/>
  <c r="BZ100" i="1"/>
  <c r="CA85" i="1"/>
  <c r="EI85" i="2" s="1"/>
  <c r="CJ102" i="1"/>
  <c r="CK85" i="1"/>
  <c r="ES85" i="2" s="1"/>
  <c r="CH94" i="1"/>
  <c r="CA104" i="1"/>
  <c r="CC103" i="1"/>
  <c r="CH86" i="1"/>
  <c r="EP86" i="2" s="1"/>
  <c r="CA99" i="1"/>
  <c r="CB105" i="1"/>
  <c r="CF88" i="1"/>
  <c r="EN88" i="2" s="1"/>
  <c r="BZ105" i="1"/>
  <c r="BS92" i="1"/>
  <c r="BY85" i="1"/>
  <c r="EG85" i="2" s="1"/>
  <c r="CJ104" i="1"/>
  <c r="CK87" i="1"/>
  <c r="ES87" i="2" s="1"/>
  <c r="CF96" i="1"/>
  <c r="CG104" i="1"/>
  <c r="CD87" i="1"/>
  <c r="EL87" i="2" s="1"/>
  <c r="BW100" i="1"/>
  <c r="CI100" i="1"/>
  <c r="CH106" i="1"/>
  <c r="BW92" i="1"/>
  <c r="BX101" i="1"/>
  <c r="CG92" i="1"/>
  <c r="BR101" i="1"/>
  <c r="DZ101" i="2" s="1"/>
  <c r="CI86" i="1"/>
  <c r="EQ86" i="2" s="1"/>
  <c r="CE95" i="1"/>
  <c r="CB103" i="1"/>
  <c r="BY86" i="1"/>
  <c r="EG86" i="2" s="1"/>
  <c r="CD95" i="1"/>
  <c r="BS105" i="1"/>
  <c r="CB89" i="1"/>
  <c r="EJ89" i="2" s="1"/>
  <c r="CC100" i="1"/>
  <c r="BS94" i="1"/>
  <c r="CI102" i="1"/>
  <c r="CJ85" i="1"/>
  <c r="ER85" i="2" s="1"/>
  <c r="BR94" i="1"/>
  <c r="CD102" i="1"/>
  <c r="CA87" i="1"/>
  <c r="EI87" i="2" s="1"/>
  <c r="BX96" i="1"/>
  <c r="BY104" i="1"/>
  <c r="CC86" i="1"/>
  <c r="EK86" i="2" s="1"/>
  <c r="CH95" i="1"/>
  <c r="BW105" i="1"/>
  <c r="CB88" i="1"/>
  <c r="EJ88" i="2" s="1"/>
  <c r="CK99" i="1"/>
  <c r="BZ88" i="1"/>
  <c r="EH88" i="2" s="1"/>
  <c r="CK101" i="1"/>
  <c r="CF92" i="1"/>
  <c r="CG101" i="1"/>
  <c r="CJ87" i="1"/>
  <c r="ER87" i="2" s="1"/>
  <c r="BR96" i="1"/>
  <c r="CB104" i="1"/>
  <c r="CG87" i="1"/>
  <c r="EO87" i="2" s="1"/>
  <c r="BZ96" i="1"/>
  <c r="BW106" i="1"/>
  <c r="CG106" i="1"/>
  <c r="CH89" i="1"/>
  <c r="EP89" i="2" s="1"/>
  <c r="CE102" i="1"/>
  <c r="BR92" i="1"/>
  <c r="CJ101" i="1"/>
  <c r="CH84" i="1"/>
  <c r="EP84" i="2" s="1"/>
  <c r="CA95" i="1"/>
  <c r="BX103" i="1"/>
  <c r="CB86" i="1"/>
  <c r="EJ86" i="2" s="1"/>
  <c r="CC95" i="1"/>
  <c r="BS88" i="1"/>
  <c r="EA88" i="2" s="1"/>
  <c r="CJ99" i="1"/>
  <c r="CI105" i="1"/>
  <c r="BS102" i="1"/>
  <c r="CI85" i="1"/>
  <c r="EQ85" i="2" s="1"/>
  <c r="CF94" i="1"/>
  <c r="CC102" i="1"/>
  <c r="CD85" i="1"/>
  <c r="EL85" i="2" s="1"/>
  <c r="CA96" i="1"/>
  <c r="BY87" i="1"/>
  <c r="EG87" i="2" s="1"/>
  <c r="CK96" i="1"/>
  <c r="CH104" i="1"/>
  <c r="BW88" i="1"/>
  <c r="EE88" i="2" s="1"/>
  <c r="CH99" i="1"/>
  <c r="CK84" i="1"/>
  <c r="ES84" i="2" s="1"/>
  <c r="CE92" i="1"/>
  <c r="CF101" i="1"/>
  <c r="BZ92" i="1"/>
  <c r="BS103" i="1"/>
  <c r="CB87" i="1"/>
  <c r="EJ87" i="2" s="1"/>
  <c r="BY96" i="1"/>
  <c r="BW89" i="1"/>
  <c r="EE89" i="2" s="1"/>
  <c r="CK100" i="1"/>
  <c r="CF106" i="1"/>
  <c r="CG89" i="1"/>
  <c r="EO89" i="2" s="1"/>
  <c r="CD100" i="1"/>
  <c r="CE85" i="1"/>
  <c r="EM85" i="2" s="1"/>
  <c r="BX94" i="1"/>
  <c r="CG84" i="1"/>
  <c r="EO84" i="2" s="1"/>
  <c r="CD92" i="1"/>
  <c r="BW103" i="1"/>
  <c r="BX86" i="1"/>
  <c r="EF86" i="2" s="1"/>
  <c r="BY95" i="1"/>
  <c r="CG103" i="1"/>
  <c r="CI99" i="1"/>
  <c r="CE105" i="1"/>
  <c r="CI88" i="1"/>
  <c r="EQ88" i="2" s="1"/>
  <c r="BY99" i="1"/>
  <c r="CD105" i="1"/>
  <c r="AS103" i="2"/>
  <c r="J89" i="3"/>
  <c r="AS89" i="2" s="1"/>
  <c r="AS98" i="2"/>
  <c r="M98" i="2" s="1"/>
  <c r="K98" i="3" s="1"/>
  <c r="AS105" i="2"/>
  <c r="AS101" i="2"/>
  <c r="AS102" i="2"/>
  <c r="AS100" i="2"/>
  <c r="J85" i="3"/>
  <c r="AS85" i="2" s="1"/>
  <c r="AS99" i="2"/>
  <c r="AS104" i="2"/>
  <c r="J86" i="3"/>
  <c r="AS86" i="2" s="1"/>
  <c r="L108" i="1"/>
  <c r="J88" i="3"/>
  <c r="AS88" i="2" s="1"/>
  <c r="J87" i="3"/>
  <c r="AS87" i="2" s="1"/>
  <c r="CJ96" i="2" l="1"/>
  <c r="EN96" i="2"/>
  <c r="CM103" i="2"/>
  <c r="EQ103" i="2"/>
  <c r="CK96" i="2"/>
  <c r="EO96" i="2"/>
  <c r="CK94" i="2"/>
  <c r="EO94" i="2"/>
  <c r="CB105" i="2"/>
  <c r="EF105" i="2"/>
  <c r="CE103" i="2"/>
  <c r="EI103" i="2"/>
  <c r="CK102" i="2"/>
  <c r="EO102" i="2"/>
  <c r="CF101" i="2"/>
  <c r="EJ101" i="2"/>
  <c r="CE95" i="2"/>
  <c r="EI95" i="2"/>
  <c r="CD96" i="2"/>
  <c r="EH96" i="2"/>
  <c r="BW105" i="2"/>
  <c r="EA105" i="2"/>
  <c r="CB101" i="2"/>
  <c r="EF101" i="2"/>
  <c r="CC101" i="2"/>
  <c r="EG101" i="2"/>
  <c r="CO104" i="2"/>
  <c r="ES104" i="2"/>
  <c r="CJ105" i="2"/>
  <c r="EN105" i="2"/>
  <c r="CN103" i="2"/>
  <c r="ER103" i="2"/>
  <c r="CF95" i="2"/>
  <c r="EJ95" i="2"/>
  <c r="CH101" i="2"/>
  <c r="EL101" i="2"/>
  <c r="CA99" i="2"/>
  <c r="EE99" i="2"/>
  <c r="CO94" i="2"/>
  <c r="ES94" i="2"/>
  <c r="CL92" i="2"/>
  <c r="EP92" i="2"/>
  <c r="CA102" i="2"/>
  <c r="EE102" i="2"/>
  <c r="CI103" i="2"/>
  <c r="EM103" i="2"/>
  <c r="CE106" i="2"/>
  <c r="EI106" i="2"/>
  <c r="BW101" i="2"/>
  <c r="EA101" i="2"/>
  <c r="CE92" i="2"/>
  <c r="EI92" i="2"/>
  <c r="BW104" i="2"/>
  <c r="EA104" i="2"/>
  <c r="CB96" i="2"/>
  <c r="EF96" i="2"/>
  <c r="CD100" i="2"/>
  <c r="EH100" i="2"/>
  <c r="CO103" i="2"/>
  <c r="ES103" i="2"/>
  <c r="BW102" i="2"/>
  <c r="EA102" i="2"/>
  <c r="CO99" i="2"/>
  <c r="ES99" i="2"/>
  <c r="CH102" i="2"/>
  <c r="EL102" i="2"/>
  <c r="CH95" i="2"/>
  <c r="EL95" i="2"/>
  <c r="CA92" i="2"/>
  <c r="EE92" i="2"/>
  <c r="CN104" i="2"/>
  <c r="ER104" i="2"/>
  <c r="CG103" i="2"/>
  <c r="EK103" i="2"/>
  <c r="CF106" i="2"/>
  <c r="EJ106" i="2"/>
  <c r="CB92" i="2"/>
  <c r="EF92" i="2"/>
  <c r="CA96" i="2"/>
  <c r="EE96" i="2"/>
  <c r="CI99" i="2"/>
  <c r="EM99" i="2"/>
  <c r="CE102" i="2"/>
  <c r="EI102" i="2"/>
  <c r="BW95" i="2"/>
  <c r="EA95" i="2"/>
  <c r="CC92" i="2"/>
  <c r="EG92" i="2"/>
  <c r="CI104" i="2"/>
  <c r="EM104" i="2"/>
  <c r="CH103" i="2"/>
  <c r="EL103" i="2"/>
  <c r="CO95" i="2"/>
  <c r="ES95" i="2"/>
  <c r="CH96" i="2"/>
  <c r="EL96" i="2"/>
  <c r="CB95" i="2"/>
  <c r="EF95" i="2"/>
  <c r="CL105" i="2"/>
  <c r="EP105" i="2"/>
  <c r="CD94" i="2"/>
  <c r="EH94" i="2"/>
  <c r="CC99" i="2"/>
  <c r="EG99" i="2"/>
  <c r="CO101" i="2"/>
  <c r="ES101" i="2"/>
  <c r="CH106" i="2"/>
  <c r="EL106" i="2"/>
  <c r="CJ102" i="2"/>
  <c r="EN102" i="2"/>
  <c r="CG96" i="2"/>
  <c r="EK96" i="2"/>
  <c r="CB99" i="2"/>
  <c r="EF99" i="2"/>
  <c r="CN96" i="2"/>
  <c r="ER96" i="2"/>
  <c r="CC96" i="2"/>
  <c r="EG96" i="2"/>
  <c r="CI105" i="2"/>
  <c r="EM105" i="2"/>
  <c r="BW103" i="2"/>
  <c r="EA103" i="2"/>
  <c r="CO96" i="2"/>
  <c r="ES96" i="2"/>
  <c r="CM105" i="2"/>
  <c r="EQ105" i="2"/>
  <c r="CN101" i="2"/>
  <c r="ER101" i="2"/>
  <c r="CF104" i="2"/>
  <c r="EJ104" i="2"/>
  <c r="M94" i="1"/>
  <c r="DZ94" i="2"/>
  <c r="CL106" i="2"/>
  <c r="EP106" i="2"/>
  <c r="CE104" i="2"/>
  <c r="EI104" i="2"/>
  <c r="CI100" i="2"/>
  <c r="EM100" i="2"/>
  <c r="CH99" i="2"/>
  <c r="EL99" i="2"/>
  <c r="CG101" i="2"/>
  <c r="EK101" i="2"/>
  <c r="CI106" i="2"/>
  <c r="EM106" i="2"/>
  <c r="CN94" i="2"/>
  <c r="ER94" i="2"/>
  <c r="CL101" i="2"/>
  <c r="EP101" i="2"/>
  <c r="CM106" i="2"/>
  <c r="EQ106" i="2"/>
  <c r="CI101" i="2"/>
  <c r="EM101" i="2"/>
  <c r="CM104" i="2"/>
  <c r="EQ104" i="2"/>
  <c r="CL100" i="2"/>
  <c r="EP100" i="2"/>
  <c r="BW96" i="2"/>
  <c r="EA96" i="2"/>
  <c r="CN95" i="2"/>
  <c r="ER95" i="2"/>
  <c r="CC106" i="2"/>
  <c r="EG106" i="2"/>
  <c r="CO92" i="2"/>
  <c r="ES92" i="2"/>
  <c r="M87" i="1"/>
  <c r="DZ87" i="2"/>
  <c r="CG105" i="2"/>
  <c r="EK105" i="2"/>
  <c r="CN100" i="2"/>
  <c r="ER100" i="2"/>
  <c r="CG99" i="2"/>
  <c r="EK99" i="2"/>
  <c r="CJ94" i="2"/>
  <c r="EN94" i="2"/>
  <c r="CK100" i="2"/>
  <c r="EO100" i="2"/>
  <c r="CB94" i="2"/>
  <c r="EF94" i="2"/>
  <c r="CL104" i="2"/>
  <c r="EP104" i="2"/>
  <c r="CM99" i="2"/>
  <c r="EQ99" i="2"/>
  <c r="CK103" i="2"/>
  <c r="EO103" i="2"/>
  <c r="CH100" i="2"/>
  <c r="EL100" i="2"/>
  <c r="CD92" i="2"/>
  <c r="EH92" i="2"/>
  <c r="CN99" i="2"/>
  <c r="ER99" i="2"/>
  <c r="M92" i="1"/>
  <c r="N92" i="1" s="1"/>
  <c r="DZ92" i="2"/>
  <c r="M96" i="1"/>
  <c r="N96" i="1" s="1"/>
  <c r="DZ96" i="2"/>
  <c r="CA105" i="2"/>
  <c r="EE105" i="2"/>
  <c r="CF103" i="2"/>
  <c r="EJ103" i="2"/>
  <c r="CM100" i="2"/>
  <c r="EQ100" i="2"/>
  <c r="BW92" i="2"/>
  <c r="EA92" i="2"/>
  <c r="CL94" i="2"/>
  <c r="EP94" i="2"/>
  <c r="CC102" i="2"/>
  <c r="EG102" i="2"/>
  <c r="CL103" i="2"/>
  <c r="EP103" i="2"/>
  <c r="CG106" i="2"/>
  <c r="EK106" i="2"/>
  <c r="CF92" i="2"/>
  <c r="EJ92" i="2"/>
  <c r="CL96" i="2"/>
  <c r="EP96" i="2"/>
  <c r="CK105" i="2"/>
  <c r="EO105" i="2"/>
  <c r="CG92" i="2"/>
  <c r="EK92" i="2"/>
  <c r="BW100" i="2"/>
  <c r="EA100" i="2"/>
  <c r="CM92" i="2"/>
  <c r="EQ92" i="2"/>
  <c r="BW99" i="2"/>
  <c r="EA99" i="2"/>
  <c r="CM101" i="2"/>
  <c r="EQ101" i="2"/>
  <c r="M86" i="1"/>
  <c r="N86" i="1" s="1"/>
  <c r="DZ86" i="2"/>
  <c r="CF100" i="2"/>
  <c r="EJ100" i="2"/>
  <c r="CA101" i="2"/>
  <c r="EE101" i="2"/>
  <c r="CJ104" i="2"/>
  <c r="EN104" i="2"/>
  <c r="CF99" i="2"/>
  <c r="EJ99" i="2"/>
  <c r="CL102" i="2"/>
  <c r="EP102" i="2"/>
  <c r="CJ103" i="2"/>
  <c r="EN103" i="2"/>
  <c r="CB106" i="2"/>
  <c r="EF106" i="2"/>
  <c r="CF102" i="2"/>
  <c r="EJ102" i="2"/>
  <c r="CL99" i="2"/>
  <c r="EP99" i="2"/>
  <c r="CK92" i="2"/>
  <c r="EO92" i="2"/>
  <c r="CC94" i="2"/>
  <c r="EG94" i="2"/>
  <c r="CC95" i="2"/>
  <c r="EG95" i="2"/>
  <c r="CJ101" i="2"/>
  <c r="EN101" i="2"/>
  <c r="CE96" i="2"/>
  <c r="EI96" i="2"/>
  <c r="CI102" i="2"/>
  <c r="EM102" i="2"/>
  <c r="CL95" i="2"/>
  <c r="EP95" i="2"/>
  <c r="CM102" i="2"/>
  <c r="EQ102" i="2"/>
  <c r="CI95" i="2"/>
  <c r="EM95" i="2"/>
  <c r="CA100" i="2"/>
  <c r="EE100" i="2"/>
  <c r="CD105" i="2"/>
  <c r="EH105" i="2"/>
  <c r="CC103" i="2"/>
  <c r="EG103" i="2"/>
  <c r="CB100" i="2"/>
  <c r="EF100" i="2"/>
  <c r="CF94" i="2"/>
  <c r="EJ94" i="2"/>
  <c r="CJ100" i="2"/>
  <c r="EN100" i="2"/>
  <c r="CJ99" i="2"/>
  <c r="EN99" i="2"/>
  <c r="CA104" i="2"/>
  <c r="EE104" i="2"/>
  <c r="CN106" i="2"/>
  <c r="ER106" i="2"/>
  <c r="CN92" i="2"/>
  <c r="ER92" i="2"/>
  <c r="CB104" i="2"/>
  <c r="EF104" i="2"/>
  <c r="M89" i="1"/>
  <c r="N89" i="1" s="1"/>
  <c r="DZ89" i="2"/>
  <c r="CM96" i="2"/>
  <c r="EQ96" i="2"/>
  <c r="CM94" i="2"/>
  <c r="EQ94" i="2"/>
  <c r="CE100" i="2"/>
  <c r="EI100" i="2"/>
  <c r="CI94" i="2"/>
  <c r="EM94" i="2"/>
  <c r="CB103" i="2"/>
  <c r="EF103" i="2"/>
  <c r="CJ106" i="2"/>
  <c r="EN106" i="2"/>
  <c r="CI92" i="2"/>
  <c r="EM92" i="2"/>
  <c r="CG95" i="2"/>
  <c r="EK95" i="2"/>
  <c r="CK101" i="2"/>
  <c r="EO101" i="2"/>
  <c r="BW94" i="2"/>
  <c r="EA94" i="2"/>
  <c r="CN102" i="2"/>
  <c r="ER102" i="2"/>
  <c r="CM95" i="2"/>
  <c r="EQ95" i="2"/>
  <c r="CA95" i="2"/>
  <c r="EE95" i="2"/>
  <c r="CE101" i="2"/>
  <c r="EI101" i="2"/>
  <c r="CO105" i="2"/>
  <c r="ES105" i="2"/>
  <c r="CB102" i="2"/>
  <c r="EF102" i="2"/>
  <c r="CG104" i="2"/>
  <c r="EK104" i="2"/>
  <c r="CK99" i="2"/>
  <c r="EO99" i="2"/>
  <c r="CH94" i="2"/>
  <c r="EL94" i="2"/>
  <c r="CJ95" i="2"/>
  <c r="EN95" i="2"/>
  <c r="CI96" i="2"/>
  <c r="EM96" i="2"/>
  <c r="CD103" i="2"/>
  <c r="EH103" i="2"/>
  <c r="CO106" i="2"/>
  <c r="ES106" i="2"/>
  <c r="CE105" i="2"/>
  <c r="EI105" i="2"/>
  <c r="CA94" i="2"/>
  <c r="EE94" i="2"/>
  <c r="CD101" i="2"/>
  <c r="EH101" i="2"/>
  <c r="CH92" i="2"/>
  <c r="EL92" i="2"/>
  <c r="CA106" i="2"/>
  <c r="EE106" i="2"/>
  <c r="CE99" i="2"/>
  <c r="EI99" i="2"/>
  <c r="CN105" i="2"/>
  <c r="ER105" i="2"/>
  <c r="CH105" i="2"/>
  <c r="EL105" i="2"/>
  <c r="CA103" i="2"/>
  <c r="EE103" i="2"/>
  <c r="CO100" i="2"/>
  <c r="ES100" i="2"/>
  <c r="CG102" i="2"/>
  <c r="EK102" i="2"/>
  <c r="CK106" i="2"/>
  <c r="EO106" i="2"/>
  <c r="CJ92" i="2"/>
  <c r="EN92" i="2"/>
  <c r="CC104" i="2"/>
  <c r="EG104" i="2"/>
  <c r="CG100" i="2"/>
  <c r="EK100" i="2"/>
  <c r="CK104" i="2"/>
  <c r="EO104" i="2"/>
  <c r="CF105" i="2"/>
  <c r="EJ105" i="2"/>
  <c r="CH104" i="2"/>
  <c r="EL104" i="2"/>
  <c r="CD99" i="2"/>
  <c r="EH99" i="2"/>
  <c r="CO102" i="2"/>
  <c r="ES102" i="2"/>
  <c r="BW106" i="2"/>
  <c r="EA106" i="2"/>
  <c r="CD102" i="2"/>
  <c r="EH102" i="2"/>
  <c r="CD95" i="2"/>
  <c r="EH95" i="2"/>
  <c r="CE94" i="2"/>
  <c r="EI94" i="2"/>
  <c r="CF96" i="2"/>
  <c r="EJ96" i="2"/>
  <c r="CD104" i="2"/>
  <c r="EH104" i="2"/>
  <c r="CC105" i="2"/>
  <c r="EG105" i="2"/>
  <c r="CK95" i="2"/>
  <c r="EO95" i="2"/>
  <c r="CC100" i="2"/>
  <c r="EG100" i="2"/>
  <c r="CG94" i="2"/>
  <c r="EK94" i="2"/>
  <c r="M95" i="1"/>
  <c r="DZ95" i="2"/>
  <c r="CD106" i="2"/>
  <c r="EH106" i="2"/>
  <c r="N94" i="1"/>
  <c r="BV104" i="2"/>
  <c r="M104" i="1"/>
  <c r="N104" i="1" s="1"/>
  <c r="BV88" i="2"/>
  <c r="M88" i="2" s="1"/>
  <c r="M88" i="1"/>
  <c r="N88" i="1" s="1"/>
  <c r="BV100" i="2"/>
  <c r="M100" i="2" s="1"/>
  <c r="M100" i="1"/>
  <c r="N100" i="1" s="1"/>
  <c r="N95" i="1"/>
  <c r="BV106" i="2"/>
  <c r="M106" i="1"/>
  <c r="N106" i="1" s="1"/>
  <c r="BV101" i="2"/>
  <c r="M101" i="1"/>
  <c r="N101" i="1" s="1"/>
  <c r="BV99" i="2"/>
  <c r="M99" i="1"/>
  <c r="N99" i="1" s="1"/>
  <c r="BV105" i="2"/>
  <c r="M105" i="1"/>
  <c r="N105" i="1" s="1"/>
  <c r="BV103" i="2"/>
  <c r="M103" i="1"/>
  <c r="N103" i="1" s="1"/>
  <c r="BV85" i="2"/>
  <c r="M85" i="2" s="1"/>
  <c r="M85" i="1"/>
  <c r="N85" i="1" s="1"/>
  <c r="N87" i="1"/>
  <c r="BV102" i="2"/>
  <c r="M102" i="1"/>
  <c r="N102" i="1" s="1"/>
  <c r="BV96" i="2"/>
  <c r="BV94" i="2"/>
  <c r="BV95" i="2"/>
  <c r="BV92" i="2"/>
  <c r="AS95" i="2"/>
  <c r="AS96" i="2"/>
  <c r="AS92" i="2"/>
  <c r="AS94" i="2"/>
  <c r="L204" i="1"/>
  <c r="J84" i="3"/>
  <c r="BE108" i="1"/>
  <c r="BE110" i="1" s="1"/>
  <c r="BG108" i="1"/>
  <c r="BG110" i="1" s="1"/>
  <c r="BH108" i="1"/>
  <c r="BH110" i="1" s="1"/>
  <c r="BC108" i="1"/>
  <c r="BC110" i="1" s="1"/>
  <c r="BX84" i="1"/>
  <c r="EF84" i="2" s="1"/>
  <c r="AU108" i="1"/>
  <c r="AU110" i="1" s="1"/>
  <c r="BY84" i="1"/>
  <c r="EG84" i="2" s="1"/>
  <c r="AV108" i="1"/>
  <c r="AV110" i="1" s="1"/>
  <c r="CD84" i="1"/>
  <c r="EL84" i="2" s="1"/>
  <c r="BA108" i="1"/>
  <c r="BA110" i="1" s="1"/>
  <c r="BS84" i="1"/>
  <c r="EA84" i="2" s="1"/>
  <c r="CB84" i="1"/>
  <c r="EJ84" i="2" s="1"/>
  <c r="AY108" i="1"/>
  <c r="AY110" i="1" s="1"/>
  <c r="CC84" i="1"/>
  <c r="EK84" i="2" s="1"/>
  <c r="AZ108" i="1"/>
  <c r="AZ110" i="1" s="1"/>
  <c r="BZ84" i="1"/>
  <c r="EH84" i="2" s="1"/>
  <c r="AW108" i="1"/>
  <c r="AW110" i="1" s="1"/>
  <c r="BW84" i="1"/>
  <c r="EE84" i="2" s="1"/>
  <c r="AT108" i="1"/>
  <c r="AT110" i="1" s="1"/>
  <c r="CA84" i="1"/>
  <c r="EI84" i="2" s="1"/>
  <c r="AX108" i="1"/>
  <c r="AX110" i="1" s="1"/>
  <c r="BR84" i="1"/>
  <c r="DZ84" i="2" s="1"/>
  <c r="BW86" i="2"/>
  <c r="BV89" i="2"/>
  <c r="BB108" i="1"/>
  <c r="BB110" i="1" s="1"/>
  <c r="BV87" i="2"/>
  <c r="BV86" i="2"/>
  <c r="BF108" i="1"/>
  <c r="BF110" i="1" s="1"/>
  <c r="BD108" i="1"/>
  <c r="BD110" i="1" s="1"/>
  <c r="EO108" i="2" l="1"/>
  <c r="ES108" i="2"/>
  <c r="EM108" i="2"/>
  <c r="EQ108" i="2"/>
  <c r="ER108" i="2"/>
  <c r="EP108" i="2"/>
  <c r="EL108" i="2"/>
  <c r="EN108" i="2"/>
  <c r="EH108" i="2"/>
  <c r="EG108" i="2"/>
  <c r="DZ108" i="2"/>
  <c r="DZ203" i="2" s="1"/>
  <c r="EK108" i="2"/>
  <c r="EI108" i="2"/>
  <c r="EJ108" i="2"/>
  <c r="EA108" i="2"/>
  <c r="EA203" i="2" s="1"/>
  <c r="EF108" i="2"/>
  <c r="M87" i="2"/>
  <c r="K87" i="3" s="1"/>
  <c r="AT87" i="2" s="1"/>
  <c r="EE108" i="2"/>
  <c r="BV84" i="2"/>
  <c r="M84" i="1"/>
  <c r="N84" i="1" s="1"/>
  <c r="K100" i="3"/>
  <c r="AS84" i="2"/>
  <c r="BG204" i="1"/>
  <c r="BH204" i="1"/>
  <c r="BE204" i="1"/>
  <c r="M92" i="2"/>
  <c r="K92" i="3" s="1"/>
  <c r="M95" i="2"/>
  <c r="K95" i="3" s="1"/>
  <c r="M94" i="2"/>
  <c r="K94" i="3" s="1"/>
  <c r="M96" i="2"/>
  <c r="K96" i="3" s="1"/>
  <c r="BB204" i="1"/>
  <c r="AY204" i="1"/>
  <c r="AU204" i="1"/>
  <c r="BF204" i="1"/>
  <c r="AO204" i="1"/>
  <c r="AT204" i="1"/>
  <c r="BA204" i="1"/>
  <c r="BD204" i="1"/>
  <c r="AX204" i="1"/>
  <c r="AW204" i="1"/>
  <c r="AZ204" i="1"/>
  <c r="AP204" i="1"/>
  <c r="AV204" i="1"/>
  <c r="BC204" i="1"/>
  <c r="M105" i="2"/>
  <c r="M101" i="2"/>
  <c r="BR108" i="1"/>
  <c r="BR204" i="1" s="1"/>
  <c r="K85" i="3"/>
  <c r="AT85" i="2" s="1"/>
  <c r="M104" i="2"/>
  <c r="K88" i="3"/>
  <c r="AT88" i="2" s="1"/>
  <c r="M99" i="2"/>
  <c r="K99" i="3" s="1"/>
  <c r="AT99" i="2" s="1"/>
  <c r="BV108" i="2"/>
  <c r="BV203" i="2" s="1"/>
  <c r="BW85" i="2"/>
  <c r="BW84" i="2"/>
  <c r="M102" i="2"/>
  <c r="K102" i="3" s="1"/>
  <c r="BW88" i="2"/>
  <c r="M86" i="2"/>
  <c r="M103" i="2"/>
  <c r="K103" i="3" s="1"/>
  <c r="M106" i="2"/>
  <c r="K106" i="3" s="1"/>
  <c r="AT106" i="2" s="1"/>
  <c r="M89" i="2"/>
  <c r="M84" i="2" l="1"/>
  <c r="K84" i="3" s="1"/>
  <c r="AT84" i="2" s="1"/>
  <c r="K105" i="3"/>
  <c r="AT105" i="2" s="1"/>
  <c r="N105" i="2" s="1"/>
  <c r="L105" i="3" s="1"/>
  <c r="AT100" i="2"/>
  <c r="N100" i="2" s="1"/>
  <c r="L100" i="3" s="1"/>
  <c r="K101" i="3"/>
  <c r="AT101" i="2" s="1"/>
  <c r="N101" i="2" s="1"/>
  <c r="L101" i="3" s="1"/>
  <c r="AT103" i="2"/>
  <c r="K104" i="3"/>
  <c r="AT104" i="2" s="1"/>
  <c r="N104" i="2" s="1"/>
  <c r="M108" i="1"/>
  <c r="AT102" i="2"/>
  <c r="AT98" i="2"/>
  <c r="N98" i="2" s="1"/>
  <c r="L98" i="3" s="1"/>
  <c r="BW89" i="2"/>
  <c r="BW87" i="2"/>
  <c r="N85" i="2"/>
  <c r="BS108" i="1"/>
  <c r="BS204" i="1" s="1"/>
  <c r="N88" i="2"/>
  <c r="K86" i="3"/>
  <c r="AT86" i="2" s="1"/>
  <c r="K89" i="3"/>
  <c r="AT89" i="2" s="1"/>
  <c r="L104" i="3" l="1"/>
  <c r="AU104" i="2" s="1"/>
  <c r="AT96" i="2"/>
  <c r="N96" i="2" s="1"/>
  <c r="L96" i="3" s="1"/>
  <c r="AT94" i="2"/>
  <c r="N94" i="2" s="1"/>
  <c r="L94" i="3" s="1"/>
  <c r="AT92" i="2"/>
  <c r="N92" i="2" s="1"/>
  <c r="L92" i="3" s="1"/>
  <c r="AT95" i="2"/>
  <c r="N95" i="2" s="1"/>
  <c r="L95" i="3" s="1"/>
  <c r="M204" i="1"/>
  <c r="N102" i="2"/>
  <c r="N106" i="2"/>
  <c r="N103" i="2"/>
  <c r="N99" i="2"/>
  <c r="N86" i="2"/>
  <c r="L86" i="3" s="1"/>
  <c r="AU86" i="2" s="1"/>
  <c r="N89" i="2"/>
  <c r="L89" i="3" s="1"/>
  <c r="AU89" i="2" s="1"/>
  <c r="BW108" i="2"/>
  <c r="BW203" i="2" s="1"/>
  <c r="L85" i="3"/>
  <c r="L88" i="3"/>
  <c r="AU88" i="2" s="1"/>
  <c r="N87" i="2"/>
  <c r="AU100" i="2"/>
  <c r="N108" i="1"/>
  <c r="AU101" i="2" l="1"/>
  <c r="L102" i="3"/>
  <c r="AU102" i="2" s="1"/>
  <c r="AU98" i="2"/>
  <c r="O98" i="2" s="1"/>
  <c r="L99" i="3"/>
  <c r="AU99" i="2" s="1"/>
  <c r="AU105" i="2"/>
  <c r="L106" i="3"/>
  <c r="AU106" i="2" s="1"/>
  <c r="L103" i="3"/>
  <c r="AU103" i="2" s="1"/>
  <c r="AU95" i="2"/>
  <c r="AU92" i="2"/>
  <c r="AU94" i="2"/>
  <c r="AU96" i="2"/>
  <c r="N204" i="1"/>
  <c r="AU85" i="2"/>
  <c r="CA86" i="2"/>
  <c r="N84" i="2"/>
  <c r="L87" i="3"/>
  <c r="AU87" i="2" s="1"/>
  <c r="CA85" i="2" l="1"/>
  <c r="L84" i="3"/>
  <c r="AU84" i="2" s="1"/>
  <c r="CA88" i="2" l="1"/>
  <c r="CB86" i="2"/>
  <c r="CA87" i="2"/>
  <c r="CB85" i="2"/>
  <c r="CA84" i="2"/>
  <c r="CC85" i="2" l="1"/>
  <c r="CB89" i="2" l="1"/>
  <c r="CC87" i="2"/>
  <c r="CD86" i="2"/>
  <c r="BW108" i="1"/>
  <c r="BW204" i="1" s="1"/>
  <c r="CB84" i="2"/>
  <c r="CC86" i="2"/>
  <c r="CA89" i="2"/>
  <c r="CB88" i="2"/>
  <c r="CB87" i="2"/>
  <c r="EE203" i="2" l="1"/>
  <c r="EF203" i="2"/>
  <c r="CD85" i="2"/>
  <c r="CE86" i="2" l="1"/>
  <c r="CC89" i="2"/>
  <c r="CC84" i="2"/>
  <c r="CD87" i="2"/>
  <c r="CC88" i="2"/>
  <c r="CA108" i="2"/>
  <c r="CA203" i="2" s="1"/>
  <c r="EG203" i="2" l="1"/>
  <c r="BX108" i="1"/>
  <c r="BX204" i="1" s="1"/>
  <c r="CB108" i="2"/>
  <c r="CB203" i="2" s="1"/>
  <c r="CE85" i="2"/>
  <c r="CF86" i="2"/>
  <c r="CC108" i="2"/>
  <c r="CC203" i="2" s="1"/>
  <c r="BY108" i="1" l="1"/>
  <c r="BY204" i="1" s="1"/>
  <c r="CF85" i="2"/>
  <c r="CD88" i="2"/>
  <c r="CD84" i="2"/>
  <c r="CD89" i="2"/>
  <c r="CE87" i="2"/>
  <c r="EH203" i="2" l="1"/>
  <c r="CE89" i="2"/>
  <c r="CG85" i="2"/>
  <c r="CD108" i="2"/>
  <c r="CD203" i="2" s="1"/>
  <c r="CG86" i="2"/>
  <c r="CE88" i="2" l="1"/>
  <c r="CH86" i="2"/>
  <c r="CF87" i="2"/>
  <c r="BZ108" i="1"/>
  <c r="BZ204" i="1" s="1"/>
  <c r="EI203" i="2"/>
  <c r="CE84" i="2"/>
  <c r="CF88" i="2" l="1"/>
  <c r="CE108" i="2"/>
  <c r="CE203" i="2" s="1"/>
  <c r="CA108" i="1"/>
  <c r="CA204" i="1" s="1"/>
  <c r="CH85" i="2"/>
  <c r="CF84" i="2"/>
  <c r="CF89" i="2" l="1"/>
  <c r="CI86" i="2"/>
  <c r="CG87" i="2"/>
  <c r="CG84" i="2"/>
  <c r="CG88" i="2"/>
  <c r="CG89" i="2"/>
  <c r="EJ203" i="2" l="1"/>
  <c r="CF108" i="2"/>
  <c r="CF203" i="2" s="1"/>
  <c r="CB108" i="1"/>
  <c r="CB204" i="1" s="1"/>
  <c r="CH88" i="2"/>
  <c r="CI85" i="2"/>
  <c r="CJ86" i="2"/>
  <c r="CH84" i="2"/>
  <c r="EK203" i="2" l="1"/>
  <c r="CH89" i="2"/>
  <c r="CI84" i="2"/>
  <c r="CK86" i="2" l="1"/>
  <c r="CI88" i="2"/>
  <c r="CJ88" i="2"/>
  <c r="CJ85" i="2"/>
  <c r="CH87" i="2"/>
  <c r="CJ84" i="2"/>
  <c r="CG108" i="2"/>
  <c r="CG203" i="2" s="1"/>
  <c r="CC108" i="1"/>
  <c r="CC204" i="1" s="1"/>
  <c r="EL203" i="2" l="1"/>
  <c r="CD108" i="1"/>
  <c r="CD204" i="1" s="1"/>
  <c r="CI89" i="2"/>
  <c r="CL86" i="2"/>
  <c r="CH108" i="2"/>
  <c r="CH203" i="2" s="1"/>
  <c r="CK84" i="2" l="1"/>
  <c r="CK85" i="2"/>
  <c r="CI87" i="2"/>
  <c r="CK88" i="2"/>
  <c r="EM203" i="2" l="1"/>
  <c r="CE108" i="1"/>
  <c r="CE204" i="1" s="1"/>
  <c r="CI108" i="2"/>
  <c r="CI203" i="2" s="1"/>
  <c r="CJ89" i="2"/>
  <c r="EN203" i="2" s="1"/>
  <c r="CK87" i="2"/>
  <c r="CM86" i="2"/>
  <c r="CL84" i="2"/>
  <c r="CJ87" i="2"/>
  <c r="CL85" i="2" l="1"/>
  <c r="CL88" i="2"/>
  <c r="CM84" i="2"/>
  <c r="CM85" i="2" l="1"/>
  <c r="CN86" i="2"/>
  <c r="CN84" i="2"/>
  <c r="CJ108" i="2"/>
  <c r="CJ203" i="2" s="1"/>
  <c r="CF108" i="1"/>
  <c r="CF204" i="1" s="1"/>
  <c r="CM88" i="2" l="1"/>
  <c r="CL87" i="2"/>
  <c r="CL89" i="2"/>
  <c r="CO84" i="2"/>
  <c r="CK89" i="2"/>
  <c r="CG108" i="1"/>
  <c r="CG204" i="1" s="1"/>
  <c r="EP203" i="2" l="1"/>
  <c r="CK108" i="2"/>
  <c r="CK203" i="2" s="1"/>
  <c r="EO203" i="2"/>
  <c r="CO86" i="2"/>
  <c r="CM89" i="2"/>
  <c r="CN85" i="2"/>
  <c r="CH108" i="1" l="1"/>
  <c r="CH204" i="1" s="1"/>
  <c r="CM87" i="2"/>
  <c r="EQ203" i="2"/>
  <c r="CN88" i="2" l="1"/>
  <c r="CM108" i="2"/>
  <c r="CM203" i="2" s="1"/>
  <c r="CL108" i="2"/>
  <c r="CL203" i="2" s="1"/>
  <c r="CO87" i="2"/>
  <c r="CN89" i="2"/>
  <c r="CN87" i="2"/>
  <c r="CO85" i="2"/>
  <c r="ER203" i="2" l="1"/>
  <c r="CI108" i="1"/>
  <c r="CI204" i="1" s="1"/>
  <c r="CO88" i="2"/>
  <c r="CJ108" i="1" l="1"/>
  <c r="CJ204" i="1" s="1"/>
  <c r="CN108" i="2"/>
  <c r="CN203" i="2" s="1"/>
  <c r="CO89" i="2"/>
  <c r="ES203" i="2" l="1"/>
  <c r="CK108" i="1"/>
  <c r="CK204" i="1" s="1"/>
  <c r="CO108" i="2"/>
  <c r="CO203" i="2" s="1"/>
  <c r="BQ193" i="1" l="1"/>
  <c r="BQ205" i="1" s="1"/>
  <c r="BU193" i="2" l="1"/>
  <c r="BU204" i="2" s="1"/>
  <c r="I7" i="3" l="1"/>
  <c r="AM46" i="1"/>
  <c r="AN7" i="1" s="1"/>
  <c r="K198" i="1"/>
  <c r="I6" i="4" l="1"/>
  <c r="U6" i="4" s="1"/>
  <c r="AY47" i="1" s="1"/>
  <c r="AO28" i="1"/>
  <c r="AP28" i="1"/>
  <c r="BS28" i="1" s="1"/>
  <c r="BW28" i="2" s="1"/>
  <c r="AO16" i="1"/>
  <c r="AP33" i="1"/>
  <c r="BS33" i="1" s="1"/>
  <c r="BW33" i="2" s="1"/>
  <c r="AO43" i="1"/>
  <c r="AP11" i="1"/>
  <c r="BS11" i="1" s="1"/>
  <c r="BW11" i="2" s="1"/>
  <c r="AN40" i="1"/>
  <c r="AS7" i="1"/>
  <c r="AR29" i="1"/>
  <c r="AO38" i="1"/>
  <c r="BR38" i="1" s="1"/>
  <c r="BV38" i="2" s="1"/>
  <c r="AN41" i="1"/>
  <c r="AQ36" i="1"/>
  <c r="BT36" i="1" s="1"/>
  <c r="BX36" i="2" s="1"/>
  <c r="AQ9" i="1"/>
  <c r="AR42" i="1"/>
  <c r="AO25" i="1"/>
  <c r="BR25" i="1" s="1"/>
  <c r="BV25" i="2" s="1"/>
  <c r="AN9" i="1"/>
  <c r="AQ27" i="1"/>
  <c r="AO36" i="1"/>
  <c r="AR36" i="1"/>
  <c r="AR12" i="1"/>
  <c r="BU12" i="1" s="1"/>
  <c r="BY12" i="2" s="1"/>
  <c r="AN27" i="1"/>
  <c r="BQ27" i="1" s="1"/>
  <c r="AP9" i="1"/>
  <c r="AP14" i="1"/>
  <c r="BS14" i="1" s="1"/>
  <c r="BW14" i="2" s="1"/>
  <c r="AO31" i="1"/>
  <c r="AP13" i="1"/>
  <c r="AP39" i="1"/>
  <c r="BS39" i="1" s="1"/>
  <c r="BW39" i="2" s="1"/>
  <c r="AO20" i="1"/>
  <c r="AQ20" i="1"/>
  <c r="BT20" i="1" s="1"/>
  <c r="BX20" i="2" s="1"/>
  <c r="AT44" i="1"/>
  <c r="BW44" i="1" s="1"/>
  <c r="CA44" i="2" s="1"/>
  <c r="AQ40" i="1"/>
  <c r="BT40" i="1" s="1"/>
  <c r="BX40" i="2" s="1"/>
  <c r="AR40" i="1"/>
  <c r="BU40" i="1" s="1"/>
  <c r="BY40" i="2" s="1"/>
  <c r="AQ28" i="1"/>
  <c r="AO44" i="1"/>
  <c r="AO17" i="1"/>
  <c r="AR38" i="1"/>
  <c r="AS32" i="1"/>
  <c r="AS16" i="1"/>
  <c r="BV16" i="1" s="1"/>
  <c r="BZ16" i="2" s="1"/>
  <c r="AN33" i="1"/>
  <c r="AS43" i="1"/>
  <c r="BV43" i="1" s="1"/>
  <c r="BZ43" i="2" s="1"/>
  <c r="AP8" i="1"/>
  <c r="AO41" i="1"/>
  <c r="AQ24" i="1"/>
  <c r="BT24" i="1" s="1"/>
  <c r="BX24" i="2" s="1"/>
  <c r="AR9" i="1"/>
  <c r="AN42" i="1"/>
  <c r="AN36" i="1"/>
  <c r="AN34" i="1"/>
  <c r="AO8" i="1"/>
  <c r="AS8" i="1"/>
  <c r="AQ15" i="1"/>
  <c r="AO34" i="1"/>
  <c r="BR34" i="1" s="1"/>
  <c r="BV34" i="2" s="1"/>
  <c r="AQ34" i="1"/>
  <c r="AR20" i="1"/>
  <c r="BU20" i="1" s="1"/>
  <c r="BY20" i="2" s="1"/>
  <c r="AS39" i="1"/>
  <c r="BV39" i="1" s="1"/>
  <c r="BZ39" i="2" s="1"/>
  <c r="AO14" i="1"/>
  <c r="BR14" i="1" s="1"/>
  <c r="BV14" i="2" s="1"/>
  <c r="AO21" i="1"/>
  <c r="BR21" i="1" s="1"/>
  <c r="BV21" i="2" s="1"/>
  <c r="AS21" i="1"/>
  <c r="AN31" i="1"/>
  <c r="AX43" i="1"/>
  <c r="AN11" i="1"/>
  <c r="AO11" i="1"/>
  <c r="AS40" i="1"/>
  <c r="BV40" i="1" s="1"/>
  <c r="BZ40" i="2" s="1"/>
  <c r="AQ33" i="1"/>
  <c r="BT33" i="1" s="1"/>
  <c r="BX33" i="2" s="1"/>
  <c r="AP43" i="1"/>
  <c r="BS43" i="1" s="1"/>
  <c r="BW43" i="2" s="1"/>
  <c r="AQ11" i="1"/>
  <c r="AO40" i="1"/>
  <c r="AR44" i="1"/>
  <c r="AN19" i="1"/>
  <c r="AP23" i="1"/>
  <c r="BS23" i="1" s="1"/>
  <c r="BW23" i="2" s="1"/>
  <c r="AQ8" i="1"/>
  <c r="AS36" i="1"/>
  <c r="BV36" i="1" s="1"/>
  <c r="BZ36" i="2" s="1"/>
  <c r="AR24" i="1"/>
  <c r="BU24" i="1" s="1"/>
  <c r="BY24" i="2" s="1"/>
  <c r="AS9" i="1"/>
  <c r="AR41" i="1"/>
  <c r="AP24" i="1"/>
  <c r="BS24" i="1" s="1"/>
  <c r="BW24" i="2" s="1"/>
  <c r="AQ35" i="1"/>
  <c r="AR34" i="1"/>
  <c r="BU34" i="1" s="1"/>
  <c r="BY34" i="2" s="1"/>
  <c r="AS34" i="1"/>
  <c r="BV34" i="1" s="1"/>
  <c r="BZ34" i="2" s="1"/>
  <c r="AN35" i="1"/>
  <c r="AO26" i="1"/>
  <c r="BR26" i="1" s="1"/>
  <c r="BV26" i="2" s="1"/>
  <c r="AR30" i="1"/>
  <c r="AS14" i="1"/>
  <c r="AQ21" i="1"/>
  <c r="AO39" i="1"/>
  <c r="AQ30" i="1"/>
  <c r="BT30" i="1" s="1"/>
  <c r="BX30" i="2" s="1"/>
  <c r="AR18" i="1"/>
  <c r="BU18" i="1" s="1"/>
  <c r="BY18" i="2" s="1"/>
  <c r="AP22" i="1"/>
  <c r="BS22" i="1" s="1"/>
  <c r="BW22" i="2" s="1"/>
  <c r="AQ22" i="1"/>
  <c r="BT22" i="1" s="1"/>
  <c r="BX22" i="2" s="1"/>
  <c r="AN32" i="1"/>
  <c r="AP16" i="1"/>
  <c r="AP44" i="1"/>
  <c r="AP29" i="1"/>
  <c r="AS38" i="1"/>
  <c r="AP32" i="1"/>
  <c r="BS32" i="1" s="1"/>
  <c r="BW32" i="2" s="1"/>
  <c r="AP7" i="1"/>
  <c r="AP25" i="1"/>
  <c r="BS25" i="1" s="1"/>
  <c r="BW25" i="2" s="1"/>
  <c r="AO19" i="1"/>
  <c r="AQ23" i="1"/>
  <c r="AR8" i="1"/>
  <c r="AP41" i="1"/>
  <c r="AS24" i="1"/>
  <c r="AO42" i="1"/>
  <c r="BR42" i="1" s="1"/>
  <c r="AS35" i="1"/>
  <c r="BV35" i="1" s="1"/>
  <c r="BZ35" i="2" s="1"/>
  <c r="AP12" i="1"/>
  <c r="BS12" i="1" s="1"/>
  <c r="BW12" i="2" s="1"/>
  <c r="AQ12" i="1"/>
  <c r="AN37" i="1"/>
  <c r="AN15" i="1"/>
  <c r="AP26" i="1"/>
  <c r="AP31" i="1"/>
  <c r="BS31" i="1" s="1"/>
  <c r="BW31" i="2" s="1"/>
  <c r="AO13" i="1"/>
  <c r="BR13" i="1" s="1"/>
  <c r="AP30" i="1"/>
  <c r="BS30" i="1" s="1"/>
  <c r="BW30" i="2" s="1"/>
  <c r="AN20" i="1"/>
  <c r="AN39" i="1"/>
  <c r="AS18" i="1"/>
  <c r="AQ17" i="1"/>
  <c r="AP38" i="1"/>
  <c r="AQ38" i="1"/>
  <c r="BT38" i="1" s="1"/>
  <c r="BX38" i="2" s="1"/>
  <c r="AR11" i="1"/>
  <c r="BU11" i="1" s="1"/>
  <c r="BY11" i="2" s="1"/>
  <c r="AR28" i="1"/>
  <c r="BU28" i="1" s="1"/>
  <c r="BY28" i="2" s="1"/>
  <c r="AO7" i="1"/>
  <c r="AR33" i="1"/>
  <c r="AR43" i="1"/>
  <c r="AR22" i="1"/>
  <c r="BU22" i="1" s="1"/>
  <c r="BY22" i="2" s="1"/>
  <c r="AN28" i="1"/>
  <c r="AR37" i="1"/>
  <c r="BU37" i="1" s="1"/>
  <c r="BY37" i="2" s="1"/>
  <c r="AQ25" i="1"/>
  <c r="BT25" i="1" s="1"/>
  <c r="BX25" i="2" s="1"/>
  <c r="AS19" i="1"/>
  <c r="BV19" i="1" s="1"/>
  <c r="BZ19" i="2" s="1"/>
  <c r="AO35" i="1"/>
  <c r="BR35" i="1" s="1"/>
  <c r="BV35" i="2" s="1"/>
  <c r="AN23" i="1"/>
  <c r="AQ41" i="1"/>
  <c r="AO9" i="1"/>
  <c r="AO12" i="1"/>
  <c r="AS15" i="1"/>
  <c r="AP15" i="1"/>
  <c r="BS15" i="1" s="1"/>
  <c r="BW15" i="2" s="1"/>
  <c r="AR27" i="1"/>
  <c r="BU27" i="1" s="1"/>
  <c r="BY27" i="2" s="1"/>
  <c r="AQ37" i="1"/>
  <c r="BT37" i="1" s="1"/>
  <c r="BX37" i="2" s="1"/>
  <c r="AQ26" i="1"/>
  <c r="AR39" i="1"/>
  <c r="AN14" i="1"/>
  <c r="AS31" i="1"/>
  <c r="AR21" i="1"/>
  <c r="BU21" i="1" s="1"/>
  <c r="BY21" i="2" s="1"/>
  <c r="AS13" i="1"/>
  <c r="BV13" i="1" s="1"/>
  <c r="AO18" i="1"/>
  <c r="BR18" i="1" s="1"/>
  <c r="BV18" i="2" s="1"/>
  <c r="AS29" i="1"/>
  <c r="BV29" i="1" s="1"/>
  <c r="BZ29" i="2" s="1"/>
  <c r="AR17" i="1"/>
  <c r="AS17" i="1"/>
  <c r="AN22" i="1"/>
  <c r="AR32" i="1"/>
  <c r="AQ16" i="1"/>
  <c r="AQ44" i="1"/>
  <c r="BT44" i="1" s="1"/>
  <c r="BX44" i="2" s="1"/>
  <c r="AQ29" i="1"/>
  <c r="BT29" i="1" s="1"/>
  <c r="BX29" i="2" s="1"/>
  <c r="AN38" i="1"/>
  <c r="AP40" i="1"/>
  <c r="BS40" i="1" s="1"/>
  <c r="BW40" i="2" s="1"/>
  <c r="AP42" i="1"/>
  <c r="AS37" i="1"/>
  <c r="BV37" i="1" s="1"/>
  <c r="BZ37" i="2" s="1"/>
  <c r="AS10" i="1"/>
  <c r="AP19" i="1"/>
  <c r="BS19" i="1" s="1"/>
  <c r="BW19" i="2" s="1"/>
  <c r="AP35" i="1"/>
  <c r="BS35" i="1" s="1"/>
  <c r="BW35" i="2" s="1"/>
  <c r="AN10" i="1"/>
  <c r="AR35" i="1"/>
  <c r="BU35" i="1" s="1"/>
  <c r="BY35" i="2" s="1"/>
  <c r="AS27" i="1"/>
  <c r="AP27" i="1"/>
  <c r="AO10" i="1"/>
  <c r="BR10" i="1" s="1"/>
  <c r="AR25" i="1"/>
  <c r="AS23" i="1"/>
  <c r="BV23" i="1" s="1"/>
  <c r="BZ23" i="2" s="1"/>
  <c r="AN26" i="1"/>
  <c r="AQ14" i="1"/>
  <c r="BT14" i="1" s="1"/>
  <c r="BX14" i="2" s="1"/>
  <c r="AP21" i="1"/>
  <c r="BS21" i="1" s="1"/>
  <c r="BW21" i="2" s="1"/>
  <c r="AQ13" i="1"/>
  <c r="BT13" i="1" s="1"/>
  <c r="AN30" i="1"/>
  <c r="AP20" i="1"/>
  <c r="AP18" i="1"/>
  <c r="AO33" i="1"/>
  <c r="BR33" i="1" s="1"/>
  <c r="BV33" i="2" s="1"/>
  <c r="AN29" i="1"/>
  <c r="AO29" i="1"/>
  <c r="BR29" i="1" s="1"/>
  <c r="BV29" i="2" s="1"/>
  <c r="AN43" i="1"/>
  <c r="AS11" i="1"/>
  <c r="AS28" i="1"/>
  <c r="AR7" i="1"/>
  <c r="AS33" i="1"/>
  <c r="AQ43" i="1"/>
  <c r="AQ32" i="1"/>
  <c r="BT32" i="1" s="1"/>
  <c r="BX32" i="2" s="1"/>
  <c r="AN24" i="1"/>
  <c r="AQ42" i="1"/>
  <c r="AS25" i="1"/>
  <c r="AP10" i="1"/>
  <c r="AQ19" i="1"/>
  <c r="BT19" i="1" s="1"/>
  <c r="BX19" i="2" s="1"/>
  <c r="AP37" i="1"/>
  <c r="AN12" i="1"/>
  <c r="AN8" i="1"/>
  <c r="AR19" i="1"/>
  <c r="BU19" i="1" s="1"/>
  <c r="BY19" i="2" s="1"/>
  <c r="AS41" i="1"/>
  <c r="BV41" i="1" s="1"/>
  <c r="BZ41" i="2" s="1"/>
  <c r="AR23" i="1"/>
  <c r="AO27" i="1"/>
  <c r="AR26" i="1"/>
  <c r="BU26" i="1" s="1"/>
  <c r="BY26" i="2" s="1"/>
  <c r="AS20" i="1"/>
  <c r="AO30" i="1"/>
  <c r="BR30" i="1" s="1"/>
  <c r="BV30" i="2" s="1"/>
  <c r="AR14" i="1"/>
  <c r="BU14" i="1" s="1"/>
  <c r="BY14" i="2" s="1"/>
  <c r="AQ39" i="1"/>
  <c r="BT39" i="1" s="1"/>
  <c r="BX39" i="2" s="1"/>
  <c r="AQ31" i="1"/>
  <c r="BT31" i="1" s="1"/>
  <c r="BX31" i="2" s="1"/>
  <c r="AQ18" i="1"/>
  <c r="AQ7" i="1"/>
  <c r="AN16" i="1"/>
  <c r="AN44" i="1"/>
  <c r="AN17" i="1"/>
  <c r="AO22" i="1"/>
  <c r="BR22" i="1" s="1"/>
  <c r="BV22" i="2" s="1"/>
  <c r="AO32" i="1"/>
  <c r="BR32" i="1" s="1"/>
  <c r="BV32" i="2" s="1"/>
  <c r="AR16" i="1"/>
  <c r="BU16" i="1" s="1"/>
  <c r="BY16" i="2" s="1"/>
  <c r="AS44" i="1"/>
  <c r="AP17" i="1"/>
  <c r="AS22" i="1"/>
  <c r="BV22" i="1" s="1"/>
  <c r="BZ22" i="2" s="1"/>
  <c r="AP36" i="1"/>
  <c r="AO24" i="1"/>
  <c r="BR24" i="1" s="1"/>
  <c r="BV24" i="2" s="1"/>
  <c r="AO37" i="1"/>
  <c r="BR37" i="1" s="1"/>
  <c r="BV37" i="2" s="1"/>
  <c r="AN25" i="1"/>
  <c r="AQ10" i="1"/>
  <c r="AS42" i="1"/>
  <c r="AO15" i="1"/>
  <c r="AR15" i="1"/>
  <c r="BU15" i="1" s="1"/>
  <c r="BY15" i="2" s="1"/>
  <c r="AR10" i="1"/>
  <c r="AO23" i="1"/>
  <c r="BR23" i="1" s="1"/>
  <c r="BV23" i="2" s="1"/>
  <c r="AS12" i="1"/>
  <c r="BV12" i="1" s="1"/>
  <c r="BZ12" i="2" s="1"/>
  <c r="AP34" i="1"/>
  <c r="BS34" i="1" s="1"/>
  <c r="BW34" i="2" s="1"/>
  <c r="AS26" i="1"/>
  <c r="BV26" i="1" s="1"/>
  <c r="BZ26" i="2" s="1"/>
  <c r="AS30" i="1"/>
  <c r="AR31" i="1"/>
  <c r="AN21" i="1"/>
  <c r="AR13" i="1"/>
  <c r="AN13" i="1"/>
  <c r="AN18" i="1"/>
  <c r="AM201" i="1"/>
  <c r="AM206" i="1" s="1"/>
  <c r="AM48" i="1"/>
  <c r="BS16" i="1"/>
  <c r="BW16" i="2" s="1"/>
  <c r="BR27" i="1"/>
  <c r="BV27" i="2" s="1"/>
  <c r="BR28" i="1"/>
  <c r="BV28" i="2" s="1"/>
  <c r="BS27" i="1"/>
  <c r="BW27" i="2" s="1"/>
  <c r="BS37" i="1"/>
  <c r="BW37" i="2" s="1"/>
  <c r="BR20" i="1"/>
  <c r="BV20" i="2" s="1"/>
  <c r="BS20" i="1"/>
  <c r="BW20" i="2" s="1"/>
  <c r="BS36" i="1"/>
  <c r="BW36" i="2" s="1"/>
  <c r="BR11" i="1"/>
  <c r="BV11" i="2" s="1"/>
  <c r="BS26" i="1"/>
  <c r="BW26" i="2" s="1"/>
  <c r="BR12" i="1"/>
  <c r="BV12" i="2" s="1"/>
  <c r="BR19" i="1"/>
  <c r="BV19" i="2" s="1"/>
  <c r="BR40" i="1"/>
  <c r="BV40" i="2" s="1"/>
  <c r="BR17" i="1"/>
  <c r="BV17" i="2" s="1"/>
  <c r="BR39" i="1"/>
  <c r="BV39" i="2" s="1"/>
  <c r="BS29" i="1"/>
  <c r="BW29" i="2" s="1"/>
  <c r="BR43" i="1"/>
  <c r="BV43" i="2" s="1"/>
  <c r="BR15" i="1"/>
  <c r="BV15" i="2" s="1"/>
  <c r="BR36" i="1"/>
  <c r="BV36" i="2" s="1"/>
  <c r="AW16" i="1"/>
  <c r="BZ16" i="1" s="1"/>
  <c r="CD16" i="2" s="1"/>
  <c r="AW35" i="1"/>
  <c r="BZ35" i="1" s="1"/>
  <c r="CD35" i="2" s="1"/>
  <c r="AW42" i="1"/>
  <c r="AZ15" i="1"/>
  <c r="CC15" i="1" s="1"/>
  <c r="CG15" i="2" s="1"/>
  <c r="AZ34" i="1"/>
  <c r="CC34" i="1" s="1"/>
  <c r="CG34" i="2" s="1"/>
  <c r="AV14" i="1"/>
  <c r="BY14" i="1" s="1"/>
  <c r="CC14" i="2" s="1"/>
  <c r="AV33" i="1"/>
  <c r="BY33" i="1" s="1"/>
  <c r="CC33" i="2" s="1"/>
  <c r="BA10" i="1"/>
  <c r="BA15" i="1"/>
  <c r="CD15" i="1" s="1"/>
  <c r="CH15" i="2" s="1"/>
  <c r="AU26" i="1"/>
  <c r="BX26" i="1" s="1"/>
  <c r="CB26" i="2" s="1"/>
  <c r="AU30" i="1"/>
  <c r="BX30" i="1" s="1"/>
  <c r="CB30" i="2" s="1"/>
  <c r="AU36" i="1"/>
  <c r="BX36" i="1" s="1"/>
  <c r="CB36" i="2" s="1"/>
  <c r="AY32" i="1"/>
  <c r="CB32" i="1" s="1"/>
  <c r="CF32" i="2" s="1"/>
  <c r="AW14" i="1"/>
  <c r="BZ14" i="1" s="1"/>
  <c r="CD14" i="2" s="1"/>
  <c r="AW33" i="1"/>
  <c r="BZ33" i="1" s="1"/>
  <c r="CD33" i="2" s="1"/>
  <c r="AZ10" i="1"/>
  <c r="AZ12" i="1"/>
  <c r="CC12" i="1" s="1"/>
  <c r="CG12" i="2" s="1"/>
  <c r="AZ35" i="1"/>
  <c r="CC35" i="1" s="1"/>
  <c r="CG35" i="2" s="1"/>
  <c r="AV12" i="1"/>
  <c r="BY12" i="1" s="1"/>
  <c r="CC12" i="2" s="1"/>
  <c r="AV44" i="1"/>
  <c r="BY44" i="1" s="1"/>
  <c r="CC44" i="2" s="1"/>
  <c r="BA20" i="1"/>
  <c r="CD20" i="1" s="1"/>
  <c r="CH20" i="2" s="1"/>
  <c r="BA35" i="1"/>
  <c r="CD35" i="1" s="1"/>
  <c r="CH35" i="2" s="1"/>
  <c r="BA30" i="1"/>
  <c r="CD30" i="1" s="1"/>
  <c r="CH30" i="2" s="1"/>
  <c r="AU20" i="1"/>
  <c r="BX20" i="1" s="1"/>
  <c r="CB20" i="2" s="1"/>
  <c r="AU28" i="1"/>
  <c r="BX28" i="1" s="1"/>
  <c r="CB28" i="2" s="1"/>
  <c r="BV17" i="1"/>
  <c r="BZ17" i="2" s="1"/>
  <c r="BT15" i="1"/>
  <c r="BX15" i="2" s="1"/>
  <c r="BT28" i="1"/>
  <c r="BX28" i="2" s="1"/>
  <c r="BT41" i="1"/>
  <c r="BX41" i="2" s="1"/>
  <c r="AW8" i="1"/>
  <c r="AW27" i="1"/>
  <c r="BZ27" i="1" s="1"/>
  <c r="CD27" i="2" s="1"/>
  <c r="AW44" i="1"/>
  <c r="BZ44" i="1" s="1"/>
  <c r="CD44" i="2" s="1"/>
  <c r="AZ7" i="1"/>
  <c r="AZ16" i="1"/>
  <c r="CC16" i="1" s="1"/>
  <c r="CG16" i="2" s="1"/>
  <c r="AV25" i="1"/>
  <c r="BY25" i="1" s="1"/>
  <c r="CC25" i="2" s="1"/>
  <c r="AV16" i="1"/>
  <c r="BY16" i="1" s="1"/>
  <c r="CC16" i="2" s="1"/>
  <c r="AV8" i="1"/>
  <c r="BU23" i="1"/>
  <c r="BY23" i="2" s="1"/>
  <c r="BA21" i="1"/>
  <c r="CD21" i="1" s="1"/>
  <c r="CH21" i="2" s="1"/>
  <c r="BA36" i="1"/>
  <c r="CD36" i="1" s="1"/>
  <c r="CH36" i="2" s="1"/>
  <c r="AU18" i="1"/>
  <c r="BX18" i="1" s="1"/>
  <c r="CB18" i="2" s="1"/>
  <c r="AU37" i="1"/>
  <c r="BX37" i="1" s="1"/>
  <c r="CB37" i="2" s="1"/>
  <c r="AU32" i="1"/>
  <c r="BX32" i="1" s="1"/>
  <c r="CB32" i="2" s="1"/>
  <c r="BV33" i="1"/>
  <c r="BZ33" i="2" s="1"/>
  <c r="BT35" i="1"/>
  <c r="BX35" i="2" s="1"/>
  <c r="AY10" i="1"/>
  <c r="CB10" i="1" s="1"/>
  <c r="AY25" i="1"/>
  <c r="CB25" i="1" s="1"/>
  <c r="CF25" i="2" s="1"/>
  <c r="AW9" i="1"/>
  <c r="AW28" i="1"/>
  <c r="BZ28" i="1" s="1"/>
  <c r="CD28" i="2" s="1"/>
  <c r="AW38" i="1"/>
  <c r="AZ8" i="1"/>
  <c r="AZ39" i="1"/>
  <c r="CC39" i="1" s="1"/>
  <c r="CG39" i="2" s="1"/>
  <c r="AV26" i="1"/>
  <c r="BY26" i="1" s="1"/>
  <c r="CC26" i="2" s="1"/>
  <c r="AV20" i="1"/>
  <c r="BY20" i="1" s="1"/>
  <c r="CC20" i="2" s="1"/>
  <c r="BA22" i="1"/>
  <c r="CD22" i="1" s="1"/>
  <c r="CH22" i="2" s="1"/>
  <c r="BA37" i="1"/>
  <c r="CD37" i="1" s="1"/>
  <c r="CH37" i="2" s="1"/>
  <c r="AU15" i="1"/>
  <c r="BX15" i="1" s="1"/>
  <c r="CB15" i="2" s="1"/>
  <c r="AU21" i="1"/>
  <c r="BX21" i="1" s="1"/>
  <c r="CB21" i="2" s="1"/>
  <c r="BV31" i="1"/>
  <c r="BZ31" i="2" s="1"/>
  <c r="AY7" i="1"/>
  <c r="BB13" i="1"/>
  <c r="CE13" i="1" s="1"/>
  <c r="BB32" i="1"/>
  <c r="CE32" i="1" s="1"/>
  <c r="CI32" i="2" s="1"/>
  <c r="AX8" i="1"/>
  <c r="AX27" i="1"/>
  <c r="CA27" i="1" s="1"/>
  <c r="CE27" i="2" s="1"/>
  <c r="AX44" i="1"/>
  <c r="CA44" i="1" s="1"/>
  <c r="CE44" i="2" s="1"/>
  <c r="AT14" i="1"/>
  <c r="BW14" i="1" s="1"/>
  <c r="CA14" i="2" s="1"/>
  <c r="AT10" i="1"/>
  <c r="BB23" i="1"/>
  <c r="CE23" i="1" s="1"/>
  <c r="CI23" i="2" s="1"/>
  <c r="BB26" i="1"/>
  <c r="CE26" i="1" s="1"/>
  <c r="CI26" i="2" s="1"/>
  <c r="BB29" i="1"/>
  <c r="CE29" i="1" s="1"/>
  <c r="CI29" i="2" s="1"/>
  <c r="AX25" i="1"/>
  <c r="CA25" i="1" s="1"/>
  <c r="CE25" i="2" s="1"/>
  <c r="AX42" i="1"/>
  <c r="AT20" i="1"/>
  <c r="AT22" i="1"/>
  <c r="BW22" i="1" s="1"/>
  <c r="CA22" i="2" s="1"/>
  <c r="BB21" i="1"/>
  <c r="CE21" i="1" s="1"/>
  <c r="CI21" i="2" s="1"/>
  <c r="BB40" i="1"/>
  <c r="CE40" i="1" s="1"/>
  <c r="CI40" i="2" s="1"/>
  <c r="AX16" i="1"/>
  <c r="CA16" i="1" s="1"/>
  <c r="CE16" i="2" s="1"/>
  <c r="AX35" i="1"/>
  <c r="CA35" i="1" s="1"/>
  <c r="CE35" i="2" s="1"/>
  <c r="AT11" i="1"/>
  <c r="BW11" i="1" s="1"/>
  <c r="CA11" i="2" s="1"/>
  <c r="AT34" i="1"/>
  <c r="BW34" i="1" s="1"/>
  <c r="CA34" i="2" s="1"/>
  <c r="AT43" i="1"/>
  <c r="BW43" i="1" s="1"/>
  <c r="CA43" i="2" s="1"/>
  <c r="BB15" i="1"/>
  <c r="CE15" i="1" s="1"/>
  <c r="CI15" i="2" s="1"/>
  <c r="BB38" i="1"/>
  <c r="CE38" i="1" s="1"/>
  <c r="CI38" i="2" s="1"/>
  <c r="BB41" i="1"/>
  <c r="CE41" i="1" s="1"/>
  <c r="CI41" i="2" s="1"/>
  <c r="AX17" i="1"/>
  <c r="CA17" i="1" s="1"/>
  <c r="CE17" i="2" s="1"/>
  <c r="AX36" i="1"/>
  <c r="CA36" i="1" s="1"/>
  <c r="CE36" i="2" s="1"/>
  <c r="AT12" i="1"/>
  <c r="BW12" i="1" s="1"/>
  <c r="CA12" i="2" s="1"/>
  <c r="AT35" i="1"/>
  <c r="BW35" i="1" s="1"/>
  <c r="CA35" i="2" s="1"/>
  <c r="BE8" i="1"/>
  <c r="BE27" i="1"/>
  <c r="CH27" i="1" s="1"/>
  <c r="CL27" i="2" s="1"/>
  <c r="BE43" i="1"/>
  <c r="CH43" i="1" s="1"/>
  <c r="CL43" i="2" s="1"/>
  <c r="BD7" i="1"/>
  <c r="BD12" i="1"/>
  <c r="CG12" i="1" s="1"/>
  <c r="CK12" i="2" s="1"/>
  <c r="BE9" i="1"/>
  <c r="BE23" i="1"/>
  <c r="CH23" i="1" s="1"/>
  <c r="CL23" i="2" s="1"/>
  <c r="BE30" i="1"/>
  <c r="CH30" i="1" s="1"/>
  <c r="CL30" i="2" s="1"/>
  <c r="BD20" i="1"/>
  <c r="CG20" i="1" s="1"/>
  <c r="CK20" i="2" s="1"/>
  <c r="BD35" i="1"/>
  <c r="CG35" i="1" s="1"/>
  <c r="CK35" i="2" s="1"/>
  <c r="BE10" i="1"/>
  <c r="BE11" i="1"/>
  <c r="CH11" i="1" s="1"/>
  <c r="CL11" i="2" s="1"/>
  <c r="BD25" i="1"/>
  <c r="CG25" i="1" s="1"/>
  <c r="CK25" i="2" s="1"/>
  <c r="BD8" i="1"/>
  <c r="BD27" i="1"/>
  <c r="CG27" i="1" s="1"/>
  <c r="CK27" i="2" s="1"/>
  <c r="BE19" i="1"/>
  <c r="CH19" i="1" s="1"/>
  <c r="CL19" i="2" s="1"/>
  <c r="BE34" i="1"/>
  <c r="CH34" i="1" s="1"/>
  <c r="CL34" i="2" s="1"/>
  <c r="BD26" i="1"/>
  <c r="CG26" i="1" s="1"/>
  <c r="CK26" i="2" s="1"/>
  <c r="BD41" i="1"/>
  <c r="CG41" i="1" s="1"/>
  <c r="CK41" i="2" s="1"/>
  <c r="BC10" i="1"/>
  <c r="CF10" i="1" s="1"/>
  <c r="BC29" i="1"/>
  <c r="CF29" i="1" s="1"/>
  <c r="CJ29" i="2" s="1"/>
  <c r="BC40" i="1"/>
  <c r="CF40" i="1" s="1"/>
  <c r="CJ40" i="2" s="1"/>
  <c r="BC23" i="1"/>
  <c r="CF23" i="1" s="1"/>
  <c r="CJ23" i="2" s="1"/>
  <c r="BC27" i="1"/>
  <c r="CF27" i="1" s="1"/>
  <c r="CJ27" i="2" s="1"/>
  <c r="BC18" i="1"/>
  <c r="CF18" i="1" s="1"/>
  <c r="CJ18" i="2" s="1"/>
  <c r="BC37" i="1"/>
  <c r="CF37" i="1" s="1"/>
  <c r="CJ37" i="2" s="1"/>
  <c r="BC44" i="1"/>
  <c r="CF44" i="1" s="1"/>
  <c r="CJ44" i="2" s="1"/>
  <c r="BC21" i="1"/>
  <c r="CF21" i="1" s="1"/>
  <c r="CJ21" i="2" s="1"/>
  <c r="BC17" i="1"/>
  <c r="CF17" i="1" s="1"/>
  <c r="CJ17" i="2" s="1"/>
  <c r="BH11" i="1"/>
  <c r="CK11" i="1" s="1"/>
  <c r="CO11" i="2" s="1"/>
  <c r="BH30" i="1"/>
  <c r="CK30" i="1" s="1"/>
  <c r="CO30" i="2" s="1"/>
  <c r="BG7" i="1"/>
  <c r="BG34" i="1"/>
  <c r="CJ34" i="1" s="1"/>
  <c r="CN34" i="2" s="1"/>
  <c r="BG43" i="1"/>
  <c r="CJ43" i="1" s="1"/>
  <c r="CN43" i="2" s="1"/>
  <c r="BH15" i="1"/>
  <c r="CK15" i="1" s="1"/>
  <c r="CO15" i="2" s="1"/>
  <c r="BH34" i="1"/>
  <c r="CK34" i="1" s="1"/>
  <c r="CO34" i="2" s="1"/>
  <c r="BG11" i="1"/>
  <c r="CJ11" i="1" s="1"/>
  <c r="CN11" i="2" s="1"/>
  <c r="BG38" i="1"/>
  <c r="CJ38" i="1" s="1"/>
  <c r="CN38" i="2" s="1"/>
  <c r="BH13" i="1"/>
  <c r="CK13" i="1" s="1"/>
  <c r="BH32" i="1"/>
  <c r="CK32" i="1" s="1"/>
  <c r="CO32" i="2" s="1"/>
  <c r="BH35" i="1"/>
  <c r="CK35" i="1" s="1"/>
  <c r="CO35" i="2" s="1"/>
  <c r="BG12" i="1"/>
  <c r="CJ12" i="1" s="1"/>
  <c r="CN12" i="2" s="1"/>
  <c r="BG35" i="1"/>
  <c r="CJ35" i="1" s="1"/>
  <c r="CN35" i="2" s="1"/>
  <c r="BH14" i="1"/>
  <c r="CK14" i="1" s="1"/>
  <c r="CO14" i="2" s="1"/>
  <c r="BH33" i="1"/>
  <c r="CK33" i="1" s="1"/>
  <c r="CO33" i="2" s="1"/>
  <c r="BG10" i="1"/>
  <c r="BG29" i="1"/>
  <c r="CJ29" i="1" s="1"/>
  <c r="CN29" i="2" s="1"/>
  <c r="BG36" i="1"/>
  <c r="CJ36" i="1" s="1"/>
  <c r="CN36" i="2" s="1"/>
  <c r="BF20" i="1"/>
  <c r="CI20" i="1" s="1"/>
  <c r="CM20" i="2" s="1"/>
  <c r="BF10" i="1"/>
  <c r="BF11" i="1"/>
  <c r="CI11" i="1" s="1"/>
  <c r="CM11" i="2" s="1"/>
  <c r="BF34" i="1"/>
  <c r="CI34" i="1" s="1"/>
  <c r="CM34" i="2" s="1"/>
  <c r="BF37" i="1"/>
  <c r="CI37" i="1" s="1"/>
  <c r="CM37" i="2" s="1"/>
  <c r="BF9" i="1"/>
  <c r="BF28" i="1"/>
  <c r="CI28" i="1" s="1"/>
  <c r="CM28" i="2" s="1"/>
  <c r="BF16" i="1"/>
  <c r="CI16" i="1" s="1"/>
  <c r="CM16" i="2" s="1"/>
  <c r="BF39" i="1"/>
  <c r="CI39" i="1" s="1"/>
  <c r="CM39" i="2" s="1"/>
  <c r="AW13" i="1"/>
  <c r="BZ13" i="1" s="1"/>
  <c r="AW32" i="1"/>
  <c r="BZ32" i="1" s="1"/>
  <c r="CD32" i="2" s="1"/>
  <c r="AZ9" i="1"/>
  <c r="AZ24" i="1"/>
  <c r="CC24" i="1" s="1"/>
  <c r="CG24" i="2" s="1"/>
  <c r="AZ44" i="1"/>
  <c r="CC44" i="1" s="1"/>
  <c r="CG44" i="2" s="1"/>
  <c r="AV7" i="1"/>
  <c r="AV30" i="1"/>
  <c r="BY30" i="1" s="1"/>
  <c r="CC30" i="2" s="1"/>
  <c r="BU25" i="1"/>
  <c r="BY25" i="2" s="1"/>
  <c r="BU43" i="1"/>
  <c r="BY43" i="2" s="1"/>
  <c r="BA26" i="1"/>
  <c r="CD26" i="1" s="1"/>
  <c r="CH26" i="2" s="1"/>
  <c r="BA41" i="1"/>
  <c r="CD41" i="1" s="1"/>
  <c r="CH41" i="2" s="1"/>
  <c r="AU19" i="1"/>
  <c r="BX19" i="1" s="1"/>
  <c r="CB19" i="2" s="1"/>
  <c r="AU27" i="1"/>
  <c r="BX27" i="1" s="1"/>
  <c r="CB27" i="2" s="1"/>
  <c r="BT21" i="1"/>
  <c r="BX21" i="2" s="1"/>
  <c r="AY11" i="1"/>
  <c r="CB11" i="1" s="1"/>
  <c r="CF11" i="2" s="1"/>
  <c r="AY34" i="1"/>
  <c r="CB34" i="1" s="1"/>
  <c r="CF34" i="2" s="1"/>
  <c r="BB7" i="1"/>
  <c r="AW11" i="1"/>
  <c r="BZ11" i="1" s="1"/>
  <c r="CD11" i="2" s="1"/>
  <c r="AW30" i="1"/>
  <c r="BZ30" i="1" s="1"/>
  <c r="CD30" i="2" s="1"/>
  <c r="AZ26" i="1"/>
  <c r="CC26" i="1" s="1"/>
  <c r="CG26" i="2" s="1"/>
  <c r="AZ41" i="1"/>
  <c r="CC41" i="1" s="1"/>
  <c r="CG41" i="2" s="1"/>
  <c r="AV21" i="1"/>
  <c r="BY21" i="1" s="1"/>
  <c r="CC21" i="2" s="1"/>
  <c r="AV40" i="1"/>
  <c r="BY40" i="1" s="1"/>
  <c r="CC40" i="2" s="1"/>
  <c r="AV42" i="1"/>
  <c r="BA17" i="1"/>
  <c r="CD17" i="1" s="1"/>
  <c r="CH17" i="2" s="1"/>
  <c r="BA32" i="1"/>
  <c r="CD32" i="1" s="1"/>
  <c r="CH32" i="2" s="1"/>
  <c r="AU14" i="1"/>
  <c r="BX14" i="1" s="1"/>
  <c r="CB14" i="2" s="1"/>
  <c r="AU33" i="1"/>
  <c r="BX33" i="1" s="1"/>
  <c r="CB33" i="2" s="1"/>
  <c r="AU25" i="1"/>
  <c r="BX25" i="1" s="1"/>
  <c r="CB25" i="2" s="1"/>
  <c r="BV14" i="1"/>
  <c r="BZ14" i="2" s="1"/>
  <c r="BT34" i="1"/>
  <c r="BX34" i="2" s="1"/>
  <c r="AY9" i="1"/>
  <c r="AW24" i="1"/>
  <c r="BZ24" i="1" s="1"/>
  <c r="CD24" i="2" s="1"/>
  <c r="AW15" i="1"/>
  <c r="BZ15" i="1" s="1"/>
  <c r="CD15" i="2" s="1"/>
  <c r="AW34" i="1"/>
  <c r="BZ34" i="1" s="1"/>
  <c r="CD34" i="2" s="1"/>
  <c r="AZ23" i="1"/>
  <c r="CC23" i="1" s="1"/>
  <c r="CG23" i="2" s="1"/>
  <c r="AZ20" i="1"/>
  <c r="CC20" i="1" s="1"/>
  <c r="CG20" i="2" s="1"/>
  <c r="AV22" i="1"/>
  <c r="BY22" i="1" s="1"/>
  <c r="CC22" i="2" s="1"/>
  <c r="AV41" i="1"/>
  <c r="BY41" i="1" s="1"/>
  <c r="CC41" i="2" s="1"/>
  <c r="BU17" i="1"/>
  <c r="BY17" i="2" s="1"/>
  <c r="BU36" i="1"/>
  <c r="BY36" i="2" s="1"/>
  <c r="BA18" i="1"/>
  <c r="CD18" i="1" s="1"/>
  <c r="CH18" i="2" s="1"/>
  <c r="BA33" i="1"/>
  <c r="CD33" i="1" s="1"/>
  <c r="CH33" i="2" s="1"/>
  <c r="AU11" i="1"/>
  <c r="BX11" i="1" s="1"/>
  <c r="CB11" i="2" s="1"/>
  <c r="AU38" i="1"/>
  <c r="BX38" i="1" s="1"/>
  <c r="CB38" i="2" s="1"/>
  <c r="BV27" i="1"/>
  <c r="BZ27" i="2" s="1"/>
  <c r="AY26" i="1"/>
  <c r="CB26" i="1" s="1"/>
  <c r="CF26" i="2" s="1"/>
  <c r="AY13" i="1"/>
  <c r="CB13" i="1" s="1"/>
  <c r="AW25" i="1"/>
  <c r="BZ25" i="1" s="1"/>
  <c r="CD25" i="2" s="1"/>
  <c r="AW19" i="1"/>
  <c r="BZ19" i="1" s="1"/>
  <c r="CD19" i="2" s="1"/>
  <c r="AZ21" i="1"/>
  <c r="CC21" i="1" s="1"/>
  <c r="CG21" i="2" s="1"/>
  <c r="AZ36" i="1"/>
  <c r="CC36" i="1" s="1"/>
  <c r="CG36" i="2" s="1"/>
  <c r="AZ31" i="1"/>
  <c r="CC31" i="1" s="1"/>
  <c r="CG31" i="2" s="1"/>
  <c r="AV19" i="1"/>
  <c r="BY19" i="1" s="1"/>
  <c r="CC19" i="2" s="1"/>
  <c r="AV24" i="1"/>
  <c r="BY24" i="1" s="1"/>
  <c r="CC24" i="2" s="1"/>
  <c r="BA12" i="1"/>
  <c r="CD12" i="1" s="1"/>
  <c r="CH12" i="2" s="1"/>
  <c r="BA27" i="1"/>
  <c r="CD27" i="1" s="1"/>
  <c r="CH27" i="2" s="1"/>
  <c r="BA34" i="1"/>
  <c r="CD34" i="1" s="1"/>
  <c r="CH34" i="2" s="1"/>
  <c r="AU12" i="1"/>
  <c r="BX12" i="1" s="1"/>
  <c r="CB12" i="2" s="1"/>
  <c r="AU39" i="1"/>
  <c r="BX39" i="1" s="1"/>
  <c r="CB39" i="2" s="1"/>
  <c r="BV28" i="1"/>
  <c r="BZ28" i="2" s="1"/>
  <c r="BV38" i="1"/>
  <c r="BZ38" i="2" s="1"/>
  <c r="AY23" i="1"/>
  <c r="CB23" i="1" s="1"/>
  <c r="CF23" i="2" s="1"/>
  <c r="AY27" i="1"/>
  <c r="CB27" i="1" s="1"/>
  <c r="CF27" i="2" s="1"/>
  <c r="AY43" i="1"/>
  <c r="CB43" i="1" s="1"/>
  <c r="CF43" i="2" s="1"/>
  <c r="BB22" i="1"/>
  <c r="CE22" i="1" s="1"/>
  <c r="CI22" i="2" s="1"/>
  <c r="BB42" i="1"/>
  <c r="AX24" i="1"/>
  <c r="CA24" i="1" s="1"/>
  <c r="CE24" i="2" s="1"/>
  <c r="AX18" i="1"/>
  <c r="CA18" i="1" s="1"/>
  <c r="CE18" i="2" s="1"/>
  <c r="AT19" i="1"/>
  <c r="BW19" i="1" s="1"/>
  <c r="CA19" i="2" s="1"/>
  <c r="AT18" i="1"/>
  <c r="BW18" i="1" s="1"/>
  <c r="CA18" i="2" s="1"/>
  <c r="AT37" i="1"/>
  <c r="BW37" i="1" s="1"/>
  <c r="CA37" i="2" s="1"/>
  <c r="BB20" i="1"/>
  <c r="CE20" i="1" s="1"/>
  <c r="CI20" i="2" s="1"/>
  <c r="BB39" i="1"/>
  <c r="CE39" i="1" s="1"/>
  <c r="CI39" i="2" s="1"/>
  <c r="AX15" i="1"/>
  <c r="CA15" i="1" s="1"/>
  <c r="CE15" i="2" s="1"/>
  <c r="AX34" i="1"/>
  <c r="CA34" i="1" s="1"/>
  <c r="CE34" i="2" s="1"/>
  <c r="CA43" i="1"/>
  <c r="CE43" i="2" s="1"/>
  <c r="AT17" i="1"/>
  <c r="BW17" i="1" s="1"/>
  <c r="CA17" i="2" s="1"/>
  <c r="AT40" i="1"/>
  <c r="BW40" i="1" s="1"/>
  <c r="CA40" i="2" s="1"/>
  <c r="BB11" i="1"/>
  <c r="CE11" i="1" s="1"/>
  <c r="CI11" i="2" s="1"/>
  <c r="BB34" i="1"/>
  <c r="CE34" i="1" s="1"/>
  <c r="CI34" i="2" s="1"/>
  <c r="BB33" i="1"/>
  <c r="CE33" i="1" s="1"/>
  <c r="CI33" i="2" s="1"/>
  <c r="AX13" i="1"/>
  <c r="CA13" i="1" s="1"/>
  <c r="AX32" i="1"/>
  <c r="CA32" i="1" s="1"/>
  <c r="CE32" i="2" s="1"/>
  <c r="AT8" i="1"/>
  <c r="AT31" i="1"/>
  <c r="BW31" i="1" s="1"/>
  <c r="CA31" i="2" s="1"/>
  <c r="AT41" i="1"/>
  <c r="BW41" i="1" s="1"/>
  <c r="CA41" i="2" s="1"/>
  <c r="BB12" i="1"/>
  <c r="CE12" i="1" s="1"/>
  <c r="CI12" i="2" s="1"/>
  <c r="BB31" i="1"/>
  <c r="CE31" i="1" s="1"/>
  <c r="CI31" i="2" s="1"/>
  <c r="AX7" i="1"/>
  <c r="AX26" i="1"/>
  <c r="CA26" i="1" s="1"/>
  <c r="CE26" i="2" s="1"/>
  <c r="AX29" i="1"/>
  <c r="CA29" i="1" s="1"/>
  <c r="CE29" i="2" s="1"/>
  <c r="AT9" i="1"/>
  <c r="AT32" i="1"/>
  <c r="BW32" i="1" s="1"/>
  <c r="CA32" i="2" s="1"/>
  <c r="BE24" i="1"/>
  <c r="CH24" i="1" s="1"/>
  <c r="CL24" i="2" s="1"/>
  <c r="BE7" i="1"/>
  <c r="BE15" i="1"/>
  <c r="CH15" i="1" s="1"/>
  <c r="CL15" i="2" s="1"/>
  <c r="BD23" i="1"/>
  <c r="CG23" i="1" s="1"/>
  <c r="CK23" i="2" s="1"/>
  <c r="BD16" i="1"/>
  <c r="CG16" i="1" s="1"/>
  <c r="CK16" i="2" s="1"/>
  <c r="BE25" i="1"/>
  <c r="CH25" i="1" s="1"/>
  <c r="CL25" i="2" s="1"/>
  <c r="BE40" i="1"/>
  <c r="CH40" i="1" s="1"/>
  <c r="CL40" i="2" s="1"/>
  <c r="BD21" i="1"/>
  <c r="CG21" i="1" s="1"/>
  <c r="CK21" i="2" s="1"/>
  <c r="BD40" i="1"/>
  <c r="CG40" i="1" s="1"/>
  <c r="CK40" i="2" s="1"/>
  <c r="BD43" i="1"/>
  <c r="CG43" i="1" s="1"/>
  <c r="CK43" i="2" s="1"/>
  <c r="BE26" i="1"/>
  <c r="CH26" i="1" s="1"/>
  <c r="CL26" i="2" s="1"/>
  <c r="BE41" i="1"/>
  <c r="CH41" i="1" s="1"/>
  <c r="CL41" i="2" s="1"/>
  <c r="BD22" i="1"/>
  <c r="CG22" i="1" s="1"/>
  <c r="CK22" i="2" s="1"/>
  <c r="BD37" i="1"/>
  <c r="CG37" i="1" s="1"/>
  <c r="CK37" i="2" s="1"/>
  <c r="BE20" i="1"/>
  <c r="CH20" i="1" s="1"/>
  <c r="CL20" i="2" s="1"/>
  <c r="BE39" i="1"/>
  <c r="CH39" i="1" s="1"/>
  <c r="CL39" i="2" s="1"/>
  <c r="BE44" i="1"/>
  <c r="CH44" i="1" s="1"/>
  <c r="CL44" i="2" s="1"/>
  <c r="BD19" i="1"/>
  <c r="CG19" i="1" s="1"/>
  <c r="CK19" i="2" s="1"/>
  <c r="BD38" i="1"/>
  <c r="CG38" i="1" s="1"/>
  <c r="CK38" i="2" s="1"/>
  <c r="BC26" i="1"/>
  <c r="CF26" i="1" s="1"/>
  <c r="CJ26" i="2" s="1"/>
  <c r="BC25" i="1"/>
  <c r="CF25" i="1" s="1"/>
  <c r="CJ25" i="2" s="1"/>
  <c r="BC43" i="1"/>
  <c r="CF43" i="1" s="1"/>
  <c r="CJ43" i="2" s="1"/>
  <c r="BC20" i="1"/>
  <c r="CF20" i="1" s="1"/>
  <c r="CJ20" i="2" s="1"/>
  <c r="BC36" i="1"/>
  <c r="CF36" i="1" s="1"/>
  <c r="CJ36" i="2" s="1"/>
  <c r="BC11" i="1"/>
  <c r="CF11" i="1" s="1"/>
  <c r="CJ11" i="2" s="1"/>
  <c r="BC34" i="1"/>
  <c r="CF34" i="1" s="1"/>
  <c r="CJ34" i="2" s="1"/>
  <c r="BC22" i="1"/>
  <c r="CF22" i="1" s="1"/>
  <c r="CJ22" i="2" s="1"/>
  <c r="BC9" i="1"/>
  <c r="BC28" i="1"/>
  <c r="CF28" i="1" s="1"/>
  <c r="CJ28" i="2" s="1"/>
  <c r="BH16" i="1"/>
  <c r="CK16" i="1" s="1"/>
  <c r="CO16" i="2" s="1"/>
  <c r="BH31" i="1"/>
  <c r="CK31" i="1" s="1"/>
  <c r="CO31" i="2" s="1"/>
  <c r="BG23" i="1"/>
  <c r="CJ23" i="1" s="1"/>
  <c r="CN23" i="2" s="1"/>
  <c r="BG27" i="1"/>
  <c r="CJ27" i="1" s="1"/>
  <c r="CN27" i="2" s="1"/>
  <c r="BH9" i="1"/>
  <c r="BH28" i="1"/>
  <c r="CK28" i="1" s="1"/>
  <c r="CO28" i="2" s="1"/>
  <c r="BH44" i="1"/>
  <c r="CK44" i="1" s="1"/>
  <c r="CO44" i="2" s="1"/>
  <c r="BG8" i="1"/>
  <c r="BG31" i="1"/>
  <c r="CJ31" i="1" s="1"/>
  <c r="CN31" i="2" s="1"/>
  <c r="BH10" i="1"/>
  <c r="BH29" i="1"/>
  <c r="CK29" i="1" s="1"/>
  <c r="CO29" i="2" s="1"/>
  <c r="BH43" i="1"/>
  <c r="CK43" i="1" s="1"/>
  <c r="CO43" i="2" s="1"/>
  <c r="BG17" i="1"/>
  <c r="CJ17" i="1" s="1"/>
  <c r="CN17" i="2" s="1"/>
  <c r="BG13" i="1"/>
  <c r="CJ13" i="1" s="1"/>
  <c r="BH7" i="1"/>
  <c r="BH24" i="1"/>
  <c r="CK24" i="1" s="1"/>
  <c r="CO24" i="2" s="1"/>
  <c r="BG26" i="1"/>
  <c r="CJ26" i="1" s="1"/>
  <c r="CN26" i="2" s="1"/>
  <c r="BG30" i="1"/>
  <c r="CJ30" i="1" s="1"/>
  <c r="CN30" i="2" s="1"/>
  <c r="BG41" i="1"/>
  <c r="CJ41" i="1" s="1"/>
  <c r="CN41" i="2" s="1"/>
  <c r="BF17" i="1"/>
  <c r="CI17" i="1" s="1"/>
  <c r="CM17" i="2" s="1"/>
  <c r="BF36" i="1"/>
  <c r="CI36" i="1" s="1"/>
  <c r="CM36" i="2" s="1"/>
  <c r="BF8" i="1"/>
  <c r="BF31" i="1"/>
  <c r="CI31" i="1" s="1"/>
  <c r="CM31" i="2" s="1"/>
  <c r="BF44" i="1"/>
  <c r="CI44" i="1" s="1"/>
  <c r="CM44" i="2" s="1"/>
  <c r="BF25" i="1"/>
  <c r="CI25" i="1" s="1"/>
  <c r="CM25" i="2" s="1"/>
  <c r="AW10" i="1"/>
  <c r="AW29" i="1"/>
  <c r="BZ29" i="1" s="1"/>
  <c r="CD29" i="2" s="1"/>
  <c r="AZ25" i="1"/>
  <c r="CC25" i="1" s="1"/>
  <c r="CG25" i="2" s="1"/>
  <c r="AZ40" i="1"/>
  <c r="CC40" i="1" s="1"/>
  <c r="CG40" i="2" s="1"/>
  <c r="AZ42" i="1"/>
  <c r="AV23" i="1"/>
  <c r="BY23" i="1" s="1"/>
  <c r="CC23" i="2" s="1"/>
  <c r="AV27" i="1"/>
  <c r="BY27" i="1" s="1"/>
  <c r="CC27" i="2" s="1"/>
  <c r="BU41" i="1"/>
  <c r="BY41" i="2" s="1"/>
  <c r="BA16" i="1"/>
  <c r="CD16" i="1" s="1"/>
  <c r="CH16" i="2" s="1"/>
  <c r="BA31" i="1"/>
  <c r="CD31" i="1" s="1"/>
  <c r="CH31" i="2" s="1"/>
  <c r="BA44" i="1"/>
  <c r="CD44" i="1" s="1"/>
  <c r="CH44" i="2" s="1"/>
  <c r="AU16" i="1"/>
  <c r="BX16" i="1" s="1"/>
  <c r="CB16" i="2" s="1"/>
  <c r="AU9" i="1"/>
  <c r="BV32" i="1"/>
  <c r="BZ32" i="2" s="1"/>
  <c r="BT11" i="1"/>
  <c r="BX11" i="2" s="1"/>
  <c r="AY8" i="1"/>
  <c r="AY31" i="1"/>
  <c r="CB31" i="1" s="1"/>
  <c r="CF31" i="2" s="1"/>
  <c r="AW20" i="1"/>
  <c r="BZ20" i="1" s="1"/>
  <c r="CD20" i="2" s="1"/>
  <c r="AW39" i="1"/>
  <c r="BZ39" i="1" s="1"/>
  <c r="CD39" i="2" s="1"/>
  <c r="AW7" i="1"/>
  <c r="AZ19" i="1"/>
  <c r="CC19" i="1" s="1"/>
  <c r="CG19" i="2" s="1"/>
  <c r="AZ38" i="1"/>
  <c r="CC38" i="1" s="1"/>
  <c r="CG38" i="2" s="1"/>
  <c r="AV18" i="1"/>
  <c r="BY18" i="1" s="1"/>
  <c r="CC18" i="2" s="1"/>
  <c r="AV37" i="1"/>
  <c r="BY37" i="1" s="1"/>
  <c r="CC37" i="2" s="1"/>
  <c r="BU13" i="1"/>
  <c r="BU32" i="1"/>
  <c r="BY32" i="2" s="1"/>
  <c r="BA14" i="1"/>
  <c r="CD14" i="1" s="1"/>
  <c r="CH14" i="2" s="1"/>
  <c r="BA29" i="1"/>
  <c r="CD29" i="1" s="1"/>
  <c r="CH29" i="2" s="1"/>
  <c r="AU7" i="1"/>
  <c r="AU34" i="1"/>
  <c r="BX34" i="1" s="1"/>
  <c r="CB34" i="2" s="1"/>
  <c r="AU43" i="1"/>
  <c r="BX43" i="1" s="1"/>
  <c r="CB43" i="2" s="1"/>
  <c r="BV15" i="1"/>
  <c r="BZ15" i="2" s="1"/>
  <c r="BV30" i="1"/>
  <c r="BZ30" i="2" s="1"/>
  <c r="BT18" i="1"/>
  <c r="BX18" i="2" s="1"/>
  <c r="AY22" i="1"/>
  <c r="CB22" i="1" s="1"/>
  <c r="CF22" i="2" s="1"/>
  <c r="AY37" i="1"/>
  <c r="CB37" i="1" s="1"/>
  <c r="CF37" i="2" s="1"/>
  <c r="AW21" i="1"/>
  <c r="BZ21" i="1" s="1"/>
  <c r="CD21" i="2" s="1"/>
  <c r="AW40" i="1"/>
  <c r="BZ40" i="1" s="1"/>
  <c r="CD40" i="2" s="1"/>
  <c r="AZ17" i="1"/>
  <c r="CC17" i="1" s="1"/>
  <c r="CG17" i="2" s="1"/>
  <c r="AZ32" i="1"/>
  <c r="CC32" i="1" s="1"/>
  <c r="CG32" i="2" s="1"/>
  <c r="AZ27" i="1"/>
  <c r="CC27" i="1" s="1"/>
  <c r="CG27" i="2" s="1"/>
  <c r="AV15" i="1"/>
  <c r="BY15" i="1" s="1"/>
  <c r="CC15" i="2" s="1"/>
  <c r="AV38" i="1"/>
  <c r="BY38" i="1" s="1"/>
  <c r="CC38" i="2" s="1"/>
  <c r="BU33" i="1"/>
  <c r="BY33" i="2" s="1"/>
  <c r="BA8" i="1"/>
  <c r="BA23" i="1"/>
  <c r="CD23" i="1" s="1"/>
  <c r="CH23" i="2" s="1"/>
  <c r="BA43" i="1"/>
  <c r="CD43" i="1" s="1"/>
  <c r="CH43" i="2" s="1"/>
  <c r="AU8" i="1"/>
  <c r="AU35" i="1"/>
  <c r="BX35" i="1" s="1"/>
  <c r="CB35" i="2" s="1"/>
  <c r="BV24" i="1"/>
  <c r="BZ24" i="2" s="1"/>
  <c r="BV11" i="1"/>
  <c r="BZ11" i="2" s="1"/>
  <c r="AY19" i="1"/>
  <c r="CB19" i="1" s="1"/>
  <c r="CF19" i="2" s="1"/>
  <c r="AY17" i="1"/>
  <c r="CB17" i="1" s="1"/>
  <c r="CF17" i="2" s="1"/>
  <c r="AW22" i="1"/>
  <c r="BZ22" i="1" s="1"/>
  <c r="CD22" i="2" s="1"/>
  <c r="AW41" i="1"/>
  <c r="BZ41" i="1" s="1"/>
  <c r="CD41" i="2" s="1"/>
  <c r="AZ18" i="1"/>
  <c r="CC18" i="1" s="1"/>
  <c r="CG18" i="2" s="1"/>
  <c r="AZ33" i="1"/>
  <c r="CC33" i="1" s="1"/>
  <c r="CG33" i="2" s="1"/>
  <c r="AV13" i="1"/>
  <c r="BY13" i="1" s="1"/>
  <c r="AV32" i="1"/>
  <c r="BY32" i="1" s="1"/>
  <c r="CC32" i="2" s="1"/>
  <c r="AV39" i="1"/>
  <c r="BY39" i="1" s="1"/>
  <c r="CC39" i="2" s="1"/>
  <c r="BU30" i="1"/>
  <c r="BY30" i="2" s="1"/>
  <c r="BA9" i="1"/>
  <c r="BA11" i="1"/>
  <c r="CD11" i="1" s="1"/>
  <c r="CH11" i="2" s="1"/>
  <c r="BA42" i="1"/>
  <c r="AU13" i="1"/>
  <c r="BX13" i="1" s="1"/>
  <c r="AU40" i="1"/>
  <c r="BX40" i="1" s="1"/>
  <c r="CB40" i="2" s="1"/>
  <c r="BV25" i="1"/>
  <c r="BZ25" i="2" s="1"/>
  <c r="BT23" i="1"/>
  <c r="BX23" i="2" s="1"/>
  <c r="AY20" i="1"/>
  <c r="CB20" i="1" s="1"/>
  <c r="CF20" i="2" s="1"/>
  <c r="AY40" i="1"/>
  <c r="CB40" i="1" s="1"/>
  <c r="CF40" i="2" s="1"/>
  <c r="BB19" i="1"/>
  <c r="CE19" i="1" s="1"/>
  <c r="CI19" i="2" s="1"/>
  <c r="BB10" i="1"/>
  <c r="BB18" i="1"/>
  <c r="CE18" i="1" s="1"/>
  <c r="CI18" i="2" s="1"/>
  <c r="AX21" i="1"/>
  <c r="CA21" i="1" s="1"/>
  <c r="CE21" i="2" s="1"/>
  <c r="AX40" i="1"/>
  <c r="CA40" i="1" s="1"/>
  <c r="CE40" i="2" s="1"/>
  <c r="AT16" i="1"/>
  <c r="BW16" i="1" s="1"/>
  <c r="CA16" i="2" s="1"/>
  <c r="AT39" i="1"/>
  <c r="BW39" i="1" s="1"/>
  <c r="CA39" i="2" s="1"/>
  <c r="AY28" i="1"/>
  <c r="CB28" i="1" s="1"/>
  <c r="CF28" i="2" s="1"/>
  <c r="BB17" i="1"/>
  <c r="CE17" i="1" s="1"/>
  <c r="CI17" i="2" s="1"/>
  <c r="BB36" i="1"/>
  <c r="CE36" i="1" s="1"/>
  <c r="CI36" i="2" s="1"/>
  <c r="AX12" i="1"/>
  <c r="CA12" i="1" s="1"/>
  <c r="CE12" i="2" s="1"/>
  <c r="AX31" i="1"/>
  <c r="CA31" i="1" s="1"/>
  <c r="CE31" i="2" s="1"/>
  <c r="AT7" i="1"/>
  <c r="AT30" i="1"/>
  <c r="BW30" i="1" s="1"/>
  <c r="CA30" i="2" s="1"/>
  <c r="AT33" i="1"/>
  <c r="BW33" i="1" s="1"/>
  <c r="CA33" i="2" s="1"/>
  <c r="BB8" i="1"/>
  <c r="BB27" i="1"/>
  <c r="CE27" i="1" s="1"/>
  <c r="CI27" i="2" s="1"/>
  <c r="BB44" i="1"/>
  <c r="CE44" i="1" s="1"/>
  <c r="CI44" i="2" s="1"/>
  <c r="AX10" i="1"/>
  <c r="AX37" i="1"/>
  <c r="CA37" i="1" s="1"/>
  <c r="CE37" i="2" s="1"/>
  <c r="AT24" i="1"/>
  <c r="BW24" i="1" s="1"/>
  <c r="CA24" i="2" s="1"/>
  <c r="AT28" i="1"/>
  <c r="BW28" i="1" s="1"/>
  <c r="CA28" i="2" s="1"/>
  <c r="AY35" i="1"/>
  <c r="CB35" i="1" s="1"/>
  <c r="CF35" i="2" s="1"/>
  <c r="BB9" i="1"/>
  <c r="BB28" i="1"/>
  <c r="CE28" i="1" s="1"/>
  <c r="CI28" i="2" s="1"/>
  <c r="AX23" i="1"/>
  <c r="CA23" i="1" s="1"/>
  <c r="CE23" i="2" s="1"/>
  <c r="AX14" i="1"/>
  <c r="CA14" i="1" s="1"/>
  <c r="CE14" i="2" s="1"/>
  <c r="AX33" i="1"/>
  <c r="CA33" i="1" s="1"/>
  <c r="CE33" i="2" s="1"/>
  <c r="AT25" i="1"/>
  <c r="BW25" i="1" s="1"/>
  <c r="CA25" i="2" s="1"/>
  <c r="AT42" i="1"/>
  <c r="BE21" i="1"/>
  <c r="CH21" i="1" s="1"/>
  <c r="CL21" i="2" s="1"/>
  <c r="BE36" i="1"/>
  <c r="CH36" i="1" s="1"/>
  <c r="CL36" i="2" s="1"/>
  <c r="BD17" i="1"/>
  <c r="CG17" i="1" s="1"/>
  <c r="CK17" i="2" s="1"/>
  <c r="BD36" i="1"/>
  <c r="CG36" i="1" s="1"/>
  <c r="CK36" i="2" s="1"/>
  <c r="BD31" i="1"/>
  <c r="CG31" i="1" s="1"/>
  <c r="CK31" i="2" s="1"/>
  <c r="BE22" i="1"/>
  <c r="CH22" i="1" s="1"/>
  <c r="CL22" i="2" s="1"/>
  <c r="BE37" i="1"/>
  <c r="CH37" i="1" s="1"/>
  <c r="CL37" i="2" s="1"/>
  <c r="BD18" i="1"/>
  <c r="CG18" i="1" s="1"/>
  <c r="CK18" i="2" s="1"/>
  <c r="BD33" i="1"/>
  <c r="CG33" i="1" s="1"/>
  <c r="CK33" i="2" s="1"/>
  <c r="BE16" i="1"/>
  <c r="CH16" i="1" s="1"/>
  <c r="CL16" i="2" s="1"/>
  <c r="BE35" i="1"/>
  <c r="CH35" i="1" s="1"/>
  <c r="CL35" i="2" s="1"/>
  <c r="BE38" i="1"/>
  <c r="CH38" i="1" s="1"/>
  <c r="CL38" i="2" s="1"/>
  <c r="BD15" i="1"/>
  <c r="CG15" i="1" s="1"/>
  <c r="CK15" i="2" s="1"/>
  <c r="BD34" i="1"/>
  <c r="CG34" i="1" s="1"/>
  <c r="CK34" i="2" s="1"/>
  <c r="BE17" i="1"/>
  <c r="CH17" i="1" s="1"/>
  <c r="CL17" i="2" s="1"/>
  <c r="BE32" i="1"/>
  <c r="CH32" i="1" s="1"/>
  <c r="CL32" i="2" s="1"/>
  <c r="BD13" i="1"/>
  <c r="CG13" i="1" s="1"/>
  <c r="BD32" i="1"/>
  <c r="CG32" i="1" s="1"/>
  <c r="CK32" i="2" s="1"/>
  <c r="BD39" i="1"/>
  <c r="CG39" i="1" s="1"/>
  <c r="CK39" i="2" s="1"/>
  <c r="BC19" i="1"/>
  <c r="CF19" i="1" s="1"/>
  <c r="CJ19" i="2" s="1"/>
  <c r="BC13" i="1"/>
  <c r="CF13" i="1" s="1"/>
  <c r="BC14" i="1"/>
  <c r="CF14" i="1" s="1"/>
  <c r="CJ14" i="2" s="1"/>
  <c r="BC33" i="1"/>
  <c r="CF33" i="1" s="1"/>
  <c r="CJ33" i="2" s="1"/>
  <c r="BC42" i="1"/>
  <c r="BC8" i="1"/>
  <c r="BC31" i="1"/>
  <c r="CF31" i="1" s="1"/>
  <c r="CJ31" i="2" s="1"/>
  <c r="BC15" i="1"/>
  <c r="CF15" i="1" s="1"/>
  <c r="CJ15" i="2" s="1"/>
  <c r="BC38" i="1"/>
  <c r="CF38" i="1" s="1"/>
  <c r="CJ38" i="2" s="1"/>
  <c r="BH21" i="1"/>
  <c r="CK21" i="1" s="1"/>
  <c r="CO21" i="2" s="1"/>
  <c r="BH40" i="1"/>
  <c r="CK40" i="1" s="1"/>
  <c r="CO40" i="2" s="1"/>
  <c r="BH42" i="1"/>
  <c r="BG20" i="1"/>
  <c r="CJ20" i="1" s="1"/>
  <c r="CN20" i="2" s="1"/>
  <c r="BG32" i="1"/>
  <c r="CJ32" i="1" s="1"/>
  <c r="CN32" i="2" s="1"/>
  <c r="BH25" i="1"/>
  <c r="CK25" i="1" s="1"/>
  <c r="CO25" i="2" s="1"/>
  <c r="BH20" i="1"/>
  <c r="CK20" i="1" s="1"/>
  <c r="CO20" i="2" s="1"/>
  <c r="BH27" i="1"/>
  <c r="CK27" i="1" s="1"/>
  <c r="CO27" i="2" s="1"/>
  <c r="BG24" i="1"/>
  <c r="CJ24" i="1" s="1"/>
  <c r="CN24" i="2" s="1"/>
  <c r="BG44" i="1"/>
  <c r="CJ44" i="1" s="1"/>
  <c r="CN44" i="2" s="1"/>
  <c r="BH26" i="1"/>
  <c r="CK26" i="1" s="1"/>
  <c r="CO26" i="2" s="1"/>
  <c r="BH8" i="1"/>
  <c r="BG22" i="1"/>
  <c r="CJ22" i="1" s="1"/>
  <c r="CN22" i="2" s="1"/>
  <c r="BG21" i="1"/>
  <c r="CJ21" i="1" s="1"/>
  <c r="CN21" i="2" s="1"/>
  <c r="BG40" i="1"/>
  <c r="CJ40" i="1" s="1"/>
  <c r="CN40" i="2" s="1"/>
  <c r="BH23" i="1"/>
  <c r="CK23" i="1" s="1"/>
  <c r="CO23" i="2" s="1"/>
  <c r="BH12" i="1"/>
  <c r="CK12" i="1" s="1"/>
  <c r="CO12" i="2" s="1"/>
  <c r="BG19" i="1"/>
  <c r="CJ19" i="1" s="1"/>
  <c r="CN19" i="2" s="1"/>
  <c r="BG25" i="1"/>
  <c r="CJ25" i="1" s="1"/>
  <c r="CN25" i="2" s="1"/>
  <c r="BF7" i="1"/>
  <c r="BF30" i="1"/>
  <c r="CI30" i="1" s="1"/>
  <c r="CM30" i="2" s="1"/>
  <c r="BF29" i="1"/>
  <c r="CI29" i="1" s="1"/>
  <c r="CM29" i="2" s="1"/>
  <c r="BF24" i="1"/>
  <c r="CI24" i="1" s="1"/>
  <c r="CM24" i="2" s="1"/>
  <c r="BF26" i="1"/>
  <c r="CI26" i="1" s="1"/>
  <c r="CM26" i="2" s="1"/>
  <c r="BF15" i="1"/>
  <c r="CI15" i="1" s="1"/>
  <c r="CM15" i="2" s="1"/>
  <c r="BF38" i="1"/>
  <c r="CI38" i="1" s="1"/>
  <c r="CM38" i="2" s="1"/>
  <c r="BF41" i="1"/>
  <c r="CI41" i="1" s="1"/>
  <c r="CM41" i="2" s="1"/>
  <c r="BF18" i="1"/>
  <c r="CI18" i="1" s="1"/>
  <c r="CM18" i="2" s="1"/>
  <c r="BF42" i="1"/>
  <c r="AW26" i="1"/>
  <c r="BZ26" i="1" s="1"/>
  <c r="CD26" i="2" s="1"/>
  <c r="AW43" i="1"/>
  <c r="BZ43" i="1" s="1"/>
  <c r="CD43" i="2" s="1"/>
  <c r="AZ22" i="1"/>
  <c r="CC22" i="1" s="1"/>
  <c r="CG22" i="2" s="1"/>
  <c r="AZ37" i="1"/>
  <c r="CC37" i="1" s="1"/>
  <c r="CG37" i="2" s="1"/>
  <c r="AV17" i="1"/>
  <c r="BY17" i="1" s="1"/>
  <c r="CC17" i="2" s="1"/>
  <c r="AV36" i="1"/>
  <c r="BY36" i="1" s="1"/>
  <c r="CC36" i="2" s="1"/>
  <c r="AV35" i="1"/>
  <c r="BY35" i="1" s="1"/>
  <c r="CC35" i="2" s="1"/>
  <c r="BA13" i="1"/>
  <c r="CD13" i="1" s="1"/>
  <c r="BA28" i="1"/>
  <c r="CD28" i="1" s="1"/>
  <c r="CH28" i="2" s="1"/>
  <c r="AU10" i="1"/>
  <c r="AU29" i="1"/>
  <c r="BX29" i="1" s="1"/>
  <c r="CB29" i="2" s="1"/>
  <c r="AU44" i="1"/>
  <c r="BX44" i="1" s="1"/>
  <c r="CB44" i="2" s="1"/>
  <c r="BT27" i="1"/>
  <c r="BX27" i="2" s="1"/>
  <c r="AY24" i="1"/>
  <c r="CB24" i="1" s="1"/>
  <c r="CF24" i="2" s="1"/>
  <c r="AY21" i="1"/>
  <c r="CB21" i="1" s="1"/>
  <c r="CF21" i="2" s="1"/>
  <c r="AW17" i="1"/>
  <c r="BZ17" i="1" s="1"/>
  <c r="CD17" i="2" s="1"/>
  <c r="AW36" i="1"/>
  <c r="BZ36" i="1" s="1"/>
  <c r="CD36" i="2" s="1"/>
  <c r="AZ13" i="1"/>
  <c r="CC13" i="1" s="1"/>
  <c r="AZ28" i="1"/>
  <c r="CC28" i="1" s="1"/>
  <c r="CG28" i="2" s="1"/>
  <c r="AZ43" i="1"/>
  <c r="CC43" i="1" s="1"/>
  <c r="CG43" i="2" s="1"/>
  <c r="AV11" i="1"/>
  <c r="BY11" i="1" s="1"/>
  <c r="CC11" i="2" s="1"/>
  <c r="AV34" i="1"/>
  <c r="BY34" i="1" s="1"/>
  <c r="CC34" i="2" s="1"/>
  <c r="BU29" i="1"/>
  <c r="BY29" i="2" s="1"/>
  <c r="BU39" i="1"/>
  <c r="BY39" i="2" s="1"/>
  <c r="BA7" i="1"/>
  <c r="BA38" i="1"/>
  <c r="CD38" i="1" s="1"/>
  <c r="CH38" i="2" s="1"/>
  <c r="AU23" i="1"/>
  <c r="BX23" i="1" s="1"/>
  <c r="CB23" i="2" s="1"/>
  <c r="AU31" i="1"/>
  <c r="BX31" i="1" s="1"/>
  <c r="CB31" i="2" s="1"/>
  <c r="BV20" i="1"/>
  <c r="BZ20" i="2" s="1"/>
  <c r="BV44" i="1"/>
  <c r="BZ44" i="2" s="1"/>
  <c r="BT12" i="1"/>
  <c r="BX12" i="2" s="1"/>
  <c r="AY15" i="1"/>
  <c r="CB15" i="1" s="1"/>
  <c r="CF15" i="2" s="1"/>
  <c r="AY38" i="1"/>
  <c r="CB38" i="1" s="1"/>
  <c r="CF38" i="2" s="1"/>
  <c r="AW18" i="1"/>
  <c r="BZ18" i="1" s="1"/>
  <c r="CD18" i="2" s="1"/>
  <c r="AW37" i="1"/>
  <c r="BZ37" i="1" s="1"/>
  <c r="CD37" i="2" s="1"/>
  <c r="AZ14" i="1"/>
  <c r="CC14" i="1" s="1"/>
  <c r="CG14" i="2" s="1"/>
  <c r="AZ29" i="1"/>
  <c r="CC29" i="1" s="1"/>
  <c r="CG29" i="2" s="1"/>
  <c r="AV9" i="1"/>
  <c r="AV28" i="1"/>
  <c r="BY28" i="1" s="1"/>
  <c r="CC28" i="2" s="1"/>
  <c r="AV31" i="1"/>
  <c r="BY31" i="1" s="1"/>
  <c r="CC31" i="2" s="1"/>
  <c r="BA24" i="1"/>
  <c r="CD24" i="1" s="1"/>
  <c r="CH24" i="2" s="1"/>
  <c r="BA39" i="1"/>
  <c r="CD39" i="1" s="1"/>
  <c r="CH39" i="2" s="1"/>
  <c r="BA19" i="1"/>
  <c r="CD19" i="1" s="1"/>
  <c r="CH19" i="2" s="1"/>
  <c r="AU24" i="1"/>
  <c r="BX24" i="1" s="1"/>
  <c r="CB24" i="2" s="1"/>
  <c r="AU41" i="1"/>
  <c r="BX41" i="1" s="1"/>
  <c r="CB41" i="2" s="1"/>
  <c r="BV21" i="1"/>
  <c r="BZ21" i="2" s="1"/>
  <c r="AY16" i="1"/>
  <c r="CB16" i="1" s="1"/>
  <c r="CF16" i="2" s="1"/>
  <c r="AW12" i="1"/>
  <c r="BZ12" i="1" s="1"/>
  <c r="CD12" i="2" s="1"/>
  <c r="AW31" i="1"/>
  <c r="BZ31" i="1" s="1"/>
  <c r="CD31" i="2" s="1"/>
  <c r="AW23" i="1"/>
  <c r="BZ23" i="1" s="1"/>
  <c r="CD23" i="2" s="1"/>
  <c r="AZ11" i="1"/>
  <c r="CC11" i="1" s="1"/>
  <c r="CG11" i="2" s="1"/>
  <c r="AZ30" i="1"/>
  <c r="CC30" i="1" s="1"/>
  <c r="CG30" i="2" s="1"/>
  <c r="AV10" i="1"/>
  <c r="AV29" i="1"/>
  <c r="BY29" i="1" s="1"/>
  <c r="CC29" i="2" s="1"/>
  <c r="AV43" i="1"/>
  <c r="BY43" i="1" s="1"/>
  <c r="CC43" i="2" s="1"/>
  <c r="BU31" i="1"/>
  <c r="BY31" i="2" s="1"/>
  <c r="BA25" i="1"/>
  <c r="CD25" i="1" s="1"/>
  <c r="CH25" i="2" s="1"/>
  <c r="BA40" i="1"/>
  <c r="CD40" i="1" s="1"/>
  <c r="CH40" i="2" s="1"/>
  <c r="AU22" i="1"/>
  <c r="BX22" i="1" s="1"/>
  <c r="CB22" i="2" s="1"/>
  <c r="AU17" i="1"/>
  <c r="BX17" i="1" s="1"/>
  <c r="CB17" i="2" s="1"/>
  <c r="AU42" i="1"/>
  <c r="BT26" i="1"/>
  <c r="BX26" i="2" s="1"/>
  <c r="AY14" i="1"/>
  <c r="CB14" i="1" s="1"/>
  <c r="CF14" i="2" s="1"/>
  <c r="AY29" i="1"/>
  <c r="CB29" i="1" s="1"/>
  <c r="CF29" i="2" s="1"/>
  <c r="AY36" i="1"/>
  <c r="CB36" i="1" s="1"/>
  <c r="CF36" i="2" s="1"/>
  <c r="BB16" i="1"/>
  <c r="CE16" i="1" s="1"/>
  <c r="CI16" i="2" s="1"/>
  <c r="BB35" i="1"/>
  <c r="CE35" i="1" s="1"/>
  <c r="CI35" i="2" s="1"/>
  <c r="AX11" i="1"/>
  <c r="CA11" i="1" s="1"/>
  <c r="CE11" i="2" s="1"/>
  <c r="AX30" i="1"/>
  <c r="CA30" i="1" s="1"/>
  <c r="CE30" i="2" s="1"/>
  <c r="AX41" i="1"/>
  <c r="CA41" i="1" s="1"/>
  <c r="CE41" i="2" s="1"/>
  <c r="AT13" i="1"/>
  <c r="BW13" i="1" s="1"/>
  <c r="AT36" i="1"/>
  <c r="BW36" i="1" s="1"/>
  <c r="CA36" i="2" s="1"/>
  <c r="AY44" i="1"/>
  <c r="CB44" i="1" s="1"/>
  <c r="CF44" i="2" s="1"/>
  <c r="BB30" i="1"/>
  <c r="CE30" i="1" s="1"/>
  <c r="CI30" i="2" s="1"/>
  <c r="BB43" i="1"/>
  <c r="CE43" i="1" s="1"/>
  <c r="CI43" i="2" s="1"/>
  <c r="AX9" i="1"/>
  <c r="AX28" i="1"/>
  <c r="CA28" i="1" s="1"/>
  <c r="CE28" i="2" s="1"/>
  <c r="AT23" i="1"/>
  <c r="BW23" i="1" s="1"/>
  <c r="CA23" i="2" s="1"/>
  <c r="AT27" i="1"/>
  <c r="BW27" i="1" s="1"/>
  <c r="CA27" i="2" s="1"/>
  <c r="BB24" i="1"/>
  <c r="CE24" i="1" s="1"/>
  <c r="CI24" i="2" s="1"/>
  <c r="BB14" i="1"/>
  <c r="CE14" i="1" s="1"/>
  <c r="CI14" i="2" s="1"/>
  <c r="AX19" i="1"/>
  <c r="CA19" i="1" s="1"/>
  <c r="CE19" i="2" s="1"/>
  <c r="AX38" i="1"/>
  <c r="CA38" i="1" s="1"/>
  <c r="CE38" i="2" s="1"/>
  <c r="AX22" i="1"/>
  <c r="CA22" i="1" s="1"/>
  <c r="CE22" i="2" s="1"/>
  <c r="AT21" i="1"/>
  <c r="BW21" i="1" s="1"/>
  <c r="CA21" i="2" s="1"/>
  <c r="AT29" i="1"/>
  <c r="BW29" i="1" s="1"/>
  <c r="CA29" i="2" s="1"/>
  <c r="AY41" i="1"/>
  <c r="CB41" i="1" s="1"/>
  <c r="CF41" i="2" s="1"/>
  <c r="BB25" i="1"/>
  <c r="CE25" i="1" s="1"/>
  <c r="CI25" i="2" s="1"/>
  <c r="BB37" i="1"/>
  <c r="CE37" i="1" s="1"/>
  <c r="CI37" i="2" s="1"/>
  <c r="AX20" i="1"/>
  <c r="CA20" i="1" s="1"/>
  <c r="CE20" i="2" s="1"/>
  <c r="AX39" i="1"/>
  <c r="CA39" i="1" s="1"/>
  <c r="CE39" i="2" s="1"/>
  <c r="AT15" i="1"/>
  <c r="BW15" i="1" s="1"/>
  <c r="CA15" i="2" s="1"/>
  <c r="AT38" i="1"/>
  <c r="BW38" i="1" s="1"/>
  <c r="CA38" i="2" s="1"/>
  <c r="AT26" i="1"/>
  <c r="BW26" i="1" s="1"/>
  <c r="CA26" i="2" s="1"/>
  <c r="BE18" i="1"/>
  <c r="CH18" i="1" s="1"/>
  <c r="CL18" i="2" s="1"/>
  <c r="BE33" i="1"/>
  <c r="CH33" i="1" s="1"/>
  <c r="CL33" i="2" s="1"/>
  <c r="BD14" i="1"/>
  <c r="CG14" i="1" s="1"/>
  <c r="CK14" i="2" s="1"/>
  <c r="BD29" i="1"/>
  <c r="CG29" i="1" s="1"/>
  <c r="CK29" i="2" s="1"/>
  <c r="BE12" i="1"/>
  <c r="CH12" i="1" s="1"/>
  <c r="CL12" i="2" s="1"/>
  <c r="BE31" i="1"/>
  <c r="CH31" i="1" s="1"/>
  <c r="CL31" i="2" s="1"/>
  <c r="BE42" i="1"/>
  <c r="BD11" i="1"/>
  <c r="CG11" i="1" s="1"/>
  <c r="CK11" i="2" s="1"/>
  <c r="BD30" i="1"/>
  <c r="CG30" i="1" s="1"/>
  <c r="CK30" i="2" s="1"/>
  <c r="BE13" i="1"/>
  <c r="CH13" i="1" s="1"/>
  <c r="BE28" i="1"/>
  <c r="CH28" i="1" s="1"/>
  <c r="CL28" i="2" s="1"/>
  <c r="BD9" i="1"/>
  <c r="BD28" i="1"/>
  <c r="CG28" i="1" s="1"/>
  <c r="CK28" i="2" s="1"/>
  <c r="BD44" i="1"/>
  <c r="CG44" i="1" s="1"/>
  <c r="CK44" i="2" s="1"/>
  <c r="BE14" i="1"/>
  <c r="CH14" i="1" s="1"/>
  <c r="CL14" i="2" s="1"/>
  <c r="BE29" i="1"/>
  <c r="CH29" i="1" s="1"/>
  <c r="CL29" i="2" s="1"/>
  <c r="BD10" i="1"/>
  <c r="BD24" i="1"/>
  <c r="CG24" i="1" s="1"/>
  <c r="CK24" i="2" s="1"/>
  <c r="BD42" i="1"/>
  <c r="BC16" i="1"/>
  <c r="CF16" i="1" s="1"/>
  <c r="CJ16" i="2" s="1"/>
  <c r="BC39" i="1"/>
  <c r="CF39" i="1" s="1"/>
  <c r="CJ39" i="2" s="1"/>
  <c r="BC7" i="1"/>
  <c r="BC30" i="1"/>
  <c r="CF30" i="1" s="1"/>
  <c r="CJ30" i="2" s="1"/>
  <c r="BC32" i="1"/>
  <c r="CF32" i="1" s="1"/>
  <c r="CJ32" i="2" s="1"/>
  <c r="BC24" i="1"/>
  <c r="CF24" i="1" s="1"/>
  <c r="CJ24" i="2" s="1"/>
  <c r="BC41" i="1"/>
  <c r="CF41" i="1" s="1"/>
  <c r="CJ41" i="2" s="1"/>
  <c r="BC12" i="1"/>
  <c r="CF12" i="1" s="1"/>
  <c r="CJ12" i="2" s="1"/>
  <c r="BC35" i="1"/>
  <c r="CF35" i="1" s="1"/>
  <c r="CJ35" i="2" s="1"/>
  <c r="BH18" i="1"/>
  <c r="CK18" i="1" s="1"/>
  <c r="CO18" i="2" s="1"/>
  <c r="BH37" i="1"/>
  <c r="CK37" i="1" s="1"/>
  <c r="CO37" i="2" s="1"/>
  <c r="BG14" i="1"/>
  <c r="CJ14" i="1" s="1"/>
  <c r="CN14" i="2" s="1"/>
  <c r="BG33" i="1"/>
  <c r="CJ33" i="1" s="1"/>
  <c r="CN33" i="2" s="1"/>
  <c r="BG42" i="1"/>
  <c r="BH22" i="1"/>
  <c r="CK22" i="1" s="1"/>
  <c r="CO22" i="2" s="1"/>
  <c r="BH41" i="1"/>
  <c r="CK41" i="1" s="1"/>
  <c r="CO41" i="2" s="1"/>
  <c r="BG18" i="1"/>
  <c r="CJ18" i="1" s="1"/>
  <c r="CN18" i="2" s="1"/>
  <c r="BG37" i="1"/>
  <c r="CJ37" i="1" s="1"/>
  <c r="CN37" i="2" s="1"/>
  <c r="BG28" i="1"/>
  <c r="CJ28" i="1" s="1"/>
  <c r="CN28" i="2" s="1"/>
  <c r="BH19" i="1"/>
  <c r="CK19" i="1" s="1"/>
  <c r="CO19" i="2" s="1"/>
  <c r="BH38" i="1"/>
  <c r="CK38" i="1" s="1"/>
  <c r="CO38" i="2" s="1"/>
  <c r="BG15" i="1"/>
  <c r="CJ15" i="1" s="1"/>
  <c r="CN15" i="2" s="1"/>
  <c r="BG9" i="1"/>
  <c r="BH17" i="1"/>
  <c r="CK17" i="1" s="1"/>
  <c r="CO17" i="2" s="1"/>
  <c r="BH36" i="1"/>
  <c r="CK36" i="1" s="1"/>
  <c r="CO36" i="2" s="1"/>
  <c r="BH39" i="1"/>
  <c r="CK39" i="1" s="1"/>
  <c r="CO39" i="2" s="1"/>
  <c r="BG16" i="1"/>
  <c r="CJ16" i="1" s="1"/>
  <c r="CN16" i="2" s="1"/>
  <c r="BG39" i="1"/>
  <c r="CJ39" i="1" s="1"/>
  <c r="CN39" i="2" s="1"/>
  <c r="BF23" i="1"/>
  <c r="CI23" i="1" s="1"/>
  <c r="CM23" i="2" s="1"/>
  <c r="BF27" i="1"/>
  <c r="CI27" i="1" s="1"/>
  <c r="CM27" i="2" s="1"/>
  <c r="BF14" i="1"/>
  <c r="CI14" i="1" s="1"/>
  <c r="CM14" i="2" s="1"/>
  <c r="BF21" i="1"/>
  <c r="CI21" i="1" s="1"/>
  <c r="CM21" i="2" s="1"/>
  <c r="BF40" i="1"/>
  <c r="CI40" i="1" s="1"/>
  <c r="CM40" i="2" s="1"/>
  <c r="BF12" i="1"/>
  <c r="CI12" i="1" s="1"/>
  <c r="CM12" i="2" s="1"/>
  <c r="BF35" i="1"/>
  <c r="CI35" i="1" s="1"/>
  <c r="CM35" i="2" s="1"/>
  <c r="BF19" i="1"/>
  <c r="CI19" i="1" s="1"/>
  <c r="CM19" i="2" s="1"/>
  <c r="BF22" i="1"/>
  <c r="CI22" i="1" s="1"/>
  <c r="CM22" i="2" s="1"/>
  <c r="BF33" i="1"/>
  <c r="CI33" i="1" s="1"/>
  <c r="CM33" i="2" s="1"/>
  <c r="BF13" i="1"/>
  <c r="CI13" i="1" s="1"/>
  <c r="BF32" i="1"/>
  <c r="CI32" i="1" s="1"/>
  <c r="CM32" i="2" s="1"/>
  <c r="BF43" i="1"/>
  <c r="CI43" i="1" s="1"/>
  <c r="CM43" i="2" s="1"/>
  <c r="BW20" i="1"/>
  <c r="CA20" i="2" s="1"/>
  <c r="BU38" i="1"/>
  <c r="BY38" i="2" s="1"/>
  <c r="BS41" i="1"/>
  <c r="BW41" i="2" s="1"/>
  <c r="BS44" i="1"/>
  <c r="BW44" i="2" s="1"/>
  <c r="BS38" i="1"/>
  <c r="BW38" i="2" s="1"/>
  <c r="BT43" i="1"/>
  <c r="BX43" i="2" s="1"/>
  <c r="BR41" i="1"/>
  <c r="BV41" i="2" s="1"/>
  <c r="BR44" i="1"/>
  <c r="BV44" i="2" s="1"/>
  <c r="BU44" i="1"/>
  <c r="BY44" i="2" s="1"/>
  <c r="BZ38" i="1"/>
  <c r="CD38" i="2" s="1"/>
  <c r="BT17" i="1"/>
  <c r="BX17" i="2" s="1"/>
  <c r="BS17" i="1"/>
  <c r="BW17" i="2" s="1"/>
  <c r="BS18" i="1"/>
  <c r="BW18" i="2" s="1"/>
  <c r="BV18" i="1"/>
  <c r="BZ18" i="2" s="1"/>
  <c r="BR31" i="1"/>
  <c r="BV31" i="2" s="1"/>
  <c r="BS13" i="1"/>
  <c r="I9" i="3"/>
  <c r="K46" i="1"/>
  <c r="I8" i="3"/>
  <c r="EA13" i="2" l="1"/>
  <c r="BW13" i="2"/>
  <c r="EK13" i="2"/>
  <c r="CG13" i="2"/>
  <c r="EI13" i="2"/>
  <c r="CE13" i="2"/>
  <c r="EN10" i="2"/>
  <c r="CJ10" i="2"/>
  <c r="ED13" i="2"/>
  <c r="BZ13" i="2"/>
  <c r="DZ13" i="2"/>
  <c r="BV13" i="2"/>
  <c r="DZ42" i="2"/>
  <c r="BV42" i="2"/>
  <c r="BV199" i="2" s="1"/>
  <c r="DY27" i="2"/>
  <c r="BU27" i="2"/>
  <c r="EM13" i="2"/>
  <c r="CI13" i="2"/>
  <c r="EQ13" i="2"/>
  <c r="CM13" i="2"/>
  <c r="EP13" i="2"/>
  <c r="CL13" i="2"/>
  <c r="EL13" i="2"/>
  <c r="CH13" i="2"/>
  <c r="EO13" i="2"/>
  <c r="CK13" i="2"/>
  <c r="ER13" i="2"/>
  <c r="CN13" i="2"/>
  <c r="EH13" i="2"/>
  <c r="CD13" i="2"/>
  <c r="EE13" i="2"/>
  <c r="CA13" i="2"/>
  <c r="EJ13" i="2"/>
  <c r="CF13" i="2"/>
  <c r="DZ10" i="2"/>
  <c r="BV10" i="2"/>
  <c r="EG13" i="2"/>
  <c r="CC13" i="2"/>
  <c r="ES13" i="2"/>
  <c r="CO13" i="2"/>
  <c r="EN13" i="2"/>
  <c r="CJ13" i="2"/>
  <c r="EF13" i="2"/>
  <c r="CB13" i="2"/>
  <c r="EC13" i="2"/>
  <c r="BY13" i="2"/>
  <c r="EJ10" i="2"/>
  <c r="CF10" i="2"/>
  <c r="EB13" i="2"/>
  <c r="BX13" i="2"/>
  <c r="BH198" i="1"/>
  <c r="AP198" i="1"/>
  <c r="AY12" i="1"/>
  <c r="CB12" i="1" s="1"/>
  <c r="AY33" i="1"/>
  <c r="CB33" i="1" s="1"/>
  <c r="CF33" i="2" s="1"/>
  <c r="AY39" i="1"/>
  <c r="CB39" i="1" s="1"/>
  <c r="CF39" i="2" s="1"/>
  <c r="AY18" i="1"/>
  <c r="CB18" i="1" s="1"/>
  <c r="CF18" i="2" s="1"/>
  <c r="AY42" i="1"/>
  <c r="AY200" i="1" s="1"/>
  <c r="AY30" i="1"/>
  <c r="CB30" i="1" s="1"/>
  <c r="EB39" i="2"/>
  <c r="EB14" i="2"/>
  <c r="DZ18" i="2"/>
  <c r="ED19" i="2"/>
  <c r="ED35" i="2"/>
  <c r="EB33" i="2"/>
  <c r="ED43" i="2"/>
  <c r="EC40" i="2"/>
  <c r="DZ32" i="2"/>
  <c r="EC19" i="2"/>
  <c r="EB29" i="2"/>
  <c r="EC27" i="2"/>
  <c r="EC28" i="2"/>
  <c r="ED36" i="2"/>
  <c r="DZ21" i="2"/>
  <c r="DZ25" i="2"/>
  <c r="EA34" i="2"/>
  <c r="EA24" i="2"/>
  <c r="EP29" i="2"/>
  <c r="EL40" i="2"/>
  <c r="EG36" i="2"/>
  <c r="EP37" i="2"/>
  <c r="EK32" i="2"/>
  <c r="EP26" i="2"/>
  <c r="EF12" i="2"/>
  <c r="EB30" i="2"/>
  <c r="ED34" i="2"/>
  <c r="EO26" i="2"/>
  <c r="EH28" i="2"/>
  <c r="EC26" i="2"/>
  <c r="EA37" i="2"/>
  <c r="EA30" i="2"/>
  <c r="EA22" i="2"/>
  <c r="DZ22" i="2"/>
  <c r="EE34" i="2"/>
  <c r="EP30" i="2"/>
  <c r="EB17" i="2"/>
  <c r="EA38" i="2"/>
  <c r="EE20" i="2"/>
  <c r="EQ19" i="2"/>
  <c r="ER39" i="2"/>
  <c r="ES19" i="2"/>
  <c r="ER14" i="2"/>
  <c r="EN30" i="2"/>
  <c r="EP14" i="2"/>
  <c r="EE38" i="2"/>
  <c r="EE21" i="2"/>
  <c r="EE23" i="2"/>
  <c r="EI41" i="2"/>
  <c r="EB26" i="2"/>
  <c r="EL25" i="2"/>
  <c r="EH23" i="2"/>
  <c r="EF41" i="2"/>
  <c r="EB12" i="2"/>
  <c r="EC39" i="2"/>
  <c r="EH17" i="2"/>
  <c r="EF29" i="2"/>
  <c r="EG17" i="2"/>
  <c r="EQ38" i="2"/>
  <c r="ER19" i="2"/>
  <c r="ER44" i="2"/>
  <c r="ES40" i="2"/>
  <c r="EN14" i="2"/>
  <c r="EO34" i="2"/>
  <c r="EP22" i="2"/>
  <c r="EI33" i="2"/>
  <c r="EI37" i="2"/>
  <c r="EI31" i="2"/>
  <c r="EI21" i="2"/>
  <c r="ED25" i="2"/>
  <c r="EG39" i="2"/>
  <c r="EJ19" i="2"/>
  <c r="EL23" i="2"/>
  <c r="EK17" i="2"/>
  <c r="EF43" i="2"/>
  <c r="EG37" i="2"/>
  <c r="EL44" i="2"/>
  <c r="EK40" i="2"/>
  <c r="EQ36" i="2"/>
  <c r="ER17" i="2"/>
  <c r="EN34" i="2"/>
  <c r="EO19" i="2"/>
  <c r="EO43" i="2"/>
  <c r="EM12" i="2"/>
  <c r="EM11" i="2"/>
  <c r="EE37" i="2"/>
  <c r="EJ27" i="2"/>
  <c r="EL34" i="2"/>
  <c r="EK36" i="2"/>
  <c r="EC17" i="2"/>
  <c r="EF14" i="2"/>
  <c r="EK26" i="2"/>
  <c r="EC25" i="2"/>
  <c r="EQ39" i="2"/>
  <c r="EQ20" i="2"/>
  <c r="ES35" i="2"/>
  <c r="ER34" i="2"/>
  <c r="EN18" i="2"/>
  <c r="EP34" i="2"/>
  <c r="EO20" i="2"/>
  <c r="EE43" i="2"/>
  <c r="EE22" i="2"/>
  <c r="EE14" i="2"/>
  <c r="EF18" i="2"/>
  <c r="EG44" i="2"/>
  <c r="EL15" i="2"/>
  <c r="EH35" i="2"/>
  <c r="EA29" i="2"/>
  <c r="EA25" i="2"/>
  <c r="EA26" i="2"/>
  <c r="EA27" i="2"/>
  <c r="EA17" i="2"/>
  <c r="EN32" i="2"/>
  <c r="EJ14" i="2"/>
  <c r="EF44" i="2"/>
  <c r="EP17" i="2"/>
  <c r="EB23" i="2"/>
  <c r="EJ31" i="2"/>
  <c r="EP15" i="2"/>
  <c r="EP27" i="2"/>
  <c r="EF37" i="2"/>
  <c r="DZ43" i="2"/>
  <c r="EE35" i="2"/>
  <c r="EA18" i="2"/>
  <c r="EI26" i="2"/>
  <c r="EH38" i="2"/>
  <c r="EA11" i="2"/>
  <c r="EQ35" i="2"/>
  <c r="ER16" i="2"/>
  <c r="ER28" i="2"/>
  <c r="ES37" i="2"/>
  <c r="EO44" i="2"/>
  <c r="EP31" i="2"/>
  <c r="EE15" i="2"/>
  <c r="EI22" i="2"/>
  <c r="EI28" i="2"/>
  <c r="EI30" i="2"/>
  <c r="EC31" i="2"/>
  <c r="EH31" i="2"/>
  <c r="EF24" i="2"/>
  <c r="EK29" i="2"/>
  <c r="ED44" i="2"/>
  <c r="EC29" i="2"/>
  <c r="EJ21" i="2"/>
  <c r="EK37" i="2"/>
  <c r="EQ15" i="2"/>
  <c r="ES12" i="2"/>
  <c r="ER24" i="2"/>
  <c r="ES21" i="2"/>
  <c r="EO15" i="2"/>
  <c r="EO31" i="2"/>
  <c r="EI14" i="2"/>
  <c r="EI12" i="2"/>
  <c r="EM18" i="2"/>
  <c r="EF40" i="2"/>
  <c r="EG32" i="2"/>
  <c r="EH40" i="2"/>
  <c r="EF34" i="2"/>
  <c r="EG18" i="2"/>
  <c r="EB37" i="2"/>
  <c r="EL31" i="2"/>
  <c r="EK25" i="2"/>
  <c r="EQ17" i="2"/>
  <c r="ES43" i="2"/>
  <c r="ER27" i="2"/>
  <c r="EN11" i="2"/>
  <c r="EP44" i="2"/>
  <c r="EO40" i="2"/>
  <c r="EP24" i="2"/>
  <c r="EE41" i="2"/>
  <c r="EE40" i="2"/>
  <c r="EE18" i="2"/>
  <c r="EJ23" i="2"/>
  <c r="EL27" i="2"/>
  <c r="EK21" i="2"/>
  <c r="ED27" i="2"/>
  <c r="EG41" i="2"/>
  <c r="EB34" i="2"/>
  <c r="EL32" i="2"/>
  <c r="EH30" i="2"/>
  <c r="ED16" i="2"/>
  <c r="EQ16" i="2"/>
  <c r="ER36" i="2"/>
  <c r="ES32" i="2"/>
  <c r="EI44" i="2"/>
  <c r="ED31" i="2"/>
  <c r="EC21" i="2"/>
  <c r="EJ25" i="2"/>
  <c r="EL36" i="2"/>
  <c r="EH44" i="2"/>
  <c r="ED17" i="2"/>
  <c r="EG12" i="2"/>
  <c r="EH16" i="2"/>
  <c r="DZ38" i="2"/>
  <c r="DZ34" i="2"/>
  <c r="DZ11" i="2"/>
  <c r="DZ28" i="2"/>
  <c r="ER33" i="2"/>
  <c r="EE29" i="2"/>
  <c r="ED21" i="2"/>
  <c r="EQ41" i="2"/>
  <c r="EI40" i="2"/>
  <c r="EM20" i="2"/>
  <c r="EF33" i="2"/>
  <c r="ER43" i="2"/>
  <c r="EN27" i="2"/>
  <c r="EC44" i="2"/>
  <c r="DZ24" i="2"/>
  <c r="EQ12" i="2"/>
  <c r="ES39" i="2"/>
  <c r="ER37" i="2"/>
  <c r="ES18" i="2"/>
  <c r="EN39" i="2"/>
  <c r="EO28" i="2"/>
  <c r="EP12" i="2"/>
  <c r="EI39" i="2"/>
  <c r="EI38" i="2"/>
  <c r="EI11" i="2"/>
  <c r="ED37" i="2"/>
  <c r="EC16" i="2"/>
  <c r="EH12" i="2"/>
  <c r="EL19" i="2"/>
  <c r="EK14" i="2"/>
  <c r="ED39" i="2"/>
  <c r="EG34" i="2"/>
  <c r="EJ24" i="2"/>
  <c r="EL28" i="2"/>
  <c r="EK22" i="2"/>
  <c r="EQ26" i="2"/>
  <c r="ES23" i="2"/>
  <c r="ES27" i="2"/>
  <c r="EN38" i="2"/>
  <c r="EN19" i="2"/>
  <c r="EP38" i="2"/>
  <c r="EO36" i="2"/>
  <c r="EI23" i="2"/>
  <c r="EM44" i="2"/>
  <c r="EM36" i="2"/>
  <c r="ED11" i="2"/>
  <c r="EC33" i="2"/>
  <c r="EH21" i="2"/>
  <c r="EK38" i="2"/>
  <c r="EB24" i="2"/>
  <c r="EL16" i="2"/>
  <c r="EH29" i="2"/>
  <c r="ER41" i="2"/>
  <c r="ES29" i="2"/>
  <c r="ER23" i="2"/>
  <c r="EN36" i="2"/>
  <c r="EP39" i="2"/>
  <c r="EO21" i="2"/>
  <c r="EE32" i="2"/>
  <c r="EE31" i="2"/>
  <c r="EE17" i="2"/>
  <c r="EE19" i="2"/>
  <c r="EL12" i="2"/>
  <c r="EH19" i="2"/>
  <c r="EF38" i="2"/>
  <c r="EG22" i="2"/>
  <c r="EB44" i="2"/>
  <c r="EL17" i="2"/>
  <c r="EH11" i="2"/>
  <c r="EF27" i="2"/>
  <c r="EQ28" i="2"/>
  <c r="ER29" i="2"/>
  <c r="ES30" i="2"/>
  <c r="EN23" i="2"/>
  <c r="EO27" i="2"/>
  <c r="EP23" i="2"/>
  <c r="EE12" i="2"/>
  <c r="EE11" i="2"/>
  <c r="EI27" i="2"/>
  <c r="ED12" i="2"/>
  <c r="EG20" i="2"/>
  <c r="EL21" i="2"/>
  <c r="EH27" i="2"/>
  <c r="EF28" i="2"/>
  <c r="EK35" i="2"/>
  <c r="EB38" i="2"/>
  <c r="EA28" i="2"/>
  <c r="EA40" i="2"/>
  <c r="EA23" i="2"/>
  <c r="DZ27" i="2"/>
  <c r="EQ23" i="2"/>
  <c r="EE27" i="2"/>
  <c r="EN33" i="2"/>
  <c r="EJ17" i="2"/>
  <c r="EM31" i="2"/>
  <c r="EK41" i="2"/>
  <c r="EO35" i="2"/>
  <c r="EJ32" i="2"/>
  <c r="DZ23" i="2"/>
  <c r="DZ30" i="2"/>
  <c r="EL30" i="2"/>
  <c r="EA35" i="2"/>
  <c r="DZ44" i="2"/>
  <c r="EA44" i="2"/>
  <c r="EQ43" i="2"/>
  <c r="EQ40" i="2"/>
  <c r="ES36" i="2"/>
  <c r="ER18" i="2"/>
  <c r="EN35" i="2"/>
  <c r="EN16" i="2"/>
  <c r="EO29" i="2"/>
  <c r="EI20" i="2"/>
  <c r="EI19" i="2"/>
  <c r="EM43" i="2"/>
  <c r="EM35" i="2"/>
  <c r="ED22" i="2"/>
  <c r="EG43" i="2"/>
  <c r="EJ16" i="2"/>
  <c r="EL39" i="2"/>
  <c r="EH37" i="2"/>
  <c r="ED20" i="2"/>
  <c r="EG11" i="2"/>
  <c r="EB22" i="2"/>
  <c r="EH43" i="2"/>
  <c r="EQ24" i="2"/>
  <c r="ER40" i="2"/>
  <c r="ES20" i="2"/>
  <c r="EN15" i="2"/>
  <c r="EO39" i="2"/>
  <c r="EP35" i="2"/>
  <c r="EO17" i="2"/>
  <c r="EM28" i="2"/>
  <c r="EM27" i="2"/>
  <c r="EM17" i="2"/>
  <c r="EM19" i="2"/>
  <c r="EK33" i="2"/>
  <c r="EC14" i="2"/>
  <c r="EJ37" i="2"/>
  <c r="EL29" i="2"/>
  <c r="EK19" i="2"/>
  <c r="EB11" i="2"/>
  <c r="EC41" i="2"/>
  <c r="ER30" i="2"/>
  <c r="ES31" i="2"/>
  <c r="EN20" i="2"/>
  <c r="EP20" i="2"/>
  <c r="EP40" i="2"/>
  <c r="EI43" i="2"/>
  <c r="EI18" i="2"/>
  <c r="EB20" i="2"/>
  <c r="EC37" i="2"/>
  <c r="EH25" i="2"/>
  <c r="EF11" i="2"/>
  <c r="EK20" i="2"/>
  <c r="EB31" i="2"/>
  <c r="EF19" i="2"/>
  <c r="EK44" i="2"/>
  <c r="ER38" i="2"/>
  <c r="ES11" i="2"/>
  <c r="EN40" i="2"/>
  <c r="EI36" i="2"/>
  <c r="EI35" i="2"/>
  <c r="EI25" i="2"/>
  <c r="EF21" i="2"/>
  <c r="EG26" i="2"/>
  <c r="EC23" i="2"/>
  <c r="EF20" i="2"/>
  <c r="EK12" i="2"/>
  <c r="ED41" i="2"/>
  <c r="EG33" i="2"/>
  <c r="DZ36" i="2"/>
  <c r="EA12" i="2"/>
  <c r="DZ14" i="2"/>
  <c r="EA33" i="2"/>
  <c r="EQ22" i="2"/>
  <c r="EO11" i="2"/>
  <c r="EK11" i="2"/>
  <c r="EB25" i="2"/>
  <c r="ER25" i="2"/>
  <c r="EE25" i="2"/>
  <c r="EC11" i="2"/>
  <c r="EF16" i="2"/>
  <c r="EN22" i="2"/>
  <c r="EJ43" i="2"/>
  <c r="EC36" i="2"/>
  <c r="EM15" i="2"/>
  <c r="EK16" i="2"/>
  <c r="EA31" i="2"/>
  <c r="EP19" i="2"/>
  <c r="DZ31" i="2"/>
  <c r="DZ35" i="2"/>
  <c r="DZ41" i="2"/>
  <c r="EA41" i="2"/>
  <c r="EQ32" i="2"/>
  <c r="EQ21" i="2"/>
  <c r="ES17" i="2"/>
  <c r="ES41" i="2"/>
  <c r="EN12" i="2"/>
  <c r="EP28" i="2"/>
  <c r="EO14" i="2"/>
  <c r="EM37" i="2"/>
  <c r="EM14" i="2"/>
  <c r="EM30" i="2"/>
  <c r="EM16" i="2"/>
  <c r="EG29" i="2"/>
  <c r="EB32" i="2"/>
  <c r="EL24" i="2"/>
  <c r="EH18" i="2"/>
  <c r="EF31" i="2"/>
  <c r="EK43" i="2"/>
  <c r="EB40" i="2"/>
  <c r="EC34" i="2"/>
  <c r="EH26" i="2"/>
  <c r="EQ29" i="2"/>
  <c r="ER21" i="2"/>
  <c r="ES25" i="2"/>
  <c r="EN31" i="2"/>
  <c r="EO32" i="2"/>
  <c r="EP16" i="2"/>
  <c r="EP36" i="2"/>
  <c r="EJ28" i="2"/>
  <c r="EJ40" i="2"/>
  <c r="EL11" i="2"/>
  <c r="EK18" i="2"/>
  <c r="ED24" i="2"/>
  <c r="EG38" i="2"/>
  <c r="EJ22" i="2"/>
  <c r="EL14" i="2"/>
  <c r="ED32" i="2"/>
  <c r="EC22" i="2"/>
  <c r="EQ25" i="2"/>
  <c r="ER26" i="2"/>
  <c r="ER31" i="2"/>
  <c r="ES16" i="2"/>
  <c r="EN43" i="2"/>
  <c r="EO37" i="2"/>
  <c r="EP25" i="2"/>
  <c r="EI29" i="2"/>
  <c r="EI32" i="2"/>
  <c r="EI34" i="2"/>
  <c r="EI24" i="2"/>
  <c r="ED38" i="2"/>
  <c r="EC18" i="2"/>
  <c r="EL33" i="2"/>
  <c r="EK23" i="2"/>
  <c r="ED29" i="2"/>
  <c r="EJ34" i="2"/>
  <c r="EL41" i="2"/>
  <c r="EK24" i="2"/>
  <c r="EQ37" i="2"/>
  <c r="ES33" i="2"/>
  <c r="ER11" i="2"/>
  <c r="EN17" i="2"/>
  <c r="EN29" i="2"/>
  <c r="EO25" i="2"/>
  <c r="EO12" i="2"/>
  <c r="EI17" i="2"/>
  <c r="EI16" i="2"/>
  <c r="EM29" i="2"/>
  <c r="EM32" i="2"/>
  <c r="EF15" i="2"/>
  <c r="EK39" i="2"/>
  <c r="EB35" i="2"/>
  <c r="ED26" i="2"/>
  <c r="EG14" i="2"/>
  <c r="DZ15" i="2"/>
  <c r="DZ39" i="2"/>
  <c r="DZ40" i="2"/>
  <c r="EA36" i="2"/>
  <c r="DZ26" i="2"/>
  <c r="EB43" i="2"/>
  <c r="EH36" i="2"/>
  <c r="EE24" i="2"/>
  <c r="EL43" i="2"/>
  <c r="ED15" i="2"/>
  <c r="ES28" i="2"/>
  <c r="EM34" i="2"/>
  <c r="EH24" i="2"/>
  <c r="EC20" i="2"/>
  <c r="EN37" i="2"/>
  <c r="EC35" i="2"/>
  <c r="EB15" i="2"/>
  <c r="DZ12" i="2"/>
  <c r="DZ29" i="2"/>
  <c r="EQ14" i="2"/>
  <c r="ES22" i="2"/>
  <c r="EN41" i="2"/>
  <c r="EO24" i="2"/>
  <c r="EP33" i="2"/>
  <c r="EM25" i="2"/>
  <c r="EM24" i="2"/>
  <c r="EJ44" i="2"/>
  <c r="EJ36" i="2"/>
  <c r="EF17" i="2"/>
  <c r="EB19" i="2"/>
  <c r="EC24" i="2"/>
  <c r="EJ38" i="2"/>
  <c r="EF23" i="2"/>
  <c r="EK28" i="2"/>
  <c r="EB27" i="2"/>
  <c r="EC15" i="2"/>
  <c r="EQ30" i="2"/>
  <c r="ER22" i="2"/>
  <c r="ER32" i="2"/>
  <c r="EO33" i="2"/>
  <c r="EP21" i="2"/>
  <c r="EJ35" i="2"/>
  <c r="EE33" i="2"/>
  <c r="EE39" i="2"/>
  <c r="EJ20" i="2"/>
  <c r="EH41" i="2"/>
  <c r="EF35" i="2"/>
  <c r="EG15" i="2"/>
  <c r="EB18" i="2"/>
  <c r="EC12" i="2"/>
  <c r="EH39" i="2"/>
  <c r="EG27" i="2"/>
  <c r="EQ44" i="2"/>
  <c r="ES24" i="2"/>
  <c r="EN28" i="2"/>
  <c r="EN25" i="2"/>
  <c r="EO22" i="2"/>
  <c r="EO16" i="2"/>
  <c r="EI15" i="2"/>
  <c r="ED28" i="2"/>
  <c r="EG24" i="2"/>
  <c r="EJ26" i="2"/>
  <c r="EL18" i="2"/>
  <c r="EH34" i="2"/>
  <c r="ED14" i="2"/>
  <c r="EG40" i="2"/>
  <c r="EJ11" i="2"/>
  <c r="EL26" i="2"/>
  <c r="EQ34" i="2"/>
  <c r="ES14" i="2"/>
  <c r="ES34" i="2"/>
  <c r="EN21" i="2"/>
  <c r="EP11" i="2"/>
  <c r="EM41" i="2"/>
  <c r="EM40" i="2"/>
  <c r="EM26" i="2"/>
  <c r="EL37" i="2"/>
  <c r="ED33" i="2"/>
  <c r="EG16" i="2"/>
  <c r="EB41" i="2"/>
  <c r="EL35" i="2"/>
  <c r="EH33" i="2"/>
  <c r="EF36" i="2"/>
  <c r="EK34" i="2"/>
  <c r="EA19" i="2"/>
  <c r="DZ17" i="2"/>
  <c r="DZ19" i="2"/>
  <c r="EA20" i="2"/>
  <c r="EA16" i="2"/>
  <c r="EA21" i="2"/>
  <c r="ES38" i="2"/>
  <c r="EE26" i="2"/>
  <c r="EG28" i="2"/>
  <c r="ES26" i="2"/>
  <c r="EO38" i="2"/>
  <c r="EK31" i="2"/>
  <c r="ER12" i="2"/>
  <c r="EF26" i="2"/>
  <c r="EA14" i="2"/>
  <c r="EA15" i="2"/>
  <c r="EA32" i="2"/>
  <c r="ED18" i="2"/>
  <c r="EG30" i="2"/>
  <c r="EA43" i="2"/>
  <c r="EC38" i="2"/>
  <c r="EQ33" i="2"/>
  <c r="EQ27" i="2"/>
  <c r="ER15" i="2"/>
  <c r="EN24" i="2"/>
  <c r="EO30" i="2"/>
  <c r="EP18" i="2"/>
  <c r="EJ41" i="2"/>
  <c r="EE44" i="2"/>
  <c r="EE36" i="2"/>
  <c r="EJ29" i="2"/>
  <c r="EF22" i="2"/>
  <c r="EK30" i="2"/>
  <c r="ED40" i="2"/>
  <c r="EG31" i="2"/>
  <c r="EJ15" i="2"/>
  <c r="EL38" i="2"/>
  <c r="ED23" i="2"/>
  <c r="EG35" i="2"/>
  <c r="EQ18" i="2"/>
  <c r="ER20" i="2"/>
  <c r="EP32" i="2"/>
  <c r="EO18" i="2"/>
  <c r="EE28" i="2"/>
  <c r="EE30" i="2"/>
  <c r="EE16" i="2"/>
  <c r="EB36" i="2"/>
  <c r="EC30" i="2"/>
  <c r="EH22" i="2"/>
  <c r="EK27" i="2"/>
  <c r="ED30" i="2"/>
  <c r="EC32" i="2"/>
  <c r="EH20" i="2"/>
  <c r="EG23" i="2"/>
  <c r="EQ31" i="2"/>
  <c r="ES44" i="2"/>
  <c r="EN26" i="2"/>
  <c r="EP41" i="2"/>
  <c r="EO23" i="2"/>
  <c r="EM33" i="2"/>
  <c r="EM39" i="2"/>
  <c r="EM22" i="2"/>
  <c r="EF39" i="2"/>
  <c r="EG19" i="2"/>
  <c r="EH15" i="2"/>
  <c r="EF25" i="2"/>
  <c r="EG21" i="2"/>
  <c r="EB21" i="2"/>
  <c r="EC43" i="2"/>
  <c r="EH32" i="2"/>
  <c r="EQ11" i="2"/>
  <c r="ER35" i="2"/>
  <c r="ES15" i="2"/>
  <c r="EN44" i="2"/>
  <c r="EO41" i="2"/>
  <c r="EP43" i="2"/>
  <c r="EM38" i="2"/>
  <c r="EM21" i="2"/>
  <c r="EM23" i="2"/>
  <c r="EJ39" i="2"/>
  <c r="EL22" i="2"/>
  <c r="EF32" i="2"/>
  <c r="EG25" i="2"/>
  <c r="EB28" i="2"/>
  <c r="EL20" i="2"/>
  <c r="EH14" i="2"/>
  <c r="EF30" i="2"/>
  <c r="EK15" i="2"/>
  <c r="EA39" i="2"/>
  <c r="DZ37" i="2"/>
  <c r="DZ33" i="2"/>
  <c r="DZ20" i="2"/>
  <c r="AP46" i="1"/>
  <c r="AP48" i="1" s="1"/>
  <c r="AN46" i="1"/>
  <c r="AN48" i="1" s="1"/>
  <c r="BQ16" i="1"/>
  <c r="AR46" i="1"/>
  <c r="AR48" i="1" s="1"/>
  <c r="AQ46" i="1"/>
  <c r="AQ48" i="1" s="1"/>
  <c r="AO46" i="1"/>
  <c r="AO48" i="1" s="1"/>
  <c r="AS46" i="1"/>
  <c r="AS48" i="1" s="1"/>
  <c r="BQ7" i="1"/>
  <c r="BQ9" i="1"/>
  <c r="BU9" i="2" s="1"/>
  <c r="BQ24" i="1"/>
  <c r="BU24" i="2" s="1"/>
  <c r="AO198" i="1"/>
  <c r="BB198" i="1"/>
  <c r="BA198" i="1"/>
  <c r="AU198" i="1"/>
  <c r="AZ198" i="1"/>
  <c r="AQ198" i="1"/>
  <c r="AN200" i="1"/>
  <c r="CC42" i="1"/>
  <c r="AZ200" i="1"/>
  <c r="BF198" i="1"/>
  <c r="BY42" i="1"/>
  <c r="AV200" i="1"/>
  <c r="CJ10" i="1"/>
  <c r="BG199" i="1"/>
  <c r="BD198" i="1"/>
  <c r="AX198" i="1"/>
  <c r="BV42" i="1"/>
  <c r="AS200" i="1"/>
  <c r="BS10" i="1"/>
  <c r="AP199" i="1"/>
  <c r="CF42" i="1"/>
  <c r="BC200" i="1"/>
  <c r="BT10" i="1"/>
  <c r="AQ199" i="1"/>
  <c r="CF199" i="1"/>
  <c r="CH42" i="1"/>
  <c r="BE200" i="1"/>
  <c r="AY198" i="1"/>
  <c r="AR198" i="1"/>
  <c r="BV10" i="1"/>
  <c r="AS199" i="1"/>
  <c r="CI42" i="1"/>
  <c r="BF200" i="1"/>
  <c r="BC198" i="1"/>
  <c r="CD42" i="1"/>
  <c r="BA200" i="1"/>
  <c r="BC199" i="1"/>
  <c r="AY199" i="1"/>
  <c r="AO200" i="1"/>
  <c r="CH10" i="1"/>
  <c r="BE199" i="1"/>
  <c r="BS42" i="1"/>
  <c r="AP200" i="1"/>
  <c r="BW42" i="1"/>
  <c r="AT200" i="1"/>
  <c r="BQ8" i="1"/>
  <c r="BU8" i="2" s="1"/>
  <c r="AN198" i="1"/>
  <c r="BR200" i="1"/>
  <c r="CK42" i="1"/>
  <c r="BH200" i="1"/>
  <c r="BZ10" i="1"/>
  <c r="AW199" i="1"/>
  <c r="CK10" i="1"/>
  <c r="BH199" i="1"/>
  <c r="AT198" i="1"/>
  <c r="AS198" i="1"/>
  <c r="CI10" i="1"/>
  <c r="BF199" i="1"/>
  <c r="CB42" i="1"/>
  <c r="BW10" i="1"/>
  <c r="AT199" i="1"/>
  <c r="BU42" i="1"/>
  <c r="AR200" i="1"/>
  <c r="AO199" i="1"/>
  <c r="CG42" i="1"/>
  <c r="BD200" i="1"/>
  <c r="BX42" i="1"/>
  <c r="AU200" i="1"/>
  <c r="BE198" i="1"/>
  <c r="AW198" i="1"/>
  <c r="CD10" i="1"/>
  <c r="BA199" i="1"/>
  <c r="BZ42" i="1"/>
  <c r="AW200" i="1"/>
  <c r="BU10" i="1"/>
  <c r="AR199" i="1"/>
  <c r="I47" i="3"/>
  <c r="K201" i="1"/>
  <c r="K206" i="1" s="1"/>
  <c r="BY10" i="1"/>
  <c r="AV199" i="1"/>
  <c r="BX10" i="1"/>
  <c r="AU199" i="1"/>
  <c r="CA10" i="1"/>
  <c r="AX199" i="1"/>
  <c r="BG198" i="1"/>
  <c r="CE42" i="1"/>
  <c r="BB200" i="1"/>
  <c r="AV198" i="1"/>
  <c r="AN199" i="1"/>
  <c r="CB199" i="1"/>
  <c r="CJ42" i="1"/>
  <c r="BG200" i="1"/>
  <c r="CG10" i="1"/>
  <c r="BD199" i="1"/>
  <c r="CE10" i="1"/>
  <c r="BB199" i="1"/>
  <c r="CA42" i="1"/>
  <c r="AX200" i="1"/>
  <c r="BT42" i="1"/>
  <c r="AQ200" i="1"/>
  <c r="CC10" i="1"/>
  <c r="AZ199" i="1"/>
  <c r="BR16" i="1"/>
  <c r="BV16" i="2" s="1"/>
  <c r="BT16" i="1"/>
  <c r="BX16" i="2" s="1"/>
  <c r="BQ19" i="1"/>
  <c r="BU19" i="2" s="1"/>
  <c r="BQ33" i="1"/>
  <c r="BU33" i="2" s="1"/>
  <c r="BQ14" i="1"/>
  <c r="BU14" i="2" s="1"/>
  <c r="BQ41" i="1"/>
  <c r="BU41" i="2" s="1"/>
  <c r="BQ30" i="1"/>
  <c r="BU30" i="2" s="1"/>
  <c r="BQ18" i="1"/>
  <c r="BU18" i="2" s="1"/>
  <c r="BQ12" i="1"/>
  <c r="BU12" i="2" s="1"/>
  <c r="BQ10" i="1"/>
  <c r="BU10" i="2" s="1"/>
  <c r="BQ25" i="1"/>
  <c r="BU25" i="2" s="1"/>
  <c r="BQ42" i="1"/>
  <c r="BU42" i="2" s="1"/>
  <c r="BQ32" i="1"/>
  <c r="BU32" i="2" s="1"/>
  <c r="BQ15" i="1"/>
  <c r="BU15" i="2" s="1"/>
  <c r="BQ22" i="1"/>
  <c r="BU22" i="2" s="1"/>
  <c r="BQ35" i="1"/>
  <c r="BU35" i="2" s="1"/>
  <c r="BQ17" i="1"/>
  <c r="BU17" i="2" s="1"/>
  <c r="BQ21" i="1"/>
  <c r="BU21" i="2" s="1"/>
  <c r="BQ13" i="1"/>
  <c r="BU13" i="2" s="1"/>
  <c r="BQ31" i="1"/>
  <c r="BU31" i="2" s="1"/>
  <c r="BQ28" i="1"/>
  <c r="BU28" i="2" s="1"/>
  <c r="BQ40" i="1"/>
  <c r="BU40" i="2" s="1"/>
  <c r="BQ23" i="1"/>
  <c r="BU23" i="2" s="1"/>
  <c r="BQ39" i="1"/>
  <c r="BU39" i="2" s="1"/>
  <c r="BQ37" i="1"/>
  <c r="BU37" i="2" s="1"/>
  <c r="BQ20" i="1"/>
  <c r="BU20" i="2" s="1"/>
  <c r="BQ11" i="1"/>
  <c r="BU11" i="2" s="1"/>
  <c r="BQ26" i="1"/>
  <c r="BU26" i="2" s="1"/>
  <c r="BQ29" i="1"/>
  <c r="BU29" i="2" s="1"/>
  <c r="BQ34" i="1"/>
  <c r="BU34" i="2" s="1"/>
  <c r="BQ38" i="1"/>
  <c r="BU38" i="2" s="1"/>
  <c r="BQ44" i="1"/>
  <c r="BU44" i="2" s="1"/>
  <c r="BQ43" i="1"/>
  <c r="BU43" i="2" s="1"/>
  <c r="BQ36" i="1"/>
  <c r="BU36" i="2" s="1"/>
  <c r="K48" i="1"/>
  <c r="I46" i="3"/>
  <c r="EJ33" i="2" l="1"/>
  <c r="EL10" i="2"/>
  <c r="CH10" i="2"/>
  <c r="EC42" i="2"/>
  <c r="BY42" i="2"/>
  <c r="BY199" i="2" s="1"/>
  <c r="ED10" i="2"/>
  <c r="BZ10" i="2"/>
  <c r="EB10" i="2"/>
  <c r="BX10" i="2"/>
  <c r="EM42" i="2"/>
  <c r="CI42" i="2"/>
  <c r="EK10" i="2"/>
  <c r="CG10" i="2"/>
  <c r="EO10" i="2"/>
  <c r="CK10" i="2"/>
  <c r="ES10" i="2"/>
  <c r="ES198" i="2" s="1"/>
  <c r="CO10" i="2"/>
  <c r="EE10" i="2"/>
  <c r="CA10" i="2"/>
  <c r="EE42" i="2"/>
  <c r="CA42" i="2"/>
  <c r="EN42" i="2"/>
  <c r="CJ42" i="2"/>
  <c r="ER10" i="2"/>
  <c r="ER198" i="2" s="1"/>
  <c r="CN10" i="2"/>
  <c r="EJ12" i="2"/>
  <c r="CF12" i="2"/>
  <c r="EB42" i="2"/>
  <c r="BX42" i="2"/>
  <c r="BX199" i="2" s="1"/>
  <c r="ER42" i="2"/>
  <c r="CN42" i="2"/>
  <c r="EI10" i="2"/>
  <c r="EI198" i="2" s="1"/>
  <c r="CE10" i="2"/>
  <c r="EC10" i="2"/>
  <c r="BY10" i="2"/>
  <c r="EF42" i="2"/>
  <c r="EF199" i="2" s="1"/>
  <c r="CB42" i="2"/>
  <c r="CB199" i="2" s="1"/>
  <c r="EJ42" i="2"/>
  <c r="CF42" i="2"/>
  <c r="CF199" i="2" s="1"/>
  <c r="EH10" i="2"/>
  <c r="EH198" i="2" s="1"/>
  <c r="CD10" i="2"/>
  <c r="EL42" i="2"/>
  <c r="EL199" i="2" s="1"/>
  <c r="CH42" i="2"/>
  <c r="EK42" i="2"/>
  <c r="CG42" i="2"/>
  <c r="CG199" i="2" s="1"/>
  <c r="EA10" i="2"/>
  <c r="BW10" i="2"/>
  <c r="EG42" i="2"/>
  <c r="EG199" i="2" s="1"/>
  <c r="CC42" i="2"/>
  <c r="CC199" i="2" s="1"/>
  <c r="EM10" i="2"/>
  <c r="CI10" i="2"/>
  <c r="EA42" i="2"/>
  <c r="EA199" i="2" s="1"/>
  <c r="BW42" i="2"/>
  <c r="BW199" i="2" s="1"/>
  <c r="EI42" i="2"/>
  <c r="CE42" i="2"/>
  <c r="CE199" i="2" s="1"/>
  <c r="EF10" i="2"/>
  <c r="EF198" i="2" s="1"/>
  <c r="CB10" i="2"/>
  <c r="EH42" i="2"/>
  <c r="EH199" i="2" s="1"/>
  <c r="CD42" i="2"/>
  <c r="CD199" i="2" s="1"/>
  <c r="EO42" i="2"/>
  <c r="CK42" i="2"/>
  <c r="CK199" i="2" s="1"/>
  <c r="EQ10" i="2"/>
  <c r="EQ198" i="2" s="1"/>
  <c r="CM10" i="2"/>
  <c r="ES42" i="2"/>
  <c r="ES199" i="2" s="1"/>
  <c r="CO42" i="2"/>
  <c r="CO199" i="2" s="1"/>
  <c r="EP42" i="2"/>
  <c r="EP199" i="2" s="1"/>
  <c r="CL42" i="2"/>
  <c r="EJ30" i="2"/>
  <c r="CF30" i="2"/>
  <c r="EG10" i="2"/>
  <c r="EG198" i="2" s="1"/>
  <c r="CC10" i="2"/>
  <c r="L16" i="1"/>
  <c r="AR16" i="2" s="1"/>
  <c r="BU16" i="2"/>
  <c r="EP10" i="2"/>
  <c r="EP198" i="2" s="1"/>
  <c r="CL10" i="2"/>
  <c r="EQ42" i="2"/>
  <c r="EQ199" i="2" s="1"/>
  <c r="CM42" i="2"/>
  <c r="CM199" i="2" s="1"/>
  <c r="ED42" i="2"/>
  <c r="ED199" i="2" s="1"/>
  <c r="BZ42" i="2"/>
  <c r="BZ199" i="2" s="1"/>
  <c r="AP201" i="1"/>
  <c r="CI199" i="2"/>
  <c r="ED198" i="2"/>
  <c r="EJ18" i="2"/>
  <c r="CA199" i="2"/>
  <c r="CH199" i="2"/>
  <c r="EM199" i="2"/>
  <c r="CJ199" i="2"/>
  <c r="CN199" i="2"/>
  <c r="EE199" i="2"/>
  <c r="AO201" i="1"/>
  <c r="EJ199" i="2"/>
  <c r="EN198" i="2"/>
  <c r="EL198" i="2"/>
  <c r="CL199" i="2"/>
  <c r="EK199" i="2"/>
  <c r="EK198" i="2"/>
  <c r="EO199" i="2"/>
  <c r="EN199" i="2"/>
  <c r="EB199" i="2"/>
  <c r="EC199" i="2"/>
  <c r="EO198" i="2"/>
  <c r="EC198" i="2"/>
  <c r="DZ199" i="2"/>
  <c r="EJ198" i="2"/>
  <c r="ER199" i="2"/>
  <c r="EI199" i="2"/>
  <c r="EE198" i="2"/>
  <c r="EM198" i="2"/>
  <c r="DY22" i="2"/>
  <c r="DY34" i="2"/>
  <c r="DY40" i="2"/>
  <c r="DY15" i="2"/>
  <c r="DY30" i="2"/>
  <c r="DY29" i="2"/>
  <c r="DY28" i="2"/>
  <c r="DY32" i="2"/>
  <c r="DY41" i="2"/>
  <c r="L8" i="1"/>
  <c r="AR8" i="2" s="1"/>
  <c r="DY8" i="2"/>
  <c r="DY24" i="2"/>
  <c r="AN201" i="1"/>
  <c r="AN206" i="1" s="1"/>
  <c r="DY9" i="2"/>
  <c r="DY23" i="2"/>
  <c r="DY14" i="2"/>
  <c r="DY11" i="2"/>
  <c r="L13" i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DY13" i="2"/>
  <c r="DY25" i="2"/>
  <c r="DY33" i="2"/>
  <c r="BU7" i="2"/>
  <c r="DY7" i="2"/>
  <c r="DY38" i="2"/>
  <c r="DY26" i="2"/>
  <c r="DY36" i="2"/>
  <c r="DY20" i="2"/>
  <c r="DY21" i="2"/>
  <c r="L10" i="1"/>
  <c r="DY10" i="2"/>
  <c r="DY19" i="2"/>
  <c r="EA198" i="2"/>
  <c r="DY31" i="2"/>
  <c r="DY37" i="2"/>
  <c r="DY17" i="2"/>
  <c r="DY12" i="2"/>
  <c r="EB16" i="2"/>
  <c r="L42" i="1"/>
  <c r="DY42" i="2"/>
  <c r="DY43" i="2"/>
  <c r="DY44" i="2"/>
  <c r="DY39" i="2"/>
  <c r="DY35" i="2"/>
  <c r="DY18" i="2"/>
  <c r="DZ16" i="2"/>
  <c r="DZ198" i="2" s="1"/>
  <c r="DY16" i="2"/>
  <c r="L24" i="1"/>
  <c r="L14" i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L32" i="1"/>
  <c r="L39" i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L34" i="1"/>
  <c r="L19" i="1"/>
  <c r="L12" i="1"/>
  <c r="L21" i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L43" i="1"/>
  <c r="L38" i="1"/>
  <c r="L31" i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L35" i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L44" i="1"/>
  <c r="L40" i="1"/>
  <c r="L41" i="1"/>
  <c r="L18" i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L33" i="1"/>
  <c r="L15" i="1"/>
  <c r="L25" i="1"/>
  <c r="L20" i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L26" i="1"/>
  <c r="L7" i="1"/>
  <c r="L28" i="1"/>
  <c r="L37" i="1"/>
  <c r="L27" i="1"/>
  <c r="L17" i="1"/>
  <c r="L22" i="1"/>
  <c r="L36" i="1"/>
  <c r="L23" i="1"/>
  <c r="L29" i="1"/>
  <c r="L9" i="1"/>
  <c r="AR9" i="2" s="1"/>
  <c r="L11" i="1"/>
  <c r="L30" i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I48" i="3"/>
  <c r="CC199" i="1"/>
  <c r="CG199" i="1"/>
  <c r="CF198" i="2"/>
  <c r="CB200" i="1"/>
  <c r="CK199" i="1"/>
  <c r="BQ198" i="1"/>
  <c r="CD200" i="1"/>
  <c r="BV199" i="1"/>
  <c r="CE200" i="1"/>
  <c r="BY199" i="1"/>
  <c r="CJ199" i="1"/>
  <c r="BT200" i="1"/>
  <c r="CJ200" i="1"/>
  <c r="BZ199" i="1"/>
  <c r="BW200" i="1"/>
  <c r="BT199" i="1"/>
  <c r="BQ200" i="1"/>
  <c r="BZ200" i="1"/>
  <c r="BX200" i="1"/>
  <c r="CI199" i="1"/>
  <c r="CI200" i="1"/>
  <c r="BY200" i="1"/>
  <c r="CA200" i="1"/>
  <c r="BU200" i="1"/>
  <c r="CK200" i="1"/>
  <c r="CJ198" i="2"/>
  <c r="CF200" i="1"/>
  <c r="BQ199" i="1"/>
  <c r="CA199" i="1"/>
  <c r="CD199" i="1"/>
  <c r="CG200" i="1"/>
  <c r="CH199" i="1"/>
  <c r="BR199" i="1"/>
  <c r="BV200" i="1"/>
  <c r="CE199" i="1"/>
  <c r="BU199" i="1"/>
  <c r="BW199" i="1"/>
  <c r="BS200" i="1"/>
  <c r="BV198" i="2"/>
  <c r="CH200" i="1"/>
  <c r="BX199" i="1"/>
  <c r="BS199" i="1"/>
  <c r="CC200" i="1"/>
  <c r="I197" i="3"/>
  <c r="M43" i="1" l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R43" i="2"/>
  <c r="M28" i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R28" i="2"/>
  <c r="M41" i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R41" i="2"/>
  <c r="M42" i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R42" i="2"/>
  <c r="M37" i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R37" i="2"/>
  <c r="M29" i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R29" i="2"/>
  <c r="EB198" i="2"/>
  <c r="M10" i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R10" i="2"/>
  <c r="M40" i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R40" i="2"/>
  <c r="M12" i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R12" i="2"/>
  <c r="M23" i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R23" i="2"/>
  <c r="M26" i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R26" i="2"/>
  <c r="M44" i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R44" i="2"/>
  <c r="M19" i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R19" i="2"/>
  <c r="M34" i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R34" i="2"/>
  <c r="M36" i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R36" i="2"/>
  <c r="M22" i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R22" i="2"/>
  <c r="M25" i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R25" i="2"/>
  <c r="M17" i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R17" i="2"/>
  <c r="M15" i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R15" i="2"/>
  <c r="M16" i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M32" i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R32" i="2"/>
  <c r="L44" i="2"/>
  <c r="J44" i="3" s="1"/>
  <c r="AS44" i="2" s="1"/>
  <c r="M11" i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R11" i="2"/>
  <c r="M24" i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R24" i="2"/>
  <c r="M27" i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R27" i="2"/>
  <c r="M33" i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R33" i="2"/>
  <c r="M38" i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R38" i="2"/>
  <c r="L38" i="2" s="1"/>
  <c r="J38" i="3" s="1"/>
  <c r="BU199" i="2"/>
  <c r="DY197" i="2"/>
  <c r="DY46" i="2"/>
  <c r="DY200" i="2" s="1"/>
  <c r="L23" i="2"/>
  <c r="J23" i="3" s="1"/>
  <c r="AS23" i="2" s="1"/>
  <c r="DY198" i="2"/>
  <c r="DY199" i="2"/>
  <c r="BU197" i="2"/>
  <c r="L37" i="2"/>
  <c r="J37" i="3" s="1"/>
  <c r="AS37" i="2" s="1"/>
  <c r="L16" i="2"/>
  <c r="J16" i="3" s="1"/>
  <c r="L36" i="2"/>
  <c r="J36" i="3" s="1"/>
  <c r="CB198" i="2"/>
  <c r="CA198" i="2"/>
  <c r="CH198" i="2"/>
  <c r="BU198" i="2"/>
  <c r="BY198" i="2"/>
  <c r="CN198" i="2"/>
  <c r="CI198" i="2"/>
  <c r="CD198" i="2"/>
  <c r="L199" i="1"/>
  <c r="CL198" i="2"/>
  <c r="CC198" i="2"/>
  <c r="CK198" i="2"/>
  <c r="BW198" i="2"/>
  <c r="CG198" i="2"/>
  <c r="CM198" i="2"/>
  <c r="CO198" i="2"/>
  <c r="BX198" i="2"/>
  <c r="BZ198" i="2"/>
  <c r="L41" i="2"/>
  <c r="J41" i="3" s="1"/>
  <c r="AS41" i="2" s="1"/>
  <c r="L200" i="1"/>
  <c r="CE198" i="2"/>
  <c r="L25" i="2"/>
  <c r="J25" i="3" s="1"/>
  <c r="AS25" i="2" s="1"/>
  <c r="L39" i="2"/>
  <c r="J39" i="3" s="1"/>
  <c r="AS39" i="2" s="1"/>
  <c r="L43" i="2"/>
  <c r="J43" i="3" s="1"/>
  <c r="AS43" i="2" s="1"/>
  <c r="L11" i="2"/>
  <c r="J11" i="3" s="1"/>
  <c r="AS11" i="2" s="1"/>
  <c r="L20" i="2"/>
  <c r="J20" i="3" s="1"/>
  <c r="AS20" i="2" s="1"/>
  <c r="L40" i="2"/>
  <c r="J40" i="3" s="1"/>
  <c r="AS40" i="2" s="1"/>
  <c r="CB8" i="1"/>
  <c r="CF8" i="2" s="1"/>
  <c r="BZ8" i="1"/>
  <c r="CD8" i="2" s="1"/>
  <c r="BR9" i="1"/>
  <c r="BV9" i="2" s="1"/>
  <c r="CF9" i="1"/>
  <c r="CK9" i="1"/>
  <c r="CG8" i="1"/>
  <c r="CK8" i="2" s="1"/>
  <c r="CA9" i="1"/>
  <c r="BR8" i="1"/>
  <c r="CC8" i="1"/>
  <c r="CG8" i="2" s="1"/>
  <c r="BT8" i="1"/>
  <c r="BX8" i="2" s="1"/>
  <c r="CI9" i="1"/>
  <c r="BU9" i="1"/>
  <c r="CJ8" i="1"/>
  <c r="CN8" i="2" s="1"/>
  <c r="BT9" i="1"/>
  <c r="CD9" i="1"/>
  <c r="CK8" i="1"/>
  <c r="CO8" i="2" s="1"/>
  <c r="CE8" i="1"/>
  <c r="CI8" i="2" s="1"/>
  <c r="BW8" i="1"/>
  <c r="CA8" i="2" s="1"/>
  <c r="BS9" i="1"/>
  <c r="BU8" i="1"/>
  <c r="BY8" i="2" s="1"/>
  <c r="BW9" i="1"/>
  <c r="CG9" i="1"/>
  <c r="CB9" i="1"/>
  <c r="BV8" i="1"/>
  <c r="BZ8" i="2" s="1"/>
  <c r="CD8" i="1"/>
  <c r="CH8" i="2" s="1"/>
  <c r="BV9" i="1"/>
  <c r="CH8" i="1"/>
  <c r="CL8" i="2" s="1"/>
  <c r="BZ9" i="1"/>
  <c r="CJ9" i="1"/>
  <c r="CE9" i="1"/>
  <c r="BX8" i="1"/>
  <c r="CB8" i="2" s="1"/>
  <c r="BY8" i="1"/>
  <c r="CC8" i="2" s="1"/>
  <c r="CF8" i="1"/>
  <c r="CJ8" i="2" s="1"/>
  <c r="BY9" i="1"/>
  <c r="BS8" i="1"/>
  <c r="BW8" i="2" s="1"/>
  <c r="CC9" i="1"/>
  <c r="CH9" i="1"/>
  <c r="CA8" i="1"/>
  <c r="CE8" i="2" s="1"/>
  <c r="BX9" i="1"/>
  <c r="CI8" i="1"/>
  <c r="CM8" i="2" s="1"/>
  <c r="AS36" i="2" l="1"/>
  <c r="AS16" i="2"/>
  <c r="AS38" i="2"/>
  <c r="M38" i="2" s="1"/>
  <c r="K38" i="3" s="1"/>
  <c r="AT38" i="2" s="1"/>
  <c r="C16" i="1"/>
  <c r="EN9" i="2"/>
  <c r="CJ9" i="2"/>
  <c r="EA9" i="2"/>
  <c r="BW9" i="2"/>
  <c r="EQ9" i="2"/>
  <c r="CM9" i="2"/>
  <c r="EG9" i="2"/>
  <c r="CC9" i="2"/>
  <c r="ED9" i="2"/>
  <c r="BZ9" i="2"/>
  <c r="EC9" i="2"/>
  <c r="BY9" i="2"/>
  <c r="DZ8" i="2"/>
  <c r="DZ197" i="2" s="1"/>
  <c r="BV8" i="2"/>
  <c r="EK9" i="2"/>
  <c r="CG9" i="2"/>
  <c r="EF9" i="2"/>
  <c r="CB9" i="2"/>
  <c r="EJ9" i="2"/>
  <c r="CF9" i="2"/>
  <c r="EL9" i="2"/>
  <c r="CH9" i="2"/>
  <c r="EI9" i="2"/>
  <c r="CE9" i="2"/>
  <c r="EH9" i="2"/>
  <c r="CD9" i="2"/>
  <c r="EM9" i="2"/>
  <c r="CI9" i="2"/>
  <c r="EO9" i="2"/>
  <c r="CK9" i="2"/>
  <c r="EB9" i="2"/>
  <c r="BX9" i="2"/>
  <c r="EP9" i="2"/>
  <c r="CL9" i="2"/>
  <c r="ER9" i="2"/>
  <c r="CN9" i="2"/>
  <c r="EE9" i="2"/>
  <c r="CA9" i="2"/>
  <c r="ES9" i="2"/>
  <c r="CO9" i="2"/>
  <c r="DY205" i="2"/>
  <c r="CG198" i="1"/>
  <c r="EO8" i="2"/>
  <c r="EO197" i="2" s="1"/>
  <c r="M9" i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DZ9" i="2"/>
  <c r="BX198" i="1"/>
  <c r="EF8" i="2"/>
  <c r="EF197" i="2" s="1"/>
  <c r="BS198" i="1"/>
  <c r="EA8" i="2"/>
  <c r="EA197" i="2" s="1"/>
  <c r="CH198" i="1"/>
  <c r="EP8" i="2"/>
  <c r="EP197" i="2" s="1"/>
  <c r="BW198" i="1"/>
  <c r="EE8" i="2"/>
  <c r="EE197" i="2" s="1"/>
  <c r="BT198" i="1"/>
  <c r="EB8" i="2"/>
  <c r="EB197" i="2" s="1"/>
  <c r="BZ198" i="1"/>
  <c r="EH8" i="2"/>
  <c r="EH197" i="2" s="1"/>
  <c r="CJ198" i="1"/>
  <c r="ER8" i="2"/>
  <c r="ER197" i="2" s="1"/>
  <c r="BU198" i="1"/>
  <c r="EC8" i="2"/>
  <c r="EC197" i="2" s="1"/>
  <c r="CF198" i="1"/>
  <c r="EN8" i="2"/>
  <c r="EN197" i="2" s="1"/>
  <c r="CD198" i="1"/>
  <c r="EL8" i="2"/>
  <c r="EL197" i="2" s="1"/>
  <c r="CE198" i="1"/>
  <c r="EM8" i="2"/>
  <c r="EM197" i="2" s="1"/>
  <c r="CC198" i="1"/>
  <c r="EK8" i="2"/>
  <c r="EK197" i="2" s="1"/>
  <c r="CB198" i="1"/>
  <c r="EJ8" i="2"/>
  <c r="EJ197" i="2" s="1"/>
  <c r="CA198" i="1"/>
  <c r="EI8" i="2"/>
  <c r="EI197" i="2" s="1"/>
  <c r="CI198" i="1"/>
  <c r="EQ8" i="2"/>
  <c r="EQ197" i="2" s="1"/>
  <c r="BY198" i="1"/>
  <c r="EG8" i="2"/>
  <c r="EG197" i="2" s="1"/>
  <c r="BV198" i="1"/>
  <c r="ED8" i="2"/>
  <c r="ED197" i="2" s="1"/>
  <c r="CK198" i="1"/>
  <c r="ES8" i="2"/>
  <c r="ES197" i="2" s="1"/>
  <c r="BR198" i="1"/>
  <c r="M8" i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M200" i="1"/>
  <c r="L42" i="2"/>
  <c r="AR199" i="2"/>
  <c r="L10" i="2"/>
  <c r="AR198" i="2"/>
  <c r="M199" i="1"/>
  <c r="M37" i="2"/>
  <c r="K37" i="3" s="1"/>
  <c r="AT37" i="2" s="1"/>
  <c r="D16" i="1"/>
  <c r="M11" i="2"/>
  <c r="K11" i="3" s="1"/>
  <c r="AT11" i="2" s="1"/>
  <c r="C36" i="1"/>
  <c r="C23" i="1"/>
  <c r="C25" i="1"/>
  <c r="C35" i="1"/>
  <c r="C18" i="1"/>
  <c r="C14" i="1"/>
  <c r="C29" i="1"/>
  <c r="C27" i="1"/>
  <c r="M44" i="2"/>
  <c r="K44" i="3" s="1"/>
  <c r="AT44" i="2" s="1"/>
  <c r="M39" i="2"/>
  <c r="K39" i="3" s="1"/>
  <c r="AT39" i="2" s="1"/>
  <c r="M40" i="2"/>
  <c r="K40" i="3" s="1"/>
  <c r="AT40" i="2" s="1"/>
  <c r="M41" i="2"/>
  <c r="K41" i="3" s="1"/>
  <c r="AT41" i="2" s="1"/>
  <c r="M43" i="2"/>
  <c r="K43" i="3" s="1"/>
  <c r="AT43" i="2" s="1"/>
  <c r="C15" i="1"/>
  <c r="C32" i="1"/>
  <c r="C33" i="1"/>
  <c r="C19" i="1"/>
  <c r="C34" i="1"/>
  <c r="C22" i="1"/>
  <c r="C31" i="1"/>
  <c r="C20" i="1"/>
  <c r="C28" i="1"/>
  <c r="C12" i="1"/>
  <c r="C40" i="1"/>
  <c r="C30" i="1"/>
  <c r="L32" i="2"/>
  <c r="J32" i="3" s="1"/>
  <c r="AS32" i="2" s="1"/>
  <c r="L33" i="2"/>
  <c r="J33" i="3" s="1"/>
  <c r="AS33" i="2" s="1"/>
  <c r="L34" i="2"/>
  <c r="J34" i="3" s="1"/>
  <c r="AS34" i="2" s="1"/>
  <c r="L31" i="2"/>
  <c r="J31" i="3" s="1"/>
  <c r="AS31" i="2" s="1"/>
  <c r="BE46" i="1"/>
  <c r="BE48" i="1" s="1"/>
  <c r="BH46" i="1"/>
  <c r="BD46" i="1"/>
  <c r="BD48" i="1" s="1"/>
  <c r="BG46" i="1"/>
  <c r="BG48" i="1" s="1"/>
  <c r="AU46" i="1"/>
  <c r="AU48" i="1" s="1"/>
  <c r="BA46" i="1"/>
  <c r="BA48" i="1" s="1"/>
  <c r="AY46" i="1"/>
  <c r="AY48" i="1" s="1"/>
  <c r="AZ46" i="1"/>
  <c r="AZ48" i="1" s="1"/>
  <c r="AX46" i="1"/>
  <c r="AX48" i="1" s="1"/>
  <c r="BB46" i="1"/>
  <c r="BB48" i="1" s="1"/>
  <c r="AT46" i="1"/>
  <c r="AT48" i="1" s="1"/>
  <c r="AW46" i="1"/>
  <c r="AW48" i="1" s="1"/>
  <c r="AV46" i="1"/>
  <c r="AV48" i="1" s="1"/>
  <c r="BF46" i="1"/>
  <c r="BF48" i="1" s="1"/>
  <c r="BC46" i="1"/>
  <c r="BC48" i="1" s="1"/>
  <c r="BH201" i="1" l="1"/>
  <c r="BH48" i="1"/>
  <c r="N200" i="1"/>
  <c r="AU201" i="1"/>
  <c r="AW201" i="1"/>
  <c r="AY201" i="1"/>
  <c r="AT201" i="1"/>
  <c r="BB201" i="1"/>
  <c r="AX201" i="1"/>
  <c r="AR201" i="1"/>
  <c r="BA201" i="1"/>
  <c r="J10" i="3"/>
  <c r="AS10" i="2" s="1"/>
  <c r="L198" i="2"/>
  <c r="AS201" i="1"/>
  <c r="BD201" i="1"/>
  <c r="J42" i="3"/>
  <c r="AS42" i="2" s="1"/>
  <c r="L199" i="2"/>
  <c r="BG201" i="1"/>
  <c r="BC201" i="1"/>
  <c r="AZ201" i="1"/>
  <c r="BE201" i="1"/>
  <c r="N199" i="1"/>
  <c r="BF201" i="1"/>
  <c r="AV201" i="1"/>
  <c r="AQ201" i="1"/>
  <c r="N38" i="2"/>
  <c r="L38" i="3" s="1"/>
  <c r="AU38" i="2" s="1"/>
  <c r="D25" i="1"/>
  <c r="D27" i="1"/>
  <c r="D30" i="1"/>
  <c r="D32" i="1"/>
  <c r="D36" i="1"/>
  <c r="D23" i="1"/>
  <c r="D35" i="1"/>
  <c r="N41" i="2"/>
  <c r="L41" i="3" s="1"/>
  <c r="AU41" i="2" s="1"/>
  <c r="N40" i="2"/>
  <c r="L40" i="3" s="1"/>
  <c r="AU40" i="2" s="1"/>
  <c r="N44" i="2"/>
  <c r="L44" i="3" s="1"/>
  <c r="AU44" i="2" s="1"/>
  <c r="N43" i="2"/>
  <c r="L43" i="3" s="1"/>
  <c r="AU43" i="2" s="1"/>
  <c r="N39" i="2"/>
  <c r="L39" i="3" s="1"/>
  <c r="AU39" i="2" s="1"/>
  <c r="D15" i="1"/>
  <c r="N11" i="2"/>
  <c r="L11" i="3" s="1"/>
  <c r="AU11" i="2" s="1"/>
  <c r="D20" i="1"/>
  <c r="D34" i="1"/>
  <c r="D19" i="1"/>
  <c r="D18" i="1"/>
  <c r="D33" i="1"/>
  <c r="D14" i="1"/>
  <c r="D31" i="1"/>
  <c r="D22" i="1"/>
  <c r="D29" i="1"/>
  <c r="D40" i="1"/>
  <c r="M42" i="2" l="1"/>
  <c r="AS199" i="2"/>
  <c r="O199" i="1"/>
  <c r="O200" i="1"/>
  <c r="M10" i="2"/>
  <c r="O11" i="2"/>
  <c r="M11" i="3" s="1"/>
  <c r="AV11" i="2" s="1"/>
  <c r="O44" i="2"/>
  <c r="O43" i="2"/>
  <c r="M43" i="3" s="1"/>
  <c r="AV43" i="2" s="1"/>
  <c r="O41" i="2"/>
  <c r="O40" i="2"/>
  <c r="M40" i="3" s="1"/>
  <c r="AV40" i="2" s="1"/>
  <c r="O39" i="2"/>
  <c r="M39" i="3" s="1"/>
  <c r="AV39" i="2" s="1"/>
  <c r="D28" i="1"/>
  <c r="D12" i="1"/>
  <c r="M32" i="2"/>
  <c r="K32" i="3" s="1"/>
  <c r="AT32" i="2" s="1"/>
  <c r="M33" i="2"/>
  <c r="K33" i="3" s="1"/>
  <c r="AT33" i="2" s="1"/>
  <c r="M34" i="2"/>
  <c r="K34" i="3" s="1"/>
  <c r="AT34" i="2" s="1"/>
  <c r="P200" i="1" l="1"/>
  <c r="K10" i="3"/>
  <c r="AT10" i="2" s="1"/>
  <c r="K42" i="3"/>
  <c r="AT42" i="2" s="1"/>
  <c r="M199" i="2"/>
  <c r="P199" i="1"/>
  <c r="M44" i="3"/>
  <c r="M41" i="3"/>
  <c r="P43" i="2"/>
  <c r="N43" i="3" s="1"/>
  <c r="AW43" i="2" s="1"/>
  <c r="P40" i="2"/>
  <c r="N40" i="3" s="1"/>
  <c r="AW40" i="2" s="1"/>
  <c r="P11" i="2"/>
  <c r="N11" i="3" s="1"/>
  <c r="AW11" i="2" s="1"/>
  <c r="N34" i="2"/>
  <c r="L34" i="3" s="1"/>
  <c r="AU34" i="2" s="1"/>
  <c r="N33" i="2"/>
  <c r="L33" i="3" s="1"/>
  <c r="AU33" i="2" s="1"/>
  <c r="AV44" i="2" l="1"/>
  <c r="P44" i="2" s="1"/>
  <c r="N44" i="3" s="1"/>
  <c r="AV41" i="2"/>
  <c r="P41" i="2" s="1"/>
  <c r="N42" i="2"/>
  <c r="AT199" i="2"/>
  <c r="Q199" i="1"/>
  <c r="Q200" i="1"/>
  <c r="N10" i="2"/>
  <c r="C24" i="1"/>
  <c r="Q11" i="2"/>
  <c r="Q43" i="2"/>
  <c r="C21" i="1"/>
  <c r="C13" i="1"/>
  <c r="C26" i="1"/>
  <c r="C10" i="1"/>
  <c r="C17" i="1"/>
  <c r="C43" i="1"/>
  <c r="C41" i="1"/>
  <c r="C38" i="1"/>
  <c r="C44" i="1"/>
  <c r="C39" i="1"/>
  <c r="C42" i="1"/>
  <c r="C37" i="1"/>
  <c r="C11" i="1"/>
  <c r="N41" i="3" l="1"/>
  <c r="AW41" i="2" s="1"/>
  <c r="Q41" i="2" s="1"/>
  <c r="AW44" i="2"/>
  <c r="Q44" i="2" s="1"/>
  <c r="C200" i="1"/>
  <c r="C199" i="1"/>
  <c r="R199" i="1"/>
  <c r="L10" i="3"/>
  <c r="AU10" i="2" s="1"/>
  <c r="R200" i="1"/>
  <c r="L42" i="3"/>
  <c r="AU42" i="2" s="1"/>
  <c r="N199" i="2"/>
  <c r="O43" i="3"/>
  <c r="C11" i="2"/>
  <c r="O11" i="3"/>
  <c r="C43" i="2"/>
  <c r="O34" i="2"/>
  <c r="M34" i="3" s="1"/>
  <c r="AV34" i="2" s="1"/>
  <c r="O44" i="3" l="1"/>
  <c r="AX44" i="2" s="1"/>
  <c r="R44" i="2" s="1"/>
  <c r="C44" i="2"/>
  <c r="C41" i="2"/>
  <c r="O41" i="3"/>
  <c r="AX41" i="2" s="1"/>
  <c r="AX11" i="2"/>
  <c r="R11" i="2" s="1"/>
  <c r="AX43" i="2"/>
  <c r="R43" i="2" s="1"/>
  <c r="P43" i="3" s="1"/>
  <c r="AY43" i="2" s="1"/>
  <c r="S200" i="1"/>
  <c r="S199" i="1"/>
  <c r="O42" i="2"/>
  <c r="AU199" i="2"/>
  <c r="O10" i="2"/>
  <c r="P44" i="3" l="1"/>
  <c r="AY44" i="2" s="1"/>
  <c r="S44" i="2" s="1"/>
  <c r="P11" i="3"/>
  <c r="AY11" i="2" s="1"/>
  <c r="S11" i="2" s="1"/>
  <c r="S43" i="2"/>
  <c r="Q43" i="3" s="1"/>
  <c r="AZ43" i="2" s="1"/>
  <c r="T200" i="1"/>
  <c r="M10" i="3"/>
  <c r="AV10" i="2" s="1"/>
  <c r="M42" i="3"/>
  <c r="AV42" i="2" s="1"/>
  <c r="O199" i="2"/>
  <c r="T199" i="1"/>
  <c r="Q44" i="3" l="1"/>
  <c r="AZ44" i="2" s="1"/>
  <c r="T44" i="2" s="1"/>
  <c r="R44" i="3" s="1"/>
  <c r="BA44" i="2" s="1"/>
  <c r="Q11" i="3"/>
  <c r="AZ11" i="2" s="1"/>
  <c r="T11" i="2" s="1"/>
  <c r="U199" i="1"/>
  <c r="P42" i="2"/>
  <c r="AV199" i="2"/>
  <c r="U200" i="1"/>
  <c r="P10" i="2"/>
  <c r="V200" i="1"/>
  <c r="R11" i="3" l="1"/>
  <c r="BA11" i="2" s="1"/>
  <c r="U11" i="2" s="1"/>
  <c r="S11" i="3" s="1"/>
  <c r="BB11" i="2" s="1"/>
  <c r="V11" i="2" s="1"/>
  <c r="T11" i="3" s="1"/>
  <c r="BC11" i="2" s="1"/>
  <c r="V199" i="1"/>
  <c r="N10" i="3"/>
  <c r="AW10" i="2" s="1"/>
  <c r="N42" i="3"/>
  <c r="AW42" i="2" s="1"/>
  <c r="P199" i="2"/>
  <c r="Q42" i="2" l="1"/>
  <c r="AW199" i="2"/>
  <c r="W200" i="1"/>
  <c r="W199" i="1"/>
  <c r="Q10" i="2"/>
  <c r="W11" i="2"/>
  <c r="U11" i="3" s="1"/>
  <c r="BD11" i="2" s="1"/>
  <c r="X199" i="1" l="1"/>
  <c r="O10" i="3"/>
  <c r="AX10" i="2" s="1"/>
  <c r="C10" i="2"/>
  <c r="X200" i="1"/>
  <c r="Q199" i="2"/>
  <c r="O42" i="3"/>
  <c r="AX42" i="2" s="1"/>
  <c r="C42" i="2"/>
  <c r="C199" i="2" s="1"/>
  <c r="X11" i="2"/>
  <c r="V11" i="3" s="1"/>
  <c r="BE11" i="2" s="1"/>
  <c r="Y199" i="1" l="1"/>
  <c r="R42" i="2"/>
  <c r="AX199" i="2"/>
  <c r="Y200" i="1"/>
  <c r="R10" i="2"/>
  <c r="Y11" i="2"/>
  <c r="W11" i="3" s="1"/>
  <c r="BF11" i="2" s="1"/>
  <c r="P10" i="3" l="1"/>
  <c r="AY10" i="2" s="1"/>
  <c r="Z199" i="1"/>
  <c r="Z200" i="1"/>
  <c r="P42" i="3"/>
  <c r="AY42" i="2" s="1"/>
  <c r="R199" i="2"/>
  <c r="Z11" i="2"/>
  <c r="X11" i="3" s="1"/>
  <c r="BG11" i="2" s="1"/>
  <c r="AA199" i="1" l="1"/>
  <c r="AA200" i="1"/>
  <c r="S10" i="2"/>
  <c r="AA11" i="2"/>
  <c r="Y11" i="3" s="1"/>
  <c r="BH11" i="2" s="1"/>
  <c r="AB200" i="1" l="1"/>
  <c r="Q10" i="3"/>
  <c r="AZ10" i="2" s="1"/>
  <c r="AB199" i="1"/>
  <c r="AB11" i="2"/>
  <c r="Z11" i="3" s="1"/>
  <c r="BI11" i="2" s="1"/>
  <c r="AC200" i="1" l="1"/>
  <c r="T10" i="2"/>
  <c r="AC199" i="1"/>
  <c r="AC11" i="2"/>
  <c r="AA11" i="3" s="1"/>
  <c r="BJ11" i="2" s="1"/>
  <c r="AD200" i="1" l="1"/>
  <c r="AD199" i="1"/>
  <c r="R10" i="3"/>
  <c r="BA10" i="2" s="1"/>
  <c r="AD11" i="2"/>
  <c r="AB11" i="3" s="1"/>
  <c r="BK11" i="2" s="1"/>
  <c r="AE199" i="1" l="1"/>
  <c r="AE200" i="1"/>
  <c r="U10" i="2"/>
  <c r="AE11" i="2"/>
  <c r="AC11" i="3" s="1"/>
  <c r="BL11" i="2" s="1"/>
  <c r="AF199" i="1" l="1"/>
  <c r="AF200" i="1"/>
  <c r="S10" i="3"/>
  <c r="BB10" i="2" s="1"/>
  <c r="BM11" i="2"/>
  <c r="D44" i="1"/>
  <c r="D26" i="1"/>
  <c r="D43" i="1"/>
  <c r="D37" i="1"/>
  <c r="D24" i="1"/>
  <c r="D38" i="1"/>
  <c r="D41" i="1"/>
  <c r="D42" i="1"/>
  <c r="D11" i="1"/>
  <c r="D21" i="1"/>
  <c r="D10" i="1"/>
  <c r="D13" i="1"/>
  <c r="D17" i="1"/>
  <c r="D39" i="1"/>
  <c r="D199" i="1" l="1"/>
  <c r="D200" i="1"/>
  <c r="V10" i="2"/>
  <c r="AF11" i="2"/>
  <c r="T10" i="3" l="1"/>
  <c r="BC10" i="2" s="1"/>
  <c r="AD11" i="3"/>
  <c r="AG11" i="2"/>
  <c r="D11" i="2"/>
  <c r="L24" i="2"/>
  <c r="J24" i="3" s="1"/>
  <c r="AS24" i="2" s="1"/>
  <c r="L198" i="1"/>
  <c r="L17" i="2"/>
  <c r="J17" i="3" s="1"/>
  <c r="AS17" i="2" s="1"/>
  <c r="L27" i="2"/>
  <c r="J27" i="3" s="1"/>
  <c r="AS27" i="2" s="1"/>
  <c r="L28" i="2"/>
  <c r="J28" i="3" s="1"/>
  <c r="AS28" i="2" s="1"/>
  <c r="W10" i="2" l="1"/>
  <c r="M25" i="2"/>
  <c r="K25" i="3" s="1"/>
  <c r="AT25" i="2" s="1"/>
  <c r="L9" i="2"/>
  <c r="J9" i="3" s="1"/>
  <c r="AS9" i="2" s="1"/>
  <c r="L8" i="2" l="1"/>
  <c r="AR197" i="2"/>
  <c r="U10" i="3"/>
  <c r="BD10" i="2" s="1"/>
  <c r="L26" i="2"/>
  <c r="J26" i="3" s="1"/>
  <c r="AS26" i="2" s="1"/>
  <c r="L30" i="2"/>
  <c r="J30" i="3" s="1"/>
  <c r="AS30" i="2" s="1"/>
  <c r="L13" i="2"/>
  <c r="J13" i="3" s="1"/>
  <c r="AS13" i="2" s="1"/>
  <c r="L22" i="2"/>
  <c r="J22" i="3" s="1"/>
  <c r="AS22" i="2" s="1"/>
  <c r="L29" i="2"/>
  <c r="J29" i="3" s="1"/>
  <c r="AS29" i="2" s="1"/>
  <c r="L35" i="2"/>
  <c r="J35" i="3" s="1"/>
  <c r="AS35" i="2" s="1"/>
  <c r="L19" i="2"/>
  <c r="J19" i="3" s="1"/>
  <c r="AS19" i="2" s="1"/>
  <c r="L15" i="2"/>
  <c r="J15" i="3" s="1"/>
  <c r="AS15" i="2" s="1"/>
  <c r="L14" i="2"/>
  <c r="J14" i="3" s="1"/>
  <c r="AS14" i="2" s="1"/>
  <c r="L12" i="2"/>
  <c r="L21" i="2"/>
  <c r="J21" i="3" s="1"/>
  <c r="AS21" i="2" s="1"/>
  <c r="L18" i="2"/>
  <c r="J18" i="3" s="1"/>
  <c r="AS18" i="2" s="1"/>
  <c r="M17" i="2"/>
  <c r="K17" i="3" s="1"/>
  <c r="AT17" i="2" s="1"/>
  <c r="M24" i="2"/>
  <c r="K24" i="3" s="1"/>
  <c r="AT24" i="2" s="1"/>
  <c r="BV197" i="2"/>
  <c r="M28" i="2"/>
  <c r="K28" i="3" s="1"/>
  <c r="AT28" i="2" s="1"/>
  <c r="X10" i="2" l="1"/>
  <c r="M198" i="1"/>
  <c r="J8" i="3"/>
  <c r="AS8" i="2" s="1"/>
  <c r="L197" i="2"/>
  <c r="M15" i="2"/>
  <c r="K15" i="3" s="1"/>
  <c r="AT15" i="2" s="1"/>
  <c r="M23" i="2"/>
  <c r="K23" i="3" s="1"/>
  <c r="AT23" i="2" s="1"/>
  <c r="M22" i="2"/>
  <c r="K22" i="3" s="1"/>
  <c r="AT22" i="2" s="1"/>
  <c r="M20" i="2"/>
  <c r="K20" i="3" s="1"/>
  <c r="AT20" i="2" s="1"/>
  <c r="N25" i="2"/>
  <c r="L25" i="3" s="1"/>
  <c r="AU25" i="2" s="1"/>
  <c r="M36" i="2"/>
  <c r="K36" i="3" s="1"/>
  <c r="AT36" i="2" s="1"/>
  <c r="M31" i="2"/>
  <c r="K31" i="3" s="1"/>
  <c r="AT31" i="2" s="1"/>
  <c r="M27" i="2"/>
  <c r="K27" i="3" s="1"/>
  <c r="AT27" i="2" s="1"/>
  <c r="N37" i="2"/>
  <c r="L37" i="3" s="1"/>
  <c r="AU37" i="2" s="1"/>
  <c r="N32" i="2"/>
  <c r="L32" i="3" s="1"/>
  <c r="AU32" i="2" s="1"/>
  <c r="J12" i="3"/>
  <c r="M19" i="2"/>
  <c r="K19" i="3" s="1"/>
  <c r="AT19" i="2" s="1"/>
  <c r="M9" i="2"/>
  <c r="AS12" i="2" l="1"/>
  <c r="M12" i="2" s="1"/>
  <c r="K12" i="3" s="1"/>
  <c r="AS197" i="2"/>
  <c r="M8" i="2"/>
  <c r="V10" i="3"/>
  <c r="BE10" i="2" s="1"/>
  <c r="M16" i="2"/>
  <c r="AS198" i="2"/>
  <c r="N20" i="2"/>
  <c r="L20" i="3" s="1"/>
  <c r="AU20" i="2" s="1"/>
  <c r="N23" i="2"/>
  <c r="L23" i="3" s="1"/>
  <c r="AU23" i="2" s="1"/>
  <c r="O38" i="2"/>
  <c r="M38" i="3" s="1"/>
  <c r="AV38" i="2" s="1"/>
  <c r="O33" i="2"/>
  <c r="M33" i="3" s="1"/>
  <c r="AV33" i="2" s="1"/>
  <c r="P39" i="2"/>
  <c r="N39" i="3" s="1"/>
  <c r="AW39" i="2" s="1"/>
  <c r="M29" i="2"/>
  <c r="K29" i="3" s="1"/>
  <c r="AT29" i="2" s="1"/>
  <c r="M35" i="2"/>
  <c r="K35" i="3" s="1"/>
  <c r="AT35" i="2" s="1"/>
  <c r="M21" i="2"/>
  <c r="K21" i="3" s="1"/>
  <c r="AT21" i="2" s="1"/>
  <c r="M18" i="2"/>
  <c r="K18" i="3" s="1"/>
  <c r="AT18" i="2" s="1"/>
  <c r="M13" i="2"/>
  <c r="K13" i="3" s="1"/>
  <c r="AT13" i="2" s="1"/>
  <c r="M26" i="2"/>
  <c r="K26" i="3" s="1"/>
  <c r="AT26" i="2" s="1"/>
  <c r="M14" i="2"/>
  <c r="K14" i="3" s="1"/>
  <c r="AT14" i="2" s="1"/>
  <c r="M30" i="2"/>
  <c r="K30" i="3" s="1"/>
  <c r="AT30" i="2" s="1"/>
  <c r="N24" i="2"/>
  <c r="L24" i="3" s="1"/>
  <c r="AU24" i="2" s="1"/>
  <c r="BW197" i="2"/>
  <c r="N28" i="2"/>
  <c r="L28" i="3" s="1"/>
  <c r="AU28" i="2" s="1"/>
  <c r="K9" i="3"/>
  <c r="AT9" i="2" s="1"/>
  <c r="AT12" i="2" l="1"/>
  <c r="N12" i="2" s="1"/>
  <c r="L12" i="3" s="1"/>
  <c r="AU12" i="2" s="1"/>
  <c r="N198" i="1"/>
  <c r="Y10" i="2"/>
  <c r="K8" i="3"/>
  <c r="AT8" i="2" s="1"/>
  <c r="M197" i="2"/>
  <c r="K16" i="3"/>
  <c r="AT16" i="2" s="1"/>
  <c r="M198" i="2"/>
  <c r="N27" i="2"/>
  <c r="L27" i="3" s="1"/>
  <c r="AU27" i="2" s="1"/>
  <c r="N36" i="2"/>
  <c r="L36" i="3" s="1"/>
  <c r="AU36" i="2" s="1"/>
  <c r="N35" i="2"/>
  <c r="L35" i="3" s="1"/>
  <c r="AU35" i="2" s="1"/>
  <c r="O25" i="2"/>
  <c r="M25" i="3" s="1"/>
  <c r="AV25" i="2" s="1"/>
  <c r="N31" i="2"/>
  <c r="L31" i="3" s="1"/>
  <c r="AU31" i="2" s="1"/>
  <c r="N30" i="2"/>
  <c r="L30" i="3" s="1"/>
  <c r="AU30" i="2" s="1"/>
  <c r="N19" i="2"/>
  <c r="L19" i="3" s="1"/>
  <c r="AU19" i="2" s="1"/>
  <c r="N15" i="2"/>
  <c r="L15" i="3" s="1"/>
  <c r="AU15" i="2" s="1"/>
  <c r="N14" i="2"/>
  <c r="L14" i="3" s="1"/>
  <c r="AU14" i="2" s="1"/>
  <c r="N22" i="2"/>
  <c r="L22" i="3" s="1"/>
  <c r="AU22" i="2" s="1"/>
  <c r="O37" i="2"/>
  <c r="M37" i="3" s="1"/>
  <c r="AV37" i="2" s="1"/>
  <c r="Q40" i="2"/>
  <c r="P34" i="2"/>
  <c r="N34" i="3" s="1"/>
  <c r="AW34" i="2" s="1"/>
  <c r="O32" i="2"/>
  <c r="M32" i="3" s="1"/>
  <c r="AV32" i="2" s="1"/>
  <c r="N13" i="2"/>
  <c r="L13" i="3" s="1"/>
  <c r="AU13" i="2" s="1"/>
  <c r="N21" i="2"/>
  <c r="L21" i="3" s="1"/>
  <c r="AU21" i="2" s="1"/>
  <c r="N29" i="2"/>
  <c r="L29" i="3" s="1"/>
  <c r="AU29" i="2" s="1"/>
  <c r="N18" i="2"/>
  <c r="L18" i="3" s="1"/>
  <c r="AU18" i="2" s="1"/>
  <c r="N26" i="2"/>
  <c r="L26" i="3" s="1"/>
  <c r="AU26" i="2" s="1"/>
  <c r="N17" i="2"/>
  <c r="L17" i="3" s="1"/>
  <c r="AU17" i="2" s="1"/>
  <c r="N9" i="2"/>
  <c r="L9" i="3" s="1"/>
  <c r="AU9" i="2" s="1"/>
  <c r="O198" i="1"/>
  <c r="AT197" i="2" l="1"/>
  <c r="N8" i="2"/>
  <c r="N16" i="2"/>
  <c r="AT198" i="2"/>
  <c r="W10" i="3"/>
  <c r="BF10" i="2" s="1"/>
  <c r="O40" i="3"/>
  <c r="AX40" i="2" s="1"/>
  <c r="P38" i="2"/>
  <c r="N38" i="3" s="1"/>
  <c r="AW38" i="2" s="1"/>
  <c r="O36" i="2"/>
  <c r="M36" i="3" s="1"/>
  <c r="AV36" i="2" s="1"/>
  <c r="O31" i="2"/>
  <c r="M31" i="3" s="1"/>
  <c r="AV31" i="2" s="1"/>
  <c r="O23" i="2"/>
  <c r="M23" i="3" s="1"/>
  <c r="AV23" i="2" s="1"/>
  <c r="O22" i="2"/>
  <c r="M22" i="3" s="1"/>
  <c r="AV22" i="2" s="1"/>
  <c r="O20" i="2"/>
  <c r="M20" i="3" s="1"/>
  <c r="AV20" i="2" s="1"/>
  <c r="P33" i="2"/>
  <c r="N33" i="3" s="1"/>
  <c r="AW33" i="2" s="1"/>
  <c r="Q39" i="2"/>
  <c r="C40" i="2"/>
  <c r="R41" i="2"/>
  <c r="P41" i="3" s="1"/>
  <c r="AY41" i="2" s="1"/>
  <c r="O29" i="2"/>
  <c r="M29" i="3" s="1"/>
  <c r="AV29" i="2" s="1"/>
  <c r="O30" i="2"/>
  <c r="M30" i="3" s="1"/>
  <c r="AV30" i="2" s="1"/>
  <c r="O28" i="2"/>
  <c r="M28" i="3" s="1"/>
  <c r="AV28" i="2" s="1"/>
  <c r="BY197" i="2"/>
  <c r="BX197" i="2"/>
  <c r="Z10" i="2" l="1"/>
  <c r="L16" i="3"/>
  <c r="AU16" i="2" s="1"/>
  <c r="N198" i="2"/>
  <c r="L8" i="3"/>
  <c r="N197" i="2"/>
  <c r="O39" i="3"/>
  <c r="P23" i="2"/>
  <c r="N23" i="3" s="1"/>
  <c r="AW23" i="2" s="1"/>
  <c r="P32" i="2"/>
  <c r="N32" i="3" s="1"/>
  <c r="AW32" i="2" s="1"/>
  <c r="P31" i="2"/>
  <c r="N31" i="3" s="1"/>
  <c r="AW31" i="2" s="1"/>
  <c r="P37" i="2"/>
  <c r="N37" i="3" s="1"/>
  <c r="AW37" i="2" s="1"/>
  <c r="R40" i="2"/>
  <c r="P40" i="3" s="1"/>
  <c r="AY40" i="2" s="1"/>
  <c r="C39" i="2"/>
  <c r="U44" i="2"/>
  <c r="S44" i="3" s="1"/>
  <c r="BB44" i="2" s="1"/>
  <c r="Q34" i="2"/>
  <c r="O18" i="2"/>
  <c r="M18" i="3" s="1"/>
  <c r="AV18" i="2" s="1"/>
  <c r="O12" i="2"/>
  <c r="O35" i="2"/>
  <c r="M35" i="3" s="1"/>
  <c r="AV35" i="2" s="1"/>
  <c r="O24" i="2"/>
  <c r="M24" i="3" s="1"/>
  <c r="AV24" i="2" s="1"/>
  <c r="O14" i="2"/>
  <c r="M14" i="3" s="1"/>
  <c r="AV14" i="2" s="1"/>
  <c r="O19" i="2"/>
  <c r="M19" i="3" s="1"/>
  <c r="AV19" i="2" s="1"/>
  <c r="O13" i="2"/>
  <c r="M13" i="3" s="1"/>
  <c r="AV13" i="2" s="1"/>
  <c r="O26" i="2"/>
  <c r="M26" i="3" s="1"/>
  <c r="AV26" i="2" s="1"/>
  <c r="O27" i="2"/>
  <c r="M27" i="3" s="1"/>
  <c r="AV27" i="2" s="1"/>
  <c r="O15" i="2"/>
  <c r="M15" i="3" s="1"/>
  <c r="AV15" i="2" s="1"/>
  <c r="O17" i="2"/>
  <c r="M17" i="3" s="1"/>
  <c r="AV17" i="2" s="1"/>
  <c r="O21" i="2"/>
  <c r="M21" i="3" s="1"/>
  <c r="AV21" i="2" s="1"/>
  <c r="O9" i="2"/>
  <c r="M9" i="3" s="1"/>
  <c r="AV9" i="2" s="1"/>
  <c r="P198" i="1"/>
  <c r="AX39" i="2" l="1"/>
  <c r="R39" i="2" s="1"/>
  <c r="P39" i="3" s="1"/>
  <c r="AY39" i="2" s="1"/>
  <c r="AU8" i="2"/>
  <c r="O8" i="2" s="1"/>
  <c r="S42" i="2"/>
  <c r="AY199" i="2"/>
  <c r="O16" i="2"/>
  <c r="AU198" i="2"/>
  <c r="X10" i="3"/>
  <c r="BG10" i="2" s="1"/>
  <c r="O34" i="3"/>
  <c r="AX34" i="2" s="1"/>
  <c r="P20" i="2"/>
  <c r="N20" i="3" s="1"/>
  <c r="AW20" i="2" s="1"/>
  <c r="T43" i="2"/>
  <c r="R43" i="3" s="1"/>
  <c r="BA43" i="2" s="1"/>
  <c r="Q33" i="2"/>
  <c r="Q32" i="2"/>
  <c r="P25" i="2"/>
  <c r="N25" i="3" s="1"/>
  <c r="AW25" i="2" s="1"/>
  <c r="P36" i="2"/>
  <c r="N36" i="3" s="1"/>
  <c r="AW36" i="2" s="1"/>
  <c r="P35" i="2"/>
  <c r="N35" i="3" s="1"/>
  <c r="AW35" i="2" s="1"/>
  <c r="Q38" i="2"/>
  <c r="Q37" i="2"/>
  <c r="S40" i="2"/>
  <c r="Q40" i="3" s="1"/>
  <c r="AZ40" i="2" s="1"/>
  <c r="S41" i="2"/>
  <c r="Q41" i="3" s="1"/>
  <c r="AZ41" i="2" s="1"/>
  <c r="C34" i="2"/>
  <c r="P17" i="2"/>
  <c r="N17" i="3" s="1"/>
  <c r="AW17" i="2" s="1"/>
  <c r="P21" i="2"/>
  <c r="N21" i="3" s="1"/>
  <c r="AW21" i="2" s="1"/>
  <c r="M12" i="3"/>
  <c r="AV12" i="2" s="1"/>
  <c r="P18" i="2"/>
  <c r="N18" i="3" s="1"/>
  <c r="AW18" i="2" s="1"/>
  <c r="P13" i="2"/>
  <c r="N13" i="3" s="1"/>
  <c r="AW13" i="2" s="1"/>
  <c r="P26" i="2"/>
  <c r="N26" i="3" s="1"/>
  <c r="AW26" i="2" s="1"/>
  <c r="P14" i="2"/>
  <c r="N14" i="3" s="1"/>
  <c r="AW14" i="2" s="1"/>
  <c r="P30" i="2"/>
  <c r="N30" i="3" s="1"/>
  <c r="AW30" i="2" s="1"/>
  <c r="P9" i="2"/>
  <c r="N9" i="3" s="1"/>
  <c r="AW9" i="2" s="1"/>
  <c r="Q198" i="1"/>
  <c r="P29" i="2"/>
  <c r="N29" i="3" s="1"/>
  <c r="AW29" i="2" s="1"/>
  <c r="BZ197" i="2"/>
  <c r="AU197" i="2" l="1"/>
  <c r="M16" i="3"/>
  <c r="AV16" i="2" s="1"/>
  <c r="O198" i="2"/>
  <c r="M8" i="3"/>
  <c r="AV8" i="2" s="1"/>
  <c r="O197" i="2"/>
  <c r="AA10" i="2"/>
  <c r="Q42" i="3"/>
  <c r="AZ42" i="2" s="1"/>
  <c r="S199" i="2"/>
  <c r="O32" i="3"/>
  <c r="O33" i="3"/>
  <c r="O37" i="3"/>
  <c r="AX37" i="2" s="1"/>
  <c r="O38" i="3"/>
  <c r="CA197" i="2"/>
  <c r="C32" i="2"/>
  <c r="R34" i="2"/>
  <c r="P34" i="3" s="1"/>
  <c r="AY34" i="2" s="1"/>
  <c r="C33" i="2"/>
  <c r="Q36" i="2"/>
  <c r="Q35" i="2"/>
  <c r="T41" i="2"/>
  <c r="R41" i="3" s="1"/>
  <c r="BA41" i="2" s="1"/>
  <c r="Q31" i="2"/>
  <c r="Q30" i="2"/>
  <c r="C38" i="2"/>
  <c r="Q21" i="2"/>
  <c r="C37" i="2"/>
  <c r="Q17" i="2"/>
  <c r="Q13" i="2"/>
  <c r="Q14" i="2"/>
  <c r="Q26" i="2"/>
  <c r="P22" i="2"/>
  <c r="N22" i="3" s="1"/>
  <c r="AW22" i="2" s="1"/>
  <c r="P28" i="2"/>
  <c r="N28" i="3" s="1"/>
  <c r="AW28" i="2" s="1"/>
  <c r="P15" i="2"/>
  <c r="N15" i="3" s="1"/>
  <c r="AW15" i="2" s="1"/>
  <c r="P12" i="2"/>
  <c r="P24" i="2"/>
  <c r="N24" i="3" s="1"/>
  <c r="AW24" i="2" s="1"/>
  <c r="P27" i="2"/>
  <c r="N27" i="3" s="1"/>
  <c r="AW27" i="2" s="1"/>
  <c r="P19" i="2"/>
  <c r="N19" i="3" s="1"/>
  <c r="AW19" i="2" s="1"/>
  <c r="C9" i="1"/>
  <c r="C8" i="1"/>
  <c r="C198" i="1" s="1"/>
  <c r="R198" i="1"/>
  <c r="AX38" i="2" l="1"/>
  <c r="R38" i="2" s="1"/>
  <c r="P38" i="3" s="1"/>
  <c r="AY38" i="2" s="1"/>
  <c r="AX33" i="2"/>
  <c r="R33" i="2" s="1"/>
  <c r="AX32" i="2"/>
  <c r="R32" i="2" s="1"/>
  <c r="P32" i="3" s="1"/>
  <c r="AY32" i="2" s="1"/>
  <c r="T42" i="2"/>
  <c r="T199" i="2" s="1"/>
  <c r="AZ199" i="2"/>
  <c r="P8" i="2"/>
  <c r="AV197" i="2"/>
  <c r="P16" i="2"/>
  <c r="AV198" i="2"/>
  <c r="Y10" i="3"/>
  <c r="BH10" i="2" s="1"/>
  <c r="O13" i="3"/>
  <c r="AX13" i="2" s="1"/>
  <c r="O30" i="3"/>
  <c r="AX30" i="2" s="1"/>
  <c r="O36" i="3"/>
  <c r="O21" i="3"/>
  <c r="AX21" i="2" s="1"/>
  <c r="O31" i="3"/>
  <c r="O26" i="3"/>
  <c r="AX26" i="2" s="1"/>
  <c r="O17" i="3"/>
  <c r="AX17" i="2" s="1"/>
  <c r="O14" i="3"/>
  <c r="AX14" i="2" s="1"/>
  <c r="O35" i="3"/>
  <c r="AX35" i="2" s="1"/>
  <c r="C36" i="2"/>
  <c r="C31" i="2"/>
  <c r="S39" i="2"/>
  <c r="Q39" i="3" s="1"/>
  <c r="Q25" i="2"/>
  <c r="Q24" i="2"/>
  <c r="Q15" i="2"/>
  <c r="Q20" i="2"/>
  <c r="S34" i="2"/>
  <c r="Q34" i="3" s="1"/>
  <c r="AZ34" i="2" s="1"/>
  <c r="Q23" i="2"/>
  <c r="Q22" i="2"/>
  <c r="R37" i="2"/>
  <c r="P37" i="3" s="1"/>
  <c r="AY37" i="2" s="1"/>
  <c r="T40" i="2"/>
  <c r="R40" i="3" s="1"/>
  <c r="BA40" i="2" s="1"/>
  <c r="U43" i="2"/>
  <c r="N12" i="3"/>
  <c r="C30" i="2"/>
  <c r="C35" i="2"/>
  <c r="C26" i="2"/>
  <c r="C17" i="2"/>
  <c r="C21" i="2"/>
  <c r="C14" i="2"/>
  <c r="C13" i="2"/>
  <c r="Q18" i="2"/>
  <c r="Q9" i="2"/>
  <c r="S198" i="1"/>
  <c r="P33" i="3" l="1"/>
  <c r="AY33" i="2" s="1"/>
  <c r="S33" i="2" s="1"/>
  <c r="Q33" i="3" s="1"/>
  <c r="AZ33" i="2" s="1"/>
  <c r="AW12" i="2"/>
  <c r="Q12" i="2" s="1"/>
  <c r="AX36" i="2"/>
  <c r="R36" i="2" s="1"/>
  <c r="P36" i="3" s="1"/>
  <c r="AY36" i="2" s="1"/>
  <c r="AX31" i="2"/>
  <c r="R31" i="2" s="1"/>
  <c r="P31" i="3" s="1"/>
  <c r="AY31" i="2" s="1"/>
  <c r="AZ39" i="2"/>
  <c r="T39" i="2" s="1"/>
  <c r="R39" i="3" s="1"/>
  <c r="BA39" i="2" s="1"/>
  <c r="R42" i="3"/>
  <c r="BA42" i="2" s="1"/>
  <c r="N8" i="3"/>
  <c r="AW8" i="2" s="1"/>
  <c r="P197" i="2"/>
  <c r="AB10" i="2"/>
  <c r="N16" i="3"/>
  <c r="AW16" i="2" s="1"/>
  <c r="P198" i="2"/>
  <c r="O23" i="3"/>
  <c r="O15" i="3"/>
  <c r="AX15" i="2" s="1"/>
  <c r="O25" i="3"/>
  <c r="O18" i="3"/>
  <c r="O22" i="3"/>
  <c r="AX22" i="2" s="1"/>
  <c r="O20" i="3"/>
  <c r="AX20" i="2" s="1"/>
  <c r="O24" i="3"/>
  <c r="AX24" i="2" s="1"/>
  <c r="S43" i="3"/>
  <c r="BB43" i="2" s="1"/>
  <c r="O9" i="3"/>
  <c r="C23" i="2"/>
  <c r="C20" i="2"/>
  <c r="C25" i="2"/>
  <c r="S38" i="2"/>
  <c r="Q38" i="3" s="1"/>
  <c r="AZ38" i="2" s="1"/>
  <c r="S37" i="2"/>
  <c r="Q37" i="3" s="1"/>
  <c r="AZ37" i="2" s="1"/>
  <c r="T34" i="2"/>
  <c r="S32" i="2"/>
  <c r="Q32" i="3" s="1"/>
  <c r="AZ32" i="2" s="1"/>
  <c r="V44" i="2"/>
  <c r="T44" i="3" s="1"/>
  <c r="BC44" i="2" s="1"/>
  <c r="U41" i="2"/>
  <c r="S41" i="3" s="1"/>
  <c r="BB41" i="2" s="1"/>
  <c r="C22" i="2"/>
  <c r="C15" i="2"/>
  <c r="R35" i="2"/>
  <c r="P35" i="3" s="1"/>
  <c r="AY35" i="2" s="1"/>
  <c r="Q19" i="2"/>
  <c r="Q27" i="2"/>
  <c r="R13" i="2"/>
  <c r="P13" i="3" s="1"/>
  <c r="AY13" i="2" s="1"/>
  <c r="C18" i="2"/>
  <c r="C24" i="2"/>
  <c r="Q29" i="2"/>
  <c r="Q28" i="2"/>
  <c r="R14" i="2"/>
  <c r="P14" i="3" s="1"/>
  <c r="AY14" i="2" s="1"/>
  <c r="C9" i="2"/>
  <c r="CC197" i="2"/>
  <c r="CB197" i="2"/>
  <c r="O12" i="3" l="1"/>
  <c r="C12" i="2"/>
  <c r="AX18" i="2"/>
  <c r="R18" i="2" s="1"/>
  <c r="P18" i="3" s="1"/>
  <c r="AY18" i="2" s="1"/>
  <c r="AX25" i="2"/>
  <c r="R25" i="2" s="1"/>
  <c r="P25" i="3" s="1"/>
  <c r="AY25" i="2" s="1"/>
  <c r="U42" i="2"/>
  <c r="S42" i="3" s="1"/>
  <c r="BB42" i="2" s="1"/>
  <c r="AX9" i="2"/>
  <c r="R9" i="2" s="1"/>
  <c r="P9" i="3" s="1"/>
  <c r="AY9" i="2" s="1"/>
  <c r="U39" i="2"/>
  <c r="S39" i="3" s="1"/>
  <c r="BB39" i="2" s="1"/>
  <c r="V43" i="2"/>
  <c r="T43" i="3" s="1"/>
  <c r="BC43" i="2" s="1"/>
  <c r="AX23" i="2"/>
  <c r="R23" i="2" s="1"/>
  <c r="P23" i="3" s="1"/>
  <c r="AY23" i="2" s="1"/>
  <c r="Q16" i="2"/>
  <c r="AW198" i="2"/>
  <c r="Z10" i="3"/>
  <c r="BI10" i="2" s="1"/>
  <c r="Q8" i="2"/>
  <c r="AW197" i="2"/>
  <c r="O27" i="3"/>
  <c r="AX27" i="2" s="1"/>
  <c r="O19" i="3"/>
  <c r="O28" i="3"/>
  <c r="AX28" i="2" s="1"/>
  <c r="O29" i="3"/>
  <c r="AX29" i="2" s="1"/>
  <c r="R34" i="3"/>
  <c r="BA34" i="2" s="1"/>
  <c r="T38" i="2"/>
  <c r="R30" i="2"/>
  <c r="P30" i="3" s="1"/>
  <c r="AY30" i="2" s="1"/>
  <c r="R20" i="2"/>
  <c r="P20" i="3" s="1"/>
  <c r="AY20" i="2" s="1"/>
  <c r="T33" i="2"/>
  <c r="S36" i="2"/>
  <c r="Q36" i="3" s="1"/>
  <c r="AZ36" i="2" s="1"/>
  <c r="S35" i="2"/>
  <c r="Q35" i="3" s="1"/>
  <c r="AZ35" i="2" s="1"/>
  <c r="W44" i="2"/>
  <c r="U44" i="3" s="1"/>
  <c r="BD44" i="2" s="1"/>
  <c r="U40" i="2"/>
  <c r="S40" i="3" s="1"/>
  <c r="BB40" i="2" s="1"/>
  <c r="C27" i="2"/>
  <c r="C19" i="2"/>
  <c r="S13" i="2"/>
  <c r="Q13" i="3" s="1"/>
  <c r="AZ13" i="2" s="1"/>
  <c r="R22" i="2"/>
  <c r="P22" i="3" s="1"/>
  <c r="AY22" i="2" s="1"/>
  <c r="R15" i="2"/>
  <c r="P15" i="3" s="1"/>
  <c r="AY15" i="2" s="1"/>
  <c r="C29" i="2"/>
  <c r="C28" i="2"/>
  <c r="R26" i="2"/>
  <c r="P26" i="3" s="1"/>
  <c r="AY26" i="2" s="1"/>
  <c r="R17" i="2"/>
  <c r="P17" i="3" s="1"/>
  <c r="AY17" i="2" s="1"/>
  <c r="R24" i="2"/>
  <c r="P24" i="3" s="1"/>
  <c r="AY24" i="2" s="1"/>
  <c r="R21" i="2"/>
  <c r="P21" i="3" s="1"/>
  <c r="AY21" i="2" s="1"/>
  <c r="S14" i="2"/>
  <c r="Q14" i="3" s="1"/>
  <c r="AZ14" i="2" s="1"/>
  <c r="T198" i="1"/>
  <c r="AX19" i="2" l="1"/>
  <c r="R19" i="2" s="1"/>
  <c r="BA199" i="2"/>
  <c r="U34" i="2"/>
  <c r="S34" i="3" s="1"/>
  <c r="BB34" i="2" s="1"/>
  <c r="AX12" i="2"/>
  <c r="R12" i="2" s="1"/>
  <c r="P12" i="3" s="1"/>
  <c r="AY12" i="2" s="1"/>
  <c r="U199" i="2"/>
  <c r="Q197" i="2"/>
  <c r="C8" i="2"/>
  <c r="C197" i="2" s="1"/>
  <c r="O8" i="3"/>
  <c r="AC10" i="2"/>
  <c r="V42" i="2"/>
  <c r="BB199" i="2"/>
  <c r="Q198" i="2"/>
  <c r="C16" i="2"/>
  <c r="C198" i="2" s="1"/>
  <c r="O16" i="3"/>
  <c r="AX16" i="2" s="1"/>
  <c r="R33" i="3"/>
  <c r="BA33" i="2" s="1"/>
  <c r="R38" i="3"/>
  <c r="BA38" i="2" s="1"/>
  <c r="S18" i="2"/>
  <c r="Q18" i="3" s="1"/>
  <c r="AZ18" i="2" s="1"/>
  <c r="S15" i="2"/>
  <c r="Q15" i="3" s="1"/>
  <c r="AZ15" i="2" s="1"/>
  <c r="S20" i="2"/>
  <c r="Q20" i="3" s="1"/>
  <c r="AZ20" i="2" s="1"/>
  <c r="S23" i="2"/>
  <c r="Q23" i="3" s="1"/>
  <c r="AZ23" i="2" s="1"/>
  <c r="S22" i="2"/>
  <c r="Q22" i="3" s="1"/>
  <c r="AZ22" i="2" s="1"/>
  <c r="S31" i="2"/>
  <c r="Q31" i="3" s="1"/>
  <c r="AZ31" i="2" s="1"/>
  <c r="S25" i="2"/>
  <c r="Q25" i="3" s="1"/>
  <c r="AZ25" i="2" s="1"/>
  <c r="T37" i="2"/>
  <c r="T36" i="2"/>
  <c r="R36" i="3" s="1"/>
  <c r="BA36" i="2" s="1"/>
  <c r="V41" i="2"/>
  <c r="T41" i="3" s="1"/>
  <c r="BC41" i="2" s="1"/>
  <c r="V39" i="2"/>
  <c r="T39" i="3" s="1"/>
  <c r="BC39" i="2" s="1"/>
  <c r="S26" i="2"/>
  <c r="Q26" i="3" s="1"/>
  <c r="AZ26" i="2" s="1"/>
  <c r="S17" i="2"/>
  <c r="Q17" i="3" s="1"/>
  <c r="AZ17" i="2" s="1"/>
  <c r="R27" i="2"/>
  <c r="P27" i="3" s="1"/>
  <c r="AY27" i="2" s="1"/>
  <c r="S9" i="2"/>
  <c r="Q9" i="3" s="1"/>
  <c r="AZ9" i="2" s="1"/>
  <c r="R28" i="2"/>
  <c r="P28" i="3" s="1"/>
  <c r="AY28" i="2" s="1"/>
  <c r="CD197" i="2"/>
  <c r="P19" i="3" l="1"/>
  <c r="AY19" i="2" s="1"/>
  <c r="S19" i="2" s="1"/>
  <c r="Q19" i="3" s="1"/>
  <c r="AZ19" i="2" s="1"/>
  <c r="U38" i="2"/>
  <c r="AX8" i="2"/>
  <c r="R8" i="2" s="1"/>
  <c r="U33" i="2"/>
  <c r="S33" i="3" s="1"/>
  <c r="BB33" i="2" s="1"/>
  <c r="R16" i="2"/>
  <c r="AX198" i="2"/>
  <c r="AA10" i="3"/>
  <c r="BJ10" i="2" s="1"/>
  <c r="T42" i="3"/>
  <c r="BC42" i="2" s="1"/>
  <c r="V199" i="2"/>
  <c r="R37" i="3"/>
  <c r="BA37" i="2" s="1"/>
  <c r="T20" i="2"/>
  <c r="R20" i="3" s="1"/>
  <c r="BA20" i="2" s="1"/>
  <c r="T23" i="2"/>
  <c r="R23" i="3" s="1"/>
  <c r="BA23" i="2" s="1"/>
  <c r="T32" i="2"/>
  <c r="R32" i="3" s="1"/>
  <c r="BA32" i="2" s="1"/>
  <c r="V40" i="2"/>
  <c r="W43" i="2"/>
  <c r="U43" i="3" s="1"/>
  <c r="BD43" i="2" s="1"/>
  <c r="S27" i="2"/>
  <c r="Q27" i="3" s="1"/>
  <c r="AZ27" i="2" s="1"/>
  <c r="S24" i="2"/>
  <c r="Q24" i="3" s="1"/>
  <c r="AZ24" i="2" s="1"/>
  <c r="S21" i="2"/>
  <c r="Q21" i="3" s="1"/>
  <c r="AZ21" i="2" s="1"/>
  <c r="R29" i="2"/>
  <c r="P29" i="3" s="1"/>
  <c r="AY29" i="2" s="1"/>
  <c r="T14" i="2"/>
  <c r="R14" i="3" s="1"/>
  <c r="BA14" i="2" s="1"/>
  <c r="T26" i="2"/>
  <c r="R26" i="3" s="1"/>
  <c r="BA26" i="2" s="1"/>
  <c r="T13" i="2"/>
  <c r="R13" i="3" s="1"/>
  <c r="BA13" i="2" s="1"/>
  <c r="T35" i="2"/>
  <c r="R35" i="3" s="1"/>
  <c r="BA35" i="2" s="1"/>
  <c r="S12" i="2"/>
  <c r="Q12" i="3" s="1"/>
  <c r="AZ12" i="2" s="1"/>
  <c r="T9" i="2"/>
  <c r="S38" i="3" l="1"/>
  <c r="U37" i="2"/>
  <c r="S37" i="3" s="1"/>
  <c r="BB37" i="2" s="1"/>
  <c r="AX197" i="2"/>
  <c r="U198" i="1"/>
  <c r="P8" i="3"/>
  <c r="R197" i="2"/>
  <c r="AD10" i="2"/>
  <c r="W42" i="2"/>
  <c r="BC199" i="2"/>
  <c r="P16" i="3"/>
  <c r="AY16" i="2" s="1"/>
  <c r="R198" i="2"/>
  <c r="T40" i="3"/>
  <c r="BC40" i="2" s="1"/>
  <c r="U36" i="2"/>
  <c r="S36" i="3" s="1"/>
  <c r="BB36" i="2" s="1"/>
  <c r="S30" i="2"/>
  <c r="Q30" i="3" s="1"/>
  <c r="AZ30" i="2" s="1"/>
  <c r="T25" i="2"/>
  <c r="R25" i="3" s="1"/>
  <c r="BA25" i="2" s="1"/>
  <c r="W39" i="2"/>
  <c r="U39" i="3" s="1"/>
  <c r="BD39" i="2" s="1"/>
  <c r="V34" i="2"/>
  <c r="T34" i="3" s="1"/>
  <c r="BC34" i="2" s="1"/>
  <c r="X44" i="2"/>
  <c r="V44" i="3" s="1"/>
  <c r="BE44" i="2" s="1"/>
  <c r="W41" i="2"/>
  <c r="U32" i="2"/>
  <c r="S32" i="3" s="1"/>
  <c r="BB32" i="2" s="1"/>
  <c r="T24" i="2"/>
  <c r="R24" i="3" s="1"/>
  <c r="BA24" i="2" s="1"/>
  <c r="S29" i="2"/>
  <c r="Q29" i="3" s="1"/>
  <c r="AZ29" i="2" s="1"/>
  <c r="T21" i="2"/>
  <c r="R21" i="3" s="1"/>
  <c r="BA21" i="2" s="1"/>
  <c r="T22" i="2"/>
  <c r="R22" i="3" s="1"/>
  <c r="BA22" i="2" s="1"/>
  <c r="T17" i="2"/>
  <c r="R17" i="3" s="1"/>
  <c r="BA17" i="2" s="1"/>
  <c r="S28" i="2"/>
  <c r="Q28" i="3" s="1"/>
  <c r="AZ28" i="2" s="1"/>
  <c r="T15" i="2"/>
  <c r="R15" i="3" s="1"/>
  <c r="BA15" i="2" s="1"/>
  <c r="T18" i="2"/>
  <c r="R18" i="3" s="1"/>
  <c r="BA18" i="2" s="1"/>
  <c r="V198" i="1"/>
  <c r="R9" i="3"/>
  <c r="BA9" i="2" s="1"/>
  <c r="BB38" i="2" l="1"/>
  <c r="V38" i="2" s="1"/>
  <c r="V37" i="2"/>
  <c r="T37" i="3" s="1"/>
  <c r="BC37" i="2" s="1"/>
  <c r="W40" i="2"/>
  <c r="U40" i="3" s="1"/>
  <c r="BD40" i="2" s="1"/>
  <c r="AY8" i="2"/>
  <c r="AY197" i="2" s="1"/>
  <c r="AB10" i="3"/>
  <c r="BK10" i="2" s="1"/>
  <c r="S16" i="2"/>
  <c r="AY198" i="2"/>
  <c r="U42" i="3"/>
  <c r="BD42" i="2" s="1"/>
  <c r="W199" i="2"/>
  <c r="U41" i="3"/>
  <c r="BD41" i="2" s="1"/>
  <c r="U15" i="2"/>
  <c r="S15" i="3" s="1"/>
  <c r="BB15" i="2" s="1"/>
  <c r="U23" i="2"/>
  <c r="S23" i="3" s="1"/>
  <c r="BB23" i="2" s="1"/>
  <c r="U25" i="2"/>
  <c r="S25" i="3" s="1"/>
  <c r="BB25" i="2" s="1"/>
  <c r="T31" i="2"/>
  <c r="R31" i="3" s="1"/>
  <c r="BA31" i="2" s="1"/>
  <c r="T30" i="2"/>
  <c r="R30" i="3" s="1"/>
  <c r="BA30" i="2" s="1"/>
  <c r="T29" i="2"/>
  <c r="R29" i="3" s="1"/>
  <c r="BA29" i="2" s="1"/>
  <c r="X43" i="2"/>
  <c r="V43" i="3" s="1"/>
  <c r="BE43" i="2" s="1"/>
  <c r="T28" i="2"/>
  <c r="R28" i="3" s="1"/>
  <c r="BA28" i="2" s="1"/>
  <c r="U26" i="2"/>
  <c r="S26" i="3" s="1"/>
  <c r="BB26" i="2" s="1"/>
  <c r="T12" i="2"/>
  <c r="R12" i="3" s="1"/>
  <c r="BA12" i="2" s="1"/>
  <c r="U14" i="2"/>
  <c r="S14" i="3" s="1"/>
  <c r="BB14" i="2" s="1"/>
  <c r="T19" i="2"/>
  <c r="R19" i="3" s="1"/>
  <c r="BA19" i="2" s="1"/>
  <c r="U9" i="2"/>
  <c r="S9" i="3" s="1"/>
  <c r="BB9" i="2" s="1"/>
  <c r="CE197" i="2"/>
  <c r="CF197" i="2"/>
  <c r="T38" i="3" l="1"/>
  <c r="BC38" i="2" s="1"/>
  <c r="W38" i="2" s="1"/>
  <c r="U38" i="3" s="1"/>
  <c r="BD38" i="2" s="1"/>
  <c r="S8" i="2"/>
  <c r="Q8" i="3" s="1"/>
  <c r="AZ8" i="2" s="1"/>
  <c r="AZ197" i="2" s="1"/>
  <c r="X41" i="2"/>
  <c r="V41" i="3" s="1"/>
  <c r="BE41" i="2" s="1"/>
  <c r="S197" i="2"/>
  <c r="X42" i="2"/>
  <c r="BD199" i="2"/>
  <c r="Q16" i="3"/>
  <c r="AZ16" i="2" s="1"/>
  <c r="S198" i="2"/>
  <c r="T8" i="2"/>
  <c r="AE10" i="2"/>
  <c r="U31" i="2"/>
  <c r="S31" i="3" s="1"/>
  <c r="BB31" i="2" s="1"/>
  <c r="U30" i="2"/>
  <c r="S30" i="3" s="1"/>
  <c r="BB30" i="2" s="1"/>
  <c r="V15" i="2"/>
  <c r="T15" i="3" s="1"/>
  <c r="BC15" i="2" s="1"/>
  <c r="U20" i="2"/>
  <c r="S20" i="3" s="1"/>
  <c r="BB20" i="2" s="1"/>
  <c r="U19" i="2"/>
  <c r="S19" i="3" s="1"/>
  <c r="BB19" i="2" s="1"/>
  <c r="Y44" i="2"/>
  <c r="W44" i="3" s="1"/>
  <c r="BF44" i="2" s="1"/>
  <c r="V33" i="2"/>
  <c r="X40" i="2"/>
  <c r="V40" i="3" s="1"/>
  <c r="BE40" i="2" s="1"/>
  <c r="X39" i="2"/>
  <c r="V39" i="3" s="1"/>
  <c r="BE39" i="2" s="1"/>
  <c r="V26" i="2"/>
  <c r="T26" i="3" s="1"/>
  <c r="BC26" i="2" s="1"/>
  <c r="U35" i="2"/>
  <c r="S35" i="3" s="1"/>
  <c r="BB35" i="2" s="1"/>
  <c r="U22" i="2"/>
  <c r="S22" i="3" s="1"/>
  <c r="BB22" i="2" s="1"/>
  <c r="U13" i="2"/>
  <c r="S13" i="3" s="1"/>
  <c r="BB13" i="2" s="1"/>
  <c r="U21" i="2"/>
  <c r="S21" i="3" s="1"/>
  <c r="BB21" i="2" s="1"/>
  <c r="U17" i="2"/>
  <c r="S17" i="3" s="1"/>
  <c r="BB17" i="2" s="1"/>
  <c r="U24" i="2"/>
  <c r="S24" i="3" s="1"/>
  <c r="BB24" i="2" s="1"/>
  <c r="T27" i="2"/>
  <c r="R27" i="3" s="1"/>
  <c r="BA27" i="2" s="1"/>
  <c r="U18" i="2"/>
  <c r="S18" i="3" s="1"/>
  <c r="BB18" i="2" s="1"/>
  <c r="V9" i="2"/>
  <c r="CG197" i="2" l="1"/>
  <c r="W198" i="1"/>
  <c r="AC10" i="3"/>
  <c r="T16" i="2"/>
  <c r="AZ198" i="2"/>
  <c r="V42" i="3"/>
  <c r="BE42" i="2" s="1"/>
  <c r="X199" i="2"/>
  <c r="R8" i="3"/>
  <c r="BA8" i="2" s="1"/>
  <c r="T197" i="2"/>
  <c r="T33" i="3"/>
  <c r="BC33" i="2" s="1"/>
  <c r="V23" i="2"/>
  <c r="T23" i="3" s="1"/>
  <c r="BC23" i="2" s="1"/>
  <c r="V36" i="2"/>
  <c r="T36" i="3" s="1"/>
  <c r="BC36" i="2" s="1"/>
  <c r="U28" i="2"/>
  <c r="S28" i="3" s="1"/>
  <c r="BB28" i="2" s="1"/>
  <c r="V25" i="2"/>
  <c r="T25" i="3" s="1"/>
  <c r="BC25" i="2" s="1"/>
  <c r="V24" i="2"/>
  <c r="T24" i="3" s="1"/>
  <c r="BC24" i="2" s="1"/>
  <c r="V32" i="2"/>
  <c r="T32" i="3" s="1"/>
  <c r="BC32" i="2" s="1"/>
  <c r="V31" i="2"/>
  <c r="T31" i="3" s="1"/>
  <c r="BC31" i="2" s="1"/>
  <c r="Y41" i="2"/>
  <c r="W41" i="3" s="1"/>
  <c r="BF41" i="2" s="1"/>
  <c r="W37" i="2"/>
  <c r="U37" i="3" s="1"/>
  <c r="BD37" i="2" s="1"/>
  <c r="Y40" i="2"/>
  <c r="W40" i="3" s="1"/>
  <c r="BF40" i="2" s="1"/>
  <c r="Y43" i="2"/>
  <c r="W43" i="3" s="1"/>
  <c r="BF43" i="2" s="1"/>
  <c r="V19" i="2"/>
  <c r="T19" i="3" s="1"/>
  <c r="BC19" i="2" s="1"/>
  <c r="V20" i="2"/>
  <c r="T20" i="3" s="1"/>
  <c r="BC20" i="2" s="1"/>
  <c r="V21" i="2"/>
  <c r="T21" i="3" s="1"/>
  <c r="BC21" i="2" s="1"/>
  <c r="V35" i="2"/>
  <c r="T35" i="3" s="1"/>
  <c r="BC35" i="2" s="1"/>
  <c r="U12" i="2"/>
  <c r="S12" i="3" s="1"/>
  <c r="BB12" i="2" s="1"/>
  <c r="V17" i="2"/>
  <c r="T17" i="3" s="1"/>
  <c r="BC17" i="2" s="1"/>
  <c r="V14" i="2"/>
  <c r="T14" i="3" s="1"/>
  <c r="BC14" i="2" s="1"/>
  <c r="U29" i="2"/>
  <c r="S29" i="3" s="1"/>
  <c r="BB29" i="2" s="1"/>
  <c r="X198" i="1"/>
  <c r="T9" i="3"/>
  <c r="BC9" i="2" s="1"/>
  <c r="CH197" i="2"/>
  <c r="BL10" i="2" l="1"/>
  <c r="AF10" i="2" s="1"/>
  <c r="W33" i="2"/>
  <c r="R16" i="3"/>
  <c r="BA16" i="2" s="1"/>
  <c r="T198" i="2"/>
  <c r="U8" i="2"/>
  <c r="BA197" i="2"/>
  <c r="BM10" i="2"/>
  <c r="Y42" i="2"/>
  <c r="BE199" i="2"/>
  <c r="W20" i="2"/>
  <c r="U20" i="3" s="1"/>
  <c r="BD20" i="2" s="1"/>
  <c r="W36" i="2"/>
  <c r="U36" i="3" s="1"/>
  <c r="BD36" i="2" s="1"/>
  <c r="W32" i="2"/>
  <c r="U32" i="3" s="1"/>
  <c r="BD32" i="2" s="1"/>
  <c r="W25" i="2"/>
  <c r="U25" i="3" s="1"/>
  <c r="BD25" i="2" s="1"/>
  <c r="Z41" i="2"/>
  <c r="X41" i="3" s="1"/>
  <c r="BG41" i="2" s="1"/>
  <c r="W26" i="2"/>
  <c r="U26" i="3" s="1"/>
  <c r="BD26" i="2" s="1"/>
  <c r="V30" i="2"/>
  <c r="T30" i="3" s="1"/>
  <c r="BC30" i="2" s="1"/>
  <c r="W21" i="2"/>
  <c r="U21" i="3" s="1"/>
  <c r="BD21" i="2" s="1"/>
  <c r="Z44" i="2"/>
  <c r="X44" i="3" s="1"/>
  <c r="BG44" i="2" s="1"/>
  <c r="W34" i="2"/>
  <c r="X38" i="2"/>
  <c r="V38" i="3" s="1"/>
  <c r="BE38" i="2" s="1"/>
  <c r="W24" i="2"/>
  <c r="U24" i="3" s="1"/>
  <c r="BD24" i="2" s="1"/>
  <c r="W35" i="2"/>
  <c r="U35" i="3" s="1"/>
  <c r="BD35" i="2" s="1"/>
  <c r="V13" i="2"/>
  <c r="T13" i="3" s="1"/>
  <c r="BC13" i="2" s="1"/>
  <c r="W17" i="2"/>
  <c r="U17" i="3" s="1"/>
  <c r="BD17" i="2" s="1"/>
  <c r="V12" i="2"/>
  <c r="U27" i="2"/>
  <c r="S27" i="3" s="1"/>
  <c r="BB27" i="2" s="1"/>
  <c r="V22" i="2"/>
  <c r="T22" i="3" s="1"/>
  <c r="BC22" i="2" s="1"/>
  <c r="V18" i="2"/>
  <c r="T18" i="3" s="1"/>
  <c r="BC18" i="2" s="1"/>
  <c r="Y198" i="1"/>
  <c r="W15" i="2"/>
  <c r="U15" i="3" s="1"/>
  <c r="BD15" i="2" s="1"/>
  <c r="U33" i="3" l="1"/>
  <c r="D10" i="2"/>
  <c r="AG10" i="2"/>
  <c r="AD10" i="3"/>
  <c r="W42" i="3"/>
  <c r="BF42" i="2" s="1"/>
  <c r="Y199" i="2"/>
  <c r="U197" i="2"/>
  <c r="S8" i="3"/>
  <c r="U16" i="2"/>
  <c r="BA198" i="2"/>
  <c r="U34" i="3"/>
  <c r="BD34" i="2" s="1"/>
  <c r="W14" i="2"/>
  <c r="U14" i="3" s="1"/>
  <c r="BD14" i="2" s="1"/>
  <c r="W23" i="2"/>
  <c r="U23" i="3" s="1"/>
  <c r="BD23" i="2" s="1"/>
  <c r="V28" i="2"/>
  <c r="T28" i="3" s="1"/>
  <c r="BC28" i="2" s="1"/>
  <c r="V27" i="2"/>
  <c r="T27" i="3" s="1"/>
  <c r="BC27" i="2" s="1"/>
  <c r="X25" i="2"/>
  <c r="V25" i="3" s="1"/>
  <c r="BE25" i="2" s="1"/>
  <c r="W31" i="2"/>
  <c r="U31" i="3" s="1"/>
  <c r="BD31" i="2" s="1"/>
  <c r="X37" i="2"/>
  <c r="V37" i="3" s="1"/>
  <c r="BE37" i="2" s="1"/>
  <c r="X36" i="2"/>
  <c r="V36" i="3" s="1"/>
  <c r="BE36" i="2" s="1"/>
  <c r="X35" i="2"/>
  <c r="V35" i="3" s="1"/>
  <c r="BE35" i="2" s="1"/>
  <c r="X32" i="2"/>
  <c r="V32" i="3" s="1"/>
  <c r="BE32" i="2" s="1"/>
  <c r="X26" i="2"/>
  <c r="V26" i="3" s="1"/>
  <c r="BE26" i="2" s="1"/>
  <c r="Y39" i="2"/>
  <c r="W39" i="3" s="1"/>
  <c r="BF39" i="2" s="1"/>
  <c r="Z43" i="2"/>
  <c r="X43" i="3" s="1"/>
  <c r="BG43" i="2" s="1"/>
  <c r="X21" i="2"/>
  <c r="V21" i="3" s="1"/>
  <c r="BE21" i="2" s="1"/>
  <c r="T12" i="3"/>
  <c r="W13" i="2"/>
  <c r="U13" i="3" s="1"/>
  <c r="BD13" i="2" s="1"/>
  <c r="X24" i="2"/>
  <c r="V24" i="3" s="1"/>
  <c r="BE24" i="2" s="1"/>
  <c r="V29" i="2"/>
  <c r="T29" i="3" s="1"/>
  <c r="BC29" i="2" s="1"/>
  <c r="W9" i="2"/>
  <c r="U9" i="3" s="1"/>
  <c r="BD9" i="2" s="1"/>
  <c r="CI197" i="2"/>
  <c r="BD33" i="2" l="1"/>
  <c r="X33" i="2" s="1"/>
  <c r="X34" i="2"/>
  <c r="V34" i="3" s="1"/>
  <c r="BE34" i="2" s="1"/>
  <c r="BC12" i="2"/>
  <c r="W12" i="2" s="1"/>
  <c r="U12" i="3" s="1"/>
  <c r="BB8" i="2"/>
  <c r="V8" i="2" s="1"/>
  <c r="Z42" i="2"/>
  <c r="BF199" i="2"/>
  <c r="S16" i="3"/>
  <c r="BB16" i="2" s="1"/>
  <c r="U198" i="2"/>
  <c r="W28" i="2"/>
  <c r="Y36" i="2"/>
  <c r="W36" i="3" s="1"/>
  <c r="BF36" i="2" s="1"/>
  <c r="W30" i="2"/>
  <c r="U30" i="3" s="1"/>
  <c r="BD30" i="2" s="1"/>
  <c r="W29" i="2"/>
  <c r="U29" i="3" s="1"/>
  <c r="BD29" i="2" s="1"/>
  <c r="AA44" i="2"/>
  <c r="Y44" i="3" s="1"/>
  <c r="BH44" i="2" s="1"/>
  <c r="AA43" i="2"/>
  <c r="Y43" i="3" s="1"/>
  <c r="BH43" i="2" s="1"/>
  <c r="Y38" i="2"/>
  <c r="W38" i="3" s="1"/>
  <c r="BF38" i="2" s="1"/>
  <c r="Y37" i="2"/>
  <c r="W37" i="3" s="1"/>
  <c r="BF37" i="2" s="1"/>
  <c r="Y32" i="2"/>
  <c r="W32" i="3" s="1"/>
  <c r="BF32" i="2" s="1"/>
  <c r="Y25" i="2"/>
  <c r="W25" i="3" s="1"/>
  <c r="BF25" i="2" s="1"/>
  <c r="Z40" i="2"/>
  <c r="X40" i="3" s="1"/>
  <c r="BG40" i="2" s="1"/>
  <c r="Y26" i="2"/>
  <c r="W26" i="3" s="1"/>
  <c r="BF26" i="2" s="1"/>
  <c r="X13" i="2"/>
  <c r="V13" i="3" s="1"/>
  <c r="BE13" i="2" s="1"/>
  <c r="W27" i="2"/>
  <c r="U27" i="3" s="1"/>
  <c r="BD27" i="2" s="1"/>
  <c r="X14" i="2"/>
  <c r="V14" i="3" s="1"/>
  <c r="BE14" i="2" s="1"/>
  <c r="W18" i="2"/>
  <c r="U18" i="3" s="1"/>
  <c r="BD18" i="2" s="1"/>
  <c r="X17" i="2"/>
  <c r="V17" i="3" s="1"/>
  <c r="BE17" i="2" s="1"/>
  <c r="W22" i="2"/>
  <c r="U22" i="3" s="1"/>
  <c r="BD22" i="2" s="1"/>
  <c r="W19" i="2"/>
  <c r="U19" i="3" s="1"/>
  <c r="BD19" i="2" s="1"/>
  <c r="Y24" i="2"/>
  <c r="W24" i="3" s="1"/>
  <c r="BF24" i="2" s="1"/>
  <c r="X15" i="2"/>
  <c r="V15" i="3" s="1"/>
  <c r="BE15" i="2" s="1"/>
  <c r="X9" i="2"/>
  <c r="V9" i="3" s="1"/>
  <c r="BE9" i="2" s="1"/>
  <c r="Z198" i="1"/>
  <c r="V33" i="3" l="1"/>
  <c r="BE33" i="2" s="1"/>
  <c r="Y33" i="2" s="1"/>
  <c r="BD12" i="2"/>
  <c r="X12" i="2" s="1"/>
  <c r="V12" i="3" s="1"/>
  <c r="Y34" i="2"/>
  <c r="W34" i="3" s="1"/>
  <c r="BF34" i="2" s="1"/>
  <c r="BB197" i="2"/>
  <c r="V16" i="2"/>
  <c r="BB198" i="2"/>
  <c r="Z199" i="2"/>
  <c r="X42" i="3"/>
  <c r="BG42" i="2" s="1"/>
  <c r="T8" i="3"/>
  <c r="BC8" i="2" s="1"/>
  <c r="V197" i="2"/>
  <c r="U28" i="3"/>
  <c r="BD28" i="2" s="1"/>
  <c r="Z25" i="2"/>
  <c r="X25" i="3" s="1"/>
  <c r="BG25" i="2" s="1"/>
  <c r="X20" i="2"/>
  <c r="V20" i="3" s="1"/>
  <c r="BE20" i="2" s="1"/>
  <c r="X19" i="2"/>
  <c r="V19" i="3" s="1"/>
  <c r="BE19" i="2" s="1"/>
  <c r="X23" i="2"/>
  <c r="V23" i="3" s="1"/>
  <c r="BE23" i="2" s="1"/>
  <c r="Z37" i="2"/>
  <c r="X37" i="3" s="1"/>
  <c r="BG37" i="2" s="1"/>
  <c r="Z39" i="2"/>
  <c r="X39" i="3" s="1"/>
  <c r="BG39" i="2" s="1"/>
  <c r="Z38" i="2"/>
  <c r="X38" i="3" s="1"/>
  <c r="BG38" i="2" s="1"/>
  <c r="X31" i="2"/>
  <c r="V31" i="3" s="1"/>
  <c r="BE31" i="2" s="1"/>
  <c r="X30" i="2"/>
  <c r="V30" i="3" s="1"/>
  <c r="BE30" i="2" s="1"/>
  <c r="AA40" i="2"/>
  <c r="Y40" i="3" s="1"/>
  <c r="BH40" i="2" s="1"/>
  <c r="AA41" i="2"/>
  <c r="Y41" i="3" s="1"/>
  <c r="BH41" i="2" s="1"/>
  <c r="AB43" i="2"/>
  <c r="Z43" i="3" s="1"/>
  <c r="BI43" i="2" s="1"/>
  <c r="AB44" i="2"/>
  <c r="Z44" i="3" s="1"/>
  <c r="BI44" i="2" s="1"/>
  <c r="X29" i="2"/>
  <c r="V29" i="3" s="1"/>
  <c r="BE29" i="2" s="1"/>
  <c r="Y13" i="2"/>
  <c r="W13" i="3" s="1"/>
  <c r="BF13" i="2" s="1"/>
  <c r="Y17" i="2"/>
  <c r="W17" i="3" s="1"/>
  <c r="BF17" i="2" s="1"/>
  <c r="Y14" i="2"/>
  <c r="W14" i="3" s="1"/>
  <c r="BF14" i="2" s="1"/>
  <c r="Y35" i="2"/>
  <c r="W35" i="3" s="1"/>
  <c r="BF35" i="2" s="1"/>
  <c r="X22" i="2"/>
  <c r="V22" i="3" s="1"/>
  <c r="BE22" i="2" s="1"/>
  <c r="Y9" i="2"/>
  <c r="W33" i="3" l="1"/>
  <c r="BF33" i="2" s="1"/>
  <c r="Z33" i="2" s="1"/>
  <c r="X33" i="3" s="1"/>
  <c r="BG33" i="2" s="1"/>
  <c r="BE12" i="2"/>
  <c r="Y12" i="2" s="1"/>
  <c r="X28" i="2"/>
  <c r="V28" i="3" s="1"/>
  <c r="BE28" i="2" s="1"/>
  <c r="W8" i="2"/>
  <c r="BC197" i="2"/>
  <c r="AA42" i="2"/>
  <c r="BG199" i="2"/>
  <c r="T16" i="3"/>
  <c r="BC16" i="2" s="1"/>
  <c r="V198" i="2"/>
  <c r="AA39" i="2"/>
  <c r="AA38" i="2"/>
  <c r="Y38" i="3" s="1"/>
  <c r="BH38" i="2" s="1"/>
  <c r="Y31" i="2"/>
  <c r="W31" i="3" s="1"/>
  <c r="BF31" i="2" s="1"/>
  <c r="Y30" i="2"/>
  <c r="W30" i="3" s="1"/>
  <c r="BF30" i="2" s="1"/>
  <c r="Y21" i="2"/>
  <c r="W21" i="3" s="1"/>
  <c r="BF21" i="2" s="1"/>
  <c r="Y20" i="2"/>
  <c r="W20" i="3" s="1"/>
  <c r="BF20" i="2" s="1"/>
  <c r="AB41" i="2"/>
  <c r="Z41" i="3" s="1"/>
  <c r="BI41" i="2" s="1"/>
  <c r="Z36" i="2"/>
  <c r="X36" i="3" s="1"/>
  <c r="BG36" i="2" s="1"/>
  <c r="Z35" i="2"/>
  <c r="X35" i="3" s="1"/>
  <c r="BG35" i="2" s="1"/>
  <c r="AB40" i="2"/>
  <c r="Z40" i="3" s="1"/>
  <c r="BI40" i="2" s="1"/>
  <c r="Y23" i="2"/>
  <c r="W23" i="3" s="1"/>
  <c r="BF23" i="2" s="1"/>
  <c r="Z34" i="2"/>
  <c r="AC43" i="2"/>
  <c r="AA43" i="3" s="1"/>
  <c r="BJ43" i="2" s="1"/>
  <c r="AC44" i="2"/>
  <c r="AA44" i="3" s="1"/>
  <c r="BJ44" i="2" s="1"/>
  <c r="Z13" i="2"/>
  <c r="X13" i="3" s="1"/>
  <c r="BG13" i="2" s="1"/>
  <c r="Z14" i="2"/>
  <c r="X14" i="3" s="1"/>
  <c r="BG14" i="2" s="1"/>
  <c r="Z26" i="2"/>
  <c r="X26" i="3" s="1"/>
  <c r="BG26" i="2" s="1"/>
  <c r="X27" i="2"/>
  <c r="V27" i="3" s="1"/>
  <c r="BE27" i="2" s="1"/>
  <c r="Z17" i="2"/>
  <c r="X17" i="3" s="1"/>
  <c r="BG17" i="2" s="1"/>
  <c r="X18" i="2"/>
  <c r="V18" i="3" s="1"/>
  <c r="BE18" i="2" s="1"/>
  <c r="W9" i="3"/>
  <c r="CJ197" i="2"/>
  <c r="W12" i="3" l="1"/>
  <c r="BF12" i="2" s="1"/>
  <c r="Z12" i="2" s="1"/>
  <c r="X12" i="3" s="1"/>
  <c r="BG12" i="2" s="1"/>
  <c r="BF9" i="2"/>
  <c r="Z9" i="2" s="1"/>
  <c r="W16" i="2"/>
  <c r="BC198" i="2"/>
  <c r="AA198" i="1"/>
  <c r="Y42" i="3"/>
  <c r="BH42" i="2" s="1"/>
  <c r="AA199" i="2"/>
  <c r="U8" i="3"/>
  <c r="BD8" i="2" s="1"/>
  <c r="W197" i="2"/>
  <c r="X34" i="3"/>
  <c r="BG34" i="2" s="1"/>
  <c r="Y39" i="3"/>
  <c r="BH39" i="2" s="1"/>
  <c r="Z24" i="2"/>
  <c r="X24" i="3" s="1"/>
  <c r="BG24" i="2" s="1"/>
  <c r="AA37" i="2"/>
  <c r="Y37" i="3" s="1"/>
  <c r="BH37" i="2" s="1"/>
  <c r="AA36" i="2"/>
  <c r="Y36" i="3" s="1"/>
  <c r="BH36" i="2" s="1"/>
  <c r="Y19" i="2"/>
  <c r="W19" i="3" s="1"/>
  <c r="BF19" i="2" s="1"/>
  <c r="Y18" i="2"/>
  <c r="W18" i="3" s="1"/>
  <c r="BF18" i="2" s="1"/>
  <c r="Y28" i="2"/>
  <c r="W28" i="3" s="1"/>
  <c r="BF28" i="2" s="1"/>
  <c r="Y27" i="2"/>
  <c r="W27" i="3" s="1"/>
  <c r="BF27" i="2" s="1"/>
  <c r="Z32" i="2"/>
  <c r="X32" i="3" s="1"/>
  <c r="BG32" i="2" s="1"/>
  <c r="Z31" i="2"/>
  <c r="X31" i="3" s="1"/>
  <c r="BG31" i="2" s="1"/>
  <c r="AD43" i="2"/>
  <c r="AB43" i="3" s="1"/>
  <c r="BK43" i="2" s="1"/>
  <c r="AC41" i="2"/>
  <c r="AA41" i="3" s="1"/>
  <c r="BJ41" i="2" s="1"/>
  <c r="AC40" i="2"/>
  <c r="AA40" i="3" s="1"/>
  <c r="BJ40" i="2" s="1"/>
  <c r="AD44" i="2"/>
  <c r="AB44" i="3" s="1"/>
  <c r="BK44" i="2" s="1"/>
  <c r="Z20" i="2"/>
  <c r="X20" i="3" s="1"/>
  <c r="BG20" i="2" s="1"/>
  <c r="Z21" i="2"/>
  <c r="X21" i="3" s="1"/>
  <c r="BG21" i="2" s="1"/>
  <c r="AA26" i="2"/>
  <c r="Y26" i="3" s="1"/>
  <c r="BH26" i="2" s="1"/>
  <c r="AA14" i="2"/>
  <c r="Y14" i="3" s="1"/>
  <c r="BH14" i="2" s="1"/>
  <c r="AA13" i="2"/>
  <c r="Y13" i="3" s="1"/>
  <c r="BH13" i="2" s="1"/>
  <c r="Y29" i="2"/>
  <c r="W29" i="3" s="1"/>
  <c r="BF29" i="2" s="1"/>
  <c r="Y22" i="2"/>
  <c r="W22" i="3" s="1"/>
  <c r="BF22" i="2" s="1"/>
  <c r="AB198" i="1"/>
  <c r="X9" i="3" l="1"/>
  <c r="BG9" i="2" s="1"/>
  <c r="AA9" i="2" s="1"/>
  <c r="AB39" i="2"/>
  <c r="Z39" i="3" s="1"/>
  <c r="BI39" i="2" s="1"/>
  <c r="AA34" i="2"/>
  <c r="Y34" i="3" s="1"/>
  <c r="BH34" i="2" s="1"/>
  <c r="AB42" i="2"/>
  <c r="BH199" i="2"/>
  <c r="X8" i="2"/>
  <c r="BD197" i="2"/>
  <c r="U16" i="3"/>
  <c r="BD16" i="2" s="1"/>
  <c r="W198" i="2"/>
  <c r="Z28" i="2"/>
  <c r="X28" i="3" s="1"/>
  <c r="BG28" i="2" s="1"/>
  <c r="Z27" i="2"/>
  <c r="X27" i="3" s="1"/>
  <c r="BG27" i="2" s="1"/>
  <c r="AE44" i="2"/>
  <c r="AC44" i="3" s="1"/>
  <c r="BL44" i="2" s="1"/>
  <c r="AD41" i="2"/>
  <c r="AB41" i="3" s="1"/>
  <c r="BK41" i="2" s="1"/>
  <c r="Z23" i="2"/>
  <c r="X23" i="3" s="1"/>
  <c r="BG23" i="2" s="1"/>
  <c r="Z30" i="2"/>
  <c r="X30" i="3" s="1"/>
  <c r="BG30" i="2" s="1"/>
  <c r="Z29" i="2"/>
  <c r="X29" i="3" s="1"/>
  <c r="BG29" i="2" s="1"/>
  <c r="AD40" i="2"/>
  <c r="AB40" i="3" s="1"/>
  <c r="BK40" i="2" s="1"/>
  <c r="AA21" i="2"/>
  <c r="Y21" i="3" s="1"/>
  <c r="BH21" i="2" s="1"/>
  <c r="AA33" i="2"/>
  <c r="Y33" i="3" s="1"/>
  <c r="BH33" i="2" s="1"/>
  <c r="AA32" i="2"/>
  <c r="Y32" i="3" s="1"/>
  <c r="BH32" i="2" s="1"/>
  <c r="AB38" i="2"/>
  <c r="Z38" i="3" s="1"/>
  <c r="BI38" i="2" s="1"/>
  <c r="AB37" i="2"/>
  <c r="Z37" i="3" s="1"/>
  <c r="BI37" i="2" s="1"/>
  <c r="AA25" i="2"/>
  <c r="Y25" i="3" s="1"/>
  <c r="BH25" i="2" s="1"/>
  <c r="AB13" i="2"/>
  <c r="Z13" i="3" s="1"/>
  <c r="BI13" i="2" s="1"/>
  <c r="AB14" i="2"/>
  <c r="Z14" i="3" s="1"/>
  <c r="BI14" i="2" s="1"/>
  <c r="AB26" i="2"/>
  <c r="Z26" i="3" s="1"/>
  <c r="BI26" i="2" s="1"/>
  <c r="AA12" i="2"/>
  <c r="Y12" i="3" s="1"/>
  <c r="BH12" i="2" s="1"/>
  <c r="Y15" i="2"/>
  <c r="W15" i="3" s="1"/>
  <c r="BF15" i="2" s="1"/>
  <c r="AA35" i="2"/>
  <c r="Y35" i="3" s="1"/>
  <c r="BH35" i="2" s="1"/>
  <c r="Z18" i="2"/>
  <c r="X18" i="3" s="1"/>
  <c r="BG18" i="2" s="1"/>
  <c r="Z19" i="2"/>
  <c r="X19" i="3" s="1"/>
  <c r="BG19" i="2" s="1"/>
  <c r="AC198" i="1"/>
  <c r="CK197" i="2"/>
  <c r="AC39" i="2" l="1"/>
  <c r="Y9" i="3"/>
  <c r="BH9" i="2" s="1"/>
  <c r="AB9" i="2" s="1"/>
  <c r="Z9" i="3" s="1"/>
  <c r="BI9" i="2" s="1"/>
  <c r="V8" i="3"/>
  <c r="BE8" i="2" s="1"/>
  <c r="X197" i="2"/>
  <c r="X16" i="2"/>
  <c r="BD198" i="2"/>
  <c r="AB199" i="2"/>
  <c r="Z42" i="3"/>
  <c r="BI42" i="2" s="1"/>
  <c r="BM44" i="2"/>
  <c r="AC38" i="2"/>
  <c r="AA38" i="3" s="1"/>
  <c r="BJ38" i="2" s="1"/>
  <c r="AA28" i="2"/>
  <c r="Y28" i="3" s="1"/>
  <c r="BH28" i="2" s="1"/>
  <c r="AA27" i="2"/>
  <c r="Y27" i="3" s="1"/>
  <c r="BH27" i="2" s="1"/>
  <c r="AA20" i="2"/>
  <c r="Y20" i="3" s="1"/>
  <c r="BH20" i="2" s="1"/>
  <c r="AA29" i="2"/>
  <c r="Y29" i="3" s="1"/>
  <c r="BH29" i="2" s="1"/>
  <c r="AB34" i="2"/>
  <c r="Z34" i="3" s="1"/>
  <c r="BI34" i="2" s="1"/>
  <c r="AB33" i="2"/>
  <c r="Z33" i="3" s="1"/>
  <c r="BI33" i="2" s="1"/>
  <c r="AE41" i="2"/>
  <c r="AC41" i="3" s="1"/>
  <c r="BL41" i="2" s="1"/>
  <c r="AA24" i="2"/>
  <c r="Y24" i="3" s="1"/>
  <c r="BH24" i="2" s="1"/>
  <c r="AE43" i="2"/>
  <c r="AC43" i="3" s="1"/>
  <c r="BL43" i="2" s="1"/>
  <c r="AB36" i="2"/>
  <c r="Z36" i="3" s="1"/>
  <c r="BI36" i="2" s="1"/>
  <c r="AE40" i="2"/>
  <c r="AC40" i="3" s="1"/>
  <c r="BL40" i="2" s="1"/>
  <c r="AA31" i="2"/>
  <c r="Y31" i="3" s="1"/>
  <c r="BH31" i="2" s="1"/>
  <c r="AA30" i="2"/>
  <c r="Y30" i="3" s="1"/>
  <c r="BH30" i="2" s="1"/>
  <c r="AC26" i="2"/>
  <c r="AA26" i="3" s="1"/>
  <c r="BJ26" i="2" s="1"/>
  <c r="AB12" i="2"/>
  <c r="AC14" i="2"/>
  <c r="AA14" i="3" s="1"/>
  <c r="BJ14" i="2" s="1"/>
  <c r="Z22" i="2"/>
  <c r="X22" i="3" s="1"/>
  <c r="BG22" i="2" s="1"/>
  <c r="AD198" i="1"/>
  <c r="CL197" i="2"/>
  <c r="AA39" i="3" l="1"/>
  <c r="V16" i="3"/>
  <c r="BE16" i="2" s="1"/>
  <c r="X198" i="2"/>
  <c r="Y8" i="2"/>
  <c r="BE197" i="2"/>
  <c r="AC42" i="2"/>
  <c r="BI199" i="2"/>
  <c r="AA23" i="2"/>
  <c r="Y23" i="3" s="1"/>
  <c r="BH23" i="2" s="1"/>
  <c r="AA22" i="2"/>
  <c r="Y22" i="3" s="1"/>
  <c r="BH22" i="2" s="1"/>
  <c r="AC34" i="2"/>
  <c r="AA34" i="3" s="1"/>
  <c r="BJ34" i="2" s="1"/>
  <c r="AC37" i="2"/>
  <c r="AA37" i="3" s="1"/>
  <c r="BJ37" i="2" s="1"/>
  <c r="AB30" i="2"/>
  <c r="Z30" i="3" s="1"/>
  <c r="BI30" i="2" s="1"/>
  <c r="AB29" i="2"/>
  <c r="Z29" i="3" s="1"/>
  <c r="BI29" i="2" s="1"/>
  <c r="AF44" i="2"/>
  <c r="AB32" i="2"/>
  <c r="Z32" i="3" s="1"/>
  <c r="BI32" i="2" s="1"/>
  <c r="AB31" i="2"/>
  <c r="Z31" i="3" s="1"/>
  <c r="BI31" i="2" s="1"/>
  <c r="AA17" i="2"/>
  <c r="Y17" i="3" s="1"/>
  <c r="BH17" i="2" s="1"/>
  <c r="BM43" i="2"/>
  <c r="AB25" i="2"/>
  <c r="Z25" i="3" s="1"/>
  <c r="BI25" i="2" s="1"/>
  <c r="AB21" i="2"/>
  <c r="Z21" i="3" s="1"/>
  <c r="BI21" i="2" s="1"/>
  <c r="BM40" i="2"/>
  <c r="AB28" i="2"/>
  <c r="Z28" i="3" s="1"/>
  <c r="BI28" i="2" s="1"/>
  <c r="Z12" i="3"/>
  <c r="BI12" i="2" s="1"/>
  <c r="AB27" i="2"/>
  <c r="Z27" i="3" s="1"/>
  <c r="BI27" i="2" s="1"/>
  <c r="AC13" i="2"/>
  <c r="AA13" i="3" s="1"/>
  <c r="BJ13" i="2" s="1"/>
  <c r="AB35" i="2"/>
  <c r="Z35" i="3" s="1"/>
  <c r="BI35" i="2" s="1"/>
  <c r="Z15" i="2"/>
  <c r="X15" i="3" s="1"/>
  <c r="BG15" i="2" s="1"/>
  <c r="AC9" i="2"/>
  <c r="AA9" i="3" s="1"/>
  <c r="BJ9" i="2" s="1"/>
  <c r="AA18" i="2"/>
  <c r="Y18" i="3" s="1"/>
  <c r="BH18" i="2" s="1"/>
  <c r="AE198" i="1"/>
  <c r="CM197" i="2"/>
  <c r="BJ39" i="2" l="1"/>
  <c r="AD39" i="2" s="1"/>
  <c r="AB39" i="3" s="1"/>
  <c r="Y197" i="2"/>
  <c r="W8" i="3"/>
  <c r="BF8" i="2" s="1"/>
  <c r="Y16" i="2"/>
  <c r="BE198" i="2"/>
  <c r="AA42" i="3"/>
  <c r="BJ42" i="2" s="1"/>
  <c r="AC199" i="2"/>
  <c r="AD44" i="3"/>
  <c r="AC31" i="2"/>
  <c r="AA31" i="3" s="1"/>
  <c r="BJ31" i="2" s="1"/>
  <c r="AC30" i="2"/>
  <c r="AA30" i="3" s="1"/>
  <c r="BJ30" i="2" s="1"/>
  <c r="AC33" i="2"/>
  <c r="AA33" i="3" s="1"/>
  <c r="BJ33" i="2" s="1"/>
  <c r="AC32" i="2"/>
  <c r="AA32" i="3" s="1"/>
  <c r="BJ32" i="2" s="1"/>
  <c r="AC36" i="2"/>
  <c r="AA36" i="3" s="1"/>
  <c r="BJ36" i="2" s="1"/>
  <c r="AB22" i="2"/>
  <c r="Z22" i="3" s="1"/>
  <c r="BI22" i="2" s="1"/>
  <c r="AF40" i="2"/>
  <c r="AG44" i="2"/>
  <c r="D44" i="2"/>
  <c r="AD38" i="2"/>
  <c r="AB38" i="3" s="1"/>
  <c r="BK38" i="2" s="1"/>
  <c r="AB24" i="2"/>
  <c r="Z24" i="3" s="1"/>
  <c r="BI24" i="2" s="1"/>
  <c r="AB23" i="2"/>
  <c r="Z23" i="3" s="1"/>
  <c r="BI23" i="2" s="1"/>
  <c r="AD14" i="2"/>
  <c r="AB14" i="3" s="1"/>
  <c r="BK14" i="2" s="1"/>
  <c r="AF43" i="2"/>
  <c r="AD26" i="2"/>
  <c r="AB26" i="3" s="1"/>
  <c r="BK26" i="2" s="1"/>
  <c r="BM41" i="2"/>
  <c r="AF41" i="2"/>
  <c r="AC35" i="2"/>
  <c r="AA35" i="3" s="1"/>
  <c r="BJ35" i="2" s="1"/>
  <c r="AC27" i="2"/>
  <c r="AA27" i="3" s="1"/>
  <c r="BJ27" i="2" s="1"/>
  <c r="AC12" i="2"/>
  <c r="AD9" i="2"/>
  <c r="AB9" i="3" s="1"/>
  <c r="BK9" i="2" s="1"/>
  <c r="CN197" i="2"/>
  <c r="BK39" i="2" l="1"/>
  <c r="AE39" i="2" s="1"/>
  <c r="W16" i="3"/>
  <c r="BF16" i="2" s="1"/>
  <c r="Y198" i="2"/>
  <c r="Z8" i="2"/>
  <c r="BF197" i="2"/>
  <c r="AD42" i="2"/>
  <c r="BJ199" i="2"/>
  <c r="AD43" i="3"/>
  <c r="AD40" i="3"/>
  <c r="AD41" i="3"/>
  <c r="D40" i="2"/>
  <c r="AG40" i="2"/>
  <c r="AC23" i="2"/>
  <c r="AA23" i="3" s="1"/>
  <c r="BJ23" i="2" s="1"/>
  <c r="D43" i="2"/>
  <c r="AG43" i="2"/>
  <c r="AC25" i="2"/>
  <c r="AA25" i="3" s="1"/>
  <c r="BJ25" i="2" s="1"/>
  <c r="AC24" i="2"/>
  <c r="AA24" i="3" s="1"/>
  <c r="BJ24" i="2" s="1"/>
  <c r="AB17" i="2"/>
  <c r="Z17" i="3" s="1"/>
  <c r="BI17" i="2" s="1"/>
  <c r="AD32" i="2"/>
  <c r="AB32" i="3" s="1"/>
  <c r="BK32" i="2" s="1"/>
  <c r="AC22" i="2"/>
  <c r="AA22" i="3" s="1"/>
  <c r="BJ22" i="2" s="1"/>
  <c r="AD37" i="2"/>
  <c r="AB37" i="3" s="1"/>
  <c r="BK37" i="2" s="1"/>
  <c r="AD36" i="2"/>
  <c r="AB36" i="3" s="1"/>
  <c r="BK36" i="2" s="1"/>
  <c r="AD34" i="2"/>
  <c r="AB34" i="3" s="1"/>
  <c r="BK34" i="2" s="1"/>
  <c r="AD33" i="2"/>
  <c r="AB33" i="3" s="1"/>
  <c r="BK33" i="2" s="1"/>
  <c r="AD31" i="2"/>
  <c r="AB31" i="3" s="1"/>
  <c r="BK31" i="2" s="1"/>
  <c r="D41" i="2"/>
  <c r="AG41" i="2"/>
  <c r="AD27" i="2"/>
  <c r="AB27" i="3" s="1"/>
  <c r="BK27" i="2" s="1"/>
  <c r="AA12" i="3"/>
  <c r="AA15" i="2"/>
  <c r="Y15" i="3" s="1"/>
  <c r="BH15" i="2" s="1"/>
  <c r="AC29" i="2"/>
  <c r="AA29" i="3" s="1"/>
  <c r="BJ29" i="2" s="1"/>
  <c r="AD13" i="2"/>
  <c r="AB13" i="3" s="1"/>
  <c r="BK13" i="2" s="1"/>
  <c r="AC28" i="2"/>
  <c r="AA28" i="3" s="1"/>
  <c r="BJ28" i="2" s="1"/>
  <c r="AA19" i="2"/>
  <c r="Y19" i="3" s="1"/>
  <c r="BH19" i="2" s="1"/>
  <c r="AE9" i="2"/>
  <c r="AC9" i="3" s="1"/>
  <c r="BL9" i="2" s="1"/>
  <c r="CO197" i="2"/>
  <c r="AF198" i="1"/>
  <c r="AC39" i="3" l="1"/>
  <c r="BL39" i="2" s="1"/>
  <c r="BM39" i="2" s="1"/>
  <c r="BJ12" i="2"/>
  <c r="AD12" i="2" s="1"/>
  <c r="X8" i="3"/>
  <c r="Z197" i="2"/>
  <c r="AB42" i="3"/>
  <c r="BK42" i="2" s="1"/>
  <c r="AD199" i="2"/>
  <c r="Z16" i="2"/>
  <c r="BF198" i="2"/>
  <c r="AE32" i="2"/>
  <c r="AC32" i="3" s="1"/>
  <c r="BL32" i="2" s="1"/>
  <c r="AB15" i="2"/>
  <c r="Z15" i="3" s="1"/>
  <c r="BI15" i="2" s="1"/>
  <c r="AD24" i="2"/>
  <c r="AB24" i="3" s="1"/>
  <c r="BK24" i="2" s="1"/>
  <c r="AE38" i="2"/>
  <c r="AE37" i="2"/>
  <c r="AC37" i="3" s="1"/>
  <c r="BL37" i="2" s="1"/>
  <c r="AD25" i="2"/>
  <c r="AB25" i="3" s="1"/>
  <c r="BK25" i="2" s="1"/>
  <c r="AD23" i="2"/>
  <c r="AB23" i="3" s="1"/>
  <c r="BK23" i="2" s="1"/>
  <c r="AE34" i="2"/>
  <c r="AE33" i="2"/>
  <c r="AC33" i="3" s="1"/>
  <c r="BL33" i="2" s="1"/>
  <c r="AE14" i="2"/>
  <c r="AC14" i="3" s="1"/>
  <c r="BL14" i="2" s="1"/>
  <c r="AB20" i="2"/>
  <c r="Z20" i="3" s="1"/>
  <c r="BI20" i="2" s="1"/>
  <c r="AB19" i="2"/>
  <c r="Z19" i="3" s="1"/>
  <c r="BI19" i="2" s="1"/>
  <c r="AC21" i="2"/>
  <c r="AA21" i="3" s="1"/>
  <c r="BJ21" i="2" s="1"/>
  <c r="AD28" i="2"/>
  <c r="AB28" i="3" s="1"/>
  <c r="BK28" i="2" s="1"/>
  <c r="AD29" i="2"/>
  <c r="AB29" i="3" s="1"/>
  <c r="BK29" i="2" s="1"/>
  <c r="AD35" i="2"/>
  <c r="AB35" i="3" s="1"/>
  <c r="BK35" i="2" s="1"/>
  <c r="AB18" i="2"/>
  <c r="Z18" i="3" s="1"/>
  <c r="BI18" i="2" s="1"/>
  <c r="D8" i="1"/>
  <c r="D198" i="1" s="1"/>
  <c r="AD30" i="2"/>
  <c r="AB30" i="3" s="1"/>
  <c r="BK30" i="2" s="1"/>
  <c r="AF39" i="2" l="1"/>
  <c r="AB12" i="3"/>
  <c r="BK12" i="2" s="1"/>
  <c r="AE12" i="2" s="1"/>
  <c r="AC12" i="3" s="1"/>
  <c r="BL12" i="2" s="1"/>
  <c r="BG8" i="2"/>
  <c r="AA8" i="2" s="1"/>
  <c r="AA197" i="2" s="1"/>
  <c r="AE42" i="2"/>
  <c r="BK199" i="2"/>
  <c r="X16" i="3"/>
  <c r="BG16" i="2" s="1"/>
  <c r="Z198" i="2"/>
  <c r="AC34" i="3"/>
  <c r="BL34" i="2" s="1"/>
  <c r="AC38" i="3"/>
  <c r="BL38" i="2" s="1"/>
  <c r="AF9" i="2"/>
  <c r="AE26" i="2"/>
  <c r="AC26" i="3" s="1"/>
  <c r="BL26" i="2" s="1"/>
  <c r="AE25" i="2"/>
  <c r="AC25" i="3" s="1"/>
  <c r="BL25" i="2" s="1"/>
  <c r="AC20" i="2"/>
  <c r="AA20" i="3" s="1"/>
  <c r="BJ20" i="2" s="1"/>
  <c r="AC19" i="2"/>
  <c r="AA19" i="3" s="1"/>
  <c r="BJ19" i="2" s="1"/>
  <c r="AE24" i="2"/>
  <c r="AC24" i="3" s="1"/>
  <c r="BL24" i="2" s="1"/>
  <c r="AE31" i="2"/>
  <c r="AC31" i="3" s="1"/>
  <c r="BL31" i="2" s="1"/>
  <c r="AE36" i="2"/>
  <c r="AC36" i="3" s="1"/>
  <c r="BL36" i="2" s="1"/>
  <c r="AE35" i="2"/>
  <c r="AC35" i="3" s="1"/>
  <c r="BL35" i="2" s="1"/>
  <c r="AC15" i="2"/>
  <c r="AA15" i="3" s="1"/>
  <c r="BJ15" i="2" s="1"/>
  <c r="BM33" i="2"/>
  <c r="AC17" i="2"/>
  <c r="AA17" i="3" s="1"/>
  <c r="BJ17" i="2" s="1"/>
  <c r="AD22" i="2"/>
  <c r="AB22" i="3" s="1"/>
  <c r="BK22" i="2" s="1"/>
  <c r="AE29" i="2"/>
  <c r="AC29" i="3" s="1"/>
  <c r="BL29" i="2" s="1"/>
  <c r="AE28" i="2"/>
  <c r="AC28" i="3" s="1"/>
  <c r="BL28" i="2" s="1"/>
  <c r="AC18" i="2"/>
  <c r="AA18" i="3" s="1"/>
  <c r="BJ18" i="2" s="1"/>
  <c r="AE13" i="2"/>
  <c r="AC13" i="3" s="1"/>
  <c r="BL13" i="2" s="1"/>
  <c r="AE27" i="2"/>
  <c r="AC27" i="3" s="1"/>
  <c r="BL27" i="2" s="1"/>
  <c r="D9" i="1"/>
  <c r="D39" i="2" l="1"/>
  <c r="AD39" i="3"/>
  <c r="AG39" i="2"/>
  <c r="BG197" i="2"/>
  <c r="Y8" i="3"/>
  <c r="AA16" i="2"/>
  <c r="BG198" i="2"/>
  <c r="AE199" i="2"/>
  <c r="AC42" i="3"/>
  <c r="BL42" i="2" s="1"/>
  <c r="BM9" i="2"/>
  <c r="BM38" i="2"/>
  <c r="AF38" i="2"/>
  <c r="BM34" i="2"/>
  <c r="AF34" i="2"/>
  <c r="AG9" i="2"/>
  <c r="BM14" i="2"/>
  <c r="AD19" i="2"/>
  <c r="AB19" i="3" s="1"/>
  <c r="BK19" i="2" s="1"/>
  <c r="AE23" i="2"/>
  <c r="AC23" i="3" s="1"/>
  <c r="BL23" i="2" s="1"/>
  <c r="AE22" i="2"/>
  <c r="AC22" i="3" s="1"/>
  <c r="BL22" i="2" s="1"/>
  <c r="AF33" i="2"/>
  <c r="BM36" i="2"/>
  <c r="BM35" i="2"/>
  <c r="AD15" i="2"/>
  <c r="AB15" i="3" s="1"/>
  <c r="BK15" i="2" s="1"/>
  <c r="AD21" i="2"/>
  <c r="AB21" i="3" s="1"/>
  <c r="BK21" i="2" s="1"/>
  <c r="AD20" i="2"/>
  <c r="AB20" i="3" s="1"/>
  <c r="BK20" i="2" s="1"/>
  <c r="BM32" i="2"/>
  <c r="AF32" i="2"/>
  <c r="BM37" i="2"/>
  <c r="AF37" i="2"/>
  <c r="BM28" i="2"/>
  <c r="BM27" i="2"/>
  <c r="AD9" i="3"/>
  <c r="D9" i="2"/>
  <c r="BM12" i="2"/>
  <c r="AF42" i="2" l="1"/>
  <c r="BH8" i="2"/>
  <c r="AB8" i="2" s="1"/>
  <c r="Y16" i="3"/>
  <c r="BH16" i="2" s="1"/>
  <c r="AA198" i="2"/>
  <c r="AD32" i="3"/>
  <c r="AD33" i="3"/>
  <c r="AD37" i="3"/>
  <c r="D34" i="2"/>
  <c r="AF36" i="2"/>
  <c r="D36" i="2" s="1"/>
  <c r="AD38" i="3"/>
  <c r="AG38" i="2"/>
  <c r="D38" i="2"/>
  <c r="AG34" i="2"/>
  <c r="AD34" i="3"/>
  <c r="AF14" i="2"/>
  <c r="BM24" i="2"/>
  <c r="AF24" i="2"/>
  <c r="AE21" i="2"/>
  <c r="AC21" i="3" s="1"/>
  <c r="BL21" i="2" s="1"/>
  <c r="BM25" i="2"/>
  <c r="AF25" i="2"/>
  <c r="AF26" i="2"/>
  <c r="BM26" i="2"/>
  <c r="AD17" i="2"/>
  <c r="AB17" i="3" s="1"/>
  <c r="BK17" i="2" s="1"/>
  <c r="D33" i="2"/>
  <c r="AG33" i="2"/>
  <c r="BM23" i="2"/>
  <c r="BM22" i="2"/>
  <c r="AE20" i="2"/>
  <c r="AC20" i="3" s="1"/>
  <c r="BL20" i="2" s="1"/>
  <c r="AG32" i="2"/>
  <c r="D32" i="2"/>
  <c r="AG37" i="2"/>
  <c r="D37" i="2"/>
  <c r="BM13" i="2"/>
  <c r="AF13" i="2"/>
  <c r="BM29" i="2"/>
  <c r="AF29" i="2"/>
  <c r="AF27" i="2"/>
  <c r="AF35" i="2"/>
  <c r="AE15" i="2"/>
  <c r="AC15" i="3" s="1"/>
  <c r="BL15" i="2" s="1"/>
  <c r="AE30" i="2"/>
  <c r="AC30" i="3" s="1"/>
  <c r="BL30" i="2" s="1"/>
  <c r="AD18" i="2"/>
  <c r="AB18" i="3" s="1"/>
  <c r="BK18" i="2" s="1"/>
  <c r="AF28" i="2"/>
  <c r="BH197" i="2" l="1"/>
  <c r="AG42" i="2"/>
  <c r="AG199" i="2" s="1"/>
  <c r="AD42" i="3"/>
  <c r="D42" i="2"/>
  <c r="D199" i="2" s="1"/>
  <c r="AF199" i="2"/>
  <c r="BM42" i="2"/>
  <c r="BM199" i="2" s="1"/>
  <c r="BL199" i="2"/>
  <c r="Z8" i="3"/>
  <c r="BI8" i="2" s="1"/>
  <c r="AB197" i="2"/>
  <c r="AB16" i="2"/>
  <c r="BH198" i="2"/>
  <c r="AD28" i="3"/>
  <c r="AD35" i="3"/>
  <c r="AD13" i="3"/>
  <c r="AD25" i="3"/>
  <c r="AD27" i="3"/>
  <c r="AD14" i="3"/>
  <c r="AD29" i="3"/>
  <c r="AD26" i="3"/>
  <c r="AD24" i="3"/>
  <c r="AD36" i="3"/>
  <c r="AG36" i="2"/>
  <c r="AF23" i="2"/>
  <c r="D23" i="2" s="1"/>
  <c r="AG14" i="2"/>
  <c r="D14" i="2"/>
  <c r="D24" i="2"/>
  <c r="AG24" i="2"/>
  <c r="AG13" i="2"/>
  <c r="D13" i="2"/>
  <c r="D29" i="2"/>
  <c r="BM31" i="2"/>
  <c r="D27" i="2"/>
  <c r="AG26" i="2"/>
  <c r="D26" i="2"/>
  <c r="BM15" i="2"/>
  <c r="AG25" i="2"/>
  <c r="D25" i="2"/>
  <c r="AF22" i="2"/>
  <c r="AG22" i="2" s="1"/>
  <c r="BM21" i="2"/>
  <c r="AF21" i="2"/>
  <c r="AG29" i="2"/>
  <c r="AG27" i="2"/>
  <c r="AE18" i="2"/>
  <c r="AC18" i="3" s="1"/>
  <c r="BL18" i="2" s="1"/>
  <c r="AE19" i="2"/>
  <c r="AC19" i="3" s="1"/>
  <c r="BL19" i="2" s="1"/>
  <c r="D35" i="2"/>
  <c r="AG35" i="2"/>
  <c r="D28" i="2"/>
  <c r="AG28" i="2"/>
  <c r="AF12" i="2"/>
  <c r="AC8" i="2" l="1"/>
  <c r="BI197" i="2"/>
  <c r="AG23" i="2"/>
  <c r="Z16" i="3"/>
  <c r="BI16" i="2" s="1"/>
  <c r="AB198" i="2"/>
  <c r="AD21" i="3"/>
  <c r="AD22" i="3"/>
  <c r="AD23" i="3"/>
  <c r="AF31" i="2"/>
  <c r="D31" i="2" s="1"/>
  <c r="AD12" i="3"/>
  <c r="D22" i="2"/>
  <c r="BM20" i="2"/>
  <c r="BM19" i="2"/>
  <c r="D21" i="2"/>
  <c r="AG21" i="2"/>
  <c r="AE17" i="2"/>
  <c r="AC17" i="3" s="1"/>
  <c r="BL17" i="2" s="1"/>
  <c r="BM30" i="2"/>
  <c r="AF30" i="2"/>
  <c r="BM18" i="2"/>
  <c r="AG12" i="2"/>
  <c r="D12" i="2"/>
  <c r="AF15" i="2"/>
  <c r="AA8" i="3" l="1"/>
  <c r="AC197" i="2"/>
  <c r="AC16" i="2"/>
  <c r="BI198" i="2"/>
  <c r="AD31" i="3"/>
  <c r="AD15" i="3"/>
  <c r="AD30" i="3"/>
  <c r="AG31" i="2"/>
  <c r="AF20" i="2"/>
  <c r="AG30" i="2"/>
  <c r="D30" i="2"/>
  <c r="AF19" i="2"/>
  <c r="D15" i="2"/>
  <c r="AG15" i="2"/>
  <c r="AF18" i="2"/>
  <c r="BJ8" i="2" l="1"/>
  <c r="BJ197" i="2" s="1"/>
  <c r="AA16" i="3"/>
  <c r="BJ16" i="2" s="1"/>
  <c r="AC198" i="2"/>
  <c r="AD19" i="3"/>
  <c r="AD18" i="3"/>
  <c r="AD20" i="3"/>
  <c r="D20" i="2"/>
  <c r="AG20" i="2"/>
  <c r="AF17" i="2"/>
  <c r="BM17" i="2"/>
  <c r="D19" i="2"/>
  <c r="AG19" i="2"/>
  <c r="AG18" i="2"/>
  <c r="D18" i="2"/>
  <c r="AD8" i="2" l="1"/>
  <c r="AB8" i="3" s="1"/>
  <c r="BK8" i="2" s="1"/>
  <c r="BK197" i="2" s="1"/>
  <c r="AD197" i="2"/>
  <c r="AD16" i="2"/>
  <c r="BJ198" i="2"/>
  <c r="AD17" i="3"/>
  <c r="D17" i="2"/>
  <c r="AG17" i="2"/>
  <c r="AE8" i="2" l="1"/>
  <c r="AC8" i="3"/>
  <c r="BL8" i="2" s="1"/>
  <c r="AE197" i="2"/>
  <c r="AB16" i="3"/>
  <c r="BK16" i="2" s="1"/>
  <c r="AD198" i="2"/>
  <c r="BY112" i="1"/>
  <c r="EG112" i="2" s="1"/>
  <c r="BR112" i="1"/>
  <c r="BS112" i="1"/>
  <c r="EA112" i="2" s="1"/>
  <c r="BX112" i="1"/>
  <c r="EF112" i="2" s="1"/>
  <c r="CA112" i="1"/>
  <c r="EI112" i="2" s="1"/>
  <c r="BZ112" i="1"/>
  <c r="EH112" i="2" s="1"/>
  <c r="CB112" i="1"/>
  <c r="EJ112" i="2" s="1"/>
  <c r="CC112" i="1"/>
  <c r="EK112" i="2" s="1"/>
  <c r="J112" i="3"/>
  <c r="AS112" i="2" s="1"/>
  <c r="BW112" i="1"/>
  <c r="EE112" i="2" s="1"/>
  <c r="M112" i="1" l="1"/>
  <c r="N112" i="1" s="1"/>
  <c r="DZ112" i="2"/>
  <c r="AF8" i="2"/>
  <c r="BL197" i="2"/>
  <c r="BM8" i="2"/>
  <c r="BM197" i="2" s="1"/>
  <c r="AE16" i="2"/>
  <c r="BK198" i="2"/>
  <c r="CE112" i="2"/>
  <c r="CD112" i="2"/>
  <c r="BW112" i="2"/>
  <c r="CC112" i="2"/>
  <c r="CF112" i="2"/>
  <c r="BV112" i="2"/>
  <c r="M112" i="2" s="1"/>
  <c r="CA112" i="2"/>
  <c r="CB112" i="2"/>
  <c r="CG112" i="2"/>
  <c r="AF197" i="2" l="1"/>
  <c r="D8" i="2"/>
  <c r="D197" i="2" s="1"/>
  <c r="AG8" i="2"/>
  <c r="AG197" i="2" s="1"/>
  <c r="AD8" i="3"/>
  <c r="AC16" i="3"/>
  <c r="AE198" i="2"/>
  <c r="BL16" i="2" l="1"/>
  <c r="AF16" i="2" s="1"/>
  <c r="BM16" i="2"/>
  <c r="BM198" i="2" s="1"/>
  <c r="BL198" i="2"/>
  <c r="K112" i="3"/>
  <c r="AT112" i="2" s="1"/>
  <c r="N112" i="2" s="1"/>
  <c r="AF198" i="2" l="1"/>
  <c r="AD16" i="3"/>
  <c r="D16" i="2"/>
  <c r="D198" i="2" s="1"/>
  <c r="AG16" i="2"/>
  <c r="AG198" i="2" s="1"/>
  <c r="L112" i="3"/>
  <c r="AU112" i="2" s="1"/>
  <c r="AV193" i="1" l="1"/>
  <c r="AV195" i="1" s="1"/>
  <c r="BZ118" i="1"/>
  <c r="CC148" i="1"/>
  <c r="BX145" i="1"/>
  <c r="BR132" i="1"/>
  <c r="DZ132" i="2" s="1"/>
  <c r="BY120" i="1"/>
  <c r="BY147" i="1"/>
  <c r="BZ122" i="1"/>
  <c r="CC149" i="1"/>
  <c r="BX182" i="1"/>
  <c r="BW153" i="1"/>
  <c r="BR153" i="1"/>
  <c r="DZ153" i="2" s="1"/>
  <c r="BW188" i="1"/>
  <c r="BR139" i="1"/>
  <c r="DZ139" i="2" s="1"/>
  <c r="BW168" i="1"/>
  <c r="AR133" i="2"/>
  <c r="L133" i="2" s="1"/>
  <c r="AR160" i="2"/>
  <c r="L160" i="2" s="1"/>
  <c r="J173" i="3"/>
  <c r="CA179" i="1"/>
  <c r="BY167" i="1"/>
  <c r="AR168" i="2"/>
  <c r="L168" i="2" s="1"/>
  <c r="AR157" i="2"/>
  <c r="L157" i="2" s="1"/>
  <c r="CA169" i="1"/>
  <c r="J178" i="3"/>
  <c r="AR138" i="2"/>
  <c r="L138" i="2" s="1"/>
  <c r="AR171" i="2"/>
  <c r="L171" i="2" s="1"/>
  <c r="AR126" i="2"/>
  <c r="L126" i="2" s="1"/>
  <c r="AR122" i="2"/>
  <c r="L122" i="2" s="1"/>
  <c r="BR177" i="1"/>
  <c r="AR152" i="2"/>
  <c r="L152" i="2" s="1"/>
  <c r="BX119" i="1"/>
  <c r="AR188" i="2"/>
  <c r="L188" i="2" s="1"/>
  <c r="AR186" i="2"/>
  <c r="L186" i="2" s="1"/>
  <c r="AR117" i="2"/>
  <c r="L117" i="2" s="1"/>
  <c r="AR118" i="2"/>
  <c r="L118" i="2" s="1"/>
  <c r="AR187" i="2"/>
  <c r="L187" i="2" s="1"/>
  <c r="BZ157" i="1"/>
  <c r="AR162" i="2"/>
  <c r="L162" i="2" s="1"/>
  <c r="AR165" i="2"/>
  <c r="L165" i="2" s="1"/>
  <c r="AR119" i="2"/>
  <c r="L119" i="2" s="1"/>
  <c r="BZ151" i="1"/>
  <c r="AR120" i="2"/>
  <c r="L120" i="2" s="1"/>
  <c r="AR163" i="2"/>
  <c r="L163" i="2" s="1"/>
  <c r="AR125" i="2"/>
  <c r="L125" i="2" s="1"/>
  <c r="J176" i="3"/>
  <c r="AR153" i="2"/>
  <c r="L153" i="2" s="1"/>
  <c r="AR121" i="2"/>
  <c r="L121" i="2" s="1"/>
  <c r="J174" i="3"/>
  <c r="AR170" i="2"/>
  <c r="L170" i="2" s="1"/>
  <c r="AR127" i="2"/>
  <c r="L127" i="2" s="1"/>
  <c r="AR150" i="2"/>
  <c r="L150" i="2" s="1"/>
  <c r="AR148" i="2"/>
  <c r="L148" i="2" s="1"/>
  <c r="AR135" i="2"/>
  <c r="L135" i="2" s="1"/>
  <c r="BR159" i="1"/>
  <c r="DZ159" i="2" s="1"/>
  <c r="AR189" i="2"/>
  <c r="L189" i="2" s="1"/>
  <c r="AR149" i="2"/>
  <c r="L149" i="2" s="1"/>
  <c r="CB135" i="1"/>
  <c r="AR159" i="2"/>
  <c r="L159" i="2" s="1"/>
  <c r="J179" i="3"/>
  <c r="AR146" i="2"/>
  <c r="L146" i="2" s="1"/>
  <c r="AR147" i="2"/>
  <c r="L147" i="2" s="1"/>
  <c r="CD122" i="2" l="1"/>
  <c r="EH122" i="2"/>
  <c r="CB119" i="2"/>
  <c r="EF119" i="2"/>
  <c r="CE169" i="2"/>
  <c r="EI169" i="2"/>
  <c r="CA168" i="2"/>
  <c r="EE168" i="2"/>
  <c r="CC147" i="2"/>
  <c r="EG147" i="2"/>
  <c r="CC120" i="2"/>
  <c r="EG120" i="2"/>
  <c r="CD157" i="2"/>
  <c r="EH157" i="2"/>
  <c r="M177" i="1"/>
  <c r="DZ177" i="2"/>
  <c r="CA188" i="2"/>
  <c r="EE188" i="2"/>
  <c r="CC167" i="2"/>
  <c r="EG167" i="2"/>
  <c r="CB145" i="2"/>
  <c r="EF145" i="2"/>
  <c r="CD151" i="2"/>
  <c r="EH151" i="2"/>
  <c r="CE179" i="2"/>
  <c r="EI179" i="2"/>
  <c r="CA153" i="2"/>
  <c r="EE153" i="2"/>
  <c r="CG148" i="2"/>
  <c r="EK148" i="2"/>
  <c r="CF135" i="2"/>
  <c r="EJ135" i="2"/>
  <c r="CB182" i="2"/>
  <c r="EF182" i="2"/>
  <c r="CD118" i="2"/>
  <c r="EH118" i="2"/>
  <c r="CG149" i="2"/>
  <c r="EK149" i="2"/>
  <c r="BV153" i="2"/>
  <c r="M153" i="1"/>
  <c r="BV132" i="2"/>
  <c r="M132" i="1"/>
  <c r="BV159" i="2"/>
  <c r="M159" i="1"/>
  <c r="BV139" i="2"/>
  <c r="M139" i="1"/>
  <c r="BV177" i="2"/>
  <c r="AR183" i="2"/>
  <c r="AR130" i="2"/>
  <c r="J189" i="3"/>
  <c r="AV205" i="1"/>
  <c r="AV206" i="1" s="1"/>
  <c r="AP205" i="1"/>
  <c r="AP206" i="1" s="1"/>
  <c r="AR156" i="2"/>
  <c r="AR124" i="2"/>
  <c r="AR151" i="2"/>
  <c r="AR167" i="2"/>
  <c r="AR161" i="2"/>
  <c r="AR144" i="2"/>
  <c r="AR134" i="2"/>
  <c r="AR132" i="2"/>
  <c r="AR128" i="2"/>
  <c r="AR164" i="2"/>
  <c r="AR145" i="2"/>
  <c r="AR137" i="2"/>
  <c r="AR123" i="2"/>
  <c r="AR169" i="2"/>
  <c r="AR115" i="2"/>
  <c r="AR166" i="2"/>
  <c r="J187" i="3"/>
  <c r="AR158" i="2"/>
  <c r="AR131" i="2"/>
  <c r="AR143" i="2"/>
  <c r="AR139" i="2"/>
  <c r="AR142" i="2"/>
  <c r="AR141" i="2"/>
  <c r="AR129" i="2"/>
  <c r="AR136" i="2"/>
  <c r="J163" i="3"/>
  <c r="J119" i="3"/>
  <c r="J165" i="3"/>
  <c r="J150" i="3"/>
  <c r="J153" i="3"/>
  <c r="J120" i="3"/>
  <c r="J126" i="3"/>
  <c r="J133" i="3"/>
  <c r="J147" i="3"/>
  <c r="J135" i="3"/>
  <c r="J127" i="3"/>
  <c r="J122" i="3"/>
  <c r="J171" i="3"/>
  <c r="J148" i="3"/>
  <c r="J121" i="3"/>
  <c r="J117" i="3"/>
  <c r="J168" i="3"/>
  <c r="J160" i="3"/>
  <c r="J159" i="3"/>
  <c r="J146" i="3"/>
  <c r="J149" i="3"/>
  <c r="J170" i="3"/>
  <c r="J125" i="3"/>
  <c r="J162" i="3"/>
  <c r="J118" i="3"/>
  <c r="J138" i="3"/>
  <c r="J157" i="3"/>
  <c r="J114" i="3"/>
  <c r="AS114" i="2" s="1"/>
  <c r="BS145" i="1"/>
  <c r="BY132" i="1"/>
  <c r="BW148" i="1"/>
  <c r="BR124" i="1"/>
  <c r="DZ124" i="2" s="1"/>
  <c r="BW128" i="1"/>
  <c r="BY148" i="1"/>
  <c r="CA121" i="1"/>
  <c r="BZ148" i="1"/>
  <c r="BR175" i="1"/>
  <c r="BW169" i="1"/>
  <c r="BR179" i="1"/>
  <c r="CC158" i="1"/>
  <c r="BX187" i="1"/>
  <c r="BR135" i="1"/>
  <c r="DZ135" i="2" s="1"/>
  <c r="BW116" i="1"/>
  <c r="CA157" i="1"/>
  <c r="CC118" i="1"/>
  <c r="CA145" i="1"/>
  <c r="CA141" i="1"/>
  <c r="CA150" i="1"/>
  <c r="AZ193" i="1"/>
  <c r="AZ195" i="1" s="1"/>
  <c r="CB177" i="1"/>
  <c r="CA171" i="1"/>
  <c r="BS171" i="1"/>
  <c r="BY171" i="1"/>
  <c r="BW171" i="1"/>
  <c r="BS121" i="1"/>
  <c r="BS189" i="1"/>
  <c r="BR151" i="1"/>
  <c r="BY151" i="1"/>
  <c r="BR113" i="1"/>
  <c r="BY113" i="1"/>
  <c r="BX156" i="1"/>
  <c r="AU193" i="1"/>
  <c r="AU195" i="1" s="1"/>
  <c r="BW163" i="1"/>
  <c r="BY163" i="1"/>
  <c r="CB123" i="1"/>
  <c r="BX129" i="1"/>
  <c r="BX158" i="1"/>
  <c r="AY193" i="1"/>
  <c r="AY195" i="1" s="1"/>
  <c r="BR144" i="1"/>
  <c r="DZ144" i="2" s="1"/>
  <c r="BW173" i="1"/>
  <c r="CA173" i="1"/>
  <c r="CC173" i="1"/>
  <c r="BS142" i="1"/>
  <c r="BW142" i="1"/>
  <c r="BX159" i="1"/>
  <c r="BR125" i="1"/>
  <c r="DZ125" i="2" s="1"/>
  <c r="BS141" i="1"/>
  <c r="BY173" i="1"/>
  <c r="CA116" i="1"/>
  <c r="BY186" i="1"/>
  <c r="BS119" i="1"/>
  <c r="AT193" i="1"/>
  <c r="AT195" i="1" s="1"/>
  <c r="CB127" i="1"/>
  <c r="BW127" i="1"/>
  <c r="BW176" i="1"/>
  <c r="AW193" i="1"/>
  <c r="AW195" i="1" s="1"/>
  <c r="AX193" i="1"/>
  <c r="AX195" i="1" s="1"/>
  <c r="BZ124" i="1"/>
  <c r="BX179" i="1"/>
  <c r="CA148" i="1"/>
  <c r="CC175" i="1"/>
  <c r="BW149" i="1"/>
  <c r="CC146" i="1"/>
  <c r="BW146" i="1"/>
  <c r="BY146" i="1"/>
  <c r="CB146" i="1"/>
  <c r="BX146" i="1"/>
  <c r="BR146" i="1"/>
  <c r="DZ146" i="2" s="1"/>
  <c r="BS146" i="1"/>
  <c r="BZ146" i="1"/>
  <c r="CA146" i="1"/>
  <c r="BW152" i="1"/>
  <c r="BZ152" i="1"/>
  <c r="CA152" i="1"/>
  <c r="BY152" i="1"/>
  <c r="BS152" i="1"/>
  <c r="CB152" i="1"/>
  <c r="BR152" i="1"/>
  <c r="DZ152" i="2" s="1"/>
  <c r="CC152" i="1"/>
  <c r="BX152" i="1"/>
  <c r="CB160" i="1"/>
  <c r="BY160" i="1"/>
  <c r="BS160" i="1"/>
  <c r="BW160" i="1"/>
  <c r="CC160" i="1"/>
  <c r="BR160" i="1"/>
  <c r="DZ160" i="2" s="1"/>
  <c r="BX160" i="1"/>
  <c r="BZ160" i="1"/>
  <c r="CA160" i="1"/>
  <c r="CB133" i="1"/>
  <c r="CA133" i="1"/>
  <c r="BS133" i="1"/>
  <c r="BR133" i="1"/>
  <c r="DZ133" i="2" s="1"/>
  <c r="BW133" i="1"/>
  <c r="BY133" i="1"/>
  <c r="BZ133" i="1"/>
  <c r="CC133" i="1"/>
  <c r="BX133" i="1"/>
  <c r="CC162" i="1"/>
  <c r="BZ162" i="1"/>
  <c r="BY162" i="1"/>
  <c r="BR162" i="1"/>
  <c r="DZ162" i="2" s="1"/>
  <c r="BW162" i="1"/>
  <c r="BX162" i="1"/>
  <c r="BS162" i="1"/>
  <c r="CA162" i="1"/>
  <c r="CB162" i="1"/>
  <c r="L193" i="1"/>
  <c r="J113" i="3"/>
  <c r="AS113" i="2" s="1"/>
  <c r="CA161" i="1"/>
  <c r="BX161" i="1"/>
  <c r="BW161" i="1"/>
  <c r="BZ161" i="1"/>
  <c r="CC161" i="1"/>
  <c r="BR161" i="1"/>
  <c r="DZ161" i="2" s="1"/>
  <c r="CB161" i="1"/>
  <c r="BY161" i="1"/>
  <c r="BS161" i="1"/>
  <c r="CA130" i="1"/>
  <c r="BW130" i="1"/>
  <c r="CC130" i="1"/>
  <c r="BX130" i="1"/>
  <c r="CB130" i="1"/>
  <c r="BR130" i="1"/>
  <c r="DZ130" i="2" s="1"/>
  <c r="BY130" i="1"/>
  <c r="BZ130" i="1"/>
  <c r="BS130" i="1"/>
  <c r="BZ117" i="1"/>
  <c r="BW117" i="1"/>
  <c r="CB117" i="1"/>
  <c r="BX117" i="1"/>
  <c r="BR117" i="1"/>
  <c r="CC117" i="1"/>
  <c r="CA117" i="1"/>
  <c r="BY117" i="1"/>
  <c r="BS117" i="1"/>
  <c r="J116" i="3"/>
  <c r="AS116" i="2" s="1"/>
  <c r="CA136" i="1"/>
  <c r="BR136" i="1"/>
  <c r="DZ136" i="2" s="1"/>
  <c r="BS136" i="1"/>
  <c r="BZ136" i="1"/>
  <c r="CB136" i="1"/>
  <c r="BW136" i="1"/>
  <c r="CC136" i="1"/>
  <c r="BX136" i="1"/>
  <c r="BY136" i="1"/>
  <c r="CB138" i="1"/>
  <c r="BZ138" i="1"/>
  <c r="CC138" i="1"/>
  <c r="BX138" i="1"/>
  <c r="BY138" i="1"/>
  <c r="BW138" i="1"/>
  <c r="BS138" i="1"/>
  <c r="BR138" i="1"/>
  <c r="BX170" i="1"/>
  <c r="BR170" i="1"/>
  <c r="DZ170" i="2" s="1"/>
  <c r="BS170" i="1"/>
  <c r="CB170" i="1"/>
  <c r="CA170" i="1"/>
  <c r="BW170" i="1"/>
  <c r="CC170" i="1"/>
  <c r="CB131" i="1"/>
  <c r="BY170" i="1"/>
  <c r="CB157" i="1"/>
  <c r="BX157" i="1"/>
  <c r="BR157" i="1"/>
  <c r="DZ157" i="2" s="1"/>
  <c r="BS157" i="1"/>
  <c r="CC157" i="1"/>
  <c r="BR156" i="1"/>
  <c r="DZ156" i="2" s="1"/>
  <c r="CA156" i="1"/>
  <c r="BS156" i="1"/>
  <c r="CC156" i="1"/>
  <c r="CB156" i="1"/>
  <c r="BX177" i="1"/>
  <c r="BS177" i="1"/>
  <c r="BZ177" i="1"/>
  <c r="CA177" i="1"/>
  <c r="BW177" i="1"/>
  <c r="CC187" i="1"/>
  <c r="BS187" i="1"/>
  <c r="BW187" i="1"/>
  <c r="BY187" i="1"/>
  <c r="CA187" i="1"/>
  <c r="CB187" i="1"/>
  <c r="BZ187" i="1"/>
  <c r="CB114" i="1"/>
  <c r="BY114" i="1"/>
  <c r="BX114" i="1"/>
  <c r="BS114" i="1"/>
  <c r="CC114" i="1"/>
  <c r="BW114" i="1"/>
  <c r="CA114" i="1"/>
  <c r="BR114" i="1"/>
  <c r="BZ114" i="1"/>
  <c r="BZ167" i="1"/>
  <c r="CB167" i="1"/>
  <c r="BR167" i="1"/>
  <c r="DZ167" i="2" s="1"/>
  <c r="CA167" i="1"/>
  <c r="CC167" i="1"/>
  <c r="BW167" i="1"/>
  <c r="BX167" i="1"/>
  <c r="BS167" i="1"/>
  <c r="CC179" i="1"/>
  <c r="BS179" i="1"/>
  <c r="BY179" i="1"/>
  <c r="BZ179" i="1"/>
  <c r="CB179" i="1"/>
  <c r="BW179" i="1"/>
  <c r="BZ163" i="1"/>
  <c r="CB163" i="1"/>
  <c r="CC163" i="1"/>
  <c r="BS163" i="1"/>
  <c r="BR163" i="1"/>
  <c r="DZ163" i="2" s="1"/>
  <c r="CA163" i="1"/>
  <c r="BX163" i="1"/>
  <c r="CB153" i="1"/>
  <c r="CA153" i="1"/>
  <c r="BY153" i="1"/>
  <c r="BS153" i="1"/>
  <c r="CC153" i="1"/>
  <c r="BZ153" i="1"/>
  <c r="BX131" i="1"/>
  <c r="BS176" i="1"/>
  <c r="BW135" i="1"/>
  <c r="CC135" i="1"/>
  <c r="CA135" i="1"/>
  <c r="BX135" i="1"/>
  <c r="BS135" i="1"/>
  <c r="BY135" i="1"/>
  <c r="BZ135" i="1"/>
  <c r="BZ159" i="1"/>
  <c r="CB159" i="1"/>
  <c r="CC159" i="1"/>
  <c r="BY159" i="1"/>
  <c r="CA159" i="1"/>
  <c r="BS159" i="1"/>
  <c r="BW159" i="1"/>
  <c r="CB151" i="1"/>
  <c r="BW151" i="1"/>
  <c r="BS151" i="1"/>
  <c r="BX151" i="1"/>
  <c r="CC151" i="1"/>
  <c r="CA151" i="1"/>
  <c r="CA113" i="1"/>
  <c r="EI113" i="2" s="1"/>
  <c r="CC125" i="1"/>
  <c r="BZ125" i="1"/>
  <c r="BW125" i="1"/>
  <c r="BS125" i="1"/>
  <c r="CA125" i="1"/>
  <c r="BX125" i="1"/>
  <c r="CB125" i="1"/>
  <c r="BY164" i="1"/>
  <c r="CA164" i="1"/>
  <c r="BX164" i="1"/>
  <c r="BS164" i="1"/>
  <c r="CC164" i="1"/>
  <c r="BW141" i="1"/>
  <c r="BZ141" i="1"/>
  <c r="BY141" i="1"/>
  <c r="BX141" i="1"/>
  <c r="CC141" i="1"/>
  <c r="CB141" i="1"/>
  <c r="BR141" i="1"/>
  <c r="DZ141" i="2" s="1"/>
  <c r="BY115" i="1"/>
  <c r="BW113" i="1"/>
  <c r="EE113" i="2" s="1"/>
  <c r="CC188" i="1"/>
  <c r="BS188" i="1"/>
  <c r="CB188" i="1"/>
  <c r="BX188" i="1"/>
  <c r="BZ188" i="1"/>
  <c r="BR188" i="1"/>
  <c r="DZ188" i="2" s="1"/>
  <c r="CA188" i="1"/>
  <c r="BY188" i="1"/>
  <c r="CA147" i="1"/>
  <c r="BR147" i="1"/>
  <c r="BW147" i="1"/>
  <c r="CB147" i="1"/>
  <c r="CC147" i="1"/>
  <c r="BX147" i="1"/>
  <c r="BS147" i="1"/>
  <c r="BZ147" i="1"/>
  <c r="CB120" i="1"/>
  <c r="BW120" i="1"/>
  <c r="CA120" i="1"/>
  <c r="BR120" i="1"/>
  <c r="BZ120" i="1"/>
  <c r="CC120" i="1"/>
  <c r="BX120" i="1"/>
  <c r="CB164" i="1"/>
  <c r="CA174" i="1"/>
  <c r="CB174" i="1"/>
  <c r="BX174" i="1"/>
  <c r="BW174" i="1"/>
  <c r="BZ174" i="1"/>
  <c r="BS174" i="1"/>
  <c r="CC174" i="1"/>
  <c r="BY174" i="1"/>
  <c r="BR174" i="1"/>
  <c r="BW164" i="1"/>
  <c r="BW157" i="1"/>
  <c r="CA176" i="1"/>
  <c r="BR187" i="1"/>
  <c r="DZ187" i="2" s="1"/>
  <c r="BZ173" i="1"/>
  <c r="BR115" i="1"/>
  <c r="DZ115" i="2" s="1"/>
  <c r="BR164" i="1"/>
  <c r="BS120" i="1"/>
  <c r="BZ156" i="1"/>
  <c r="BY125" i="1"/>
  <c r="BZ168" i="1"/>
  <c r="BY168" i="1"/>
  <c r="CC168" i="1"/>
  <c r="BS168" i="1"/>
  <c r="CB168" i="1"/>
  <c r="CA168" i="1"/>
  <c r="BX168" i="1"/>
  <c r="CC139" i="1"/>
  <c r="BY139" i="1"/>
  <c r="BS139" i="1"/>
  <c r="CA139" i="1"/>
  <c r="CB139" i="1"/>
  <c r="CA123" i="1"/>
  <c r="CC123" i="1"/>
  <c r="BZ123" i="1"/>
  <c r="BS123" i="1"/>
  <c r="BX123" i="1"/>
  <c r="BW123" i="1"/>
  <c r="BY123" i="1"/>
  <c r="CC131" i="1"/>
  <c r="CA131" i="1"/>
  <c r="BZ131" i="1"/>
  <c r="BS131" i="1"/>
  <c r="BW131" i="1"/>
  <c r="BR131" i="1"/>
  <c r="DZ131" i="2" s="1"/>
  <c r="BZ189" i="1"/>
  <c r="CB189" i="1"/>
  <c r="CC189" i="1"/>
  <c r="BW189" i="1"/>
  <c r="BX189" i="1"/>
  <c r="CA189" i="1"/>
  <c r="BY189" i="1"/>
  <c r="BY176" i="1"/>
  <c r="BR176" i="1"/>
  <c r="CC176" i="1"/>
  <c r="CB176" i="1"/>
  <c r="BZ176" i="1"/>
  <c r="BX176" i="1"/>
  <c r="BZ119" i="1"/>
  <c r="CC119" i="1"/>
  <c r="CA119" i="1"/>
  <c r="CB119" i="1"/>
  <c r="BW119" i="1"/>
  <c r="BY119" i="1"/>
  <c r="BR119" i="1"/>
  <c r="DZ119" i="2" s="1"/>
  <c r="BS173" i="1"/>
  <c r="CB173" i="1"/>
  <c r="BR173" i="1"/>
  <c r="CA126" i="1"/>
  <c r="BW126" i="1"/>
  <c r="BY126" i="1"/>
  <c r="BX126" i="1"/>
  <c r="CC126" i="1"/>
  <c r="BZ126" i="1"/>
  <c r="BR126" i="1"/>
  <c r="DZ126" i="2" s="1"/>
  <c r="CB126" i="1"/>
  <c r="BS126" i="1"/>
  <c r="BS182" i="1"/>
  <c r="CC182" i="1"/>
  <c r="BZ182" i="1"/>
  <c r="BY182" i="1"/>
  <c r="CB182" i="1"/>
  <c r="CA182" i="1"/>
  <c r="BR182" i="1"/>
  <c r="DZ182" i="2" s="1"/>
  <c r="BW182" i="1"/>
  <c r="BZ134" i="1"/>
  <c r="BS134" i="1"/>
  <c r="CC134" i="1"/>
  <c r="CA134" i="1"/>
  <c r="BR134" i="1"/>
  <c r="DZ134" i="2" s="1"/>
  <c r="BW134" i="1"/>
  <c r="BY134" i="1"/>
  <c r="CB134" i="1"/>
  <c r="BX122" i="1"/>
  <c r="CC122" i="1"/>
  <c r="BW122" i="1"/>
  <c r="CB122" i="1"/>
  <c r="BR122" i="1"/>
  <c r="DZ122" i="2" s="1"/>
  <c r="BS122" i="1"/>
  <c r="BY122" i="1"/>
  <c r="CA122" i="1"/>
  <c r="BX113" i="1"/>
  <c r="EF113" i="2" s="1"/>
  <c r="BS113" i="1"/>
  <c r="EA113" i="2" s="1"/>
  <c r="BZ113" i="1"/>
  <c r="EH113" i="2" s="1"/>
  <c r="BZ169" i="1"/>
  <c r="CC169" i="1"/>
  <c r="BS169" i="1"/>
  <c r="BX169" i="1"/>
  <c r="CB169" i="1"/>
  <c r="BY169" i="1"/>
  <c r="BR169" i="1"/>
  <c r="DZ169" i="2" s="1"/>
  <c r="CB115" i="1"/>
  <c r="CC115" i="1"/>
  <c r="BX115" i="1"/>
  <c r="BS115" i="1"/>
  <c r="BW115" i="1"/>
  <c r="BZ115" i="1"/>
  <c r="CA115" i="1"/>
  <c r="BX139" i="1"/>
  <c r="BW178" i="1"/>
  <c r="BX178" i="1"/>
  <c r="BR178" i="1"/>
  <c r="CB178" i="1"/>
  <c r="BY178" i="1"/>
  <c r="BS178" i="1"/>
  <c r="CA178" i="1"/>
  <c r="CC178" i="1"/>
  <c r="BZ178" i="1"/>
  <c r="BS165" i="1"/>
  <c r="CA165" i="1"/>
  <c r="BW165" i="1"/>
  <c r="BX165" i="1"/>
  <c r="CC165" i="1"/>
  <c r="BY165" i="1"/>
  <c r="BR165" i="1"/>
  <c r="BZ165" i="1"/>
  <c r="CB165" i="1"/>
  <c r="BY177" i="1"/>
  <c r="BY156" i="1"/>
  <c r="CC177" i="1"/>
  <c r="BY131" i="1"/>
  <c r="CA143" i="1"/>
  <c r="CC143" i="1"/>
  <c r="CB143" i="1"/>
  <c r="BX143" i="1"/>
  <c r="BW143" i="1"/>
  <c r="BR143" i="1"/>
  <c r="BY143" i="1"/>
  <c r="BZ143" i="1"/>
  <c r="BS143" i="1"/>
  <c r="CC186" i="1"/>
  <c r="BX186" i="1"/>
  <c r="CB186" i="1"/>
  <c r="BZ186" i="1"/>
  <c r="BS186" i="1"/>
  <c r="CA186" i="1"/>
  <c r="BR186" i="1"/>
  <c r="DZ186" i="2" s="1"/>
  <c r="BW186" i="1"/>
  <c r="BX153" i="1"/>
  <c r="BX144" i="1"/>
  <c r="CA144" i="1"/>
  <c r="BZ144" i="1"/>
  <c r="CB144" i="1"/>
  <c r="BY144" i="1"/>
  <c r="BW144" i="1"/>
  <c r="BS144" i="1"/>
  <c r="CC144" i="1"/>
  <c r="CA138" i="1"/>
  <c r="CB113" i="1"/>
  <c r="EJ113" i="2" s="1"/>
  <c r="BX173" i="1"/>
  <c r="BR150" i="1"/>
  <c r="DZ150" i="2" s="1"/>
  <c r="BW150" i="1"/>
  <c r="BZ150" i="1"/>
  <c r="CB150" i="1"/>
  <c r="BS150" i="1"/>
  <c r="BY150" i="1"/>
  <c r="BX150" i="1"/>
  <c r="CC150" i="1"/>
  <c r="BR189" i="1"/>
  <c r="DZ189" i="2" s="1"/>
  <c r="BZ170" i="1"/>
  <c r="BY127" i="1"/>
  <c r="BR127" i="1"/>
  <c r="DZ127" i="2" s="1"/>
  <c r="CA127" i="1"/>
  <c r="CC127" i="1"/>
  <c r="BX127" i="1"/>
  <c r="BZ127" i="1"/>
  <c r="BS127" i="1"/>
  <c r="BW139" i="1"/>
  <c r="BZ164" i="1"/>
  <c r="CC183" i="1"/>
  <c r="CA183" i="1"/>
  <c r="BZ183" i="1"/>
  <c r="BR183" i="1"/>
  <c r="DZ183" i="2" s="1"/>
  <c r="CB183" i="1"/>
  <c r="BS183" i="1"/>
  <c r="BW183" i="1"/>
  <c r="BX183" i="1"/>
  <c r="BY183" i="1"/>
  <c r="BY121" i="1"/>
  <c r="BZ121" i="1"/>
  <c r="CB121" i="1"/>
  <c r="BW121" i="1"/>
  <c r="BR121" i="1"/>
  <c r="CC121" i="1"/>
  <c r="BX121" i="1"/>
  <c r="BR168" i="1"/>
  <c r="DZ168" i="2" s="1"/>
  <c r="BY157" i="1"/>
  <c r="CC113" i="1"/>
  <c r="EK113" i="2" s="1"/>
  <c r="BR123" i="1"/>
  <c r="DZ123" i="2" s="1"/>
  <c r="BZ139" i="1"/>
  <c r="BW156" i="1"/>
  <c r="BX134" i="1"/>
  <c r="BR129" i="1"/>
  <c r="DZ129" i="2" s="1"/>
  <c r="CA129" i="1"/>
  <c r="CC129" i="1"/>
  <c r="BW129" i="1"/>
  <c r="BZ129" i="1"/>
  <c r="BS129" i="1"/>
  <c r="BX149" i="1"/>
  <c r="BZ149" i="1"/>
  <c r="BY149" i="1"/>
  <c r="CB149" i="1"/>
  <c r="BR149" i="1"/>
  <c r="CA149" i="1"/>
  <c r="BY137" i="1"/>
  <c r="BZ137" i="1"/>
  <c r="BX137" i="1"/>
  <c r="CC137" i="1"/>
  <c r="CB137" i="1"/>
  <c r="CA137" i="1"/>
  <c r="BR137" i="1"/>
  <c r="DZ137" i="2" s="1"/>
  <c r="CB116" i="1"/>
  <c r="CC116" i="1"/>
  <c r="BX116" i="1"/>
  <c r="BZ116" i="1"/>
  <c r="BY116" i="1"/>
  <c r="BR116" i="1"/>
  <c r="DZ116" i="2" s="1"/>
  <c r="BS116" i="1"/>
  <c r="CC145" i="1"/>
  <c r="BR145" i="1"/>
  <c r="DZ145" i="2" s="1"/>
  <c r="BY145" i="1"/>
  <c r="BZ145" i="1"/>
  <c r="CB128" i="1"/>
  <c r="BZ128" i="1"/>
  <c r="BR128" i="1"/>
  <c r="DZ128" i="2" s="1"/>
  <c r="BS128" i="1"/>
  <c r="BY128" i="1"/>
  <c r="CA128" i="1"/>
  <c r="CC128" i="1"/>
  <c r="BX128" i="1"/>
  <c r="BY166" i="1"/>
  <c r="CC166" i="1"/>
  <c r="BR166" i="1"/>
  <c r="DZ166" i="2" s="1"/>
  <c r="CB166" i="1"/>
  <c r="BZ166" i="1"/>
  <c r="BW166" i="1"/>
  <c r="BS166" i="1"/>
  <c r="BX166" i="1"/>
  <c r="CA166" i="1"/>
  <c r="BY129" i="1"/>
  <c r="BS137" i="1"/>
  <c r="BW137" i="1"/>
  <c r="BX132" i="1"/>
  <c r="CC132" i="1"/>
  <c r="CB132" i="1"/>
  <c r="BZ132" i="1"/>
  <c r="BS132" i="1"/>
  <c r="CA132" i="1"/>
  <c r="CB142" i="1"/>
  <c r="CC142" i="1"/>
  <c r="BR142" i="1"/>
  <c r="DZ142" i="2" s="1"/>
  <c r="BZ142" i="1"/>
  <c r="CA142" i="1"/>
  <c r="BY142" i="1"/>
  <c r="BX142" i="1"/>
  <c r="BW132" i="1"/>
  <c r="BX148" i="1"/>
  <c r="CB148" i="1"/>
  <c r="BS148" i="1"/>
  <c r="BR148" i="1"/>
  <c r="DZ148" i="2" s="1"/>
  <c r="CC171" i="1"/>
  <c r="BZ171" i="1"/>
  <c r="BX171" i="1"/>
  <c r="CB171" i="1"/>
  <c r="BR171" i="1"/>
  <c r="DZ171" i="2" s="1"/>
  <c r="CC124" i="1"/>
  <c r="CA124" i="1"/>
  <c r="BX124" i="1"/>
  <c r="BS124" i="1"/>
  <c r="CB124" i="1"/>
  <c r="BY124" i="1"/>
  <c r="BW124" i="1"/>
  <c r="BX175" i="1"/>
  <c r="BY175" i="1"/>
  <c r="BZ175" i="1"/>
  <c r="CB175" i="1"/>
  <c r="BS175" i="1"/>
  <c r="BW175" i="1"/>
  <c r="CA118" i="1"/>
  <c r="BY118" i="1"/>
  <c r="BX118" i="1"/>
  <c r="BR118" i="1"/>
  <c r="CB118" i="1"/>
  <c r="BW118" i="1"/>
  <c r="BS118" i="1"/>
  <c r="BS149" i="1"/>
  <c r="CB129" i="1"/>
  <c r="CB145" i="1"/>
  <c r="BW145" i="1"/>
  <c r="CA175" i="1"/>
  <c r="CB158" i="1"/>
  <c r="BY158" i="1"/>
  <c r="BZ158" i="1"/>
  <c r="CA158" i="1"/>
  <c r="BS158" i="1"/>
  <c r="BR158" i="1"/>
  <c r="BW158" i="1"/>
  <c r="CF142" i="2" l="1"/>
  <c r="EJ142" i="2"/>
  <c r="CF137" i="2"/>
  <c r="EJ137" i="2"/>
  <c r="CB183" i="2"/>
  <c r="EF183" i="2"/>
  <c r="CD150" i="2"/>
  <c r="EH150" i="2"/>
  <c r="BW178" i="2"/>
  <c r="EA178" i="2"/>
  <c r="CE122" i="2"/>
  <c r="EI122" i="2"/>
  <c r="BW126" i="2"/>
  <c r="EA126" i="2"/>
  <c r="CB123" i="2"/>
  <c r="EF123" i="2"/>
  <c r="CA174" i="2"/>
  <c r="EE174" i="2"/>
  <c r="CF147" i="2"/>
  <c r="EJ147" i="2"/>
  <c r="CE164" i="2"/>
  <c r="EI164" i="2"/>
  <c r="CD153" i="2"/>
  <c r="EH153" i="2"/>
  <c r="CA187" i="2"/>
  <c r="EE187" i="2"/>
  <c r="CD136" i="2"/>
  <c r="EH136" i="2"/>
  <c r="CG160" i="2"/>
  <c r="EK160" i="2"/>
  <c r="M113" i="1"/>
  <c r="DZ113" i="2"/>
  <c r="M158" i="1"/>
  <c r="DZ158" i="2"/>
  <c r="CF145" i="2"/>
  <c r="EJ145" i="2"/>
  <c r="CC118" i="2"/>
  <c r="EG118" i="2"/>
  <c r="CA124" i="2"/>
  <c r="EE124" i="2"/>
  <c r="CF171" i="2"/>
  <c r="EJ171" i="2"/>
  <c r="CA132" i="2"/>
  <c r="EE132" i="2"/>
  <c r="CE132" i="2"/>
  <c r="EI132" i="2"/>
  <c r="CC129" i="2"/>
  <c r="EG129" i="2"/>
  <c r="CG166" i="2"/>
  <c r="EK166" i="2"/>
  <c r="CD128" i="2"/>
  <c r="EH128" i="2"/>
  <c r="CC116" i="2"/>
  <c r="EG116" i="2"/>
  <c r="CG137" i="2"/>
  <c r="EK137" i="2"/>
  <c r="CD149" i="2"/>
  <c r="EH149" i="2"/>
  <c r="CB134" i="2"/>
  <c r="EF134" i="2"/>
  <c r="CG121" i="2"/>
  <c r="EK121" i="2"/>
  <c r="CA183" i="2"/>
  <c r="EE183" i="2"/>
  <c r="CA139" i="2"/>
  <c r="EE139" i="2"/>
  <c r="CD170" i="2"/>
  <c r="EH170" i="2"/>
  <c r="CA150" i="2"/>
  <c r="EE150" i="2"/>
  <c r="CC144" i="2"/>
  <c r="EG144" i="2"/>
  <c r="CE186" i="2"/>
  <c r="EI186" i="2"/>
  <c r="CC143" i="2"/>
  <c r="EG143" i="2"/>
  <c r="CG177" i="2"/>
  <c r="EK177" i="2"/>
  <c r="CB165" i="2"/>
  <c r="EF165" i="2"/>
  <c r="CC178" i="2"/>
  <c r="EG178" i="2"/>
  <c r="CA115" i="2"/>
  <c r="EE115" i="2"/>
  <c r="CB169" i="2"/>
  <c r="EF169" i="2"/>
  <c r="CC122" i="2"/>
  <c r="EG122" i="2"/>
  <c r="CC134" i="2"/>
  <c r="EG134" i="2"/>
  <c r="CF126" i="2"/>
  <c r="EJ126" i="2"/>
  <c r="M173" i="1"/>
  <c r="DZ173" i="2"/>
  <c r="CG119" i="2"/>
  <c r="EK119" i="2"/>
  <c r="CC189" i="2"/>
  <c r="EG189" i="2"/>
  <c r="CA131" i="2"/>
  <c r="EE131" i="2"/>
  <c r="BW123" i="2"/>
  <c r="EA123" i="2"/>
  <c r="CG139" i="2"/>
  <c r="EK139" i="2"/>
  <c r="CC125" i="2"/>
  <c r="EG125" i="2"/>
  <c r="CA157" i="2"/>
  <c r="EE157" i="2"/>
  <c r="CB174" i="2"/>
  <c r="EF174" i="2"/>
  <c r="CE120" i="2"/>
  <c r="EI120" i="2"/>
  <c r="CA147" i="2"/>
  <c r="EE147" i="2"/>
  <c r="CF188" i="2"/>
  <c r="EJ188" i="2"/>
  <c r="CB141" i="2"/>
  <c r="EF141" i="2"/>
  <c r="CC164" i="2"/>
  <c r="EG164" i="2"/>
  <c r="BW159" i="2"/>
  <c r="EA159" i="2"/>
  <c r="BW135" i="2"/>
  <c r="EA135" i="2"/>
  <c r="CG153" i="2"/>
  <c r="EK153" i="2"/>
  <c r="BW163" i="2"/>
  <c r="EA163" i="2"/>
  <c r="BW179" i="2"/>
  <c r="EA179" i="2"/>
  <c r="CF167" i="2"/>
  <c r="EJ167" i="2"/>
  <c r="CB114" i="2"/>
  <c r="EF114" i="2"/>
  <c r="BW187" i="2"/>
  <c r="EA187" i="2"/>
  <c r="CG156" i="2"/>
  <c r="EK156" i="2"/>
  <c r="CF157" i="2"/>
  <c r="EJ157" i="2"/>
  <c r="CD138" i="2"/>
  <c r="EH138" i="2"/>
  <c r="BW136" i="2"/>
  <c r="EA136" i="2"/>
  <c r="M117" i="1"/>
  <c r="DZ117" i="2"/>
  <c r="CF161" i="2"/>
  <c r="EJ161" i="2"/>
  <c r="CD162" i="2"/>
  <c r="EH162" i="2"/>
  <c r="BW133" i="2"/>
  <c r="EA133" i="2"/>
  <c r="CA160" i="2"/>
  <c r="EE160" i="2"/>
  <c r="BW152" i="2"/>
  <c r="EA152" i="2"/>
  <c r="CE148" i="2"/>
  <c r="EI148" i="2"/>
  <c r="CA142" i="2"/>
  <c r="EE142" i="2"/>
  <c r="CB129" i="2"/>
  <c r="EF129" i="2"/>
  <c r="CC151" i="2"/>
  <c r="EG151" i="2"/>
  <c r="CF177" i="2"/>
  <c r="EJ177" i="2"/>
  <c r="CC148" i="2"/>
  <c r="EG148" i="2"/>
  <c r="CA145" i="2"/>
  <c r="EE145" i="2"/>
  <c r="CB175" i="2"/>
  <c r="EF175" i="2"/>
  <c r="CB148" i="2"/>
  <c r="EF148" i="2"/>
  <c r="CC149" i="2"/>
  <c r="EG149" i="2"/>
  <c r="CD143" i="2"/>
  <c r="EH143" i="2"/>
  <c r="CC176" i="2"/>
  <c r="EG176" i="2"/>
  <c r="CB157" i="2"/>
  <c r="EF157" i="2"/>
  <c r="CC130" i="2"/>
  <c r="EG130" i="2"/>
  <c r="CG175" i="2"/>
  <c r="EK175" i="2"/>
  <c r="BW158" i="2"/>
  <c r="EA158" i="2"/>
  <c r="CF129" i="2"/>
  <c r="EJ129" i="2"/>
  <c r="CE118" i="2"/>
  <c r="EI118" i="2"/>
  <c r="CC124" i="2"/>
  <c r="EG124" i="2"/>
  <c r="CB171" i="2"/>
  <c r="EF171" i="2"/>
  <c r="CB142" i="2"/>
  <c r="EF142" i="2"/>
  <c r="BW132" i="2"/>
  <c r="EA132" i="2"/>
  <c r="CE166" i="2"/>
  <c r="EI166" i="2"/>
  <c r="CC166" i="2"/>
  <c r="EG166" i="2"/>
  <c r="CF128" i="2"/>
  <c r="EJ128" i="2"/>
  <c r="CD116" i="2"/>
  <c r="EH116" i="2"/>
  <c r="CB137" i="2"/>
  <c r="EF137" i="2"/>
  <c r="CB149" i="2"/>
  <c r="EF149" i="2"/>
  <c r="CA156" i="2"/>
  <c r="EE156" i="2"/>
  <c r="M121" i="1"/>
  <c r="N121" i="1" s="1"/>
  <c r="DZ121" i="2"/>
  <c r="BW183" i="2"/>
  <c r="EA183" i="2"/>
  <c r="BW127" i="2"/>
  <c r="EA127" i="2"/>
  <c r="CF144" i="2"/>
  <c r="EJ144" i="2"/>
  <c r="BW186" i="2"/>
  <c r="EA186" i="2"/>
  <c r="M143" i="1"/>
  <c r="DZ143" i="2"/>
  <c r="CC156" i="2"/>
  <c r="EG156" i="2"/>
  <c r="CA165" i="2"/>
  <c r="EE165" i="2"/>
  <c r="CF178" i="2"/>
  <c r="EJ178" i="2"/>
  <c r="BW115" i="2"/>
  <c r="EA115" i="2"/>
  <c r="BW169" i="2"/>
  <c r="EA169" i="2"/>
  <c r="BW122" i="2"/>
  <c r="EA122" i="2"/>
  <c r="CA134" i="2"/>
  <c r="EE134" i="2"/>
  <c r="CE182" i="2"/>
  <c r="EI182" i="2"/>
  <c r="CF173" i="2"/>
  <c r="EJ173" i="2"/>
  <c r="CD119" i="2"/>
  <c r="EH119" i="2"/>
  <c r="CE189" i="2"/>
  <c r="EI189" i="2"/>
  <c r="BW131" i="2"/>
  <c r="EA131" i="2"/>
  <c r="CD123" i="2"/>
  <c r="EH123" i="2"/>
  <c r="CB168" i="2"/>
  <c r="EF168" i="2"/>
  <c r="CD156" i="2"/>
  <c r="EH156" i="2"/>
  <c r="CA164" i="2"/>
  <c r="EE164" i="2"/>
  <c r="CF174" i="2"/>
  <c r="EJ174" i="2"/>
  <c r="CA120" i="2"/>
  <c r="EE120" i="2"/>
  <c r="M147" i="1"/>
  <c r="AS147" i="2" s="1"/>
  <c r="DZ147" i="2"/>
  <c r="BW188" i="2"/>
  <c r="EA188" i="2"/>
  <c r="CC141" i="2"/>
  <c r="EG141" i="2"/>
  <c r="CF125" i="2"/>
  <c r="EJ125" i="2"/>
  <c r="CE151" i="2"/>
  <c r="EI151" i="2"/>
  <c r="CE159" i="2"/>
  <c r="EI159" i="2"/>
  <c r="CB135" i="2"/>
  <c r="EF135" i="2"/>
  <c r="BW153" i="2"/>
  <c r="EA153" i="2"/>
  <c r="CG163" i="2"/>
  <c r="EK163" i="2"/>
  <c r="CG179" i="2"/>
  <c r="EK179" i="2"/>
  <c r="CD167" i="2"/>
  <c r="EH167" i="2"/>
  <c r="CC114" i="2"/>
  <c r="EG114" i="2"/>
  <c r="CG187" i="2"/>
  <c r="EK187" i="2"/>
  <c r="BW156" i="2"/>
  <c r="EA156" i="2"/>
  <c r="CC170" i="2"/>
  <c r="EG170" i="2"/>
  <c r="CB170" i="2"/>
  <c r="EF170" i="2"/>
  <c r="CF138" i="2"/>
  <c r="EJ138" i="2"/>
  <c r="CB117" i="2"/>
  <c r="EF117" i="2"/>
  <c r="CF130" i="2"/>
  <c r="EJ130" i="2"/>
  <c r="CF162" i="2"/>
  <c r="EJ162" i="2"/>
  <c r="CG162" i="2"/>
  <c r="EK162" i="2"/>
  <c r="CE133" i="2"/>
  <c r="EI133" i="2"/>
  <c r="BW160" i="2"/>
  <c r="EA160" i="2"/>
  <c r="CC152" i="2"/>
  <c r="EG152" i="2"/>
  <c r="CB146" i="2"/>
  <c r="EF146" i="2"/>
  <c r="CB179" i="2"/>
  <c r="EF179" i="2"/>
  <c r="BW119" i="2"/>
  <c r="EA119" i="2"/>
  <c r="BW142" i="2"/>
  <c r="EA142" i="2"/>
  <c r="CF123" i="2"/>
  <c r="EJ123" i="2"/>
  <c r="M151" i="1"/>
  <c r="DZ151" i="2"/>
  <c r="CB187" i="2"/>
  <c r="EF187" i="2"/>
  <c r="CA128" i="2"/>
  <c r="EE128" i="2"/>
  <c r="CB118" i="2"/>
  <c r="EF118" i="2"/>
  <c r="BW137" i="2"/>
  <c r="EA137" i="2"/>
  <c r="CD115" i="2"/>
  <c r="EH115" i="2"/>
  <c r="CF134" i="2"/>
  <c r="EJ134" i="2"/>
  <c r="CE126" i="2"/>
  <c r="EI126" i="2"/>
  <c r="CD168" i="2"/>
  <c r="EH168" i="2"/>
  <c r="M120" i="1"/>
  <c r="AS120" i="2" s="1"/>
  <c r="DZ120" i="2"/>
  <c r="CB188" i="2"/>
  <c r="EF188" i="2"/>
  <c r="CC135" i="2"/>
  <c r="EG135" i="2"/>
  <c r="CC179" i="2"/>
  <c r="EG179" i="2"/>
  <c r="CF156" i="2"/>
  <c r="EJ156" i="2"/>
  <c r="CG117" i="2"/>
  <c r="EK117" i="2"/>
  <c r="CF152" i="2"/>
  <c r="EJ152" i="2"/>
  <c r="CB159" i="2"/>
  <c r="EF159" i="2"/>
  <c r="CE121" i="2"/>
  <c r="EI121" i="2"/>
  <c r="CE158" i="2"/>
  <c r="EI158" i="2"/>
  <c r="BW149" i="2"/>
  <c r="EA149" i="2"/>
  <c r="CA175" i="2"/>
  <c r="EE175" i="2"/>
  <c r="CF124" i="2"/>
  <c r="EJ124" i="2"/>
  <c r="CD171" i="2"/>
  <c r="EH171" i="2"/>
  <c r="CC142" i="2"/>
  <c r="EG142" i="2"/>
  <c r="CD132" i="2"/>
  <c r="EH132" i="2"/>
  <c r="CB166" i="2"/>
  <c r="EF166" i="2"/>
  <c r="CB128" i="2"/>
  <c r="EF128" i="2"/>
  <c r="CD145" i="2"/>
  <c r="EH145" i="2"/>
  <c r="CB116" i="2"/>
  <c r="EF116" i="2"/>
  <c r="CD137" i="2"/>
  <c r="EH137" i="2"/>
  <c r="BW129" i="2"/>
  <c r="EA129" i="2"/>
  <c r="CD139" i="2"/>
  <c r="EH139" i="2"/>
  <c r="CA121" i="2"/>
  <c r="EE121" i="2"/>
  <c r="CF183" i="2"/>
  <c r="EJ183" i="2"/>
  <c r="CD127" i="2"/>
  <c r="EH127" i="2"/>
  <c r="CG150" i="2"/>
  <c r="EK150" i="2"/>
  <c r="CB173" i="2"/>
  <c r="EF173" i="2"/>
  <c r="CD144" i="2"/>
  <c r="EH144" i="2"/>
  <c r="CD186" i="2"/>
  <c r="EH186" i="2"/>
  <c r="CA143" i="2"/>
  <c r="EE143" i="2"/>
  <c r="CC177" i="2"/>
  <c r="EG177" i="2"/>
  <c r="CE165" i="2"/>
  <c r="EI165" i="2"/>
  <c r="M178" i="1"/>
  <c r="N178" i="1" s="1"/>
  <c r="DZ178" i="2"/>
  <c r="CB115" i="2"/>
  <c r="EF115" i="2"/>
  <c r="CG169" i="2"/>
  <c r="EK169" i="2"/>
  <c r="CF182" i="2"/>
  <c r="EJ182" i="2"/>
  <c r="CD126" i="2"/>
  <c r="EH126" i="2"/>
  <c r="BW173" i="2"/>
  <c r="EA173" i="2"/>
  <c r="CB176" i="2"/>
  <c r="EF176" i="2"/>
  <c r="CB189" i="2"/>
  <c r="EF189" i="2"/>
  <c r="CD131" i="2"/>
  <c r="EH131" i="2"/>
  <c r="CG123" i="2"/>
  <c r="EK123" i="2"/>
  <c r="CE168" i="2"/>
  <c r="EI168" i="2"/>
  <c r="BW120" i="2"/>
  <c r="EA120" i="2"/>
  <c r="M174" i="1"/>
  <c r="N174" i="1" s="1"/>
  <c r="DZ174" i="2"/>
  <c r="CE174" i="2"/>
  <c r="EI174" i="2"/>
  <c r="CF120" i="2"/>
  <c r="EJ120" i="2"/>
  <c r="CE147" i="2"/>
  <c r="EI147" i="2"/>
  <c r="CG188" i="2"/>
  <c r="EK188" i="2"/>
  <c r="CD141" i="2"/>
  <c r="EH141" i="2"/>
  <c r="CB125" i="2"/>
  <c r="EF125" i="2"/>
  <c r="CG151" i="2"/>
  <c r="EK151" i="2"/>
  <c r="CC159" i="2"/>
  <c r="EG159" i="2"/>
  <c r="CE135" i="2"/>
  <c r="EI135" i="2"/>
  <c r="CC153" i="2"/>
  <c r="EG153" i="2"/>
  <c r="CF163" i="2"/>
  <c r="EJ163" i="2"/>
  <c r="BW167" i="2"/>
  <c r="EA167" i="2"/>
  <c r="CD114" i="2"/>
  <c r="EH114" i="2"/>
  <c r="CF114" i="2"/>
  <c r="EJ114" i="2"/>
  <c r="CA177" i="2"/>
  <c r="EE177" i="2"/>
  <c r="CE156" i="2"/>
  <c r="EI156" i="2"/>
  <c r="CF131" i="2"/>
  <c r="EJ131" i="2"/>
  <c r="M138" i="1"/>
  <c r="DZ138" i="2"/>
  <c r="CC136" i="2"/>
  <c r="EG136" i="2"/>
  <c r="CE136" i="2"/>
  <c r="EI136" i="2"/>
  <c r="CF117" i="2"/>
  <c r="EJ117" i="2"/>
  <c r="CB130" i="2"/>
  <c r="EF130" i="2"/>
  <c r="CG161" i="2"/>
  <c r="EK161" i="2"/>
  <c r="CE162" i="2"/>
  <c r="EI162" i="2"/>
  <c r="CB133" i="2"/>
  <c r="EF133" i="2"/>
  <c r="CF133" i="2"/>
  <c r="EJ133" i="2"/>
  <c r="CC160" i="2"/>
  <c r="EG160" i="2"/>
  <c r="CE152" i="2"/>
  <c r="EI152" i="2"/>
  <c r="CF146" i="2"/>
  <c r="EJ146" i="2"/>
  <c r="CD124" i="2"/>
  <c r="EH124" i="2"/>
  <c r="CC186" i="2"/>
  <c r="EG186" i="2"/>
  <c r="CG173" i="2"/>
  <c r="EK173" i="2"/>
  <c r="CC163" i="2"/>
  <c r="EG163" i="2"/>
  <c r="BW189" i="2"/>
  <c r="EA189" i="2"/>
  <c r="CE150" i="2"/>
  <c r="EI150" i="2"/>
  <c r="CG158" i="2"/>
  <c r="EK158" i="2"/>
  <c r="CC127" i="2"/>
  <c r="EG127" i="2"/>
  <c r="CC131" i="2"/>
  <c r="EG131" i="2"/>
  <c r="CA182" i="2"/>
  <c r="EE182" i="2"/>
  <c r="CE176" i="2"/>
  <c r="EI176" i="2"/>
  <c r="CG141" i="2"/>
  <c r="EK141" i="2"/>
  <c r="BW114" i="2"/>
  <c r="EA114" i="2"/>
  <c r="CG138" i="2"/>
  <c r="EK138" i="2"/>
  <c r="CC161" i="2"/>
  <c r="EG161" i="2"/>
  <c r="BW146" i="2"/>
  <c r="EA146" i="2"/>
  <c r="CE171" i="2"/>
  <c r="EI171" i="2"/>
  <c r="BW175" i="2"/>
  <c r="EA175" i="2"/>
  <c r="CE142" i="2"/>
  <c r="EI142" i="2"/>
  <c r="CF132" i="2"/>
  <c r="EJ132" i="2"/>
  <c r="BW166" i="2"/>
  <c r="EA166" i="2"/>
  <c r="CG128" i="2"/>
  <c r="EK128" i="2"/>
  <c r="CC145" i="2"/>
  <c r="EG145" i="2"/>
  <c r="CG116" i="2"/>
  <c r="EK116" i="2"/>
  <c r="CC137" i="2"/>
  <c r="EG137" i="2"/>
  <c r="CD129" i="2"/>
  <c r="EH129" i="2"/>
  <c r="CF121" i="2"/>
  <c r="EJ121" i="2"/>
  <c r="CB127" i="2"/>
  <c r="EF127" i="2"/>
  <c r="CB150" i="2"/>
  <c r="EF150" i="2"/>
  <c r="CE144" i="2"/>
  <c r="EI144" i="2"/>
  <c r="CF186" i="2"/>
  <c r="EJ186" i="2"/>
  <c r="CB143" i="2"/>
  <c r="EF143" i="2"/>
  <c r="CF165" i="2"/>
  <c r="EJ165" i="2"/>
  <c r="BW165" i="2"/>
  <c r="EA165" i="2"/>
  <c r="CB178" i="2"/>
  <c r="EF178" i="2"/>
  <c r="CG115" i="2"/>
  <c r="EK115" i="2"/>
  <c r="CD169" i="2"/>
  <c r="EH169" i="2"/>
  <c r="CF122" i="2"/>
  <c r="EJ122" i="2"/>
  <c r="CE134" i="2"/>
  <c r="EI134" i="2"/>
  <c r="CC182" i="2"/>
  <c r="EG182" i="2"/>
  <c r="CG126" i="2"/>
  <c r="EK126" i="2"/>
  <c r="CD176" i="2"/>
  <c r="EH176" i="2"/>
  <c r="CA189" i="2"/>
  <c r="EE189" i="2"/>
  <c r="CE131" i="2"/>
  <c r="EI131" i="2"/>
  <c r="CE123" i="2"/>
  <c r="EI123" i="2"/>
  <c r="CF168" i="2"/>
  <c r="EJ168" i="2"/>
  <c r="M164" i="1"/>
  <c r="N164" i="1" s="1"/>
  <c r="DZ164" i="2"/>
  <c r="CC174" i="2"/>
  <c r="EG174" i="2"/>
  <c r="CF164" i="2"/>
  <c r="EJ164" i="2"/>
  <c r="CD147" i="2"/>
  <c r="EH147" i="2"/>
  <c r="CC188" i="2"/>
  <c r="EG188" i="2"/>
  <c r="CA141" i="2"/>
  <c r="EE141" i="2"/>
  <c r="CE125" i="2"/>
  <c r="EI125" i="2"/>
  <c r="CB151" i="2"/>
  <c r="EF151" i="2"/>
  <c r="CG159" i="2"/>
  <c r="EK159" i="2"/>
  <c r="CG135" i="2"/>
  <c r="EK135" i="2"/>
  <c r="CE153" i="2"/>
  <c r="EI153" i="2"/>
  <c r="CD163" i="2"/>
  <c r="EH163" i="2"/>
  <c r="CB167" i="2"/>
  <c r="EF167" i="2"/>
  <c r="M114" i="1"/>
  <c r="N114" i="1" s="1"/>
  <c r="DZ114" i="2"/>
  <c r="CD187" i="2"/>
  <c r="EH187" i="2"/>
  <c r="CE177" i="2"/>
  <c r="EI177" i="2"/>
  <c r="CG170" i="2"/>
  <c r="EK170" i="2"/>
  <c r="BW138" i="2"/>
  <c r="EA138" i="2"/>
  <c r="CB136" i="2"/>
  <c r="EF136" i="2"/>
  <c r="CA117" i="2"/>
  <c r="EE117" i="2"/>
  <c r="CG130" i="2"/>
  <c r="EK130" i="2"/>
  <c r="CD161" i="2"/>
  <c r="EH161" i="2"/>
  <c r="BW162" i="2"/>
  <c r="EA162" i="2"/>
  <c r="CG133" i="2"/>
  <c r="EK133" i="2"/>
  <c r="CE160" i="2"/>
  <c r="EI160" i="2"/>
  <c r="CF160" i="2"/>
  <c r="EJ160" i="2"/>
  <c r="CD152" i="2"/>
  <c r="EH152" i="2"/>
  <c r="CC146" i="2"/>
  <c r="EG146" i="2"/>
  <c r="CE116" i="2"/>
  <c r="EI116" i="2"/>
  <c r="CE173" i="2"/>
  <c r="EI173" i="2"/>
  <c r="CA163" i="2"/>
  <c r="EE163" i="2"/>
  <c r="BW121" i="2"/>
  <c r="EA121" i="2"/>
  <c r="CE141" i="2"/>
  <c r="EI141" i="2"/>
  <c r="M179" i="1"/>
  <c r="N179" i="1" s="1"/>
  <c r="DZ179" i="2"/>
  <c r="CA148" i="2"/>
  <c r="EE148" i="2"/>
  <c r="CA158" i="2"/>
  <c r="EE158" i="2"/>
  <c r="CB121" i="2"/>
  <c r="EF121" i="2"/>
  <c r="CA144" i="2"/>
  <c r="EE144" i="2"/>
  <c r="CF169" i="2"/>
  <c r="EJ169" i="2"/>
  <c r="CE119" i="2"/>
  <c r="EI119" i="2"/>
  <c r="CA159" i="2"/>
  <c r="EE159" i="2"/>
  <c r="CA116" i="2"/>
  <c r="EE116" i="2"/>
  <c r="BW124" i="2"/>
  <c r="EA124" i="2"/>
  <c r="CA118" i="2"/>
  <c r="EE118" i="2"/>
  <c r="CF175" i="2"/>
  <c r="EJ175" i="2"/>
  <c r="CB124" i="2"/>
  <c r="EF124" i="2"/>
  <c r="CD142" i="2"/>
  <c r="EH142" i="2"/>
  <c r="CG132" i="2"/>
  <c r="EK132" i="2"/>
  <c r="CA166" i="2"/>
  <c r="EE166" i="2"/>
  <c r="CE128" i="2"/>
  <c r="EI128" i="2"/>
  <c r="CF116" i="2"/>
  <c r="EJ116" i="2"/>
  <c r="CE149" i="2"/>
  <c r="EI149" i="2"/>
  <c r="CA129" i="2"/>
  <c r="EE129" i="2"/>
  <c r="CD121" i="2"/>
  <c r="EH121" i="2"/>
  <c r="CD183" i="2"/>
  <c r="EH183" i="2"/>
  <c r="CG127" i="2"/>
  <c r="EK127" i="2"/>
  <c r="CC150" i="2"/>
  <c r="EG150" i="2"/>
  <c r="CE138" i="2"/>
  <c r="EI138" i="2"/>
  <c r="CB144" i="2"/>
  <c r="EF144" i="2"/>
  <c r="CB186" i="2"/>
  <c r="EF186" i="2"/>
  <c r="CF143" i="2"/>
  <c r="EJ143" i="2"/>
  <c r="CD165" i="2"/>
  <c r="EH165" i="2"/>
  <c r="CD178" i="2"/>
  <c r="EH178" i="2"/>
  <c r="CA178" i="2"/>
  <c r="EE178" i="2"/>
  <c r="CF115" i="2"/>
  <c r="EJ115" i="2"/>
  <c r="CA122" i="2"/>
  <c r="EE122" i="2"/>
  <c r="CG134" i="2"/>
  <c r="EK134" i="2"/>
  <c r="CD182" i="2"/>
  <c r="EH182" i="2"/>
  <c r="CB126" i="2"/>
  <c r="EF126" i="2"/>
  <c r="CC119" i="2"/>
  <c r="EG119" i="2"/>
  <c r="CF176" i="2"/>
  <c r="EJ176" i="2"/>
  <c r="CG189" i="2"/>
  <c r="EK189" i="2"/>
  <c r="CG131" i="2"/>
  <c r="EK131" i="2"/>
  <c r="CF139" i="2"/>
  <c r="EJ139" i="2"/>
  <c r="BW168" i="2"/>
  <c r="EA168" i="2"/>
  <c r="CG174" i="2"/>
  <c r="EK174" i="2"/>
  <c r="CB120" i="2"/>
  <c r="EF120" i="2"/>
  <c r="BW147" i="2"/>
  <c r="EA147" i="2"/>
  <c r="CE188" i="2"/>
  <c r="EI188" i="2"/>
  <c r="CC115" i="2"/>
  <c r="EG115" i="2"/>
  <c r="CG164" i="2"/>
  <c r="EK164" i="2"/>
  <c r="BW125" i="2"/>
  <c r="EA125" i="2"/>
  <c r="BW151" i="2"/>
  <c r="EA151" i="2"/>
  <c r="CF159" i="2"/>
  <c r="EJ159" i="2"/>
  <c r="CA135" i="2"/>
  <c r="EE135" i="2"/>
  <c r="CF153" i="2"/>
  <c r="EJ153" i="2"/>
  <c r="CA179" i="2"/>
  <c r="EE179" i="2"/>
  <c r="CA167" i="2"/>
  <c r="EE167" i="2"/>
  <c r="CE114" i="2"/>
  <c r="EI114" i="2"/>
  <c r="CF187" i="2"/>
  <c r="EJ187" i="2"/>
  <c r="CD177" i="2"/>
  <c r="EH177" i="2"/>
  <c r="CG157" i="2"/>
  <c r="EK157" i="2"/>
  <c r="CA170" i="2"/>
  <c r="EE170" i="2"/>
  <c r="CA138" i="2"/>
  <c r="EE138" i="2"/>
  <c r="CG136" i="2"/>
  <c r="EK136" i="2"/>
  <c r="BW117" i="2"/>
  <c r="EA117" i="2"/>
  <c r="CD117" i="2"/>
  <c r="EH117" i="2"/>
  <c r="CA130" i="2"/>
  <c r="EE130" i="2"/>
  <c r="CA161" i="2"/>
  <c r="EE161" i="2"/>
  <c r="CB162" i="2"/>
  <c r="EF162" i="2"/>
  <c r="CD133" i="2"/>
  <c r="EH133" i="2"/>
  <c r="CD160" i="2"/>
  <c r="EH160" i="2"/>
  <c r="CB152" i="2"/>
  <c r="EF152" i="2"/>
  <c r="CA152" i="2"/>
  <c r="EE152" i="2"/>
  <c r="CA146" i="2"/>
  <c r="EE146" i="2"/>
  <c r="CC173" i="2"/>
  <c r="EG173" i="2"/>
  <c r="CA173" i="2"/>
  <c r="EE173" i="2"/>
  <c r="CA171" i="2"/>
  <c r="EE171" i="2"/>
  <c r="CE145" i="2"/>
  <c r="EI145" i="2"/>
  <c r="CA169" i="2"/>
  <c r="EE169" i="2"/>
  <c r="CC132" i="2"/>
  <c r="EG132" i="2"/>
  <c r="CG125" i="2"/>
  <c r="EK125" i="2"/>
  <c r="CB158" i="2"/>
  <c r="EF158" i="2"/>
  <c r="CD158" i="2"/>
  <c r="EH158" i="2"/>
  <c r="CG171" i="2"/>
  <c r="EK171" i="2"/>
  <c r="CF118" i="2"/>
  <c r="EJ118" i="2"/>
  <c r="CD175" i="2"/>
  <c r="EH175" i="2"/>
  <c r="CE124" i="2"/>
  <c r="EI124" i="2"/>
  <c r="BW148" i="2"/>
  <c r="EA148" i="2"/>
  <c r="CB132" i="2"/>
  <c r="EF132" i="2"/>
  <c r="CD166" i="2"/>
  <c r="EH166" i="2"/>
  <c r="CC128" i="2"/>
  <c r="EG128" i="2"/>
  <c r="CG145" i="2"/>
  <c r="EK145" i="2"/>
  <c r="M149" i="1"/>
  <c r="N149" i="1" s="1"/>
  <c r="DZ149" i="2"/>
  <c r="CG129" i="2"/>
  <c r="EK129" i="2"/>
  <c r="CC157" i="2"/>
  <c r="EG157" i="2"/>
  <c r="CC121" i="2"/>
  <c r="EG121" i="2"/>
  <c r="CE183" i="2"/>
  <c r="EI183" i="2"/>
  <c r="CE127" i="2"/>
  <c r="EI127" i="2"/>
  <c r="BW150" i="2"/>
  <c r="EA150" i="2"/>
  <c r="CG144" i="2"/>
  <c r="EK144" i="2"/>
  <c r="CB153" i="2"/>
  <c r="EF153" i="2"/>
  <c r="CG186" i="2"/>
  <c r="EK186" i="2"/>
  <c r="CG143" i="2"/>
  <c r="EK143" i="2"/>
  <c r="M165" i="1"/>
  <c r="N165" i="1" s="1"/>
  <c r="DZ165" i="2"/>
  <c r="CG178" i="2"/>
  <c r="EK178" i="2"/>
  <c r="CB139" i="2"/>
  <c r="EF139" i="2"/>
  <c r="CG122" i="2"/>
  <c r="EK122" i="2"/>
  <c r="BW134" i="2"/>
  <c r="EA134" i="2"/>
  <c r="CG182" i="2"/>
  <c r="EK182" i="2"/>
  <c r="CC126" i="2"/>
  <c r="EG126" i="2"/>
  <c r="CA119" i="2"/>
  <c r="EE119" i="2"/>
  <c r="CG176" i="2"/>
  <c r="EK176" i="2"/>
  <c r="CF189" i="2"/>
  <c r="EJ189" i="2"/>
  <c r="CC123" i="2"/>
  <c r="EG123" i="2"/>
  <c r="CE139" i="2"/>
  <c r="EI139" i="2"/>
  <c r="CG168" i="2"/>
  <c r="EK168" i="2"/>
  <c r="CD173" i="2"/>
  <c r="EH173" i="2"/>
  <c r="BW174" i="2"/>
  <c r="EA174" i="2"/>
  <c r="CG120" i="2"/>
  <c r="EK120" i="2"/>
  <c r="CB147" i="2"/>
  <c r="EF147" i="2"/>
  <c r="BW164" i="2"/>
  <c r="EA164" i="2"/>
  <c r="CA125" i="2"/>
  <c r="EE125" i="2"/>
  <c r="CA151" i="2"/>
  <c r="EE151" i="2"/>
  <c r="CD159" i="2"/>
  <c r="EH159" i="2"/>
  <c r="BW176" i="2"/>
  <c r="EA176" i="2"/>
  <c r="CB163" i="2"/>
  <c r="EF163" i="2"/>
  <c r="CF179" i="2"/>
  <c r="EJ179" i="2"/>
  <c r="CG167" i="2"/>
  <c r="EK167" i="2"/>
  <c r="CA114" i="2"/>
  <c r="EE114" i="2"/>
  <c r="CE187" i="2"/>
  <c r="EI187" i="2"/>
  <c r="BW177" i="2"/>
  <c r="EA177" i="2"/>
  <c r="BW157" i="2"/>
  <c r="EA157" i="2"/>
  <c r="CE170" i="2"/>
  <c r="EI170" i="2"/>
  <c r="CC138" i="2"/>
  <c r="EG138" i="2"/>
  <c r="CA136" i="2"/>
  <c r="EE136" i="2"/>
  <c r="CC117" i="2"/>
  <c r="EG117" i="2"/>
  <c r="BW130" i="2"/>
  <c r="EA130" i="2"/>
  <c r="CE130" i="2"/>
  <c r="EI130" i="2"/>
  <c r="CB161" i="2"/>
  <c r="EF161" i="2"/>
  <c r="CA162" i="2"/>
  <c r="EE162" i="2"/>
  <c r="CC133" i="2"/>
  <c r="EG133" i="2"/>
  <c r="CB160" i="2"/>
  <c r="EF160" i="2"/>
  <c r="CG152" i="2"/>
  <c r="EK152" i="2"/>
  <c r="CE146" i="2"/>
  <c r="EI146" i="2"/>
  <c r="CG146" i="2"/>
  <c r="EK146" i="2"/>
  <c r="CA176" i="2"/>
  <c r="EE176" i="2"/>
  <c r="BW141" i="2"/>
  <c r="EA141" i="2"/>
  <c r="CB156" i="2"/>
  <c r="EF156" i="2"/>
  <c r="CC171" i="2"/>
  <c r="EG171" i="2"/>
  <c r="CG118" i="2"/>
  <c r="EK118" i="2"/>
  <c r="M175" i="1"/>
  <c r="N175" i="1" s="1"/>
  <c r="DZ175" i="2"/>
  <c r="BW145" i="2"/>
  <c r="EA145" i="2"/>
  <c r="CD164" i="2"/>
  <c r="EH164" i="2"/>
  <c r="CG165" i="2"/>
  <c r="EK165" i="2"/>
  <c r="CC139" i="2"/>
  <c r="EG139" i="2"/>
  <c r="BW170" i="2"/>
  <c r="EA170" i="2"/>
  <c r="CC162" i="2"/>
  <c r="EG162" i="2"/>
  <c r="CF127" i="2"/>
  <c r="EJ127" i="2"/>
  <c r="BW118" i="2"/>
  <c r="EA118" i="2"/>
  <c r="CC158" i="2"/>
  <c r="EG158" i="2"/>
  <c r="CF158" i="2"/>
  <c r="EJ158" i="2"/>
  <c r="CE175" i="2"/>
  <c r="EI175" i="2"/>
  <c r="M118" i="1"/>
  <c r="N118" i="1" s="1"/>
  <c r="DZ118" i="2"/>
  <c r="CC175" i="2"/>
  <c r="EG175" i="2"/>
  <c r="CG124" i="2"/>
  <c r="EK124" i="2"/>
  <c r="CF148" i="2"/>
  <c r="EJ148" i="2"/>
  <c r="CG142" i="2"/>
  <c r="EK142" i="2"/>
  <c r="CA137" i="2"/>
  <c r="EE137" i="2"/>
  <c r="CF166" i="2"/>
  <c r="EJ166" i="2"/>
  <c r="BW128" i="2"/>
  <c r="EA128" i="2"/>
  <c r="BW116" i="2"/>
  <c r="EA116" i="2"/>
  <c r="CE137" i="2"/>
  <c r="EI137" i="2"/>
  <c r="CF149" i="2"/>
  <c r="EJ149" i="2"/>
  <c r="CE129" i="2"/>
  <c r="EI129" i="2"/>
  <c r="CC183" i="2"/>
  <c r="EG183" i="2"/>
  <c r="CG183" i="2"/>
  <c r="EK183" i="2"/>
  <c r="CF150" i="2"/>
  <c r="EJ150" i="2"/>
  <c r="BW144" i="2"/>
  <c r="EA144" i="2"/>
  <c r="CA186" i="2"/>
  <c r="EE186" i="2"/>
  <c r="BW143" i="2"/>
  <c r="EA143" i="2"/>
  <c r="CE143" i="2"/>
  <c r="EI143" i="2"/>
  <c r="CC165" i="2"/>
  <c r="EG165" i="2"/>
  <c r="CE178" i="2"/>
  <c r="EI178" i="2"/>
  <c r="CE115" i="2"/>
  <c r="EI115" i="2"/>
  <c r="CC169" i="2"/>
  <c r="EG169" i="2"/>
  <c r="CB122" i="2"/>
  <c r="EF122" i="2"/>
  <c r="CD134" i="2"/>
  <c r="EH134" i="2"/>
  <c r="BW182" i="2"/>
  <c r="EA182" i="2"/>
  <c r="CA126" i="2"/>
  <c r="EE126" i="2"/>
  <c r="CF119" i="2"/>
  <c r="EJ119" i="2"/>
  <c r="M176" i="1"/>
  <c r="DZ176" i="2"/>
  <c r="CD189" i="2"/>
  <c r="EH189" i="2"/>
  <c r="CA123" i="2"/>
  <c r="EE123" i="2"/>
  <c r="BW139" i="2"/>
  <c r="EA139" i="2"/>
  <c r="CC168" i="2"/>
  <c r="EG168" i="2"/>
  <c r="CD174" i="2"/>
  <c r="EH174" i="2"/>
  <c r="CD120" i="2"/>
  <c r="EH120" i="2"/>
  <c r="CG147" i="2"/>
  <c r="EK147" i="2"/>
  <c r="CD188" i="2"/>
  <c r="EH188" i="2"/>
  <c r="CF141" i="2"/>
  <c r="EJ141" i="2"/>
  <c r="CB164" i="2"/>
  <c r="EF164" i="2"/>
  <c r="CD125" i="2"/>
  <c r="EH125" i="2"/>
  <c r="CF151" i="2"/>
  <c r="EJ151" i="2"/>
  <c r="CD135" i="2"/>
  <c r="EH135" i="2"/>
  <c r="CB131" i="2"/>
  <c r="EF131" i="2"/>
  <c r="CE163" i="2"/>
  <c r="EI163" i="2"/>
  <c r="CD179" i="2"/>
  <c r="EH179" i="2"/>
  <c r="CE167" i="2"/>
  <c r="EI167" i="2"/>
  <c r="CG114" i="2"/>
  <c r="EK114" i="2"/>
  <c r="CC187" i="2"/>
  <c r="EG187" i="2"/>
  <c r="CB177" i="2"/>
  <c r="EF177" i="2"/>
  <c r="CF170" i="2"/>
  <c r="EJ170" i="2"/>
  <c r="CB138" i="2"/>
  <c r="EF138" i="2"/>
  <c r="CF136" i="2"/>
  <c r="EJ136" i="2"/>
  <c r="CE117" i="2"/>
  <c r="EI117" i="2"/>
  <c r="CD130" i="2"/>
  <c r="EH130" i="2"/>
  <c r="BW161" i="2"/>
  <c r="EA161" i="2"/>
  <c r="CE161" i="2"/>
  <c r="EI161" i="2"/>
  <c r="CA133" i="2"/>
  <c r="EE133" i="2"/>
  <c r="CD146" i="2"/>
  <c r="EH146" i="2"/>
  <c r="CA149" i="2"/>
  <c r="EE149" i="2"/>
  <c r="CA127" i="2"/>
  <c r="EE127" i="2"/>
  <c r="CC113" i="2"/>
  <c r="EG113" i="2"/>
  <c r="BW171" i="2"/>
  <c r="EA171" i="2"/>
  <c r="CE157" i="2"/>
  <c r="EI157" i="2"/>
  <c r="CD148" i="2"/>
  <c r="EH148" i="2"/>
  <c r="N176" i="1"/>
  <c r="N143" i="1"/>
  <c r="L143" i="2"/>
  <c r="L137" i="2"/>
  <c r="L167" i="2"/>
  <c r="L130" i="2"/>
  <c r="L131" i="2"/>
  <c r="L145" i="2"/>
  <c r="L151" i="2"/>
  <c r="J151" i="3" s="1"/>
  <c r="L183" i="2"/>
  <c r="L139" i="2"/>
  <c r="L158" i="2"/>
  <c r="L164" i="2"/>
  <c r="J164" i="3" s="1"/>
  <c r="L124" i="2"/>
  <c r="L161" i="2"/>
  <c r="L136" i="2"/>
  <c r="L128" i="2"/>
  <c r="J128" i="3" s="1"/>
  <c r="L156" i="2"/>
  <c r="L129" i="2"/>
  <c r="L166" i="2"/>
  <c r="L132" i="2"/>
  <c r="L141" i="2"/>
  <c r="J141" i="3" s="1"/>
  <c r="L115" i="2"/>
  <c r="J115" i="3" s="1"/>
  <c r="L134" i="2"/>
  <c r="J134" i="3" s="1"/>
  <c r="L123" i="2"/>
  <c r="J123" i="3" s="1"/>
  <c r="L142" i="2"/>
  <c r="J142" i="3" s="1"/>
  <c r="L169" i="2"/>
  <c r="J169" i="3" s="1"/>
  <c r="L144" i="2"/>
  <c r="J144" i="3" s="1"/>
  <c r="N173" i="1"/>
  <c r="N117" i="1"/>
  <c r="N158" i="1"/>
  <c r="N147" i="1"/>
  <c r="N138" i="1"/>
  <c r="N151" i="1"/>
  <c r="BV171" i="2"/>
  <c r="M171" i="1"/>
  <c r="N171" i="1" s="1"/>
  <c r="BV150" i="2"/>
  <c r="M150" i="1"/>
  <c r="N150" i="1" s="1"/>
  <c r="BV131" i="2"/>
  <c r="M131" i="1"/>
  <c r="N131" i="1" s="1"/>
  <c r="BV141" i="2"/>
  <c r="M141" i="1"/>
  <c r="N141" i="1" s="1"/>
  <c r="BV157" i="2"/>
  <c r="M157" i="1"/>
  <c r="N157" i="1" s="1"/>
  <c r="BV128" i="2"/>
  <c r="M128" i="1"/>
  <c r="N128" i="1" s="1"/>
  <c r="BV189" i="2"/>
  <c r="M189" i="1"/>
  <c r="N189" i="1" s="1"/>
  <c r="BV119" i="2"/>
  <c r="M119" i="1"/>
  <c r="N119" i="1" s="1"/>
  <c r="BV130" i="2"/>
  <c r="M130" i="1"/>
  <c r="N130" i="1" s="1"/>
  <c r="BV146" i="2"/>
  <c r="M146" i="1"/>
  <c r="N146" i="1" s="1"/>
  <c r="N113" i="1"/>
  <c r="BV148" i="2"/>
  <c r="M148" i="1"/>
  <c r="N148" i="1" s="1"/>
  <c r="BV137" i="2"/>
  <c r="M137" i="1"/>
  <c r="N137" i="1" s="1"/>
  <c r="BV129" i="2"/>
  <c r="M129" i="1"/>
  <c r="N129" i="1" s="1"/>
  <c r="BV188" i="2"/>
  <c r="M188" i="1"/>
  <c r="N188" i="1" s="1"/>
  <c r="BV133" i="2"/>
  <c r="M133" i="1"/>
  <c r="N133" i="1" s="1"/>
  <c r="BV124" i="2"/>
  <c r="M124" i="1"/>
  <c r="N124" i="1" s="1"/>
  <c r="N177" i="1"/>
  <c r="BV115" i="2"/>
  <c r="M115" i="1"/>
  <c r="N115" i="1" s="1"/>
  <c r="N159" i="1"/>
  <c r="BV116" i="2"/>
  <c r="M116" i="2" s="1"/>
  <c r="M116" i="1"/>
  <c r="N116" i="1" s="1"/>
  <c r="BV168" i="2"/>
  <c r="M168" i="1"/>
  <c r="N168" i="1" s="1"/>
  <c r="BV169" i="2"/>
  <c r="M169" i="1"/>
  <c r="N169" i="1" s="1"/>
  <c r="BV161" i="2"/>
  <c r="M161" i="1"/>
  <c r="N161" i="1" s="1"/>
  <c r="BV160" i="2"/>
  <c r="M160" i="1"/>
  <c r="N160" i="1" s="1"/>
  <c r="BV152" i="2"/>
  <c r="M152" i="1"/>
  <c r="N152" i="1" s="1"/>
  <c r="BV144" i="2"/>
  <c r="M144" i="1"/>
  <c r="N144" i="1" s="1"/>
  <c r="BV163" i="2"/>
  <c r="M163" i="1"/>
  <c r="N163" i="1" s="1"/>
  <c r="BV126" i="2"/>
  <c r="M126" i="1"/>
  <c r="N126" i="1" s="1"/>
  <c r="BV136" i="2"/>
  <c r="M136" i="1"/>
  <c r="N136" i="1" s="1"/>
  <c r="N132" i="1"/>
  <c r="BV142" i="2"/>
  <c r="M142" i="1"/>
  <c r="N142" i="1" s="1"/>
  <c r="BV127" i="2"/>
  <c r="M127" i="1"/>
  <c r="N127" i="1" s="1"/>
  <c r="BV122" i="2"/>
  <c r="M122" i="1"/>
  <c r="N122" i="1" s="1"/>
  <c r="N120" i="1"/>
  <c r="BV162" i="2"/>
  <c r="M162" i="1"/>
  <c r="N162" i="1" s="1"/>
  <c r="BV135" i="2"/>
  <c r="M135" i="1"/>
  <c r="N135" i="1" s="1"/>
  <c r="BV166" i="2"/>
  <c r="M166" i="1"/>
  <c r="N166" i="1" s="1"/>
  <c r="BV183" i="2"/>
  <c r="M183" i="1"/>
  <c r="N183" i="1" s="1"/>
  <c r="BV186" i="2"/>
  <c r="M186" i="1"/>
  <c r="N186" i="1" s="1"/>
  <c r="BV187" i="2"/>
  <c r="M187" i="1"/>
  <c r="N187" i="1" s="1"/>
  <c r="BV156" i="2"/>
  <c r="M156" i="1"/>
  <c r="N156" i="1" s="1"/>
  <c r="N153" i="1"/>
  <c r="BV125" i="2"/>
  <c r="M125" i="1"/>
  <c r="N125" i="1" s="1"/>
  <c r="BV145" i="2"/>
  <c r="M145" i="1"/>
  <c r="N145" i="1" s="1"/>
  <c r="BV123" i="2"/>
  <c r="M123" i="1"/>
  <c r="N123" i="1" s="1"/>
  <c r="BV134" i="2"/>
  <c r="M134" i="1"/>
  <c r="N134" i="1" s="1"/>
  <c r="BV182" i="2"/>
  <c r="M182" i="1"/>
  <c r="N182" i="1" s="1"/>
  <c r="BV167" i="2"/>
  <c r="M167" i="1"/>
  <c r="N167" i="1" s="1"/>
  <c r="BV170" i="2"/>
  <c r="M170" i="1"/>
  <c r="N170" i="1" s="1"/>
  <c r="N139" i="1"/>
  <c r="L205" i="1"/>
  <c r="J188" i="3"/>
  <c r="AS185" i="2"/>
  <c r="J186" i="3"/>
  <c r="BV178" i="2"/>
  <c r="BV175" i="2"/>
  <c r="BV176" i="2"/>
  <c r="BV173" i="2"/>
  <c r="BV174" i="2"/>
  <c r="BV179" i="2"/>
  <c r="J177" i="3"/>
  <c r="J175" i="3"/>
  <c r="J182" i="3"/>
  <c r="AS182" i="2" s="1"/>
  <c r="AX205" i="1"/>
  <c r="AX206" i="1" s="1"/>
  <c r="AY205" i="1"/>
  <c r="AY206" i="1" s="1"/>
  <c r="AZ205" i="1"/>
  <c r="AZ206" i="1" s="1"/>
  <c r="AO205" i="1"/>
  <c r="AO206" i="1" s="1"/>
  <c r="AW205" i="1"/>
  <c r="AW206" i="1" s="1"/>
  <c r="AT205" i="1"/>
  <c r="AT206" i="1" s="1"/>
  <c r="AU205" i="1"/>
  <c r="AU206" i="1" s="1"/>
  <c r="AS159" i="2"/>
  <c r="AS153" i="2"/>
  <c r="AR193" i="2"/>
  <c r="AR204" i="2" s="1"/>
  <c r="BR193" i="1"/>
  <c r="BR205" i="1" s="1"/>
  <c r="BV113" i="2"/>
  <c r="BV151" i="2"/>
  <c r="BV158" i="2"/>
  <c r="CC193" i="1"/>
  <c r="CC205" i="1" s="1"/>
  <c r="CG113" i="2"/>
  <c r="BW193" i="1"/>
  <c r="BW205" i="1" s="1"/>
  <c r="CA113" i="2"/>
  <c r="BV149" i="2"/>
  <c r="BX193" i="1"/>
  <c r="BX205" i="1" s="1"/>
  <c r="CB113" i="2"/>
  <c r="BY193" i="1"/>
  <c r="BY205" i="1" s="1"/>
  <c r="CB193" i="1"/>
  <c r="CB205" i="1" s="1"/>
  <c r="CF113" i="2"/>
  <c r="BV164" i="2"/>
  <c r="BV114" i="2"/>
  <c r="BV117" i="2"/>
  <c r="AS117" i="2"/>
  <c r="BV143" i="2"/>
  <c r="BV165" i="2"/>
  <c r="AS165" i="2"/>
  <c r="BW113" i="2"/>
  <c r="BS193" i="1"/>
  <c r="BS205" i="1" s="1"/>
  <c r="BV120" i="2"/>
  <c r="CA193" i="1"/>
  <c r="CA205" i="1" s="1"/>
  <c r="CE113" i="2"/>
  <c r="BV138" i="2"/>
  <c r="AS138" i="2"/>
  <c r="BV118" i="2"/>
  <c r="BV121" i="2"/>
  <c r="BZ193" i="1"/>
  <c r="BZ205" i="1" s="1"/>
  <c r="CD113" i="2"/>
  <c r="BV147" i="2"/>
  <c r="CC193" i="2" l="1"/>
  <c r="CC204" i="2" s="1"/>
  <c r="AS164" i="2"/>
  <c r="M164" i="2" s="1"/>
  <c r="AS149" i="2"/>
  <c r="M149" i="2" s="1"/>
  <c r="K149" i="3" s="1"/>
  <c r="AS118" i="2"/>
  <c r="EK193" i="2"/>
  <c r="EK204" i="2" s="1"/>
  <c r="EA193" i="2"/>
  <c r="EA204" i="2" s="1"/>
  <c r="EI193" i="2"/>
  <c r="EI204" i="2" s="1"/>
  <c r="EF193" i="2"/>
  <c r="EF204" i="2" s="1"/>
  <c r="EH193" i="2"/>
  <c r="EH204" i="2" s="1"/>
  <c r="M114" i="2"/>
  <c r="EE193" i="2"/>
  <c r="EE204" i="2" s="1"/>
  <c r="EJ193" i="2"/>
  <c r="EJ204" i="2" s="1"/>
  <c r="EG193" i="2"/>
  <c r="EG204" i="2" s="1"/>
  <c r="M113" i="2"/>
  <c r="AS150" i="2"/>
  <c r="M150" i="2" s="1"/>
  <c r="K150" i="3" s="1"/>
  <c r="CA193" i="2"/>
  <c r="CA204" i="2" s="1"/>
  <c r="DZ193" i="2"/>
  <c r="DZ204" i="2" s="1"/>
  <c r="CB193" i="2"/>
  <c r="CB204" i="2" s="1"/>
  <c r="CF193" i="2"/>
  <c r="CF204" i="2" s="1"/>
  <c r="CG193" i="2"/>
  <c r="CG204" i="2" s="1"/>
  <c r="CD193" i="2"/>
  <c r="CD204" i="2" s="1"/>
  <c r="BW193" i="2"/>
  <c r="BW204" i="2" s="1"/>
  <c r="CE193" i="2"/>
  <c r="CE204" i="2" s="1"/>
  <c r="AS121" i="2"/>
  <c r="M121" i="2" s="1"/>
  <c r="K121" i="3" s="1"/>
  <c r="M182" i="2"/>
  <c r="AS122" i="2"/>
  <c r="M122" i="2" s="1"/>
  <c r="K122" i="3" s="1"/>
  <c r="AS168" i="2"/>
  <c r="M168" i="2" s="1"/>
  <c r="K168" i="3" s="1"/>
  <c r="M120" i="2"/>
  <c r="K120" i="3" s="1"/>
  <c r="M165" i="2"/>
  <c r="K165" i="3" s="1"/>
  <c r="AS160" i="2"/>
  <c r="M160" i="2" s="1"/>
  <c r="K160" i="3" s="1"/>
  <c r="AS162" i="2"/>
  <c r="M162" i="2" s="1"/>
  <c r="K162" i="3" s="1"/>
  <c r="M118" i="2"/>
  <c r="K118" i="3" s="1"/>
  <c r="AS148" i="2"/>
  <c r="M148" i="2" s="1"/>
  <c r="K148" i="3" s="1"/>
  <c r="AS187" i="2"/>
  <c r="M187" i="2" s="1"/>
  <c r="K187" i="3" s="1"/>
  <c r="AS169" i="2"/>
  <c r="M169" i="2" s="1"/>
  <c r="K169" i="3" s="1"/>
  <c r="AS142" i="2"/>
  <c r="M142" i="2" s="1"/>
  <c r="K142" i="3" s="1"/>
  <c r="M138" i="2"/>
  <c r="K138" i="3" s="1"/>
  <c r="M147" i="2"/>
  <c r="K147" i="3" s="1"/>
  <c r="M117" i="2"/>
  <c r="K117" i="3" s="1"/>
  <c r="M159" i="2"/>
  <c r="J132" i="3"/>
  <c r="AS132" i="2" s="1"/>
  <c r="M132" i="2" s="1"/>
  <c r="J167" i="3"/>
  <c r="AS167" i="2" s="1"/>
  <c r="M167" i="2" s="1"/>
  <c r="J166" i="3"/>
  <c r="AS166" i="2" s="1"/>
  <c r="M166" i="2" s="1"/>
  <c r="J136" i="3"/>
  <c r="AS136" i="2" s="1"/>
  <c r="J158" i="3"/>
  <c r="AS158" i="2" s="1"/>
  <c r="M158" i="2" s="1"/>
  <c r="K158" i="3" s="1"/>
  <c r="J145" i="3"/>
  <c r="AS145" i="2" s="1"/>
  <c r="M145" i="2" s="1"/>
  <c r="J137" i="3"/>
  <c r="AS137" i="2" s="1"/>
  <c r="M137" i="2" s="1"/>
  <c r="J129" i="3"/>
  <c r="AS129" i="2" s="1"/>
  <c r="M129" i="2" s="1"/>
  <c r="J161" i="3"/>
  <c r="AS161" i="2" s="1"/>
  <c r="M161" i="2" s="1"/>
  <c r="J139" i="3"/>
  <c r="AS139" i="2" s="1"/>
  <c r="M139" i="2" s="1"/>
  <c r="J131" i="3"/>
  <c r="AS131" i="2" s="1"/>
  <c r="J143" i="3"/>
  <c r="AS143" i="2" s="1"/>
  <c r="M143" i="2" s="1"/>
  <c r="M185" i="2"/>
  <c r="K185" i="3" s="1"/>
  <c r="M153" i="2"/>
  <c r="J156" i="3"/>
  <c r="AS156" i="2" s="1"/>
  <c r="J124" i="3"/>
  <c r="AS124" i="2" s="1"/>
  <c r="J183" i="3"/>
  <c r="AS183" i="2" s="1"/>
  <c r="J130" i="3"/>
  <c r="AS130" i="2" s="1"/>
  <c r="AS141" i="2"/>
  <c r="M141" i="2" s="1"/>
  <c r="K141" i="3" s="1"/>
  <c r="AS157" i="2"/>
  <c r="M157" i="2" s="1"/>
  <c r="K157" i="3" s="1"/>
  <c r="AS171" i="2"/>
  <c r="M171" i="2" s="1"/>
  <c r="K171" i="3" s="1"/>
  <c r="AS126" i="2"/>
  <c r="AS163" i="2"/>
  <c r="M163" i="2" s="1"/>
  <c r="K163" i="3" s="1"/>
  <c r="AS188" i="2"/>
  <c r="AS179" i="2"/>
  <c r="M179" i="2" s="1"/>
  <c r="AS186" i="2"/>
  <c r="M186" i="2" s="1"/>
  <c r="AS173" i="2"/>
  <c r="AS176" i="2"/>
  <c r="AS178" i="2"/>
  <c r="AS189" i="2"/>
  <c r="AS174" i="2"/>
  <c r="AS175" i="2"/>
  <c r="M175" i="2" s="1"/>
  <c r="AS177" i="2"/>
  <c r="M177" i="2" s="1"/>
  <c r="AS146" i="2"/>
  <c r="AS119" i="2"/>
  <c r="AS125" i="2"/>
  <c r="AS170" i="2"/>
  <c r="AS135" i="2"/>
  <c r="AS151" i="2"/>
  <c r="M151" i="2" s="1"/>
  <c r="AS128" i="2"/>
  <c r="AS144" i="2"/>
  <c r="M144" i="2" s="1"/>
  <c r="AS127" i="2"/>
  <c r="AS134" i="2"/>
  <c r="M134" i="2" s="1"/>
  <c r="AS123" i="2"/>
  <c r="M123" i="2" s="1"/>
  <c r="AS115" i="2"/>
  <c r="M115" i="2" s="1"/>
  <c r="AS133" i="2"/>
  <c r="L193" i="2"/>
  <c r="J152" i="3"/>
  <c r="AS152" i="2" s="1"/>
  <c r="M152" i="2" s="1"/>
  <c r="M193" i="1"/>
  <c r="BV193" i="2"/>
  <c r="BV204" i="2" s="1"/>
  <c r="K116" i="3"/>
  <c r="AT116" i="2" s="1"/>
  <c r="N116" i="2" s="1"/>
  <c r="M156" i="2" l="1"/>
  <c r="K145" i="3"/>
  <c r="AT145" i="2" s="1"/>
  <c r="K166" i="3"/>
  <c r="AT166" i="2" s="1"/>
  <c r="K143" i="3"/>
  <c r="AT143" i="2" s="1"/>
  <c r="M130" i="2"/>
  <c r="K132" i="3"/>
  <c r="AT132" i="2" s="1"/>
  <c r="M136" i="2"/>
  <c r="M176" i="2"/>
  <c r="K176" i="3" s="1"/>
  <c r="AT176" i="2" s="1"/>
  <c r="M119" i="2"/>
  <c r="M173" i="2"/>
  <c r="K173" i="3" s="1"/>
  <c r="M126" i="2"/>
  <c r="K126" i="3" s="1"/>
  <c r="AT126" i="2" s="1"/>
  <c r="M125" i="2"/>
  <c r="M133" i="2"/>
  <c r="K115" i="3"/>
  <c r="AT115" i="2" s="1"/>
  <c r="N115" i="2" s="1"/>
  <c r="M135" i="2"/>
  <c r="K161" i="3"/>
  <c r="AT161" i="2" s="1"/>
  <c r="N161" i="2" s="1"/>
  <c r="K144" i="3"/>
  <c r="AT144" i="2" s="1"/>
  <c r="N144" i="2" s="1"/>
  <c r="K129" i="3"/>
  <c r="AT129" i="2" s="1"/>
  <c r="N129" i="2" s="1"/>
  <c r="M183" i="2"/>
  <c r="K159" i="3"/>
  <c r="AT159" i="2" s="1"/>
  <c r="K134" i="3"/>
  <c r="AT134" i="2" s="1"/>
  <c r="M170" i="2"/>
  <c r="K170" i="3" s="1"/>
  <c r="AT170" i="2" s="1"/>
  <c r="M146" i="2"/>
  <c r="K146" i="3" s="1"/>
  <c r="AT146" i="2" s="1"/>
  <c r="M174" i="2"/>
  <c r="K174" i="3" s="1"/>
  <c r="AT174" i="2" s="1"/>
  <c r="M188" i="2"/>
  <c r="M124" i="2"/>
  <c r="K139" i="3"/>
  <c r="AT139" i="2" s="1"/>
  <c r="K123" i="3"/>
  <c r="AT123" i="2" s="1"/>
  <c r="K137" i="3"/>
  <c r="AT137" i="2" s="1"/>
  <c r="M127" i="2"/>
  <c r="M189" i="2"/>
  <c r="K167" i="3"/>
  <c r="AT167" i="2" s="1"/>
  <c r="N167" i="2" s="1"/>
  <c r="K153" i="3"/>
  <c r="AT153" i="2" s="1"/>
  <c r="M128" i="2"/>
  <c r="K128" i="3" s="1"/>
  <c r="AT128" i="2" s="1"/>
  <c r="M178" i="2"/>
  <c r="K178" i="3" s="1"/>
  <c r="AT178" i="2" s="1"/>
  <c r="M131" i="2"/>
  <c r="L204" i="2"/>
  <c r="J193" i="3"/>
  <c r="M205" i="1"/>
  <c r="AT187" i="2"/>
  <c r="AT185" i="2"/>
  <c r="N185" i="2" s="1"/>
  <c r="K186" i="3"/>
  <c r="AT186" i="2" s="1"/>
  <c r="N186" i="2" s="1"/>
  <c r="AS181" i="2"/>
  <c r="M181" i="2" s="1"/>
  <c r="K175" i="3"/>
  <c r="K179" i="3"/>
  <c r="AT118" i="2"/>
  <c r="AT168" i="2"/>
  <c r="AT162" i="2"/>
  <c r="AT169" i="2"/>
  <c r="N169" i="2" s="1"/>
  <c r="AT160" i="2"/>
  <c r="AT157" i="2"/>
  <c r="N157" i="2" s="1"/>
  <c r="AT117" i="2"/>
  <c r="AT147" i="2"/>
  <c r="AT120" i="2"/>
  <c r="AT163" i="2"/>
  <c r="AT142" i="2"/>
  <c r="N142" i="2" s="1"/>
  <c r="AT150" i="2"/>
  <c r="AT158" i="2"/>
  <c r="N158" i="2" s="1"/>
  <c r="AT122" i="2"/>
  <c r="AT121" i="2"/>
  <c r="AT149" i="2"/>
  <c r="AT165" i="2"/>
  <c r="AT138" i="2"/>
  <c r="AT141" i="2"/>
  <c r="AT171" i="2"/>
  <c r="N171" i="2" s="1"/>
  <c r="AT148" i="2"/>
  <c r="L116" i="3"/>
  <c r="AU116" i="2" s="1"/>
  <c r="J192" i="3"/>
  <c r="K151" i="3"/>
  <c r="AT151" i="2" s="1"/>
  <c r="N151" i="2" s="1"/>
  <c r="N193" i="1"/>
  <c r="K113" i="3"/>
  <c r="AT113" i="2" s="1"/>
  <c r="N113" i="2" s="1"/>
  <c r="K164" i="3"/>
  <c r="AT164" i="2" s="1"/>
  <c r="N164" i="2" s="1"/>
  <c r="J194" i="3" l="1"/>
  <c r="L129" i="3"/>
  <c r="L144" i="3"/>
  <c r="L161" i="3"/>
  <c r="N166" i="2"/>
  <c r="N122" i="2"/>
  <c r="L122" i="3" s="1"/>
  <c r="L115" i="3"/>
  <c r="AU115" i="2" s="1"/>
  <c r="N146" i="2"/>
  <c r="N120" i="2"/>
  <c r="L120" i="3" s="1"/>
  <c r="N163" i="2"/>
  <c r="L163" i="3" s="1"/>
  <c r="K183" i="3"/>
  <c r="AT183" i="2" s="1"/>
  <c r="N183" i="2" s="1"/>
  <c r="N138" i="2"/>
  <c r="L158" i="3"/>
  <c r="N147" i="2"/>
  <c r="L147" i="3" s="1"/>
  <c r="N118" i="2"/>
  <c r="L118" i="3" s="1"/>
  <c r="L185" i="3"/>
  <c r="AU185" i="2" s="1"/>
  <c r="N178" i="2"/>
  <c r="K189" i="3"/>
  <c r="AT189" i="2" s="1"/>
  <c r="N153" i="2"/>
  <c r="N170" i="2"/>
  <c r="K133" i="3"/>
  <c r="AT133" i="2" s="1"/>
  <c r="K136" i="3"/>
  <c r="AT136" i="2" s="1"/>
  <c r="N136" i="2" s="1"/>
  <c r="K130" i="3"/>
  <c r="AT130" i="2" s="1"/>
  <c r="N130" i="2" s="1"/>
  <c r="N150" i="2"/>
  <c r="L150" i="3" s="1"/>
  <c r="N187" i="2"/>
  <c r="K124" i="3"/>
  <c r="AT124" i="2" s="1"/>
  <c r="N124" i="2" s="1"/>
  <c r="N123" i="2"/>
  <c r="L123" i="3" s="1"/>
  <c r="L169" i="3"/>
  <c r="N176" i="2"/>
  <c r="L176" i="3" s="1"/>
  <c r="N117" i="2"/>
  <c r="L117" i="3" s="1"/>
  <c r="N162" i="2"/>
  <c r="K127" i="3"/>
  <c r="AT127" i="2" s="1"/>
  <c r="N127" i="2" s="1"/>
  <c r="N139" i="2"/>
  <c r="K135" i="3"/>
  <c r="AT135" i="2" s="1"/>
  <c r="N135" i="2" s="1"/>
  <c r="K125" i="3"/>
  <c r="AT125" i="2" s="1"/>
  <c r="N125" i="2" s="1"/>
  <c r="K119" i="3"/>
  <c r="AT119" i="2" s="1"/>
  <c r="N119" i="2" s="1"/>
  <c r="L119" i="3" s="1"/>
  <c r="N134" i="2"/>
  <c r="N145" i="2"/>
  <c r="L145" i="3" s="1"/>
  <c r="L171" i="3"/>
  <c r="N165" i="2"/>
  <c r="L165" i="3" s="1"/>
  <c r="N149" i="2"/>
  <c r="L167" i="3"/>
  <c r="L157" i="3"/>
  <c r="N168" i="2"/>
  <c r="K131" i="3"/>
  <c r="AT131" i="2" s="1"/>
  <c r="N131" i="2" s="1"/>
  <c r="K188" i="3"/>
  <c r="AT188" i="2" s="1"/>
  <c r="N188" i="2" s="1"/>
  <c r="L188" i="3" s="1"/>
  <c r="AU188" i="2" s="1"/>
  <c r="N148" i="2"/>
  <c r="N121" i="2"/>
  <c r="L121" i="3" s="1"/>
  <c r="L142" i="3"/>
  <c r="N160" i="2"/>
  <c r="N128" i="2"/>
  <c r="N174" i="2"/>
  <c r="L174" i="3" s="1"/>
  <c r="N159" i="2"/>
  <c r="N141" i="2"/>
  <c r="L141" i="3" s="1"/>
  <c r="N126" i="2"/>
  <c r="L126" i="3" s="1"/>
  <c r="N137" i="2"/>
  <c r="L137" i="3" s="1"/>
  <c r="AU137" i="2" s="1"/>
  <c r="N132" i="2"/>
  <c r="N143" i="2"/>
  <c r="L143" i="3" s="1"/>
  <c r="K156" i="3"/>
  <c r="AT156" i="2" s="1"/>
  <c r="L186" i="3"/>
  <c r="K181" i="3"/>
  <c r="AT181" i="2" s="1"/>
  <c r="N181" i="2" s="1"/>
  <c r="K177" i="3"/>
  <c r="AT177" i="2" s="1"/>
  <c r="K182" i="3"/>
  <c r="AT182" i="2" s="1"/>
  <c r="J200" i="3"/>
  <c r="AS192" i="2"/>
  <c r="M192" i="2" s="1"/>
  <c r="AT191" i="2" s="1"/>
  <c r="N191" i="2" s="1"/>
  <c r="AT173" i="2"/>
  <c r="N205" i="1"/>
  <c r="L164" i="3"/>
  <c r="L151" i="3"/>
  <c r="K152" i="3"/>
  <c r="AT152" i="2" s="1"/>
  <c r="N152" i="2" s="1"/>
  <c r="K114" i="3"/>
  <c r="AT114" i="2" s="1"/>
  <c r="N114" i="2" s="1"/>
  <c r="L183" i="3" l="1"/>
  <c r="L125" i="3"/>
  <c r="L130" i="3"/>
  <c r="L136" i="3"/>
  <c r="L124" i="3"/>
  <c r="N133" i="2"/>
  <c r="L133" i="3" s="1"/>
  <c r="L159" i="3"/>
  <c r="L168" i="3"/>
  <c r="L187" i="3"/>
  <c r="L170" i="3"/>
  <c r="AU170" i="2" s="1"/>
  <c r="L148" i="3"/>
  <c r="L127" i="3"/>
  <c r="L166" i="3"/>
  <c r="N182" i="2"/>
  <c r="L182" i="3" s="1"/>
  <c r="AU182" i="2" s="1"/>
  <c r="L128" i="3"/>
  <c r="N189" i="2"/>
  <c r="L189" i="3" s="1"/>
  <c r="N173" i="2"/>
  <c r="L173" i="3" s="1"/>
  <c r="N177" i="2"/>
  <c r="N156" i="2"/>
  <c r="L162" i="3"/>
  <c r="L138" i="3"/>
  <c r="L146" i="3"/>
  <c r="L181" i="3"/>
  <c r="AU181" i="2" s="1"/>
  <c r="L160" i="3"/>
  <c r="L149" i="3"/>
  <c r="L132" i="3"/>
  <c r="L153" i="3"/>
  <c r="L134" i="3"/>
  <c r="L139" i="3"/>
  <c r="L135" i="3"/>
  <c r="O185" i="2"/>
  <c r="L131" i="3"/>
  <c r="AU190" i="2"/>
  <c r="O190" i="2" s="1"/>
  <c r="L191" i="3"/>
  <c r="L178" i="3"/>
  <c r="AU178" i="2" s="1"/>
  <c r="AS193" i="2"/>
  <c r="AS204" i="2" s="1"/>
  <c r="AT175" i="2"/>
  <c r="AT179" i="2"/>
  <c r="L114" i="3"/>
  <c r="AU114" i="2" s="1"/>
  <c r="L152" i="3"/>
  <c r="M193" i="2"/>
  <c r="K193" i="3" s="1"/>
  <c r="K192" i="3"/>
  <c r="O181" i="2" l="1"/>
  <c r="N179" i="2"/>
  <c r="L177" i="3"/>
  <c r="AU177" i="2" s="1"/>
  <c r="N175" i="2"/>
  <c r="L175" i="3" s="1"/>
  <c r="L156" i="3"/>
  <c r="K194" i="3"/>
  <c r="M190" i="3"/>
  <c r="K200" i="3"/>
  <c r="AT192" i="2"/>
  <c r="N192" i="2" s="1"/>
  <c r="M204" i="2"/>
  <c r="L113" i="3"/>
  <c r="AU113" i="2" s="1"/>
  <c r="N193" i="2" l="1"/>
  <c r="N204" i="2" s="1"/>
  <c r="L179" i="3"/>
  <c r="AT193" i="2"/>
  <c r="AT204" i="2" s="1"/>
  <c r="AU191" i="2"/>
  <c r="L193" i="3" l="1"/>
  <c r="L192" i="3"/>
  <c r="L200" i="3" s="1"/>
  <c r="O191" i="2"/>
  <c r="AV190" i="2"/>
  <c r="L194" i="3" l="1"/>
  <c r="AU192" i="2"/>
  <c r="O192" i="2" s="1"/>
  <c r="P190" i="2"/>
  <c r="M191" i="3"/>
  <c r="AV191" i="2" s="1"/>
  <c r="P191" i="2" s="1"/>
  <c r="N191" i="3" l="1"/>
  <c r="N190" i="3"/>
  <c r="AW190" i="2" s="1"/>
  <c r="Q190" i="2" s="1"/>
  <c r="O190" i="3" l="1"/>
  <c r="C190" i="2"/>
  <c r="AW191" i="2" l="1"/>
  <c r="Q191" i="2" s="1"/>
  <c r="O191" i="3" l="1"/>
  <c r="AX190" i="2"/>
  <c r="C191" i="2"/>
  <c r="R190" i="2" l="1"/>
  <c r="P190" i="3" l="1"/>
  <c r="AX191" i="2"/>
  <c r="R191" i="2" l="1"/>
  <c r="P191" i="3" s="1"/>
  <c r="AY190" i="2"/>
  <c r="S190" i="2" l="1"/>
  <c r="Q190" i="3" s="1"/>
  <c r="AY191" i="2" l="1"/>
  <c r="S191" i="2" l="1"/>
  <c r="Q191" i="3" s="1"/>
  <c r="AZ190" i="2"/>
  <c r="T190" i="2" l="1"/>
  <c r="R190" i="3" l="1"/>
  <c r="AZ191" i="2"/>
  <c r="T191" i="2" l="1"/>
  <c r="BA190" i="2"/>
  <c r="U190" i="2" l="1"/>
  <c r="S190" i="3" s="1"/>
  <c r="R191" i="3"/>
  <c r="BA191" i="2" l="1"/>
  <c r="U191" i="2" l="1"/>
  <c r="BB190" i="2"/>
  <c r="V190" i="2" l="1"/>
  <c r="S191" i="3"/>
  <c r="T190" i="3" l="1"/>
  <c r="BB191" i="2" l="1"/>
  <c r="V191" i="2" s="1"/>
  <c r="T191" i="3" l="1"/>
  <c r="BC190" i="2" l="1"/>
  <c r="W190" i="2" l="1"/>
  <c r="BC191" i="2"/>
  <c r="W191" i="2" s="1"/>
  <c r="U190" i="3" l="1"/>
  <c r="U191" i="3"/>
  <c r="BD190" i="2" l="1"/>
  <c r="X190" i="2" l="1"/>
  <c r="BD191" i="2"/>
  <c r="X191" i="2" s="1"/>
  <c r="V190" i="3" l="1"/>
  <c r="V191" i="3"/>
  <c r="BE190" i="2" l="1"/>
  <c r="Y190" i="2" l="1"/>
  <c r="BE191" i="2"/>
  <c r="Y191" i="2" s="1"/>
  <c r="W190" i="3" l="1"/>
  <c r="W191" i="3"/>
  <c r="BQ46" i="1"/>
  <c r="BQ201" i="1" s="1"/>
  <c r="BQ206" i="1" s="1"/>
  <c r="CB7" i="1"/>
  <c r="BX7" i="1"/>
  <c r="CB7" i="2" s="1"/>
  <c r="BU7" i="1"/>
  <c r="CH7" i="1"/>
  <c r="CL7" i="2" s="1"/>
  <c r="CE7" i="1"/>
  <c r="CI7" i="1"/>
  <c r="CK7" i="1"/>
  <c r="AR7" i="2"/>
  <c r="EM7" i="2" l="1"/>
  <c r="EM46" i="2" s="1"/>
  <c r="EM200" i="2" s="1"/>
  <c r="CI7" i="2"/>
  <c r="EC7" i="2"/>
  <c r="EC46" i="2" s="1"/>
  <c r="EC200" i="2" s="1"/>
  <c r="BY7" i="2"/>
  <c r="EJ7" i="2"/>
  <c r="EJ46" i="2" s="1"/>
  <c r="EJ200" i="2" s="1"/>
  <c r="EJ205" i="2" s="1"/>
  <c r="CF7" i="2"/>
  <c r="ES7" i="2"/>
  <c r="ES46" i="2" s="1"/>
  <c r="ES200" i="2" s="1"/>
  <c r="CO7" i="2"/>
  <c r="EQ7" i="2"/>
  <c r="EQ46" i="2" s="1"/>
  <c r="EQ200" i="2" s="1"/>
  <c r="CM7" i="2"/>
  <c r="CH46" i="1"/>
  <c r="CH201" i="1" s="1"/>
  <c r="EP7" i="2"/>
  <c r="EP46" i="2" s="1"/>
  <c r="EP200" i="2" s="1"/>
  <c r="BX46" i="1"/>
  <c r="BX201" i="1" s="1"/>
  <c r="BX206" i="1" s="1"/>
  <c r="EF7" i="2"/>
  <c r="EF46" i="2" s="1"/>
  <c r="EF200" i="2" s="1"/>
  <c r="EF205" i="2" s="1"/>
  <c r="BF190" i="2"/>
  <c r="CE46" i="1"/>
  <c r="CE201" i="1" s="1"/>
  <c r="CI46" i="1"/>
  <c r="CI201" i="1" s="1"/>
  <c r="CB46" i="1"/>
  <c r="CB201" i="1" s="1"/>
  <c r="CB206" i="1" s="1"/>
  <c r="L46" i="1"/>
  <c r="L201" i="1" s="1"/>
  <c r="L206" i="1" s="1"/>
  <c r="BU46" i="1"/>
  <c r="BU201" i="1" s="1"/>
  <c r="CK46" i="1"/>
  <c r="CK201" i="1" s="1"/>
  <c r="BW7" i="1"/>
  <c r="CA7" i="1"/>
  <c r="BZ7" i="1"/>
  <c r="BS7" i="1"/>
  <c r="CF7" i="1"/>
  <c r="CC7" i="1"/>
  <c r="BR7" i="1"/>
  <c r="BV7" i="2" s="1"/>
  <c r="BT7" i="1"/>
  <c r="CG7" i="1"/>
  <c r="BY7" i="1"/>
  <c r="CD7" i="1"/>
  <c r="CJ7" i="1"/>
  <c r="BV7" i="1"/>
  <c r="EB7" i="2" l="1"/>
  <c r="EB46" i="2" s="1"/>
  <c r="EB200" i="2" s="1"/>
  <c r="BX7" i="2"/>
  <c r="ER7" i="2"/>
  <c r="ER46" i="2" s="1"/>
  <c r="ER200" i="2" s="1"/>
  <c r="CN7" i="2"/>
  <c r="EA7" i="2"/>
  <c r="EA46" i="2" s="1"/>
  <c r="EA200" i="2" s="1"/>
  <c r="EA205" i="2" s="1"/>
  <c r="BW7" i="2"/>
  <c r="EL7" i="2"/>
  <c r="EL46" i="2" s="1"/>
  <c r="EL200" i="2" s="1"/>
  <c r="CH7" i="2"/>
  <c r="EH7" i="2"/>
  <c r="EH46" i="2" s="1"/>
  <c r="EH200" i="2" s="1"/>
  <c r="EH205" i="2" s="1"/>
  <c r="CD7" i="2"/>
  <c r="EG7" i="2"/>
  <c r="EG46" i="2" s="1"/>
  <c r="EG200" i="2" s="1"/>
  <c r="EG205" i="2" s="1"/>
  <c r="CC7" i="2"/>
  <c r="EI7" i="2"/>
  <c r="EI46" i="2" s="1"/>
  <c r="EI200" i="2" s="1"/>
  <c r="EI205" i="2" s="1"/>
  <c r="CE7" i="2"/>
  <c r="EO7" i="2"/>
  <c r="EO46" i="2" s="1"/>
  <c r="EO200" i="2" s="1"/>
  <c r="CK7" i="2"/>
  <c r="EE7" i="2"/>
  <c r="EE46" i="2" s="1"/>
  <c r="EE200" i="2" s="1"/>
  <c r="EE205" i="2" s="1"/>
  <c r="CA7" i="2"/>
  <c r="EK7" i="2"/>
  <c r="EK46" i="2" s="1"/>
  <c r="EK200" i="2" s="1"/>
  <c r="EK205" i="2" s="1"/>
  <c r="CG7" i="2"/>
  <c r="ED7" i="2"/>
  <c r="ED46" i="2" s="1"/>
  <c r="ED200" i="2" s="1"/>
  <c r="BZ7" i="2"/>
  <c r="EN7" i="2"/>
  <c r="EN46" i="2" s="1"/>
  <c r="EN200" i="2" s="1"/>
  <c r="CJ7" i="2"/>
  <c r="M7" i="1"/>
  <c r="N7" i="1" s="1"/>
  <c r="O7" i="1" s="1"/>
  <c r="P7" i="1" s="1"/>
  <c r="Q7" i="1" s="1"/>
  <c r="DZ7" i="2"/>
  <c r="DZ46" i="2" s="1"/>
  <c r="DZ200" i="2" s="1"/>
  <c r="DZ205" i="2" s="1"/>
  <c r="CB46" i="2"/>
  <c r="CB200" i="2" s="1"/>
  <c r="CB205" i="2" s="1"/>
  <c r="Z190" i="2"/>
  <c r="CL46" i="2"/>
  <c r="CL200" i="2" s="1"/>
  <c r="CO46" i="2"/>
  <c r="CO200" i="2" s="1"/>
  <c r="L45" i="2"/>
  <c r="J45" i="3" s="1"/>
  <c r="BU46" i="2"/>
  <c r="BU200" i="2" s="1"/>
  <c r="BU205" i="2" s="1"/>
  <c r="CM46" i="2"/>
  <c r="CM200" i="2" s="1"/>
  <c r="BY46" i="2"/>
  <c r="BY200" i="2" s="1"/>
  <c r="CF46" i="2"/>
  <c r="CF200" i="2" s="1"/>
  <c r="CF205" i="2" s="1"/>
  <c r="CI46" i="2"/>
  <c r="CI200" i="2" s="1"/>
  <c r="BF191" i="2"/>
  <c r="Z191" i="2" s="1"/>
  <c r="BV46" i="1"/>
  <c r="BV201" i="1" s="1"/>
  <c r="CG46" i="1"/>
  <c r="CG201" i="1" s="1"/>
  <c r="CF46" i="1"/>
  <c r="CF201" i="1" s="1"/>
  <c r="BW46" i="1"/>
  <c r="BW201" i="1" s="1"/>
  <c r="BW206" i="1" s="1"/>
  <c r="CD46" i="1"/>
  <c r="CD201" i="1" s="1"/>
  <c r="BR46" i="1"/>
  <c r="BR201" i="1" s="1"/>
  <c r="BR206" i="1" s="1"/>
  <c r="BZ46" i="1"/>
  <c r="BZ201" i="1" s="1"/>
  <c r="BZ206" i="1" s="1"/>
  <c r="BY46" i="1"/>
  <c r="BY201" i="1" s="1"/>
  <c r="BY206" i="1" s="1"/>
  <c r="CC46" i="1"/>
  <c r="CC201" i="1" s="1"/>
  <c r="CC206" i="1" s="1"/>
  <c r="CA46" i="1"/>
  <c r="CA201" i="1" s="1"/>
  <c r="CA206" i="1" s="1"/>
  <c r="CJ46" i="1"/>
  <c r="CJ201" i="1" s="1"/>
  <c r="BT46" i="1"/>
  <c r="BT201" i="1" s="1"/>
  <c r="BS46" i="1"/>
  <c r="BS201" i="1" s="1"/>
  <c r="BS206" i="1" s="1"/>
  <c r="AR46" i="2"/>
  <c r="AR200" i="2" s="1"/>
  <c r="L7" i="2"/>
  <c r="R7" i="1" l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X190" i="3"/>
  <c r="CE46" i="2"/>
  <c r="CE200" i="2" s="1"/>
  <c r="CE205" i="2" s="1"/>
  <c r="BV46" i="2"/>
  <c r="BV200" i="2" s="1"/>
  <c r="BV205" i="2" s="1"/>
  <c r="CJ46" i="2"/>
  <c r="CJ200" i="2" s="1"/>
  <c r="BZ46" i="2"/>
  <c r="BZ200" i="2" s="1"/>
  <c r="CA46" i="2"/>
  <c r="CA200" i="2" s="1"/>
  <c r="CA205" i="2" s="1"/>
  <c r="CK46" i="2"/>
  <c r="CK200" i="2" s="1"/>
  <c r="BW46" i="2"/>
  <c r="BW200" i="2" s="1"/>
  <c r="BW205" i="2" s="1"/>
  <c r="CN46" i="2"/>
  <c r="CN200" i="2" s="1"/>
  <c r="CG46" i="2"/>
  <c r="CG200" i="2" s="1"/>
  <c r="CG205" i="2" s="1"/>
  <c r="CD46" i="2"/>
  <c r="CD200" i="2" s="1"/>
  <c r="CD205" i="2" s="1"/>
  <c r="BX46" i="2"/>
  <c r="BX200" i="2" s="1"/>
  <c r="CC46" i="2"/>
  <c r="CC200" i="2" s="1"/>
  <c r="CC205" i="2" s="1"/>
  <c r="CH46" i="2"/>
  <c r="CH200" i="2" s="1"/>
  <c r="X191" i="3"/>
  <c r="L46" i="2"/>
  <c r="L200" i="2" s="1"/>
  <c r="J7" i="3"/>
  <c r="AS7" i="2" s="1"/>
  <c r="M46" i="1"/>
  <c r="M201" i="1" s="1"/>
  <c r="M206" i="1" s="1"/>
  <c r="J47" i="3" l="1"/>
  <c r="M45" i="2"/>
  <c r="BG190" i="2"/>
  <c r="J46" i="3"/>
  <c r="N46" i="1"/>
  <c r="N201" i="1" s="1"/>
  <c r="N206" i="1" s="1"/>
  <c r="K45" i="3" l="1"/>
  <c r="AA190" i="2"/>
  <c r="J48" i="3"/>
  <c r="J197" i="3"/>
  <c r="AS46" i="2"/>
  <c r="AS200" i="2" s="1"/>
  <c r="M7" i="2"/>
  <c r="O46" i="1"/>
  <c r="O201" i="1" s="1"/>
  <c r="AT45" i="2" l="1"/>
  <c r="N45" i="2" s="1"/>
  <c r="L45" i="3" s="1"/>
  <c r="Y190" i="3"/>
  <c r="M46" i="2"/>
  <c r="M200" i="2" s="1"/>
  <c r="K7" i="3"/>
  <c r="AT7" i="2" s="1"/>
  <c r="P46" i="1"/>
  <c r="P201" i="1" s="1"/>
  <c r="AU45" i="2" l="1"/>
  <c r="O45" i="2" s="1"/>
  <c r="M45" i="3" s="1"/>
  <c r="K47" i="3"/>
  <c r="K46" i="3"/>
  <c r="Q46" i="1"/>
  <c r="Q201" i="1" s="1"/>
  <c r="C7" i="1"/>
  <c r="AV45" i="2" l="1"/>
  <c r="P45" i="2" s="1"/>
  <c r="K48" i="3"/>
  <c r="C46" i="1"/>
  <c r="C201" i="1" s="1"/>
  <c r="K197" i="3"/>
  <c r="AT46" i="2"/>
  <c r="AT200" i="2" s="1"/>
  <c r="N7" i="2"/>
  <c r="R46" i="1"/>
  <c r="R201" i="1" s="1"/>
  <c r="N45" i="3" l="1"/>
  <c r="AW45" i="2" s="1"/>
  <c r="Q45" i="2"/>
  <c r="O45" i="3" s="1"/>
  <c r="N46" i="2"/>
  <c r="N200" i="2" s="1"/>
  <c r="L7" i="3"/>
  <c r="AU7" i="2" s="1"/>
  <c r="S46" i="1"/>
  <c r="S201" i="1" s="1"/>
  <c r="AX45" i="2" l="1"/>
  <c r="R45" i="2" s="1"/>
  <c r="P45" i="3" s="1"/>
  <c r="C45" i="2"/>
  <c r="L47" i="3"/>
  <c r="L46" i="3"/>
  <c r="T46" i="1"/>
  <c r="T201" i="1" s="1"/>
  <c r="AY45" i="2" l="1"/>
  <c r="S45" i="2" s="1"/>
  <c r="Q45" i="3" s="1"/>
  <c r="L48" i="3"/>
  <c r="L197" i="3"/>
  <c r="U46" i="1"/>
  <c r="U201" i="1" s="1"/>
  <c r="AU46" i="2"/>
  <c r="AU200" i="2" s="1"/>
  <c r="O7" i="2"/>
  <c r="AZ45" i="2" l="1"/>
  <c r="T45" i="2" s="1"/>
  <c r="R45" i="3" s="1"/>
  <c r="O46" i="2"/>
  <c r="O200" i="2" s="1"/>
  <c r="M7" i="3"/>
  <c r="AV7" i="2" s="1"/>
  <c r="V46" i="1"/>
  <c r="V201" i="1" s="1"/>
  <c r="U45" i="2" l="1"/>
  <c r="S45" i="3" s="1"/>
  <c r="BB45" i="2" s="1"/>
  <c r="M47" i="3"/>
  <c r="W46" i="1"/>
  <c r="W201" i="1" s="1"/>
  <c r="M46" i="3"/>
  <c r="V45" i="2" l="1"/>
  <c r="T45" i="3" s="1"/>
  <c r="BC45" i="2" s="1"/>
  <c r="M48" i="3"/>
  <c r="M197" i="3"/>
  <c r="AV46" i="2"/>
  <c r="AV200" i="2" s="1"/>
  <c r="P7" i="2"/>
  <c r="X46" i="1"/>
  <c r="X201" i="1" s="1"/>
  <c r="W45" i="2" l="1"/>
  <c r="U45" i="3" s="1"/>
  <c r="BD45" i="2" s="1"/>
  <c r="Y46" i="1"/>
  <c r="Y201" i="1" s="1"/>
  <c r="P46" i="2"/>
  <c r="P200" i="2" s="1"/>
  <c r="N7" i="3"/>
  <c r="AW7" i="2" s="1"/>
  <c r="X45" i="2" l="1"/>
  <c r="N47" i="3"/>
  <c r="N46" i="3"/>
  <c r="Z46" i="1"/>
  <c r="Z201" i="1" s="1"/>
  <c r="V45" i="3" l="1"/>
  <c r="BE45" i="2" s="1"/>
  <c r="N48" i="3"/>
  <c r="N197" i="3"/>
  <c r="AA46" i="1"/>
  <c r="AA201" i="1" s="1"/>
  <c r="AW46" i="2"/>
  <c r="AW200" i="2" s="1"/>
  <c r="Q7" i="2"/>
  <c r="Y45" i="2" l="1"/>
  <c r="W45" i="3" s="1"/>
  <c r="BF45" i="2" s="1"/>
  <c r="Q46" i="2"/>
  <c r="Q200" i="2" s="1"/>
  <c r="O7" i="3"/>
  <c r="AX7" i="2" s="1"/>
  <c r="C7" i="2"/>
  <c r="AB46" i="1"/>
  <c r="AB201" i="1" s="1"/>
  <c r="Z45" i="2" l="1"/>
  <c r="X45" i="3" s="1"/>
  <c r="BG45" i="2" s="1"/>
  <c r="O47" i="3"/>
  <c r="C46" i="2"/>
  <c r="C200" i="2" s="1"/>
  <c r="O46" i="3"/>
  <c r="AC46" i="1"/>
  <c r="AC201" i="1" s="1"/>
  <c r="AA45" i="2" l="1"/>
  <c r="Y45" i="3" s="1"/>
  <c r="BH45" i="2" s="1"/>
  <c r="O48" i="3"/>
  <c r="O197" i="3"/>
  <c r="AD46" i="1"/>
  <c r="AD201" i="1" s="1"/>
  <c r="AX46" i="2"/>
  <c r="AX200" i="2" s="1"/>
  <c r="R7" i="2"/>
  <c r="AB45" i="2" l="1"/>
  <c r="Z45" i="3" s="1"/>
  <c r="BI45" i="2" s="1"/>
  <c r="AE46" i="1"/>
  <c r="AE201" i="1" s="1"/>
  <c r="R46" i="2"/>
  <c r="R200" i="2" s="1"/>
  <c r="P7" i="3"/>
  <c r="AY7" i="2" s="1"/>
  <c r="AC45" i="2" l="1"/>
  <c r="AA45" i="3" s="1"/>
  <c r="BJ45" i="2" s="1"/>
  <c r="P47" i="3"/>
  <c r="P46" i="3"/>
  <c r="AF46" i="1"/>
  <c r="AF201" i="1" s="1"/>
  <c r="D7" i="1"/>
  <c r="AD45" i="2" l="1"/>
  <c r="AB45" i="3" s="1"/>
  <c r="BK45" i="2" s="1"/>
  <c r="P48" i="3"/>
  <c r="D46" i="1"/>
  <c r="D201" i="1" s="1"/>
  <c r="P197" i="3"/>
  <c r="AY46" i="2"/>
  <c r="AY200" i="2" s="1"/>
  <c r="S7" i="2"/>
  <c r="AE45" i="2" l="1"/>
  <c r="AC45" i="3" s="1"/>
  <c r="BL45" i="2" s="1"/>
  <c r="S46" i="2"/>
  <c r="S200" i="2" s="1"/>
  <c r="Q7" i="3"/>
  <c r="AZ7" i="2" s="1"/>
  <c r="BM45" i="2" l="1"/>
  <c r="Q47" i="3"/>
  <c r="Q46" i="3"/>
  <c r="AF45" i="2" l="1"/>
  <c r="AD45" i="3"/>
  <c r="AG45" i="2"/>
  <c r="D45" i="2"/>
  <c r="Q48" i="3"/>
  <c r="Q197" i="3"/>
  <c r="AZ46" i="2"/>
  <c r="AZ200" i="2" s="1"/>
  <c r="T7" i="2"/>
  <c r="T46" i="2" l="1"/>
  <c r="T200" i="2" s="1"/>
  <c r="R7" i="3"/>
  <c r="BA7" i="2" s="1"/>
  <c r="R47" i="3" l="1"/>
  <c r="R46" i="3"/>
  <c r="R48" i="3" l="1"/>
  <c r="R197" i="3"/>
  <c r="BA46" i="2"/>
  <c r="BA200" i="2" s="1"/>
  <c r="U7" i="2"/>
  <c r="U46" i="2" l="1"/>
  <c r="U200" i="2" s="1"/>
  <c r="S7" i="3"/>
  <c r="BB7" i="2" s="1"/>
  <c r="S47" i="3" l="1"/>
  <c r="S46" i="3"/>
  <c r="S48" i="3" l="1"/>
  <c r="S197" i="3"/>
  <c r="BB46" i="2"/>
  <c r="BB200" i="2" s="1"/>
  <c r="V7" i="2"/>
  <c r="V46" i="2" l="1"/>
  <c r="V200" i="2" s="1"/>
  <c r="T7" i="3"/>
  <c r="BC7" i="2" s="1"/>
  <c r="T47" i="3" l="1"/>
  <c r="T46" i="3"/>
  <c r="T48" i="3" l="1"/>
  <c r="T197" i="3"/>
  <c r="BC46" i="2"/>
  <c r="BC200" i="2" s="1"/>
  <c r="W7" i="2"/>
  <c r="W46" i="2" l="1"/>
  <c r="W200" i="2" s="1"/>
  <c r="U7" i="3"/>
  <c r="BD7" i="2" s="1"/>
  <c r="U47" i="3" l="1"/>
  <c r="U46" i="3"/>
  <c r="U48" i="3" l="1"/>
  <c r="U197" i="3"/>
  <c r="BD46" i="2"/>
  <c r="BD200" i="2" s="1"/>
  <c r="X7" i="2"/>
  <c r="X46" i="2" l="1"/>
  <c r="X200" i="2" s="1"/>
  <c r="V7" i="3"/>
  <c r="BE7" i="2" s="1"/>
  <c r="V47" i="3" l="1"/>
  <c r="V46" i="3"/>
  <c r="V48" i="3" l="1"/>
  <c r="V197" i="3"/>
  <c r="BE46" i="2"/>
  <c r="BE200" i="2" s="1"/>
  <c r="Y7" i="2"/>
  <c r="Y46" i="2" l="1"/>
  <c r="Y200" i="2" s="1"/>
  <c r="W7" i="3"/>
  <c r="BF7" i="2" s="1"/>
  <c r="W47" i="3" l="1"/>
  <c r="W46" i="3"/>
  <c r="W197" i="3" l="1"/>
  <c r="W48" i="3"/>
  <c r="BF46" i="2"/>
  <c r="BF200" i="2" s="1"/>
  <c r="Z7" i="2"/>
  <c r="Z46" i="2" l="1"/>
  <c r="Z200" i="2" s="1"/>
  <c r="X7" i="3"/>
  <c r="BG7" i="2" s="1"/>
  <c r="X47" i="3" l="1"/>
  <c r="X46" i="3"/>
  <c r="X197" i="3" l="1"/>
  <c r="X48" i="3"/>
  <c r="BG46" i="2"/>
  <c r="BG200" i="2" s="1"/>
  <c r="AA7" i="2"/>
  <c r="AA46" i="2" l="1"/>
  <c r="AA200" i="2" s="1"/>
  <c r="Y7" i="3"/>
  <c r="BH7" i="2" s="1"/>
  <c r="Y47" i="3" l="1"/>
  <c r="Y46" i="3"/>
  <c r="Y197" i="3" l="1"/>
  <c r="Y48" i="3"/>
  <c r="BH46" i="2"/>
  <c r="BH200" i="2" s="1"/>
  <c r="AB7" i="2"/>
  <c r="AB46" i="2" l="1"/>
  <c r="AB200" i="2" s="1"/>
  <c r="Z7" i="3"/>
  <c r="BI7" i="2" s="1"/>
  <c r="Z47" i="3" l="1"/>
  <c r="Z46" i="3"/>
  <c r="Z197" i="3" l="1"/>
  <c r="Z48" i="3"/>
  <c r="BI46" i="2"/>
  <c r="BI200" i="2" s="1"/>
  <c r="AC7" i="2"/>
  <c r="AC46" i="2" l="1"/>
  <c r="AC200" i="2" s="1"/>
  <c r="AA7" i="3"/>
  <c r="BJ7" i="2" s="1"/>
  <c r="AA47" i="3" l="1"/>
  <c r="AA46" i="3"/>
  <c r="AA197" i="3" l="1"/>
  <c r="AA48" i="3"/>
  <c r="BJ46" i="2"/>
  <c r="BJ200" i="2" s="1"/>
  <c r="AD7" i="2"/>
  <c r="AD46" i="2" l="1"/>
  <c r="AD200" i="2" s="1"/>
  <c r="AB7" i="3"/>
  <c r="BK7" i="2" s="1"/>
  <c r="AB47" i="3" l="1"/>
  <c r="AB46" i="3"/>
  <c r="AB197" i="3" l="1"/>
  <c r="AB48" i="3"/>
  <c r="BK46" i="2"/>
  <c r="BK200" i="2" s="1"/>
  <c r="AE7" i="2"/>
  <c r="AE46" i="2" l="1"/>
  <c r="AE200" i="2" s="1"/>
  <c r="AC7" i="3"/>
  <c r="BL7" i="2" s="1"/>
  <c r="AC47" i="3" l="1"/>
  <c r="AC46" i="3"/>
  <c r="AC197" i="3" l="1"/>
  <c r="AC48" i="3"/>
  <c r="BL46" i="2"/>
  <c r="BL200" i="2" s="1"/>
  <c r="BM7" i="2"/>
  <c r="AF7" i="2"/>
  <c r="BM46" i="2" l="1"/>
  <c r="BM200" i="2" s="1"/>
  <c r="AF46" i="2"/>
  <c r="AF200" i="2" s="1"/>
  <c r="AD7" i="3"/>
  <c r="AD46" i="3" s="1"/>
  <c r="AG7" i="2"/>
  <c r="AG46" i="2" s="1"/>
  <c r="AG200" i="2" s="1"/>
  <c r="D7" i="2"/>
  <c r="AD197" i="3" l="1"/>
  <c r="AD47" i="3"/>
  <c r="AD48" i="3" s="1"/>
  <c r="D46" i="2"/>
  <c r="D200" i="2" s="1"/>
  <c r="CJ133" i="1"/>
  <c r="CJ163" i="1"/>
  <c r="CF182" i="1"/>
  <c r="CH141" i="1"/>
  <c r="CJ159" i="1"/>
  <c r="CJ126" i="1"/>
  <c r="CF156" i="1"/>
  <c r="CG121" i="1"/>
  <c r="CH179" i="1"/>
  <c r="CG174" i="1"/>
  <c r="CF131" i="1"/>
  <c r="CJ124" i="1"/>
  <c r="CK149" i="1"/>
  <c r="CG151" i="1"/>
  <c r="CJ160" i="1"/>
  <c r="CJ134" i="1"/>
  <c r="CJ149" i="1"/>
  <c r="CH160" i="1"/>
  <c r="CH182" i="1"/>
  <c r="CG173" i="1"/>
  <c r="CF171" i="1"/>
  <c r="CK186" i="1"/>
  <c r="CF175" i="1"/>
  <c r="CI125" i="1"/>
  <c r="CH123" i="1"/>
  <c r="CI186" i="1"/>
  <c r="CG156" i="1"/>
  <c r="CG178" i="1"/>
  <c r="CJ132" i="1"/>
  <c r="CK130" i="1"/>
  <c r="CJ131" i="1"/>
  <c r="CK137" i="1"/>
  <c r="CI142" i="1"/>
  <c r="CH143" i="1"/>
  <c r="CH125" i="1"/>
  <c r="CK158" i="1"/>
  <c r="CJ165" i="1"/>
  <c r="CK148" i="1"/>
  <c r="CK114" i="1"/>
  <c r="CJ119" i="1"/>
  <c r="CJ117" i="1"/>
  <c r="CH146" i="1"/>
  <c r="CH186" i="1"/>
  <c r="CK183" i="1"/>
  <c r="CH126" i="1"/>
  <c r="CF136" i="1"/>
  <c r="CF138" i="1"/>
  <c r="CI152" i="1"/>
  <c r="CI148" i="1"/>
  <c r="CG132" i="1"/>
  <c r="CK187" i="1"/>
  <c r="CH163" i="1"/>
  <c r="CJ144" i="1"/>
  <c r="CG112" i="1"/>
  <c r="CH137" i="1"/>
  <c r="CN144" i="2" l="1"/>
  <c r="ER144" i="2"/>
  <c r="CL163" i="2"/>
  <c r="EP163" i="2"/>
  <c r="CO183" i="2"/>
  <c r="ES183" i="2"/>
  <c r="CO158" i="2"/>
  <c r="ES158" i="2"/>
  <c r="CK178" i="2"/>
  <c r="EO178" i="2"/>
  <c r="CK173" i="2"/>
  <c r="EO173" i="2"/>
  <c r="CN124" i="2"/>
  <c r="ER124" i="2"/>
  <c r="CL141" i="2"/>
  <c r="EP141" i="2"/>
  <c r="CN165" i="2"/>
  <c r="ER165" i="2"/>
  <c r="CL186" i="2"/>
  <c r="EP186" i="2"/>
  <c r="CL125" i="2"/>
  <c r="EP125" i="2"/>
  <c r="CK156" i="2"/>
  <c r="EO156" i="2"/>
  <c r="CL182" i="2"/>
  <c r="EP182" i="2"/>
  <c r="CJ131" i="2"/>
  <c r="EN131" i="2"/>
  <c r="CJ182" i="2"/>
  <c r="EN182" i="2"/>
  <c r="CN132" i="2"/>
  <c r="ER132" i="2"/>
  <c r="CL146" i="2"/>
  <c r="EP146" i="2"/>
  <c r="CL143" i="2"/>
  <c r="EP143" i="2"/>
  <c r="CM186" i="2"/>
  <c r="EQ186" i="2"/>
  <c r="CL160" i="2"/>
  <c r="EP160" i="2"/>
  <c r="CK174" i="2"/>
  <c r="EO174" i="2"/>
  <c r="CN163" i="2"/>
  <c r="ER163" i="2"/>
  <c r="CL126" i="2"/>
  <c r="EP126" i="2"/>
  <c r="CO187" i="2"/>
  <c r="ES187" i="2"/>
  <c r="CN117" i="2"/>
  <c r="ER117" i="2"/>
  <c r="CM142" i="2"/>
  <c r="EQ142" i="2"/>
  <c r="CL123" i="2"/>
  <c r="EP123" i="2"/>
  <c r="CN149" i="2"/>
  <c r="ER149" i="2"/>
  <c r="CL179" i="2"/>
  <c r="EP179" i="2"/>
  <c r="CN133" i="2"/>
  <c r="ER133" i="2"/>
  <c r="CJ171" i="2"/>
  <c r="EN171" i="2"/>
  <c r="CM152" i="2"/>
  <c r="EQ152" i="2"/>
  <c r="CM125" i="2"/>
  <c r="EQ125" i="2"/>
  <c r="CN134" i="2"/>
  <c r="ER134" i="2"/>
  <c r="CK121" i="2"/>
  <c r="EO121" i="2"/>
  <c r="CN159" i="2"/>
  <c r="ER159" i="2"/>
  <c r="CM148" i="2"/>
  <c r="EQ148" i="2"/>
  <c r="CN119" i="2"/>
  <c r="ER119" i="2"/>
  <c r="CJ138" i="2"/>
  <c r="EN138" i="2"/>
  <c r="CO114" i="2"/>
  <c r="ES114" i="2"/>
  <c r="CN131" i="2"/>
  <c r="ER131" i="2"/>
  <c r="CJ175" i="2"/>
  <c r="EN175" i="2"/>
  <c r="CN160" i="2"/>
  <c r="ER160" i="2"/>
  <c r="CJ156" i="2"/>
  <c r="EN156" i="2"/>
  <c r="CO149" i="2"/>
  <c r="ES149" i="2"/>
  <c r="CK132" i="2"/>
  <c r="EO132" i="2"/>
  <c r="CO137" i="2"/>
  <c r="ES137" i="2"/>
  <c r="CL137" i="2"/>
  <c r="EP137" i="2"/>
  <c r="CK112" i="2"/>
  <c r="EO112" i="2"/>
  <c r="CJ136" i="2"/>
  <c r="EN136" i="2"/>
  <c r="CO148" i="2"/>
  <c r="ES148" i="2"/>
  <c r="CO130" i="2"/>
  <c r="ES130" i="2"/>
  <c r="CO186" i="2"/>
  <c r="ES186" i="2"/>
  <c r="CK151" i="2"/>
  <c r="EO151" i="2"/>
  <c r="CN126" i="2"/>
  <c r="ER126" i="2"/>
  <c r="CD189" i="1"/>
  <c r="EL189" i="2" s="1"/>
  <c r="CJ112" i="1"/>
  <c r="ER112" i="2" s="1"/>
  <c r="CF112" i="1"/>
  <c r="EN112" i="2" s="1"/>
  <c r="CE169" i="1"/>
  <c r="CE167" i="1"/>
  <c r="CE165" i="1"/>
  <c r="CE119" i="1"/>
  <c r="CH112" i="1"/>
  <c r="EP112" i="2" s="1"/>
  <c r="CI136" i="1"/>
  <c r="CI128" i="1"/>
  <c r="CI115" i="1"/>
  <c r="CI165" i="1"/>
  <c r="CI159" i="1"/>
  <c r="CE121" i="1"/>
  <c r="CE175" i="1"/>
  <c r="CE171" i="1"/>
  <c r="CE141" i="1"/>
  <c r="CE129" i="1"/>
  <c r="CE188" i="1"/>
  <c r="CE152" i="1"/>
  <c r="CE168" i="1"/>
  <c r="CE125" i="1"/>
  <c r="CE174" i="1"/>
  <c r="CE120" i="1"/>
  <c r="CE160" i="1"/>
  <c r="CE186" i="1"/>
  <c r="CE161" i="1"/>
  <c r="CE145" i="1"/>
  <c r="CE179" i="1"/>
  <c r="CE146" i="1"/>
  <c r="CE144" i="1"/>
  <c r="CE117" i="1"/>
  <c r="CE187" i="1"/>
  <c r="CE123" i="1"/>
  <c r="CE143" i="1"/>
  <c r="CE139" i="1"/>
  <c r="CE162" i="1"/>
  <c r="CE138" i="1"/>
  <c r="CE189" i="1"/>
  <c r="CE115" i="1"/>
  <c r="CE148" i="1"/>
  <c r="CE151" i="1"/>
  <c r="CE114" i="1"/>
  <c r="CE124" i="1"/>
  <c r="CE133" i="1"/>
  <c r="CE149" i="1"/>
  <c r="CE128" i="1"/>
  <c r="CE131" i="1"/>
  <c r="CE164" i="1"/>
  <c r="CE182" i="1"/>
  <c r="CE113" i="1"/>
  <c r="CE147" i="1"/>
  <c r="CE127" i="1"/>
  <c r="CE132" i="1"/>
  <c r="CE126" i="1"/>
  <c r="CE134" i="1"/>
  <c r="CE122" i="1"/>
  <c r="CE178" i="1"/>
  <c r="CE135" i="1"/>
  <c r="CE176" i="1"/>
  <c r="CE156" i="1"/>
  <c r="CE173" i="1"/>
  <c r="CE137" i="1"/>
  <c r="CE159" i="1"/>
  <c r="CE170" i="1"/>
  <c r="CE116" i="1"/>
  <c r="CE158" i="1"/>
  <c r="CE177" i="1"/>
  <c r="CE157" i="1"/>
  <c r="CE142" i="1"/>
  <c r="CE163" i="1"/>
  <c r="CE166" i="1"/>
  <c r="CE136" i="1"/>
  <c r="CE118" i="1"/>
  <c r="CE150" i="1"/>
  <c r="CE153" i="1"/>
  <c r="CE183" i="1"/>
  <c r="CI162" i="1"/>
  <c r="CI168" i="1"/>
  <c r="CI135" i="1"/>
  <c r="CI164" i="1"/>
  <c r="CI123" i="1"/>
  <c r="CI119" i="1"/>
  <c r="CI138" i="1"/>
  <c r="CI127" i="1"/>
  <c r="CI156" i="1"/>
  <c r="CI151" i="1"/>
  <c r="CI167" i="1"/>
  <c r="CI166" i="1"/>
  <c r="CI188" i="1"/>
  <c r="CI116" i="1"/>
  <c r="CI177" i="1"/>
  <c r="CI117" i="1"/>
  <c r="CI160" i="1"/>
  <c r="CI144" i="1"/>
  <c r="CI132" i="1"/>
  <c r="CI137" i="1"/>
  <c r="CI189" i="1"/>
  <c r="CI150" i="1"/>
  <c r="CI146" i="1"/>
  <c r="CI133" i="1"/>
  <c r="CI170" i="1"/>
  <c r="CI131" i="1"/>
  <c r="CI173" i="1"/>
  <c r="CI161" i="1"/>
  <c r="CI134" i="1"/>
  <c r="CI179" i="1"/>
  <c r="CI183" i="1"/>
  <c r="CI157" i="1"/>
  <c r="CI178" i="1"/>
  <c r="CI120" i="1"/>
  <c r="CI158" i="1"/>
  <c r="CI153" i="1"/>
  <c r="CI143" i="1"/>
  <c r="CI126" i="1"/>
  <c r="CI147" i="1"/>
  <c r="CI149" i="1"/>
  <c r="CI130" i="1"/>
  <c r="CI122" i="1"/>
  <c r="CI124" i="1"/>
  <c r="CI145" i="1"/>
  <c r="CI169" i="1"/>
  <c r="CI176" i="1"/>
  <c r="CI187" i="1"/>
  <c r="CI114" i="1"/>
  <c r="CI139" i="1"/>
  <c r="CI118" i="1"/>
  <c r="CI129" i="1"/>
  <c r="CI182" i="1"/>
  <c r="CI141" i="1"/>
  <c r="CI175" i="1"/>
  <c r="CI174" i="1"/>
  <c r="CI163" i="1"/>
  <c r="CI113" i="1"/>
  <c r="CI121" i="1"/>
  <c r="CI171" i="1"/>
  <c r="CE130" i="1"/>
  <c r="CG162" i="1"/>
  <c r="CG170" i="1"/>
  <c r="CG126" i="1"/>
  <c r="CG165" i="1"/>
  <c r="CG150" i="1"/>
  <c r="CG133" i="1"/>
  <c r="CG175" i="1"/>
  <c r="CG147" i="1"/>
  <c r="CG152" i="1"/>
  <c r="CG187" i="1"/>
  <c r="CG136" i="1"/>
  <c r="CG176" i="1"/>
  <c r="CG168" i="1"/>
  <c r="CG114" i="1"/>
  <c r="CG153" i="1"/>
  <c r="CG143" i="1"/>
  <c r="CG125" i="1"/>
  <c r="CG117" i="1"/>
  <c r="CG135" i="1"/>
  <c r="CG116" i="1"/>
  <c r="CG159" i="1"/>
  <c r="CG138" i="1"/>
  <c r="CG158" i="1"/>
  <c r="CG164" i="1"/>
  <c r="CG120" i="1"/>
  <c r="CG146" i="1"/>
  <c r="CG137" i="1"/>
  <c r="CG144" i="1"/>
  <c r="CG163" i="1"/>
  <c r="CG131" i="1"/>
  <c r="CG134" i="1"/>
  <c r="CG157" i="1"/>
  <c r="CG179" i="1"/>
  <c r="CG130" i="1"/>
  <c r="CG186" i="1"/>
  <c r="CG129" i="1"/>
  <c r="CG161" i="1"/>
  <c r="CG167" i="1"/>
  <c r="CG145" i="1"/>
  <c r="CG128" i="1"/>
  <c r="CG177" i="1"/>
  <c r="CG183" i="1"/>
  <c r="CG142" i="1"/>
  <c r="CG166" i="1"/>
  <c r="CG123" i="1"/>
  <c r="CG149" i="1"/>
  <c r="CJ164" i="1"/>
  <c r="CJ130" i="1"/>
  <c r="CJ146" i="1"/>
  <c r="CJ128" i="1"/>
  <c r="CJ157" i="1"/>
  <c r="CJ139" i="1"/>
  <c r="CJ186" i="1"/>
  <c r="CJ147" i="1"/>
  <c r="CJ188" i="1"/>
  <c r="CJ153" i="1"/>
  <c r="CJ120" i="1"/>
  <c r="CJ152" i="1"/>
  <c r="CJ145" i="1"/>
  <c r="CJ135" i="1"/>
  <c r="CJ171" i="1"/>
  <c r="CJ179" i="1"/>
  <c r="CJ121" i="1"/>
  <c r="CJ142" i="1"/>
  <c r="CJ182" i="1"/>
  <c r="CJ177" i="1"/>
  <c r="CJ175" i="1"/>
  <c r="CJ169" i="1"/>
  <c r="CJ116" i="1"/>
  <c r="CJ118" i="1"/>
  <c r="CJ176" i="1"/>
  <c r="CJ189" i="1"/>
  <c r="CJ136" i="1"/>
  <c r="CJ125" i="1"/>
  <c r="CJ178" i="1"/>
  <c r="CJ174" i="1"/>
  <c r="CJ161" i="1"/>
  <c r="CJ137" i="1"/>
  <c r="CJ166" i="1"/>
  <c r="CJ138" i="1"/>
  <c r="CJ114" i="1"/>
  <c r="CJ123" i="1"/>
  <c r="CJ148" i="1"/>
  <c r="CJ113" i="1"/>
  <c r="CJ167" i="1"/>
  <c r="CJ173" i="1"/>
  <c r="CJ122" i="1"/>
  <c r="CJ158" i="1"/>
  <c r="CJ187" i="1"/>
  <c r="CH158" i="1"/>
  <c r="CH169" i="1"/>
  <c r="CJ127" i="1"/>
  <c r="CJ143" i="1"/>
  <c r="CK144" i="1"/>
  <c r="CK177" i="1"/>
  <c r="CG122" i="1"/>
  <c r="CH171" i="1"/>
  <c r="CJ168" i="1"/>
  <c r="CH148" i="1"/>
  <c r="CK123" i="1"/>
  <c r="CF142" i="1"/>
  <c r="CG119" i="1"/>
  <c r="CH189" i="1"/>
  <c r="CG115" i="1"/>
  <c r="CK169" i="1"/>
  <c r="CH142" i="1"/>
  <c r="CK150" i="1"/>
  <c r="CG189" i="1"/>
  <c r="CJ151" i="1"/>
  <c r="CJ150" i="1"/>
  <c r="CF162" i="1"/>
  <c r="CK120" i="1"/>
  <c r="CF166" i="1"/>
  <c r="CG139" i="1"/>
  <c r="CK174" i="1"/>
  <c r="CH131" i="1"/>
  <c r="CJ141" i="1"/>
  <c r="CG188" i="1"/>
  <c r="CK127" i="1"/>
  <c r="CF150" i="1"/>
  <c r="CG182" i="1"/>
  <c r="CK189" i="1"/>
  <c r="CJ115" i="1"/>
  <c r="CK160" i="1"/>
  <c r="CK153" i="1"/>
  <c r="CH166" i="1"/>
  <c r="CH130" i="1"/>
  <c r="CH170" i="1"/>
  <c r="CH167" i="1"/>
  <c r="CH176" i="1"/>
  <c r="CH135" i="1"/>
  <c r="CH134" i="1"/>
  <c r="CH161" i="1"/>
  <c r="CH164" i="1"/>
  <c r="CH149" i="1"/>
  <c r="CH187" i="1"/>
  <c r="CH178" i="1"/>
  <c r="CH127" i="1"/>
  <c r="CH128" i="1"/>
  <c r="CH156" i="1"/>
  <c r="CH175" i="1"/>
  <c r="CH117" i="1"/>
  <c r="CH165" i="1"/>
  <c r="CH118" i="1"/>
  <c r="CH173" i="1"/>
  <c r="CH120" i="1"/>
  <c r="CH168" i="1"/>
  <c r="CH144" i="1"/>
  <c r="CH119" i="1"/>
  <c r="CH138" i="1"/>
  <c r="CH152" i="1"/>
  <c r="CH124" i="1"/>
  <c r="CH151" i="1"/>
  <c r="CH136" i="1"/>
  <c r="CH145" i="1"/>
  <c r="CH153" i="1"/>
  <c r="CH121" i="1"/>
  <c r="CH115" i="1"/>
  <c r="CH188" i="1"/>
  <c r="CH150" i="1"/>
  <c r="CH113" i="1"/>
  <c r="CH132" i="1"/>
  <c r="CH122" i="1"/>
  <c r="CH174" i="1"/>
  <c r="CH177" i="1"/>
  <c r="CH116" i="1"/>
  <c r="CH114" i="1"/>
  <c r="CH183" i="1"/>
  <c r="CH162" i="1"/>
  <c r="CH157" i="1"/>
  <c r="CF115" i="1"/>
  <c r="CF114" i="1"/>
  <c r="CF151" i="1"/>
  <c r="CF188" i="1"/>
  <c r="CF120" i="1"/>
  <c r="CF187" i="1"/>
  <c r="CF153" i="1"/>
  <c r="CF145" i="1"/>
  <c r="CF152" i="1"/>
  <c r="CF176" i="1"/>
  <c r="CF126" i="1"/>
  <c r="CF169" i="1"/>
  <c r="CF135" i="1"/>
  <c r="CF159" i="1"/>
  <c r="CF124" i="1"/>
  <c r="CF117" i="1"/>
  <c r="CF123" i="1"/>
  <c r="CF129" i="1"/>
  <c r="CF168" i="1"/>
  <c r="CF132" i="1"/>
  <c r="CF147" i="1"/>
  <c r="CF157" i="1"/>
  <c r="CF139" i="1"/>
  <c r="CF177" i="1"/>
  <c r="CF174" i="1"/>
  <c r="CF161" i="1"/>
  <c r="CF149" i="1"/>
  <c r="CF116" i="1"/>
  <c r="CF170" i="1"/>
  <c r="CF189" i="1"/>
  <c r="CF113" i="1"/>
  <c r="CF141" i="1"/>
  <c r="CF146" i="1"/>
  <c r="CF183" i="1"/>
  <c r="CF122" i="1"/>
  <c r="CF118" i="1"/>
  <c r="CF125" i="1"/>
  <c r="CF128" i="1"/>
  <c r="CF134" i="1"/>
  <c r="CF163" i="1"/>
  <c r="CF178" i="1"/>
  <c r="CF164" i="1"/>
  <c r="CF133" i="1"/>
  <c r="CF130" i="1"/>
  <c r="CF144" i="1"/>
  <c r="CF148" i="1"/>
  <c r="CF121" i="1"/>
  <c r="CF186" i="1"/>
  <c r="CF143" i="1"/>
  <c r="CF137" i="1"/>
  <c r="CF165" i="1"/>
  <c r="CF127" i="1"/>
  <c r="CG148" i="1"/>
  <c r="CK136" i="1"/>
  <c r="CK170" i="1"/>
  <c r="CK134" i="1"/>
  <c r="CK147" i="1"/>
  <c r="CK131" i="1"/>
  <c r="CK179" i="1"/>
  <c r="CK116" i="1"/>
  <c r="CK167" i="1"/>
  <c r="CK125" i="1"/>
  <c r="CK173" i="1"/>
  <c r="CK168" i="1"/>
  <c r="CK145" i="1"/>
  <c r="CK138" i="1"/>
  <c r="CK161" i="1"/>
  <c r="CK146" i="1"/>
  <c r="CK141" i="1"/>
  <c r="CK129" i="1"/>
  <c r="CK133" i="1"/>
  <c r="CK128" i="1"/>
  <c r="CK182" i="1"/>
  <c r="CK162" i="1"/>
  <c r="CK126" i="1"/>
  <c r="CK135" i="1"/>
  <c r="CK119" i="1"/>
  <c r="CK117" i="1"/>
  <c r="CK122" i="1"/>
  <c r="CK165" i="1"/>
  <c r="CK142" i="1"/>
  <c r="CK115" i="1"/>
  <c r="CK159" i="1"/>
  <c r="CK152" i="1"/>
  <c r="CK132" i="1"/>
  <c r="CK151" i="1"/>
  <c r="CK113" i="1"/>
  <c r="CK175" i="1"/>
  <c r="CK171" i="1"/>
  <c r="CK163" i="1"/>
  <c r="CK157" i="1"/>
  <c r="CK124" i="1"/>
  <c r="CK143" i="1"/>
  <c r="CK188" i="1"/>
  <c r="CK139" i="1"/>
  <c r="CK166" i="1"/>
  <c r="CK178" i="1"/>
  <c r="CJ170" i="1"/>
  <c r="CK118" i="1"/>
  <c r="CF160" i="1"/>
  <c r="CJ162" i="1"/>
  <c r="CF158" i="1"/>
  <c r="CK121" i="1"/>
  <c r="CH139" i="1"/>
  <c r="CH147" i="1"/>
  <c r="CJ129" i="1"/>
  <c r="CH133" i="1"/>
  <c r="CG127" i="1"/>
  <c r="CG141" i="1"/>
  <c r="CH129" i="1"/>
  <c r="CF179" i="1"/>
  <c r="CG169" i="1"/>
  <c r="CF119" i="1"/>
  <c r="CK156" i="1"/>
  <c r="CF173" i="1"/>
  <c r="CJ183" i="1"/>
  <c r="CG171" i="1"/>
  <c r="CK176" i="1"/>
  <c r="CG124" i="1"/>
  <c r="CK164" i="1"/>
  <c r="CF167" i="1"/>
  <c r="CJ156" i="1"/>
  <c r="CG118" i="1"/>
  <c r="CH159" i="1"/>
  <c r="CG160" i="1"/>
  <c r="CO122" i="2" l="1"/>
  <c r="ES122" i="2"/>
  <c r="CJ153" i="2"/>
  <c r="EN153" i="2"/>
  <c r="CL171" i="2"/>
  <c r="EP171" i="2"/>
  <c r="CK162" i="2"/>
  <c r="EO162" i="2"/>
  <c r="CO176" i="2"/>
  <c r="ES176" i="2"/>
  <c r="CL129" i="2"/>
  <c r="EP129" i="2"/>
  <c r="CJ158" i="2"/>
  <c r="EN158" i="2"/>
  <c r="CO188" i="2"/>
  <c r="ES188" i="2"/>
  <c r="CO151" i="2"/>
  <c r="ES151" i="2"/>
  <c r="CO117" i="2"/>
  <c r="ES117" i="2"/>
  <c r="CO129" i="2"/>
  <c r="ES129" i="2"/>
  <c r="CO125" i="2"/>
  <c r="ES125" i="2"/>
  <c r="CO136" i="2"/>
  <c r="ES136" i="2"/>
  <c r="CJ148" i="2"/>
  <c r="EN148" i="2"/>
  <c r="CJ128" i="2"/>
  <c r="EN128" i="2"/>
  <c r="CJ189" i="2"/>
  <c r="EN189" i="2"/>
  <c r="CJ157" i="2"/>
  <c r="EN157" i="2"/>
  <c r="CJ159" i="2"/>
  <c r="EN159" i="2"/>
  <c r="CJ187" i="2"/>
  <c r="EN187" i="2"/>
  <c r="CL183" i="2"/>
  <c r="EP183" i="2"/>
  <c r="CL150" i="2"/>
  <c r="EP150" i="2"/>
  <c r="CL124" i="2"/>
  <c r="EP124" i="2"/>
  <c r="CL118" i="2"/>
  <c r="EP118" i="2"/>
  <c r="CL187" i="2"/>
  <c r="EP187" i="2"/>
  <c r="CL170" i="2"/>
  <c r="EP170" i="2"/>
  <c r="CJ150" i="2"/>
  <c r="EN150" i="2"/>
  <c r="CO120" i="2"/>
  <c r="ES120" i="2"/>
  <c r="CK115" i="2"/>
  <c r="EO115" i="2"/>
  <c r="CK122" i="2"/>
  <c r="EO122" i="2"/>
  <c r="CN158" i="2"/>
  <c r="ER158" i="2"/>
  <c r="CN138" i="2"/>
  <c r="ER138" i="2"/>
  <c r="CN189" i="2"/>
  <c r="ER189" i="2"/>
  <c r="CN142" i="2"/>
  <c r="ER142" i="2"/>
  <c r="CN153" i="2"/>
  <c r="ER153" i="2"/>
  <c r="CN130" i="2"/>
  <c r="ER130" i="2"/>
  <c r="CK128" i="2"/>
  <c r="EO128" i="2"/>
  <c r="CK157" i="2"/>
  <c r="EO157" i="2"/>
  <c r="CK164" i="2"/>
  <c r="EO164" i="2"/>
  <c r="CK143" i="2"/>
  <c r="EO143" i="2"/>
  <c r="CK147" i="2"/>
  <c r="EO147" i="2"/>
  <c r="CI130" i="2"/>
  <c r="EM130" i="2"/>
  <c r="CM182" i="2"/>
  <c r="EQ182" i="2"/>
  <c r="CM145" i="2"/>
  <c r="EQ145" i="2"/>
  <c r="CM153" i="2"/>
  <c r="EQ153" i="2"/>
  <c r="CM161" i="2"/>
  <c r="EQ161" i="2"/>
  <c r="CM137" i="2"/>
  <c r="EQ137" i="2"/>
  <c r="CM166" i="2"/>
  <c r="EQ166" i="2"/>
  <c r="CM164" i="2"/>
  <c r="EQ164" i="2"/>
  <c r="CI136" i="2"/>
  <c r="EM136" i="2"/>
  <c r="CI170" i="2"/>
  <c r="EM170" i="2"/>
  <c r="CI122" i="2"/>
  <c r="EM122" i="2"/>
  <c r="CI164" i="2"/>
  <c r="EM164" i="2"/>
  <c r="CI148" i="2"/>
  <c r="EM148" i="2"/>
  <c r="CI187" i="2"/>
  <c r="EM187" i="2"/>
  <c r="CI160" i="2"/>
  <c r="EM160" i="2"/>
  <c r="CI141" i="2"/>
  <c r="EM141" i="2"/>
  <c r="CM136" i="2"/>
  <c r="EQ136" i="2"/>
  <c r="CO113" i="2"/>
  <c r="ES113" i="2"/>
  <c r="CJ134" i="2"/>
  <c r="EN134" i="2"/>
  <c r="CL113" i="2"/>
  <c r="EP113" i="2"/>
  <c r="CK182" i="2"/>
  <c r="EO182" i="2"/>
  <c r="CN114" i="2"/>
  <c r="ER114" i="2"/>
  <c r="CK177" i="2"/>
  <c r="EO177" i="2"/>
  <c r="CM141" i="2"/>
  <c r="EQ141" i="2"/>
  <c r="CI116" i="2"/>
  <c r="EM116" i="2"/>
  <c r="CK171" i="2"/>
  <c r="EO171" i="2"/>
  <c r="CN162" i="2"/>
  <c r="ER162" i="2"/>
  <c r="CO143" i="2"/>
  <c r="ES143" i="2"/>
  <c r="CO119" i="2"/>
  <c r="ES119" i="2"/>
  <c r="CO167" i="2"/>
  <c r="ES167" i="2"/>
  <c r="CJ125" i="2"/>
  <c r="EN125" i="2"/>
  <c r="CJ147" i="2"/>
  <c r="EN147" i="2"/>
  <c r="CJ135" i="2"/>
  <c r="EN135" i="2"/>
  <c r="CL114" i="2"/>
  <c r="EP114" i="2"/>
  <c r="CL188" i="2"/>
  <c r="EP188" i="2"/>
  <c r="CL165" i="2"/>
  <c r="EP165" i="2"/>
  <c r="CL149" i="2"/>
  <c r="EP149" i="2"/>
  <c r="CL130" i="2"/>
  <c r="EP130" i="2"/>
  <c r="CO127" i="2"/>
  <c r="ES127" i="2"/>
  <c r="CJ162" i="2"/>
  <c r="EN162" i="2"/>
  <c r="CL189" i="2"/>
  <c r="EP189" i="2"/>
  <c r="CN122" i="2"/>
  <c r="ER122" i="2"/>
  <c r="CN166" i="2"/>
  <c r="ER166" i="2"/>
  <c r="CN176" i="2"/>
  <c r="ER176" i="2"/>
  <c r="CN121" i="2"/>
  <c r="ER121" i="2"/>
  <c r="CN188" i="2"/>
  <c r="ER188" i="2"/>
  <c r="CN164" i="2"/>
  <c r="ER164" i="2"/>
  <c r="CK145" i="2"/>
  <c r="EO145" i="2"/>
  <c r="CK134" i="2"/>
  <c r="EO134" i="2"/>
  <c r="CK158" i="2"/>
  <c r="EO158" i="2"/>
  <c r="CK153" i="2"/>
  <c r="EO153" i="2"/>
  <c r="CK175" i="2"/>
  <c r="EO175" i="2"/>
  <c r="CM171" i="2"/>
  <c r="EQ171" i="2"/>
  <c r="CM129" i="2"/>
  <c r="EQ129" i="2"/>
  <c r="CM124" i="2"/>
  <c r="EQ124" i="2"/>
  <c r="CM158" i="2"/>
  <c r="EQ158" i="2"/>
  <c r="CM173" i="2"/>
  <c r="EQ173" i="2"/>
  <c r="CM132" i="2"/>
  <c r="EQ132" i="2"/>
  <c r="CM167" i="2"/>
  <c r="EQ167" i="2"/>
  <c r="CM135" i="2"/>
  <c r="EQ135" i="2"/>
  <c r="CI166" i="2"/>
  <c r="EM166" i="2"/>
  <c r="CI159" i="2"/>
  <c r="EM159" i="2"/>
  <c r="CI134" i="2"/>
  <c r="EM134" i="2"/>
  <c r="CI131" i="2"/>
  <c r="EM131" i="2"/>
  <c r="CI115" i="2"/>
  <c r="EM115" i="2"/>
  <c r="CI117" i="2"/>
  <c r="EM117" i="2"/>
  <c r="CI120" i="2"/>
  <c r="EM120" i="2"/>
  <c r="CI171" i="2"/>
  <c r="EM171" i="2"/>
  <c r="CO139" i="2"/>
  <c r="ES139" i="2"/>
  <c r="CJ113" i="2"/>
  <c r="EN113" i="2"/>
  <c r="CL167" i="2"/>
  <c r="EP167" i="2"/>
  <c r="CN146" i="2"/>
  <c r="ER146" i="2"/>
  <c r="CM134" i="2"/>
  <c r="EQ134" i="2"/>
  <c r="CI178" i="2"/>
  <c r="EM178" i="2"/>
  <c r="CM128" i="2"/>
  <c r="EQ128" i="2"/>
  <c r="CK160" i="2"/>
  <c r="EO160" i="2"/>
  <c r="CK141" i="2"/>
  <c r="EO141" i="2"/>
  <c r="CO132" i="2"/>
  <c r="ES132" i="2"/>
  <c r="CO141" i="2"/>
  <c r="ES141" i="2"/>
  <c r="CK148" i="2"/>
  <c r="EO148" i="2"/>
  <c r="CJ144" i="2"/>
  <c r="EN144" i="2"/>
  <c r="CJ170" i="2"/>
  <c r="EN170" i="2"/>
  <c r="CJ120" i="2"/>
  <c r="EN120" i="2"/>
  <c r="CL152" i="2"/>
  <c r="EP152" i="2"/>
  <c r="CO177" i="2"/>
  <c r="ES177" i="2"/>
  <c r="CL159" i="2"/>
  <c r="EP159" i="2"/>
  <c r="CN183" i="2"/>
  <c r="ER183" i="2"/>
  <c r="CK127" i="2"/>
  <c r="EO127" i="2"/>
  <c r="CJ160" i="2"/>
  <c r="EN160" i="2"/>
  <c r="CO124" i="2"/>
  <c r="ES124" i="2"/>
  <c r="CO152" i="2"/>
  <c r="ES152" i="2"/>
  <c r="CO135" i="2"/>
  <c r="ES135" i="2"/>
  <c r="CO146" i="2"/>
  <c r="ES146" i="2"/>
  <c r="CO116" i="2"/>
  <c r="ES116" i="2"/>
  <c r="CJ127" i="2"/>
  <c r="EN127" i="2"/>
  <c r="CJ130" i="2"/>
  <c r="EN130" i="2"/>
  <c r="CJ118" i="2"/>
  <c r="EN118" i="2"/>
  <c r="CJ116" i="2"/>
  <c r="EN116" i="2"/>
  <c r="CJ132" i="2"/>
  <c r="EN132" i="2"/>
  <c r="CJ169" i="2"/>
  <c r="EN169" i="2"/>
  <c r="CJ188" i="2"/>
  <c r="EN188" i="2"/>
  <c r="CL116" i="2"/>
  <c r="EP116" i="2"/>
  <c r="CL115" i="2"/>
  <c r="EP115" i="2"/>
  <c r="CL138" i="2"/>
  <c r="EP138" i="2"/>
  <c r="CL117" i="2"/>
  <c r="EP117" i="2"/>
  <c r="CL164" i="2"/>
  <c r="EP164" i="2"/>
  <c r="CL166" i="2"/>
  <c r="EP166" i="2"/>
  <c r="CK188" i="2"/>
  <c r="EO188" i="2"/>
  <c r="CN150" i="2"/>
  <c r="ER150" i="2"/>
  <c r="CK119" i="2"/>
  <c r="EO119" i="2"/>
  <c r="CO144" i="2"/>
  <c r="ES144" i="2"/>
  <c r="CN173" i="2"/>
  <c r="ER173" i="2"/>
  <c r="CN137" i="2"/>
  <c r="ER137" i="2"/>
  <c r="CN118" i="2"/>
  <c r="ER118" i="2"/>
  <c r="CN179" i="2"/>
  <c r="ER179" i="2"/>
  <c r="CN147" i="2"/>
  <c r="ER147" i="2"/>
  <c r="CK149" i="2"/>
  <c r="EO149" i="2"/>
  <c r="CK167" i="2"/>
  <c r="EO167" i="2"/>
  <c r="CK131" i="2"/>
  <c r="EO131" i="2"/>
  <c r="CK138" i="2"/>
  <c r="EO138" i="2"/>
  <c r="CK114" i="2"/>
  <c r="EO114" i="2"/>
  <c r="CK133" i="2"/>
  <c r="EO133" i="2"/>
  <c r="CM121" i="2"/>
  <c r="EQ121" i="2"/>
  <c r="CM118" i="2"/>
  <c r="EQ118" i="2"/>
  <c r="CM122" i="2"/>
  <c r="EQ122" i="2"/>
  <c r="CM120" i="2"/>
  <c r="EQ120" i="2"/>
  <c r="CM131" i="2"/>
  <c r="EQ131" i="2"/>
  <c r="CM144" i="2"/>
  <c r="EQ144" i="2"/>
  <c r="CM151" i="2"/>
  <c r="EQ151" i="2"/>
  <c r="CM168" i="2"/>
  <c r="EQ168" i="2"/>
  <c r="CI163" i="2"/>
  <c r="EM163" i="2"/>
  <c r="CI137" i="2"/>
  <c r="EM137" i="2"/>
  <c r="CI126" i="2"/>
  <c r="EM126" i="2"/>
  <c r="CI128" i="2"/>
  <c r="EM128" i="2"/>
  <c r="CI189" i="2"/>
  <c r="EM189" i="2"/>
  <c r="CI144" i="2"/>
  <c r="EM144" i="2"/>
  <c r="CI174" i="2"/>
  <c r="EM174" i="2"/>
  <c r="CI175" i="2"/>
  <c r="EM175" i="2"/>
  <c r="CI119" i="2"/>
  <c r="EM119" i="2"/>
  <c r="CJ121" i="2"/>
  <c r="EN121" i="2"/>
  <c r="CL151" i="2"/>
  <c r="EP151" i="2"/>
  <c r="CN187" i="2"/>
  <c r="ER187" i="2"/>
  <c r="CK152" i="2"/>
  <c r="EO152" i="2"/>
  <c r="CM188" i="2"/>
  <c r="EQ188" i="2"/>
  <c r="CI151" i="2"/>
  <c r="EM151" i="2"/>
  <c r="CO159" i="2"/>
  <c r="ES159" i="2"/>
  <c r="CJ122" i="2"/>
  <c r="EN122" i="2"/>
  <c r="CL177" i="2"/>
  <c r="EP177" i="2"/>
  <c r="CL119" i="2"/>
  <c r="EP119" i="2"/>
  <c r="CL161" i="2"/>
  <c r="EP161" i="2"/>
  <c r="CN151" i="2"/>
  <c r="ER151" i="2"/>
  <c r="CJ142" i="2"/>
  <c r="EN142" i="2"/>
  <c r="CN143" i="2"/>
  <c r="ER143" i="2"/>
  <c r="CN167" i="2"/>
  <c r="ER167" i="2"/>
  <c r="CN116" i="2"/>
  <c r="ER116" i="2"/>
  <c r="CN171" i="2"/>
  <c r="ER171" i="2"/>
  <c r="CN186" i="2"/>
  <c r="ER186" i="2"/>
  <c r="CK123" i="2"/>
  <c r="EO123" i="2"/>
  <c r="CK161" i="2"/>
  <c r="EO161" i="2"/>
  <c r="CK163" i="2"/>
  <c r="EO163" i="2"/>
  <c r="CK159" i="2"/>
  <c r="EO159" i="2"/>
  <c r="CK168" i="2"/>
  <c r="EO168" i="2"/>
  <c r="CK150" i="2"/>
  <c r="EO150" i="2"/>
  <c r="CM113" i="2"/>
  <c r="EQ113" i="2"/>
  <c r="CM139" i="2"/>
  <c r="EQ139" i="2"/>
  <c r="CM130" i="2"/>
  <c r="EQ130" i="2"/>
  <c r="CM178" i="2"/>
  <c r="EQ178" i="2"/>
  <c r="CM170" i="2"/>
  <c r="EQ170" i="2"/>
  <c r="CM160" i="2"/>
  <c r="EQ160" i="2"/>
  <c r="CM156" i="2"/>
  <c r="EQ156" i="2"/>
  <c r="CM162" i="2"/>
  <c r="EQ162" i="2"/>
  <c r="CI142" i="2"/>
  <c r="EM142" i="2"/>
  <c r="CI173" i="2"/>
  <c r="EM173" i="2"/>
  <c r="CI132" i="2"/>
  <c r="EM132" i="2"/>
  <c r="CI149" i="2"/>
  <c r="EM149" i="2"/>
  <c r="CI138" i="2"/>
  <c r="EM138" i="2"/>
  <c r="CI146" i="2"/>
  <c r="EM146" i="2"/>
  <c r="CI125" i="2"/>
  <c r="EM125" i="2"/>
  <c r="CI121" i="2"/>
  <c r="EM121" i="2"/>
  <c r="CI165" i="2"/>
  <c r="EM165" i="2"/>
  <c r="CO121" i="2"/>
  <c r="ES121" i="2"/>
  <c r="CO170" i="2"/>
  <c r="ES170" i="2"/>
  <c r="CL162" i="2"/>
  <c r="EP162" i="2"/>
  <c r="CJ166" i="2"/>
  <c r="EN166" i="2"/>
  <c r="CN120" i="2"/>
  <c r="ER120" i="2"/>
  <c r="CK125" i="2"/>
  <c r="EO125" i="2"/>
  <c r="CM189" i="2"/>
  <c r="EQ189" i="2"/>
  <c r="CI123" i="2"/>
  <c r="EM123" i="2"/>
  <c r="CL133" i="2"/>
  <c r="EP133" i="2"/>
  <c r="CO126" i="2"/>
  <c r="ES126" i="2"/>
  <c r="CJ165" i="2"/>
  <c r="EN165" i="2"/>
  <c r="CJ149" i="2"/>
  <c r="EN149" i="2"/>
  <c r="CJ168" i="2"/>
  <c r="EN168" i="2"/>
  <c r="CL121" i="2"/>
  <c r="EP121" i="2"/>
  <c r="CL175" i="2"/>
  <c r="EP175" i="2"/>
  <c r="CN161" i="2"/>
  <c r="ER161" i="2"/>
  <c r="CN156" i="2"/>
  <c r="ER156" i="2"/>
  <c r="CO156" i="2"/>
  <c r="ES156" i="2"/>
  <c r="CN129" i="2"/>
  <c r="ER129" i="2"/>
  <c r="CN170" i="2"/>
  <c r="ER170" i="2"/>
  <c r="CO163" i="2"/>
  <c r="ES163" i="2"/>
  <c r="CO115" i="2"/>
  <c r="ES115" i="2"/>
  <c r="CO162" i="2"/>
  <c r="ES162" i="2"/>
  <c r="CO138" i="2"/>
  <c r="ES138" i="2"/>
  <c r="CO131" i="2"/>
  <c r="ES131" i="2"/>
  <c r="CJ137" i="2"/>
  <c r="EN137" i="2"/>
  <c r="CJ164" i="2"/>
  <c r="EN164" i="2"/>
  <c r="CJ183" i="2"/>
  <c r="EN183" i="2"/>
  <c r="CJ161" i="2"/>
  <c r="EN161" i="2"/>
  <c r="CJ129" i="2"/>
  <c r="EN129" i="2"/>
  <c r="CJ176" i="2"/>
  <c r="EN176" i="2"/>
  <c r="CJ114" i="2"/>
  <c r="EN114" i="2"/>
  <c r="CL174" i="2"/>
  <c r="EP174" i="2"/>
  <c r="CL153" i="2"/>
  <c r="EP153" i="2"/>
  <c r="CL144" i="2"/>
  <c r="EP144" i="2"/>
  <c r="CL156" i="2"/>
  <c r="EP156" i="2"/>
  <c r="CL134" i="2"/>
  <c r="EP134" i="2"/>
  <c r="CO160" i="2"/>
  <c r="ES160" i="2"/>
  <c r="CL131" i="2"/>
  <c r="EP131" i="2"/>
  <c r="CK189" i="2"/>
  <c r="EO189" i="2"/>
  <c r="CO123" i="2"/>
  <c r="ES123" i="2"/>
  <c r="CN127" i="2"/>
  <c r="ER127" i="2"/>
  <c r="CN113" i="2"/>
  <c r="ER113" i="2"/>
  <c r="CN174" i="2"/>
  <c r="ER174" i="2"/>
  <c r="CN169" i="2"/>
  <c r="ER169" i="2"/>
  <c r="CN135" i="2"/>
  <c r="ER135" i="2"/>
  <c r="CN139" i="2"/>
  <c r="ER139" i="2"/>
  <c r="CK166" i="2"/>
  <c r="EO166" i="2"/>
  <c r="CK129" i="2"/>
  <c r="EO129" i="2"/>
  <c r="CK144" i="2"/>
  <c r="EO144" i="2"/>
  <c r="CK116" i="2"/>
  <c r="EO116" i="2"/>
  <c r="CK176" i="2"/>
  <c r="EO176" i="2"/>
  <c r="CK165" i="2"/>
  <c r="EO165" i="2"/>
  <c r="CM163" i="2"/>
  <c r="EQ163" i="2"/>
  <c r="CM114" i="2"/>
  <c r="EQ114" i="2"/>
  <c r="CM149" i="2"/>
  <c r="EQ149" i="2"/>
  <c r="CM157" i="2"/>
  <c r="EQ157" i="2"/>
  <c r="CM133" i="2"/>
  <c r="EQ133" i="2"/>
  <c r="CM117" i="2"/>
  <c r="EQ117" i="2"/>
  <c r="CM127" i="2"/>
  <c r="EQ127" i="2"/>
  <c r="CI183" i="2"/>
  <c r="EM183" i="2"/>
  <c r="CI157" i="2"/>
  <c r="EM157" i="2"/>
  <c r="CI156" i="2"/>
  <c r="EM156" i="2"/>
  <c r="CI127" i="2"/>
  <c r="EM127" i="2"/>
  <c r="CI133" i="2"/>
  <c r="EM133" i="2"/>
  <c r="CI162" i="2"/>
  <c r="EM162" i="2"/>
  <c r="CI179" i="2"/>
  <c r="EM179" i="2"/>
  <c r="CI168" i="2"/>
  <c r="EM168" i="2"/>
  <c r="CM159" i="2"/>
  <c r="EQ159" i="2"/>
  <c r="CI167" i="2"/>
  <c r="EM167" i="2"/>
  <c r="CK124" i="2"/>
  <c r="EO124" i="2"/>
  <c r="CO173" i="2"/>
  <c r="ES173" i="2"/>
  <c r="CJ124" i="2"/>
  <c r="EN124" i="2"/>
  <c r="CL178" i="2"/>
  <c r="EP178" i="2"/>
  <c r="CN136" i="2"/>
  <c r="ER136" i="2"/>
  <c r="CK120" i="2"/>
  <c r="EO120" i="2"/>
  <c r="CM143" i="2"/>
  <c r="EQ143" i="2"/>
  <c r="CI118" i="2"/>
  <c r="EM118" i="2"/>
  <c r="CI129" i="2"/>
  <c r="EM129" i="2"/>
  <c r="CK118" i="2"/>
  <c r="EO118" i="2"/>
  <c r="CO118" i="2"/>
  <c r="ES118" i="2"/>
  <c r="CO161" i="2"/>
  <c r="ES161" i="2"/>
  <c r="CJ133" i="2"/>
  <c r="EN133" i="2"/>
  <c r="CJ151" i="2"/>
  <c r="EN151" i="2"/>
  <c r="CO153" i="2"/>
  <c r="ES153" i="2"/>
  <c r="CJ167" i="2"/>
  <c r="EN167" i="2"/>
  <c r="CL147" i="2"/>
  <c r="EP147" i="2"/>
  <c r="CO171" i="2"/>
  <c r="ES171" i="2"/>
  <c r="CO182" i="2"/>
  <c r="ES182" i="2"/>
  <c r="CO145" i="2"/>
  <c r="ES145" i="2"/>
  <c r="CO147" i="2"/>
  <c r="ES147" i="2"/>
  <c r="CJ143" i="2"/>
  <c r="EN143" i="2"/>
  <c r="CJ178" i="2"/>
  <c r="EN178" i="2"/>
  <c r="CJ146" i="2"/>
  <c r="EN146" i="2"/>
  <c r="CJ174" i="2"/>
  <c r="EN174" i="2"/>
  <c r="CJ123" i="2"/>
  <c r="EN123" i="2"/>
  <c r="CJ152" i="2"/>
  <c r="EN152" i="2"/>
  <c r="CJ115" i="2"/>
  <c r="EN115" i="2"/>
  <c r="CL122" i="2"/>
  <c r="EP122" i="2"/>
  <c r="CL145" i="2"/>
  <c r="EP145" i="2"/>
  <c r="CL168" i="2"/>
  <c r="EP168" i="2"/>
  <c r="CL128" i="2"/>
  <c r="EP128" i="2"/>
  <c r="CL135" i="2"/>
  <c r="EP135" i="2"/>
  <c r="CN115" i="2"/>
  <c r="ER115" i="2"/>
  <c r="CO174" i="2"/>
  <c r="ES174" i="2"/>
  <c r="CO150" i="2"/>
  <c r="ES150" i="2"/>
  <c r="CL148" i="2"/>
  <c r="EP148" i="2"/>
  <c r="CL169" i="2"/>
  <c r="EP169" i="2"/>
  <c r="CN148" i="2"/>
  <c r="ER148" i="2"/>
  <c r="CN178" i="2"/>
  <c r="ER178" i="2"/>
  <c r="CN175" i="2"/>
  <c r="ER175" i="2"/>
  <c r="CN145" i="2"/>
  <c r="ER145" i="2"/>
  <c r="CN157" i="2"/>
  <c r="ER157" i="2"/>
  <c r="CK142" i="2"/>
  <c r="EO142" i="2"/>
  <c r="CK186" i="2"/>
  <c r="EO186" i="2"/>
  <c r="CK137" i="2"/>
  <c r="EO137" i="2"/>
  <c r="CK135" i="2"/>
  <c r="EO135" i="2"/>
  <c r="CK136" i="2"/>
  <c r="EO136" i="2"/>
  <c r="CK126" i="2"/>
  <c r="EO126" i="2"/>
  <c r="CM174" i="2"/>
  <c r="EQ174" i="2"/>
  <c r="CM187" i="2"/>
  <c r="EQ187" i="2"/>
  <c r="CM147" i="2"/>
  <c r="EQ147" i="2"/>
  <c r="CM183" i="2"/>
  <c r="EQ183" i="2"/>
  <c r="CM146" i="2"/>
  <c r="EQ146" i="2"/>
  <c r="CM177" i="2"/>
  <c r="EQ177" i="2"/>
  <c r="CM138" i="2"/>
  <c r="EQ138" i="2"/>
  <c r="CI153" i="2"/>
  <c r="EM153" i="2"/>
  <c r="CI177" i="2"/>
  <c r="EM177" i="2"/>
  <c r="CI176" i="2"/>
  <c r="EM176" i="2"/>
  <c r="CI147" i="2"/>
  <c r="EM147" i="2"/>
  <c r="CI124" i="2"/>
  <c r="EM124" i="2"/>
  <c r="CI139" i="2"/>
  <c r="EM139" i="2"/>
  <c r="CI145" i="2"/>
  <c r="EM145" i="2"/>
  <c r="CI152" i="2"/>
  <c r="EM152" i="2"/>
  <c r="CM165" i="2"/>
  <c r="EQ165" i="2"/>
  <c r="CI169" i="2"/>
  <c r="EM169" i="2"/>
  <c r="CJ179" i="2"/>
  <c r="EN179" i="2"/>
  <c r="CO133" i="2"/>
  <c r="ES133" i="2"/>
  <c r="CJ139" i="2"/>
  <c r="EN139" i="2"/>
  <c r="CL173" i="2"/>
  <c r="EP173" i="2"/>
  <c r="CO169" i="2"/>
  <c r="ES169" i="2"/>
  <c r="CN182" i="2"/>
  <c r="ER182" i="2"/>
  <c r="CK179" i="2"/>
  <c r="EO179" i="2"/>
  <c r="CM169" i="2"/>
  <c r="EQ169" i="2"/>
  <c r="CM123" i="2"/>
  <c r="EQ123" i="2"/>
  <c r="CI182" i="2"/>
  <c r="EM182" i="2"/>
  <c r="CI186" i="2"/>
  <c r="EM186" i="2"/>
  <c r="CJ173" i="2"/>
  <c r="EN173" i="2"/>
  <c r="CO157" i="2"/>
  <c r="ES157" i="2"/>
  <c r="CO179" i="2"/>
  <c r="ES179" i="2"/>
  <c r="CJ126" i="2"/>
  <c r="EN126" i="2"/>
  <c r="CN141" i="2"/>
  <c r="ER141" i="2"/>
  <c r="CJ119" i="2"/>
  <c r="EN119" i="2"/>
  <c r="CO178" i="2"/>
  <c r="ES178" i="2"/>
  <c r="CO142" i="2"/>
  <c r="ES142" i="2"/>
  <c r="CO164" i="2"/>
  <c r="ES164" i="2"/>
  <c r="CK169" i="2"/>
  <c r="EO169" i="2"/>
  <c r="CL139" i="2"/>
  <c r="EP139" i="2"/>
  <c r="CO166" i="2"/>
  <c r="ES166" i="2"/>
  <c r="CO175" i="2"/>
  <c r="ES175" i="2"/>
  <c r="CO165" i="2"/>
  <c r="ES165" i="2"/>
  <c r="CO128" i="2"/>
  <c r="ES128" i="2"/>
  <c r="CO168" i="2"/>
  <c r="ES168" i="2"/>
  <c r="CO134" i="2"/>
  <c r="ES134" i="2"/>
  <c r="CJ186" i="2"/>
  <c r="EN186" i="2"/>
  <c r="CJ163" i="2"/>
  <c r="EN163" i="2"/>
  <c r="CJ141" i="2"/>
  <c r="EN141" i="2"/>
  <c r="CJ177" i="2"/>
  <c r="EN177" i="2"/>
  <c r="CJ117" i="2"/>
  <c r="EN117" i="2"/>
  <c r="CJ145" i="2"/>
  <c r="EN145" i="2"/>
  <c r="CL157" i="2"/>
  <c r="EP157" i="2"/>
  <c r="CL132" i="2"/>
  <c r="EP132" i="2"/>
  <c r="CL136" i="2"/>
  <c r="EP136" i="2"/>
  <c r="CL120" i="2"/>
  <c r="EP120" i="2"/>
  <c r="CL127" i="2"/>
  <c r="EP127" i="2"/>
  <c r="CL176" i="2"/>
  <c r="EP176" i="2"/>
  <c r="CO189" i="2"/>
  <c r="ES189" i="2"/>
  <c r="CK139" i="2"/>
  <c r="EO139" i="2"/>
  <c r="CL142" i="2"/>
  <c r="EP142" i="2"/>
  <c r="CN168" i="2"/>
  <c r="ER168" i="2"/>
  <c r="CL158" i="2"/>
  <c r="EP158" i="2"/>
  <c r="CN123" i="2"/>
  <c r="ER123" i="2"/>
  <c r="CN125" i="2"/>
  <c r="ER125" i="2"/>
  <c r="CN177" i="2"/>
  <c r="ER177" i="2"/>
  <c r="CN152" i="2"/>
  <c r="ER152" i="2"/>
  <c r="CN128" i="2"/>
  <c r="ER128" i="2"/>
  <c r="CK183" i="2"/>
  <c r="EO183" i="2"/>
  <c r="CK130" i="2"/>
  <c r="EO130" i="2"/>
  <c r="CK146" i="2"/>
  <c r="EO146" i="2"/>
  <c r="CK117" i="2"/>
  <c r="EO117" i="2"/>
  <c r="CK187" i="2"/>
  <c r="EO187" i="2"/>
  <c r="CK170" i="2"/>
  <c r="EO170" i="2"/>
  <c r="CM175" i="2"/>
  <c r="EQ175" i="2"/>
  <c r="CM176" i="2"/>
  <c r="EQ176" i="2"/>
  <c r="CM126" i="2"/>
  <c r="EQ126" i="2"/>
  <c r="CM179" i="2"/>
  <c r="EQ179" i="2"/>
  <c r="CM150" i="2"/>
  <c r="EQ150" i="2"/>
  <c r="CM116" i="2"/>
  <c r="EQ116" i="2"/>
  <c r="CM119" i="2"/>
  <c r="EQ119" i="2"/>
  <c r="CI150" i="2"/>
  <c r="EM150" i="2"/>
  <c r="CI158" i="2"/>
  <c r="EM158" i="2"/>
  <c r="CI135" i="2"/>
  <c r="EM135" i="2"/>
  <c r="CI113" i="2"/>
  <c r="EM113" i="2"/>
  <c r="CI114" i="2"/>
  <c r="EM114" i="2"/>
  <c r="CI143" i="2"/>
  <c r="EM143" i="2"/>
  <c r="CI161" i="2"/>
  <c r="EM161" i="2"/>
  <c r="CI188" i="2"/>
  <c r="EM188" i="2"/>
  <c r="CM115" i="2"/>
  <c r="EQ115" i="2"/>
  <c r="CH189" i="2"/>
  <c r="CD122" i="1"/>
  <c r="EL122" i="2" s="1"/>
  <c r="CD119" i="1"/>
  <c r="EL119" i="2" s="1"/>
  <c r="CD159" i="1"/>
  <c r="EL159" i="2" s="1"/>
  <c r="CD175" i="1"/>
  <c r="EL175" i="2" s="1"/>
  <c r="CD160" i="1"/>
  <c r="EL160" i="2" s="1"/>
  <c r="CD188" i="1"/>
  <c r="EL188" i="2" s="1"/>
  <c r="CD179" i="1"/>
  <c r="EL179" i="2" s="1"/>
  <c r="CD127" i="1"/>
  <c r="EL127" i="2" s="1"/>
  <c r="CD117" i="1"/>
  <c r="EL117" i="2" s="1"/>
  <c r="CD124" i="1"/>
  <c r="EL124" i="2" s="1"/>
  <c r="CD169" i="1"/>
  <c r="EL169" i="2" s="1"/>
  <c r="CD133" i="1"/>
  <c r="EL133" i="2" s="1"/>
  <c r="BC193" i="1"/>
  <c r="BC195" i="1" s="1"/>
  <c r="CD118" i="1"/>
  <c r="EL118" i="2" s="1"/>
  <c r="CD128" i="1"/>
  <c r="EL128" i="2" s="1"/>
  <c r="CD141" i="1"/>
  <c r="EL141" i="2" s="1"/>
  <c r="CD114" i="1"/>
  <c r="EL114" i="2" s="1"/>
  <c r="CD146" i="1"/>
  <c r="EL146" i="2" s="1"/>
  <c r="CG113" i="1"/>
  <c r="EO113" i="2" s="1"/>
  <c r="BD193" i="1"/>
  <c r="BD195" i="1" s="1"/>
  <c r="CD150" i="1"/>
  <c r="EL150" i="2" s="1"/>
  <c r="CD147" i="1"/>
  <c r="EL147" i="2" s="1"/>
  <c r="CD144" i="1"/>
  <c r="EL144" i="2" s="1"/>
  <c r="CD115" i="1"/>
  <c r="EL115" i="2" s="1"/>
  <c r="CH193" i="1"/>
  <c r="CH205" i="1" s="1"/>
  <c r="CH206" i="1" s="1"/>
  <c r="CL112" i="2"/>
  <c r="CD126" i="1"/>
  <c r="EL126" i="2" s="1"/>
  <c r="CJ193" i="1"/>
  <c r="CJ205" i="1" s="1"/>
  <c r="CJ206" i="1" s="1"/>
  <c r="CN112" i="2"/>
  <c r="CD168" i="1"/>
  <c r="EL168" i="2" s="1"/>
  <c r="CD173" i="1"/>
  <c r="EL173" i="2" s="1"/>
  <c r="CD137" i="1"/>
  <c r="EL137" i="2" s="1"/>
  <c r="CD148" i="1"/>
  <c r="EL148" i="2" s="1"/>
  <c r="CD130" i="1"/>
  <c r="EL130" i="2" s="1"/>
  <c r="CD131" i="1"/>
  <c r="EL131" i="2" s="1"/>
  <c r="CD161" i="1"/>
  <c r="EL161" i="2" s="1"/>
  <c r="CD167" i="1"/>
  <c r="EL167" i="2" s="1"/>
  <c r="CD143" i="1"/>
  <c r="EL143" i="2" s="1"/>
  <c r="CD151" i="1"/>
  <c r="EL151" i="2" s="1"/>
  <c r="CD139" i="1"/>
  <c r="EL139" i="2" s="1"/>
  <c r="CD170" i="1"/>
  <c r="EL170" i="2" s="1"/>
  <c r="CD123" i="1"/>
  <c r="EL123" i="2" s="1"/>
  <c r="CD129" i="1"/>
  <c r="EL129" i="2" s="1"/>
  <c r="CD174" i="1"/>
  <c r="EL174" i="2" s="1"/>
  <c r="CD183" i="1"/>
  <c r="EL183" i="2" s="1"/>
  <c r="CJ112" i="2"/>
  <c r="CF193" i="1"/>
  <c r="CF205" i="1" s="1"/>
  <c r="CF206" i="1" s="1"/>
  <c r="CD158" i="1"/>
  <c r="EL158" i="2" s="1"/>
  <c r="CD142" i="1"/>
  <c r="EL142" i="2" s="1"/>
  <c r="CD166" i="1"/>
  <c r="EL166" i="2" s="1"/>
  <c r="CD113" i="1"/>
  <c r="EL113" i="2" s="1"/>
  <c r="CD132" i="1"/>
  <c r="EL132" i="2" s="1"/>
  <c r="CD164" i="1"/>
  <c r="EL164" i="2" s="1"/>
  <c r="BF193" i="1"/>
  <c r="BF195" i="1" s="1"/>
  <c r="CI112" i="1"/>
  <c r="EQ112" i="2" s="1"/>
  <c r="CD121" i="1"/>
  <c r="EL121" i="2" s="1"/>
  <c r="CD152" i="1"/>
  <c r="EL152" i="2" s="1"/>
  <c r="CD145" i="1"/>
  <c r="EL145" i="2" s="1"/>
  <c r="CD162" i="1"/>
  <c r="EL162" i="2" s="1"/>
  <c r="CD125" i="1"/>
  <c r="EL125" i="2" s="1"/>
  <c r="CD186" i="1"/>
  <c r="EL186" i="2" s="1"/>
  <c r="CD135" i="1"/>
  <c r="EL135" i="2" s="1"/>
  <c r="CD120" i="1"/>
  <c r="EL120" i="2" s="1"/>
  <c r="BH193" i="1"/>
  <c r="BH195" i="1" s="1"/>
  <c r="CK112" i="1"/>
  <c r="ES112" i="2" s="1"/>
  <c r="CD177" i="1"/>
  <c r="EL177" i="2" s="1"/>
  <c r="BA193" i="1"/>
  <c r="BA195" i="1" s="1"/>
  <c r="CD112" i="1"/>
  <c r="EL112" i="2" s="1"/>
  <c r="BB193" i="1"/>
  <c r="BB195" i="1" s="1"/>
  <c r="CE112" i="1"/>
  <c r="EM112" i="2" s="1"/>
  <c r="CD182" i="1"/>
  <c r="EL182" i="2" s="1"/>
  <c r="CD165" i="1"/>
  <c r="EL165" i="2" s="1"/>
  <c r="CD176" i="1"/>
  <c r="EL176" i="2" s="1"/>
  <c r="BE193" i="1"/>
  <c r="BE195" i="1" s="1"/>
  <c r="CD138" i="1"/>
  <c r="EL138" i="2" s="1"/>
  <c r="BG193" i="1"/>
  <c r="BG195" i="1" s="1"/>
  <c r="CD171" i="1"/>
  <c r="EL171" i="2" s="1"/>
  <c r="CD187" i="1"/>
  <c r="EL187" i="2" s="1"/>
  <c r="CD156" i="1"/>
  <c r="EL156" i="2" s="1"/>
  <c r="CD134" i="1"/>
  <c r="EL134" i="2" s="1"/>
  <c r="CD136" i="1"/>
  <c r="EL136" i="2" s="1"/>
  <c r="CD153" i="1"/>
  <c r="EL153" i="2" s="1"/>
  <c r="CD157" i="1"/>
  <c r="EL157" i="2" s="1"/>
  <c r="CD149" i="1"/>
  <c r="EL149" i="2" s="1"/>
  <c r="CD178" i="1"/>
  <c r="EL178" i="2" s="1"/>
  <c r="CD116" i="1"/>
  <c r="EL116" i="2" s="1"/>
  <c r="CD163" i="1"/>
  <c r="EL163" i="2" s="1"/>
  <c r="CN193" i="2" l="1"/>
  <c r="CN204" i="2" s="1"/>
  <c r="CN205" i="2" s="1"/>
  <c r="EP193" i="2"/>
  <c r="EP204" i="2" s="1"/>
  <c r="EP205" i="2" s="1"/>
  <c r="ER193" i="2"/>
  <c r="ER204" i="2" s="1"/>
  <c r="ER205" i="2" s="1"/>
  <c r="EN193" i="2"/>
  <c r="EN204" i="2" s="1"/>
  <c r="EN205" i="2" s="1"/>
  <c r="EL193" i="2"/>
  <c r="EL204" i="2" s="1"/>
  <c r="EL205" i="2" s="1"/>
  <c r="EO193" i="2"/>
  <c r="EO204" i="2" s="1"/>
  <c r="EO205" i="2" s="1"/>
  <c r="ES193" i="2"/>
  <c r="ES204" i="2" s="1"/>
  <c r="ES205" i="2" s="1"/>
  <c r="CL193" i="2"/>
  <c r="CL204" i="2" s="1"/>
  <c r="CL205" i="2" s="1"/>
  <c r="EM193" i="2"/>
  <c r="EM204" i="2" s="1"/>
  <c r="EM205" i="2" s="1"/>
  <c r="EQ193" i="2"/>
  <c r="EQ204" i="2" s="1"/>
  <c r="EQ205" i="2" s="1"/>
  <c r="CJ193" i="2"/>
  <c r="CJ204" i="2" s="1"/>
  <c r="CJ205" i="2" s="1"/>
  <c r="CH187" i="2"/>
  <c r="CH158" i="2"/>
  <c r="CH135" i="2"/>
  <c r="CH151" i="2"/>
  <c r="CH173" i="2"/>
  <c r="CH144" i="2"/>
  <c r="CH133" i="2"/>
  <c r="CH175" i="2"/>
  <c r="CH149" i="2"/>
  <c r="CH143" i="2"/>
  <c r="CH168" i="2"/>
  <c r="CH147" i="2"/>
  <c r="CH169" i="2"/>
  <c r="CH159" i="2"/>
  <c r="CH178" i="2"/>
  <c r="CH157" i="2"/>
  <c r="CH138" i="2"/>
  <c r="CH125" i="2"/>
  <c r="CH164" i="2"/>
  <c r="CH183" i="2"/>
  <c r="CH167" i="2"/>
  <c r="CH150" i="2"/>
  <c r="CH146" i="2"/>
  <c r="CH124" i="2"/>
  <c r="CH119" i="2"/>
  <c r="CH120" i="2"/>
  <c r="CH139" i="2"/>
  <c r="CH160" i="2"/>
  <c r="CH171" i="2"/>
  <c r="CH162" i="2"/>
  <c r="CH132" i="2"/>
  <c r="CH174" i="2"/>
  <c r="CH161" i="2"/>
  <c r="CH114" i="2"/>
  <c r="CH117" i="2"/>
  <c r="CH122" i="2"/>
  <c r="CH115" i="2"/>
  <c r="CH186" i="2"/>
  <c r="CH153" i="2"/>
  <c r="CH136" i="2"/>
  <c r="CH177" i="2"/>
  <c r="CH113" i="2"/>
  <c r="CH129" i="2"/>
  <c r="CH131" i="2"/>
  <c r="CH126" i="2"/>
  <c r="CH141" i="2"/>
  <c r="CH127" i="2"/>
  <c r="CH176" i="2"/>
  <c r="CH145" i="2"/>
  <c r="CH134" i="2"/>
  <c r="CH165" i="2"/>
  <c r="CH152" i="2"/>
  <c r="CH166" i="2"/>
  <c r="CH123" i="2"/>
  <c r="CH130" i="2"/>
  <c r="CH128" i="2"/>
  <c r="CH179" i="2"/>
  <c r="CH116" i="2"/>
  <c r="CH137" i="2"/>
  <c r="CH163" i="2"/>
  <c r="CH156" i="2"/>
  <c r="CH182" i="2"/>
  <c r="CH121" i="2"/>
  <c r="CH142" i="2"/>
  <c r="CH170" i="2"/>
  <c r="CH148" i="2"/>
  <c r="CH118" i="2"/>
  <c r="BH205" i="1"/>
  <c r="BH206" i="1" s="1"/>
  <c r="BG205" i="1"/>
  <c r="BG206" i="1" s="1"/>
  <c r="BE205" i="1"/>
  <c r="BE206" i="1" s="1"/>
  <c r="BA205" i="1"/>
  <c r="BA206" i="1" s="1"/>
  <c r="BC205" i="1"/>
  <c r="BC206" i="1" s="1"/>
  <c r="BB205" i="1"/>
  <c r="BB206" i="1" s="1"/>
  <c r="BF205" i="1"/>
  <c r="BF206" i="1" s="1"/>
  <c r="BD205" i="1"/>
  <c r="BD206" i="1" s="1"/>
  <c r="CH188" i="2"/>
  <c r="CK113" i="2"/>
  <c r="CK193" i="2" s="1"/>
  <c r="CK204" i="2" s="1"/>
  <c r="CK205" i="2" s="1"/>
  <c r="CG193" i="1"/>
  <c r="CG205" i="1" s="1"/>
  <c r="CG206" i="1" s="1"/>
  <c r="CM112" i="2"/>
  <c r="CM193" i="2" s="1"/>
  <c r="CM204" i="2" s="1"/>
  <c r="CM205" i="2" s="1"/>
  <c r="CI193" i="1"/>
  <c r="CI205" i="1" s="1"/>
  <c r="CI206" i="1" s="1"/>
  <c r="CI112" i="2"/>
  <c r="CI193" i="2" s="1"/>
  <c r="CI204" i="2" s="1"/>
  <c r="CI205" i="2" s="1"/>
  <c r="CE193" i="1"/>
  <c r="CE205" i="1" s="1"/>
  <c r="CE206" i="1" s="1"/>
  <c r="CD193" i="1"/>
  <c r="CD205" i="1" s="1"/>
  <c r="CD206" i="1" s="1"/>
  <c r="CH112" i="2"/>
  <c r="CO112" i="2"/>
  <c r="CO193" i="2" s="1"/>
  <c r="CO204" i="2" s="1"/>
  <c r="CO205" i="2" s="1"/>
  <c r="CK193" i="1"/>
  <c r="CK205" i="1" s="1"/>
  <c r="CK206" i="1" s="1"/>
  <c r="CH193" i="2" l="1"/>
  <c r="CH204" i="2" s="1"/>
  <c r="CH205" i="2" s="1"/>
  <c r="BG191" i="2" l="1"/>
  <c r="AA191" i="2" s="1"/>
  <c r="Y191" i="3" l="1"/>
  <c r="BH190" i="2" l="1"/>
  <c r="AB190" i="2" l="1"/>
  <c r="BH191" i="2"/>
  <c r="Z190" i="3" l="1"/>
  <c r="BI190" i="2" s="1"/>
  <c r="AB191" i="2"/>
  <c r="Z191" i="3" l="1"/>
  <c r="BI191" i="2" s="1"/>
  <c r="AC191" i="2" s="1"/>
  <c r="AC190" i="2"/>
  <c r="AA190" i="3" s="1"/>
  <c r="AA191" i="3" l="1"/>
  <c r="BJ190" i="2"/>
  <c r="AD190" i="2" l="1"/>
  <c r="AB190" i="3" s="1"/>
  <c r="BJ191" i="2" l="1"/>
  <c r="AD191" i="2" l="1"/>
  <c r="BK190" i="2"/>
  <c r="AE190" i="2" l="1"/>
  <c r="AC190" i="3" s="1"/>
  <c r="AB191" i="3"/>
  <c r="BK191" i="2" l="1"/>
  <c r="AE191" i="2" l="1"/>
  <c r="BL190" i="2"/>
  <c r="AF190" i="2" s="1"/>
  <c r="AC191" i="3" l="1"/>
  <c r="BM190" i="2"/>
  <c r="AD190" i="3" l="1"/>
  <c r="BL191" i="2"/>
  <c r="AF191" i="2" s="1"/>
  <c r="D190" i="2"/>
  <c r="AG190" i="2"/>
  <c r="BM191" i="2" l="1"/>
  <c r="AD191" i="3" l="1"/>
  <c r="AG191" i="2"/>
  <c r="D191" i="2"/>
  <c r="L61" i="2" l="1"/>
  <c r="L77" i="2"/>
  <c r="L78" i="2"/>
  <c r="L60" i="2"/>
  <c r="L57" i="2"/>
  <c r="L59" i="2"/>
  <c r="L53" i="2"/>
  <c r="L56" i="2"/>
  <c r="L54" i="2"/>
  <c r="L68" i="2"/>
  <c r="L51" i="2"/>
  <c r="L67" i="2"/>
  <c r="L55" i="2"/>
  <c r="L73" i="2"/>
  <c r="L71" i="2"/>
  <c r="L58" i="2"/>
  <c r="L66" i="2"/>
  <c r="L52" i="2"/>
  <c r="L64" i="2"/>
  <c r="L74" i="2"/>
  <c r="L70" i="2"/>
  <c r="L63" i="2"/>
  <c r="L69" i="2"/>
  <c r="L65" i="2"/>
  <c r="L62" i="2"/>
  <c r="L76" i="2"/>
  <c r="L75" i="2"/>
  <c r="L72" i="2"/>
  <c r="L50" i="2"/>
  <c r="L201" i="2" l="1"/>
  <c r="J63" i="3"/>
  <c r="J52" i="3"/>
  <c r="J71" i="3"/>
  <c r="J72" i="3"/>
  <c r="J70" i="3"/>
  <c r="J66" i="3"/>
  <c r="L80" i="2"/>
  <c r="L202" i="2" s="1"/>
  <c r="J50" i="3"/>
  <c r="AS50" i="2" s="1"/>
  <c r="J75" i="3"/>
  <c r="J76" i="3"/>
  <c r="J62" i="3"/>
  <c r="J74" i="3"/>
  <c r="J69" i="3"/>
  <c r="J64" i="3"/>
  <c r="J65" i="3"/>
  <c r="J58" i="3"/>
  <c r="J51" i="3"/>
  <c r="J55" i="3"/>
  <c r="J56" i="3"/>
  <c r="J73" i="3"/>
  <c r="J67" i="3"/>
  <c r="J54" i="3"/>
  <c r="J78" i="3"/>
  <c r="J59" i="3"/>
  <c r="J57" i="3"/>
  <c r="J77" i="3"/>
  <c r="J68" i="3"/>
  <c r="J53" i="3"/>
  <c r="J60" i="3"/>
  <c r="J61" i="3"/>
  <c r="AS53" i="2" l="1"/>
  <c r="M53" i="2" s="1"/>
  <c r="K53" i="3" s="1"/>
  <c r="AS59" i="2"/>
  <c r="M59" i="2" s="1"/>
  <c r="K59" i="3" s="1"/>
  <c r="AS73" i="2"/>
  <c r="M73" i="2" s="1"/>
  <c r="K73" i="3" s="1"/>
  <c r="AS58" i="2"/>
  <c r="M58" i="2" s="1"/>
  <c r="K58" i="3" s="1"/>
  <c r="AS74" i="2"/>
  <c r="M74" i="2" s="1"/>
  <c r="K74" i="3" s="1"/>
  <c r="AS72" i="2"/>
  <c r="M72" i="2" s="1"/>
  <c r="K72" i="3" s="1"/>
  <c r="AS68" i="2"/>
  <c r="M68" i="2" s="1"/>
  <c r="K68" i="3" s="1"/>
  <c r="AS78" i="2"/>
  <c r="M78" i="2" s="1"/>
  <c r="K78" i="3" s="1"/>
  <c r="AS56" i="2"/>
  <c r="M56" i="2" s="1"/>
  <c r="K56" i="3" s="1"/>
  <c r="AS65" i="2"/>
  <c r="M65" i="2" s="1"/>
  <c r="K65" i="3" s="1"/>
  <c r="AS62" i="2"/>
  <c r="M62" i="2" s="1"/>
  <c r="K62" i="3" s="1"/>
  <c r="AS71" i="2"/>
  <c r="M71" i="2" s="1"/>
  <c r="K71" i="3" s="1"/>
  <c r="AS61" i="2"/>
  <c r="M61" i="2" s="1"/>
  <c r="K61" i="3" s="1"/>
  <c r="AS77" i="2"/>
  <c r="M77" i="2" s="1"/>
  <c r="K77" i="3" s="1"/>
  <c r="AS54" i="2"/>
  <c r="M54" i="2" s="1"/>
  <c r="K54" i="3" s="1"/>
  <c r="AS55" i="2"/>
  <c r="M55" i="2" s="1"/>
  <c r="K55" i="3" s="1"/>
  <c r="AS64" i="2"/>
  <c r="M64" i="2" s="1"/>
  <c r="K64" i="3" s="1"/>
  <c r="AS76" i="2"/>
  <c r="M76" i="2" s="1"/>
  <c r="K76" i="3" s="1"/>
  <c r="AS66" i="2"/>
  <c r="M66" i="2" s="1"/>
  <c r="K66" i="3" s="1"/>
  <c r="AS52" i="2"/>
  <c r="M52" i="2" s="1"/>
  <c r="K52" i="3" s="1"/>
  <c r="AS60" i="2"/>
  <c r="M60" i="2" s="1"/>
  <c r="K60" i="3" s="1"/>
  <c r="AS57" i="2"/>
  <c r="M57" i="2" s="1"/>
  <c r="K57" i="3" s="1"/>
  <c r="AS67" i="2"/>
  <c r="M67" i="2" s="1"/>
  <c r="K67" i="3" s="1"/>
  <c r="AS51" i="2"/>
  <c r="AS69" i="2"/>
  <c r="M69" i="2" s="1"/>
  <c r="K69" i="3" s="1"/>
  <c r="AS75" i="2"/>
  <c r="M75" i="2" s="1"/>
  <c r="K75" i="3" s="1"/>
  <c r="AS70" i="2"/>
  <c r="M70" i="2" s="1"/>
  <c r="K70" i="3" s="1"/>
  <c r="AS63" i="2"/>
  <c r="M63" i="2" s="1"/>
  <c r="K63" i="3" s="1"/>
  <c r="J80" i="3"/>
  <c r="J198" i="3" s="1"/>
  <c r="M51" i="2" l="1"/>
  <c r="AS201" i="2"/>
  <c r="AT69" i="2"/>
  <c r="N69" i="2" s="1"/>
  <c r="L69" i="3" s="1"/>
  <c r="AT60" i="2"/>
  <c r="N60" i="2" s="1"/>
  <c r="L60" i="3" s="1"/>
  <c r="AT64" i="2"/>
  <c r="N64" i="2" s="1"/>
  <c r="L64" i="3" s="1"/>
  <c r="AT61" i="2"/>
  <c r="N61" i="2" s="1"/>
  <c r="L61" i="3" s="1"/>
  <c r="AT56" i="2"/>
  <c r="N56" i="2" s="1"/>
  <c r="L56" i="3" s="1"/>
  <c r="AT74" i="2"/>
  <c r="N74" i="2" s="1"/>
  <c r="L74" i="3" s="1"/>
  <c r="AT53" i="2"/>
  <c r="N53" i="2" s="1"/>
  <c r="L53" i="3" s="1"/>
  <c r="AT63" i="2"/>
  <c r="N63" i="2" s="1"/>
  <c r="L63" i="3" s="1"/>
  <c r="AT52" i="2"/>
  <c r="N52" i="2" s="1"/>
  <c r="L52" i="3" s="1"/>
  <c r="AT55" i="2"/>
  <c r="N55" i="2" s="1"/>
  <c r="L55" i="3" s="1"/>
  <c r="AT71" i="2"/>
  <c r="N71" i="2" s="1"/>
  <c r="L71" i="3" s="1"/>
  <c r="AT78" i="2"/>
  <c r="N78" i="2" s="1"/>
  <c r="L78" i="3" s="1"/>
  <c r="AT58" i="2"/>
  <c r="N58" i="2" s="1"/>
  <c r="L58" i="3" s="1"/>
  <c r="AT70" i="2"/>
  <c r="N70" i="2" s="1"/>
  <c r="L70" i="3" s="1"/>
  <c r="AT67" i="2"/>
  <c r="N67" i="2" s="1"/>
  <c r="L67" i="3" s="1"/>
  <c r="AT66" i="2"/>
  <c r="N66" i="2" s="1"/>
  <c r="L66" i="3" s="1"/>
  <c r="AT54" i="2"/>
  <c r="N54" i="2" s="1"/>
  <c r="L54" i="3" s="1"/>
  <c r="AT62" i="2"/>
  <c r="N62" i="2" s="1"/>
  <c r="L62" i="3" s="1"/>
  <c r="AT68" i="2"/>
  <c r="N68" i="2" s="1"/>
  <c r="L68" i="3" s="1"/>
  <c r="AT73" i="2"/>
  <c r="N73" i="2" s="1"/>
  <c r="L73" i="3" s="1"/>
  <c r="AT75" i="2"/>
  <c r="N75" i="2" s="1"/>
  <c r="L75" i="3" s="1"/>
  <c r="AT57" i="2"/>
  <c r="N57" i="2" s="1"/>
  <c r="L57" i="3" s="1"/>
  <c r="AT76" i="2"/>
  <c r="N76" i="2" s="1"/>
  <c r="L76" i="3" s="1"/>
  <c r="AT77" i="2"/>
  <c r="N77" i="2" s="1"/>
  <c r="L77" i="3" s="1"/>
  <c r="AT65" i="2"/>
  <c r="N65" i="2" s="1"/>
  <c r="L65" i="3" s="1"/>
  <c r="AT72" i="2"/>
  <c r="N72" i="2" s="1"/>
  <c r="L72" i="3" s="1"/>
  <c r="AT59" i="2"/>
  <c r="N59" i="2" s="1"/>
  <c r="L59" i="3" s="1"/>
  <c r="AS80" i="2"/>
  <c r="AS202" i="2" s="1"/>
  <c r="M50" i="2"/>
  <c r="K51" i="3" l="1"/>
  <c r="AT51" i="2" s="1"/>
  <c r="M201" i="2"/>
  <c r="AU77" i="2"/>
  <c r="O77" i="2" s="1"/>
  <c r="M77" i="3" s="1"/>
  <c r="AU66" i="2"/>
  <c r="O66" i="2" s="1"/>
  <c r="M66" i="3" s="1"/>
  <c r="AU70" i="2"/>
  <c r="O70" i="2" s="1"/>
  <c r="M70" i="3" s="1"/>
  <c r="AU78" i="2"/>
  <c r="O78" i="2" s="1"/>
  <c r="M78" i="3" s="1"/>
  <c r="AU69" i="2"/>
  <c r="O69" i="2" s="1"/>
  <c r="M69" i="3" s="1"/>
  <c r="AU59" i="2"/>
  <c r="O59" i="2" s="1"/>
  <c r="M59" i="3" s="1"/>
  <c r="AU65" i="2"/>
  <c r="O65" i="2" s="1"/>
  <c r="M65" i="3" s="1"/>
  <c r="AU68" i="2"/>
  <c r="O68" i="2" s="1"/>
  <c r="M68" i="3" s="1"/>
  <c r="AU58" i="2"/>
  <c r="O58" i="2" s="1"/>
  <c r="M58" i="3" s="1"/>
  <c r="AU52" i="2"/>
  <c r="O52" i="2" s="1"/>
  <c r="M52" i="3" s="1"/>
  <c r="AU74" i="2"/>
  <c r="O74" i="2" s="1"/>
  <c r="M74" i="3" s="1"/>
  <c r="AU67" i="2"/>
  <c r="O67" i="2" s="1"/>
  <c r="M67" i="3" s="1"/>
  <c r="AU76" i="2"/>
  <c r="O76" i="2" s="1"/>
  <c r="M76" i="3" s="1"/>
  <c r="AU60" i="2"/>
  <c r="O60" i="2" s="1"/>
  <c r="M60" i="3" s="1"/>
  <c r="AU75" i="2"/>
  <c r="O75" i="2" s="1"/>
  <c r="M75" i="3" s="1"/>
  <c r="AU61" i="2"/>
  <c r="O61" i="2" s="1"/>
  <c r="M61" i="3" s="1"/>
  <c r="AU57" i="2"/>
  <c r="O57" i="2" s="1"/>
  <c r="M57" i="3" s="1"/>
  <c r="AU54" i="2"/>
  <c r="O54" i="2" s="1"/>
  <c r="M54" i="3" s="1"/>
  <c r="AU62" i="2"/>
  <c r="O62" i="2" s="1"/>
  <c r="M62" i="3" s="1"/>
  <c r="AU71" i="2"/>
  <c r="O71" i="2" s="1"/>
  <c r="M71" i="3" s="1"/>
  <c r="AU55" i="2"/>
  <c r="O55" i="2" s="1"/>
  <c r="M55" i="3" s="1"/>
  <c r="AU73" i="2"/>
  <c r="O73" i="2" s="1"/>
  <c r="M73" i="3" s="1"/>
  <c r="AU72" i="2"/>
  <c r="O72" i="2" s="1"/>
  <c r="M72" i="3" s="1"/>
  <c r="AU56" i="2"/>
  <c r="O56" i="2" s="1"/>
  <c r="M56" i="3" s="1"/>
  <c r="AU63" i="2"/>
  <c r="O63" i="2" s="1"/>
  <c r="M63" i="3" s="1"/>
  <c r="AU53" i="2"/>
  <c r="O53" i="2" s="1"/>
  <c r="M53" i="3" s="1"/>
  <c r="AU64" i="2"/>
  <c r="O64" i="2" s="1"/>
  <c r="M64" i="3" s="1"/>
  <c r="K50" i="3"/>
  <c r="AT50" i="2" s="1"/>
  <c r="M80" i="2"/>
  <c r="M202" i="2" s="1"/>
  <c r="N51" i="2" l="1"/>
  <c r="AT201" i="2"/>
  <c r="AV56" i="2"/>
  <c r="P56" i="2" s="1"/>
  <c r="N56" i="3" s="1"/>
  <c r="AV61" i="2"/>
  <c r="P61" i="2" s="1"/>
  <c r="N61" i="3" s="1"/>
  <c r="AV64" i="2"/>
  <c r="P64" i="2" s="1"/>
  <c r="N64" i="3" s="1"/>
  <c r="AV72" i="2"/>
  <c r="P72" i="2" s="1"/>
  <c r="N72" i="3" s="1"/>
  <c r="AV62" i="2"/>
  <c r="P62" i="2" s="1"/>
  <c r="N62" i="3" s="1"/>
  <c r="AV75" i="2"/>
  <c r="P75" i="2" s="1"/>
  <c r="N75" i="3" s="1"/>
  <c r="AV68" i="2"/>
  <c r="P68" i="2" s="1"/>
  <c r="N68" i="3" s="1"/>
  <c r="AV78" i="2"/>
  <c r="P78" i="2" s="1"/>
  <c r="N78" i="3" s="1"/>
  <c r="AV73" i="2"/>
  <c r="P73" i="2" s="1"/>
  <c r="N73" i="3" s="1"/>
  <c r="AV60" i="2"/>
  <c r="P60" i="2" s="1"/>
  <c r="N60" i="3" s="1"/>
  <c r="AV74" i="2"/>
  <c r="P74" i="2" s="1"/>
  <c r="N74" i="3" s="1"/>
  <c r="AV65" i="2"/>
  <c r="P65" i="2" s="1"/>
  <c r="N65" i="3" s="1"/>
  <c r="AV70" i="2"/>
  <c r="P70" i="2" s="1"/>
  <c r="N70" i="3" s="1"/>
  <c r="AV53" i="2"/>
  <c r="P53" i="2" s="1"/>
  <c r="N53" i="3" s="1"/>
  <c r="AV54" i="2"/>
  <c r="P54" i="2" s="1"/>
  <c r="N54" i="3" s="1"/>
  <c r="AV63" i="2"/>
  <c r="P63" i="2" s="1"/>
  <c r="N63" i="3" s="1"/>
  <c r="AV55" i="2"/>
  <c r="P55" i="2" s="1"/>
  <c r="N55" i="3" s="1"/>
  <c r="AV57" i="2"/>
  <c r="P57" i="2" s="1"/>
  <c r="N57" i="3" s="1"/>
  <c r="AV76" i="2"/>
  <c r="P76" i="2" s="1"/>
  <c r="N76" i="3" s="1"/>
  <c r="AV52" i="2"/>
  <c r="P52" i="2" s="1"/>
  <c r="N52" i="3" s="1"/>
  <c r="AV59" i="2"/>
  <c r="P59" i="2" s="1"/>
  <c r="N59" i="3" s="1"/>
  <c r="AV66" i="2"/>
  <c r="P66" i="2" s="1"/>
  <c r="N66" i="3" s="1"/>
  <c r="AV71" i="2"/>
  <c r="P71" i="2" s="1"/>
  <c r="N71" i="3" s="1"/>
  <c r="AV67" i="2"/>
  <c r="P67" i="2" s="1"/>
  <c r="N67" i="3" s="1"/>
  <c r="AV58" i="2"/>
  <c r="P58" i="2" s="1"/>
  <c r="N58" i="3" s="1"/>
  <c r="AV69" i="2"/>
  <c r="P69" i="2" s="1"/>
  <c r="N69" i="3" s="1"/>
  <c r="AV77" i="2"/>
  <c r="P77" i="2" s="1"/>
  <c r="N77" i="3" s="1"/>
  <c r="K80" i="3"/>
  <c r="K198" i="3" s="1"/>
  <c r="L51" i="3" l="1"/>
  <c r="AU51" i="2" s="1"/>
  <c r="N201" i="2"/>
  <c r="AW52" i="2"/>
  <c r="Q52" i="2" s="1"/>
  <c r="AW65" i="2"/>
  <c r="Q65" i="2" s="1"/>
  <c r="AW77" i="2"/>
  <c r="Q77" i="2" s="1"/>
  <c r="AW71" i="2"/>
  <c r="Q71" i="2" s="1"/>
  <c r="AW76" i="2"/>
  <c r="Q76" i="2" s="1"/>
  <c r="AW54" i="2"/>
  <c r="Q54" i="2" s="1"/>
  <c r="AW74" i="2"/>
  <c r="Q74" i="2" s="1"/>
  <c r="AW68" i="2"/>
  <c r="Q68" i="2" s="1"/>
  <c r="AW72" i="2"/>
  <c r="Q72" i="2" s="1"/>
  <c r="AW69" i="2"/>
  <c r="Q69" i="2" s="1"/>
  <c r="AW53" i="2"/>
  <c r="Q53" i="2" s="1"/>
  <c r="AW64" i="2"/>
  <c r="Q64" i="2" s="1"/>
  <c r="AW66" i="2"/>
  <c r="Q66" i="2" s="1"/>
  <c r="AW57" i="2"/>
  <c r="Q57" i="2" s="1"/>
  <c r="AW60" i="2"/>
  <c r="Q60" i="2" s="1"/>
  <c r="AW58" i="2"/>
  <c r="Q58" i="2" s="1"/>
  <c r="AW59" i="2"/>
  <c r="Q59" i="2" s="1"/>
  <c r="AW55" i="2"/>
  <c r="Q55" i="2" s="1"/>
  <c r="AW70" i="2"/>
  <c r="Q70" i="2" s="1"/>
  <c r="AW73" i="2"/>
  <c r="Q73" i="2" s="1"/>
  <c r="AW75" i="2"/>
  <c r="Q75" i="2" s="1"/>
  <c r="AW61" i="2"/>
  <c r="Q61" i="2" s="1"/>
  <c r="AW67" i="2"/>
  <c r="Q67" i="2" s="1"/>
  <c r="AW63" i="2"/>
  <c r="Q63" i="2" s="1"/>
  <c r="AW78" i="2"/>
  <c r="Q78" i="2" s="1"/>
  <c r="AW62" i="2"/>
  <c r="Q62" i="2" s="1"/>
  <c r="AW56" i="2"/>
  <c r="Q56" i="2" s="1"/>
  <c r="AT80" i="2"/>
  <c r="AT202" i="2" s="1"/>
  <c r="N50" i="2"/>
  <c r="O51" i="2" l="1"/>
  <c r="AU201" i="2"/>
  <c r="C73" i="2"/>
  <c r="C67" i="2"/>
  <c r="O67" i="3"/>
  <c r="AX67" i="2" s="1"/>
  <c r="R67" i="2" s="1"/>
  <c r="P67" i="3" s="1"/>
  <c r="AY67" i="2" s="1"/>
  <c r="S67" i="2" s="1"/>
  <c r="C70" i="2"/>
  <c r="O70" i="3"/>
  <c r="AX70" i="2" s="1"/>
  <c r="R70" i="2" s="1"/>
  <c r="P70" i="3" s="1"/>
  <c r="AY70" i="2" s="1"/>
  <c r="S70" i="2" s="1"/>
  <c r="C60" i="2"/>
  <c r="O60" i="3"/>
  <c r="AX60" i="2" s="1"/>
  <c r="R60" i="2" s="1"/>
  <c r="P60" i="3" s="1"/>
  <c r="AY60" i="2" s="1"/>
  <c r="S60" i="2" s="1"/>
  <c r="O68" i="3"/>
  <c r="AX68" i="2" s="1"/>
  <c r="R68" i="2" s="1"/>
  <c r="C68" i="2"/>
  <c r="O71" i="3"/>
  <c r="AX71" i="2" s="1"/>
  <c r="R71" i="2" s="1"/>
  <c r="P71" i="3" s="1"/>
  <c r="AY71" i="2" s="1"/>
  <c r="S71" i="2" s="1"/>
  <c r="C71" i="2"/>
  <c r="O61" i="3"/>
  <c r="AX61" i="2" s="1"/>
  <c r="R61" i="2" s="1"/>
  <c r="P61" i="3" s="1"/>
  <c r="AY61" i="2" s="1"/>
  <c r="S61" i="2" s="1"/>
  <c r="C61" i="2"/>
  <c r="C55" i="2"/>
  <c r="O55" i="3"/>
  <c r="AX55" i="2" s="1"/>
  <c r="R55" i="2" s="1"/>
  <c r="P55" i="3" s="1"/>
  <c r="AY55" i="2" s="1"/>
  <c r="S55" i="2" s="1"/>
  <c r="C57" i="2"/>
  <c r="O57" i="3"/>
  <c r="AX57" i="2" s="1"/>
  <c r="R57" i="2" s="1"/>
  <c r="P57" i="3" s="1"/>
  <c r="AY57" i="2" s="1"/>
  <c r="S57" i="2" s="1"/>
  <c r="O53" i="3"/>
  <c r="AX53" i="2" s="1"/>
  <c r="R53" i="2" s="1"/>
  <c r="P53" i="3" s="1"/>
  <c r="AY53" i="2" s="1"/>
  <c r="S53" i="2" s="1"/>
  <c r="C53" i="2"/>
  <c r="O74" i="3"/>
  <c r="AX74" i="2" s="1"/>
  <c r="R74" i="2" s="1"/>
  <c r="P74" i="3" s="1"/>
  <c r="AY74" i="2" s="1"/>
  <c r="S74" i="2" s="1"/>
  <c r="C74" i="2"/>
  <c r="C77" i="2"/>
  <c r="O77" i="3"/>
  <c r="AX77" i="2" s="1"/>
  <c r="R77" i="2" s="1"/>
  <c r="P77" i="3" s="1"/>
  <c r="AY77" i="2" s="1"/>
  <c r="S77" i="2" s="1"/>
  <c r="O56" i="3"/>
  <c r="AX56" i="2" s="1"/>
  <c r="R56" i="2" s="1"/>
  <c r="P56" i="3" s="1"/>
  <c r="AY56" i="2" s="1"/>
  <c r="S56" i="2" s="1"/>
  <c r="C56" i="2"/>
  <c r="C75" i="2"/>
  <c r="O75" i="3"/>
  <c r="AX75" i="2" s="1"/>
  <c r="R75" i="2" s="1"/>
  <c r="P75" i="3" s="1"/>
  <c r="AY75" i="2" s="1"/>
  <c r="S75" i="2" s="1"/>
  <c r="O66" i="3"/>
  <c r="AX66" i="2" s="1"/>
  <c r="R66" i="2" s="1"/>
  <c r="P66" i="3" s="1"/>
  <c r="AY66" i="2" s="1"/>
  <c r="S66" i="2" s="1"/>
  <c r="C66" i="2"/>
  <c r="C69" i="2"/>
  <c r="O69" i="3"/>
  <c r="AX69" i="2" s="1"/>
  <c r="R69" i="2" s="1"/>
  <c r="P69" i="3" s="1"/>
  <c r="AY69" i="2" s="1"/>
  <c r="S69" i="2" s="1"/>
  <c r="C54" i="2"/>
  <c r="O54" i="3"/>
  <c r="AX54" i="2" s="1"/>
  <c r="R54" i="2" s="1"/>
  <c r="P54" i="3" s="1"/>
  <c r="AY54" i="2" s="1"/>
  <c r="S54" i="2" s="1"/>
  <c r="C65" i="2"/>
  <c r="O65" i="3"/>
  <c r="AX65" i="2" s="1"/>
  <c r="R65" i="2" s="1"/>
  <c r="P65" i="3" s="1"/>
  <c r="AY65" i="2" s="1"/>
  <c r="S65" i="2" s="1"/>
  <c r="O62" i="3"/>
  <c r="AX62" i="2" s="1"/>
  <c r="R62" i="2" s="1"/>
  <c r="P62" i="3" s="1"/>
  <c r="AY62" i="2" s="1"/>
  <c r="S62" i="2" s="1"/>
  <c r="C62" i="2"/>
  <c r="C78" i="2"/>
  <c r="O78" i="3"/>
  <c r="AX78" i="2" s="1"/>
  <c r="R78" i="2" s="1"/>
  <c r="P78" i="3" s="1"/>
  <c r="AY78" i="2" s="1"/>
  <c r="S78" i="2" s="1"/>
  <c r="O59" i="3"/>
  <c r="AX59" i="2" s="1"/>
  <c r="R59" i="2" s="1"/>
  <c r="P59" i="3" s="1"/>
  <c r="AY59" i="2" s="1"/>
  <c r="S59" i="2" s="1"/>
  <c r="C59" i="2"/>
  <c r="C63" i="2"/>
  <c r="O63" i="3"/>
  <c r="AX63" i="2" s="1"/>
  <c r="R63" i="2" s="1"/>
  <c r="P63" i="3" s="1"/>
  <c r="AY63" i="2" s="1"/>
  <c r="S63" i="2" s="1"/>
  <c r="C58" i="2"/>
  <c r="O58" i="3"/>
  <c r="AX58" i="2" s="1"/>
  <c r="R58" i="2" s="1"/>
  <c r="P58" i="3" s="1"/>
  <c r="AY58" i="2" s="1"/>
  <c r="S58" i="2" s="1"/>
  <c r="O64" i="3"/>
  <c r="AX64" i="2" s="1"/>
  <c r="R64" i="2" s="1"/>
  <c r="P64" i="3" s="1"/>
  <c r="AY64" i="2" s="1"/>
  <c r="S64" i="2" s="1"/>
  <c r="C64" i="2"/>
  <c r="C72" i="2"/>
  <c r="O72" i="3"/>
  <c r="AX72" i="2" s="1"/>
  <c r="R72" i="2" s="1"/>
  <c r="P72" i="3" s="1"/>
  <c r="AY72" i="2" s="1"/>
  <c r="S72" i="2" s="1"/>
  <c r="O76" i="3"/>
  <c r="AX76" i="2" s="1"/>
  <c r="R76" i="2" s="1"/>
  <c r="P76" i="3" s="1"/>
  <c r="AY76" i="2" s="1"/>
  <c r="S76" i="2" s="1"/>
  <c r="C76" i="2"/>
  <c r="C52" i="2"/>
  <c r="O52" i="3"/>
  <c r="AX52" i="2" s="1"/>
  <c r="R52" i="2" s="1"/>
  <c r="P52" i="3" s="1"/>
  <c r="AY52" i="2" s="1"/>
  <c r="S52" i="2" s="1"/>
  <c r="O73" i="3"/>
  <c r="AX73" i="2" s="1"/>
  <c r="R73" i="2" s="1"/>
  <c r="P73" i="3" s="1"/>
  <c r="AY73" i="2" s="1"/>
  <c r="S73" i="2" s="1"/>
  <c r="P68" i="3"/>
  <c r="AY68" i="2" s="1"/>
  <c r="S68" i="2" s="1"/>
  <c r="N80" i="2"/>
  <c r="N202" i="2" s="1"/>
  <c r="L50" i="3"/>
  <c r="AU50" i="2" s="1"/>
  <c r="M51" i="3" l="1"/>
  <c r="AV51" i="2" s="1"/>
  <c r="O201" i="2"/>
  <c r="Q76" i="3"/>
  <c r="AZ76" i="2" s="1"/>
  <c r="T76" i="2" s="1"/>
  <c r="Q68" i="3"/>
  <c r="AZ68" i="2" s="1"/>
  <c r="T68" i="2" s="1"/>
  <c r="Q53" i="3"/>
  <c r="AZ53" i="2" s="1"/>
  <c r="T53" i="2" s="1"/>
  <c r="Q74" i="3"/>
  <c r="AZ74" i="2" s="1"/>
  <c r="T74" i="2" s="1"/>
  <c r="Q67" i="3"/>
  <c r="AZ67" i="2" s="1"/>
  <c r="T67" i="2" s="1"/>
  <c r="Q70" i="3"/>
  <c r="AZ70" i="2" s="1"/>
  <c r="T70" i="2" s="1"/>
  <c r="Q69" i="3"/>
  <c r="AZ69" i="2" s="1"/>
  <c r="T69" i="2" s="1"/>
  <c r="Q65" i="3"/>
  <c r="AZ65" i="2" s="1"/>
  <c r="T65" i="2" s="1"/>
  <c r="Q55" i="3"/>
  <c r="AZ55" i="2" s="1"/>
  <c r="T55" i="2" s="1"/>
  <c r="Q57" i="3"/>
  <c r="AZ57" i="2" s="1"/>
  <c r="T57" i="2" s="1"/>
  <c r="Q64" i="3"/>
  <c r="AZ64" i="2" s="1"/>
  <c r="T64" i="2" s="1"/>
  <c r="Q58" i="3"/>
  <c r="AZ58" i="2" s="1"/>
  <c r="T58" i="2" s="1"/>
  <c r="Q61" i="3"/>
  <c r="AZ61" i="2" s="1"/>
  <c r="T61" i="2" s="1"/>
  <c r="Q56" i="3"/>
  <c r="AZ56" i="2" s="1"/>
  <c r="T56" i="2" s="1"/>
  <c r="Q77" i="3"/>
  <c r="AZ77" i="2" s="1"/>
  <c r="T77" i="2" s="1"/>
  <c r="Q59" i="3"/>
  <c r="AZ59" i="2" s="1"/>
  <c r="T59" i="2" s="1"/>
  <c r="Q52" i="3"/>
  <c r="AZ52" i="2" s="1"/>
  <c r="T52" i="2" s="1"/>
  <c r="Q71" i="3"/>
  <c r="AZ71" i="2" s="1"/>
  <c r="T71" i="2" s="1"/>
  <c r="Q62" i="3"/>
  <c r="AZ62" i="2" s="1"/>
  <c r="T62" i="2" s="1"/>
  <c r="Q75" i="3"/>
  <c r="AZ75" i="2" s="1"/>
  <c r="T75" i="2" s="1"/>
  <c r="Q60" i="3"/>
  <c r="AZ60" i="2" s="1"/>
  <c r="T60" i="2" s="1"/>
  <c r="Q73" i="3"/>
  <c r="AZ73" i="2" s="1"/>
  <c r="T73" i="2" s="1"/>
  <c r="Q54" i="3"/>
  <c r="AZ54" i="2" s="1"/>
  <c r="T54" i="2" s="1"/>
  <c r="Q72" i="3"/>
  <c r="AZ72" i="2" s="1"/>
  <c r="T72" i="2" s="1"/>
  <c r="Q63" i="3"/>
  <c r="AZ63" i="2" s="1"/>
  <c r="T63" i="2" s="1"/>
  <c r="Q66" i="3"/>
  <c r="AZ66" i="2" s="1"/>
  <c r="T66" i="2" s="1"/>
  <c r="Q78" i="3"/>
  <c r="AZ78" i="2" s="1"/>
  <c r="T78" i="2" s="1"/>
  <c r="L80" i="3"/>
  <c r="L198" i="3" s="1"/>
  <c r="P51" i="2" l="1"/>
  <c r="AV201" i="2"/>
  <c r="R75" i="3"/>
  <c r="BA75" i="2" s="1"/>
  <c r="U75" i="2" s="1"/>
  <c r="R59" i="3"/>
  <c r="BA59" i="2" s="1"/>
  <c r="U59" i="2" s="1"/>
  <c r="R58" i="3"/>
  <c r="BA58" i="2" s="1"/>
  <c r="R76" i="3"/>
  <c r="BA76" i="2" s="1"/>
  <c r="U76" i="2" s="1"/>
  <c r="R78" i="3"/>
  <c r="BA78" i="2" s="1"/>
  <c r="U78" i="2" s="1"/>
  <c r="R54" i="3"/>
  <c r="BA54" i="2" s="1"/>
  <c r="U54" i="2" s="1"/>
  <c r="R62" i="3"/>
  <c r="BA62" i="2" s="1"/>
  <c r="U62" i="2" s="1"/>
  <c r="R77" i="3"/>
  <c r="BA77" i="2" s="1"/>
  <c r="U77" i="2" s="1"/>
  <c r="R64" i="3"/>
  <c r="BA64" i="2" s="1"/>
  <c r="R65" i="3"/>
  <c r="BA65" i="2" s="1"/>
  <c r="U65" i="2" s="1"/>
  <c r="R74" i="3"/>
  <c r="BA74" i="2" s="1"/>
  <c r="U74" i="2" s="1"/>
  <c r="R66" i="3"/>
  <c r="BA66" i="2" s="1"/>
  <c r="U66" i="2" s="1"/>
  <c r="R57" i="3"/>
  <c r="BA57" i="2" s="1"/>
  <c r="U57" i="2" s="1"/>
  <c r="R73" i="3"/>
  <c r="BA73" i="2" s="1"/>
  <c r="U73" i="2" s="1"/>
  <c r="R71" i="3"/>
  <c r="BA71" i="2" s="1"/>
  <c r="R56" i="3"/>
  <c r="BA56" i="2" s="1"/>
  <c r="U56" i="2" s="1"/>
  <c r="R69" i="3"/>
  <c r="BA69" i="2" s="1"/>
  <c r="U69" i="2" s="1"/>
  <c r="R53" i="3"/>
  <c r="BA53" i="2" s="1"/>
  <c r="U53" i="2" s="1"/>
  <c r="R63" i="3"/>
  <c r="BA63" i="2" s="1"/>
  <c r="U63" i="2" s="1"/>
  <c r="R60" i="3"/>
  <c r="BA60" i="2" s="1"/>
  <c r="U60" i="2" s="1"/>
  <c r="R52" i="3"/>
  <c r="BA52" i="2" s="1"/>
  <c r="U52" i="2" s="1"/>
  <c r="R61" i="3"/>
  <c r="BA61" i="2" s="1"/>
  <c r="U61" i="2" s="1"/>
  <c r="R55" i="3"/>
  <c r="BA55" i="2" s="1"/>
  <c r="U55" i="2" s="1"/>
  <c r="R70" i="3"/>
  <c r="BA70" i="2" s="1"/>
  <c r="U70" i="2" s="1"/>
  <c r="R68" i="3"/>
  <c r="BA68" i="2" s="1"/>
  <c r="U68" i="2" s="1"/>
  <c r="R72" i="3"/>
  <c r="BA72" i="2" s="1"/>
  <c r="U72" i="2" s="1"/>
  <c r="R67" i="3"/>
  <c r="BA67" i="2" s="1"/>
  <c r="U67" i="2" s="1"/>
  <c r="AU80" i="2"/>
  <c r="AU202" i="2" s="1"/>
  <c r="O50" i="2"/>
  <c r="N51" i="3" l="1"/>
  <c r="AW51" i="2" s="1"/>
  <c r="P201" i="2"/>
  <c r="S66" i="3"/>
  <c r="BB66" i="2" s="1"/>
  <c r="V66" i="2" s="1"/>
  <c r="S76" i="3"/>
  <c r="BB76" i="2" s="1"/>
  <c r="V76" i="2" s="1"/>
  <c r="S67" i="3"/>
  <c r="BB67" i="2" s="1"/>
  <c r="V67" i="2" s="1"/>
  <c r="S61" i="3"/>
  <c r="BB61" i="2" s="1"/>
  <c r="V61" i="2" s="1"/>
  <c r="S69" i="3"/>
  <c r="BB69" i="2" s="1"/>
  <c r="V69" i="2" s="1"/>
  <c r="S56" i="3"/>
  <c r="BB56" i="2" s="1"/>
  <c r="V56" i="2" s="1"/>
  <c r="S65" i="3"/>
  <c r="BB65" i="2" s="1"/>
  <c r="V65" i="2" s="1"/>
  <c r="S59" i="3"/>
  <c r="BB59" i="2" s="1"/>
  <c r="V59" i="2" s="1"/>
  <c r="S68" i="3"/>
  <c r="BB68" i="2" s="1"/>
  <c r="V68" i="2" s="1"/>
  <c r="S60" i="3"/>
  <c r="BB60" i="2" s="1"/>
  <c r="V60" i="2" s="1"/>
  <c r="S73" i="3"/>
  <c r="BB73" i="2" s="1"/>
  <c r="V73" i="2" s="1"/>
  <c r="S77" i="3"/>
  <c r="BB77" i="2" s="1"/>
  <c r="V77" i="2" s="1"/>
  <c r="S72" i="3"/>
  <c r="BB72" i="2" s="1"/>
  <c r="S70" i="3"/>
  <c r="BB70" i="2" s="1"/>
  <c r="V70" i="2" s="1"/>
  <c r="S63" i="3"/>
  <c r="BB63" i="2" s="1"/>
  <c r="V63" i="2" s="1"/>
  <c r="S53" i="3"/>
  <c r="BB53" i="2" s="1"/>
  <c r="V53" i="2" s="1"/>
  <c r="S74" i="3"/>
  <c r="BB74" i="2" s="1"/>
  <c r="V74" i="2" s="1"/>
  <c r="S62" i="3"/>
  <c r="BB62" i="2" s="1"/>
  <c r="V62" i="2" s="1"/>
  <c r="S78" i="3"/>
  <c r="BB78" i="2" s="1"/>
  <c r="V78" i="2" s="1"/>
  <c r="S75" i="3"/>
  <c r="BB75" i="2" s="1"/>
  <c r="S55" i="3"/>
  <c r="BB55" i="2" s="1"/>
  <c r="V55" i="2" s="1"/>
  <c r="S52" i="3"/>
  <c r="BB52" i="2" s="1"/>
  <c r="V52" i="2" s="1"/>
  <c r="S57" i="3"/>
  <c r="BB57" i="2" s="1"/>
  <c r="V57" i="2" s="1"/>
  <c r="O80" i="2"/>
  <c r="O202" i="2" s="1"/>
  <c r="M50" i="3"/>
  <c r="AV50" i="2" s="1"/>
  <c r="U71" i="2"/>
  <c r="U64" i="2"/>
  <c r="S54" i="3"/>
  <c r="BB54" i="2" s="1"/>
  <c r="V54" i="2" s="1"/>
  <c r="U58" i="2"/>
  <c r="Q51" i="2" l="1"/>
  <c r="AW201" i="2"/>
  <c r="T59" i="3"/>
  <c r="BC59" i="2" s="1"/>
  <c r="W59" i="2" s="1"/>
  <c r="T66" i="3"/>
  <c r="BC66" i="2" s="1"/>
  <c r="W66" i="2" s="1"/>
  <c r="T63" i="3"/>
  <c r="BC63" i="2" s="1"/>
  <c r="W63" i="2" s="1"/>
  <c r="T73" i="3"/>
  <c r="BC73" i="2" s="1"/>
  <c r="W73" i="2" s="1"/>
  <c r="T65" i="3"/>
  <c r="BC65" i="2" s="1"/>
  <c r="W65" i="2" s="1"/>
  <c r="T60" i="3"/>
  <c r="BC60" i="2" s="1"/>
  <c r="W60" i="2" s="1"/>
  <c r="T70" i="3"/>
  <c r="BC70" i="2" s="1"/>
  <c r="W70" i="2" s="1"/>
  <c r="T56" i="3"/>
  <c r="BC56" i="2" s="1"/>
  <c r="W56" i="2" s="1"/>
  <c r="T67" i="3"/>
  <c r="BC67" i="2" s="1"/>
  <c r="W67" i="2" s="1"/>
  <c r="T68" i="3"/>
  <c r="BC68" i="2" s="1"/>
  <c r="W68" i="2" s="1"/>
  <c r="T69" i="3"/>
  <c r="BC69" i="2" s="1"/>
  <c r="T76" i="3"/>
  <c r="BC76" i="2" s="1"/>
  <c r="W76" i="2" s="1"/>
  <c r="T77" i="3"/>
  <c r="BC77" i="2" s="1"/>
  <c r="W77" i="2" s="1"/>
  <c r="T54" i="3"/>
  <c r="BC54" i="2" s="1"/>
  <c r="W54" i="2" s="1"/>
  <c r="T57" i="3"/>
  <c r="BC57" i="2" s="1"/>
  <c r="W57" i="2" s="1"/>
  <c r="T53" i="3"/>
  <c r="BC53" i="2" s="1"/>
  <c r="W53" i="2" s="1"/>
  <c r="S71" i="3"/>
  <c r="BB71" i="2" s="1"/>
  <c r="V71" i="2" s="1"/>
  <c r="V75" i="2"/>
  <c r="V72" i="2"/>
  <c r="S64" i="3"/>
  <c r="BB64" i="2" s="1"/>
  <c r="V64" i="2" s="1"/>
  <c r="M80" i="3"/>
  <c r="M198" i="3" s="1"/>
  <c r="T74" i="3"/>
  <c r="BC74" i="2" s="1"/>
  <c r="S58" i="3"/>
  <c r="BB58" i="2" s="1"/>
  <c r="V58" i="2" s="1"/>
  <c r="T55" i="3"/>
  <c r="BC55" i="2" s="1"/>
  <c r="T62" i="3"/>
  <c r="BC62" i="2" s="1"/>
  <c r="T52" i="3"/>
  <c r="BC52" i="2" s="1"/>
  <c r="W52" i="2" s="1"/>
  <c r="T78" i="3"/>
  <c r="BC78" i="2" s="1"/>
  <c r="W78" i="2" s="1"/>
  <c r="T61" i="3"/>
  <c r="BC61" i="2" s="1"/>
  <c r="W61" i="2" s="1"/>
  <c r="Q201" i="2" l="1"/>
  <c r="O51" i="3"/>
  <c r="AX51" i="2" s="1"/>
  <c r="C51" i="2"/>
  <c r="C201" i="2" s="1"/>
  <c r="U77" i="3"/>
  <c r="BD77" i="2" s="1"/>
  <c r="X77" i="2" s="1"/>
  <c r="U67" i="3"/>
  <c r="BD67" i="2" s="1"/>
  <c r="X67" i="2" s="1"/>
  <c r="U66" i="3"/>
  <c r="BD66" i="2" s="1"/>
  <c r="X66" i="2" s="1"/>
  <c r="U76" i="3"/>
  <c r="BD76" i="2" s="1"/>
  <c r="X76" i="2" s="1"/>
  <c r="U56" i="3"/>
  <c r="BD56" i="2" s="1"/>
  <c r="X56" i="2" s="1"/>
  <c r="U65" i="3"/>
  <c r="BD65" i="2" s="1"/>
  <c r="X65" i="2" s="1"/>
  <c r="U59" i="3"/>
  <c r="BD59" i="2" s="1"/>
  <c r="X59" i="2" s="1"/>
  <c r="T58" i="3"/>
  <c r="BC58" i="2" s="1"/>
  <c r="W58" i="2" s="1"/>
  <c r="T64" i="3"/>
  <c r="BC64" i="2" s="1"/>
  <c r="W64" i="2" s="1"/>
  <c r="U70" i="3"/>
  <c r="BD70" i="2" s="1"/>
  <c r="X70" i="2" s="1"/>
  <c r="U73" i="3"/>
  <c r="BD73" i="2" s="1"/>
  <c r="X73" i="2" s="1"/>
  <c r="U54" i="3"/>
  <c r="BD54" i="2" s="1"/>
  <c r="X54" i="2" s="1"/>
  <c r="U68" i="3"/>
  <c r="BD68" i="2" s="1"/>
  <c r="X68" i="2" s="1"/>
  <c r="U63" i="3"/>
  <c r="BD63" i="2" s="1"/>
  <c r="X63" i="2" s="1"/>
  <c r="U52" i="3"/>
  <c r="BD52" i="2" s="1"/>
  <c r="X52" i="2" s="1"/>
  <c r="U78" i="3"/>
  <c r="BD78" i="2" s="1"/>
  <c r="X78" i="2" s="1"/>
  <c r="T71" i="3"/>
  <c r="BC71" i="2" s="1"/>
  <c r="W71" i="2" s="1"/>
  <c r="W62" i="2"/>
  <c r="W74" i="2"/>
  <c r="T75" i="3"/>
  <c r="BC75" i="2" s="1"/>
  <c r="W75" i="2" s="1"/>
  <c r="W69" i="2"/>
  <c r="T72" i="3"/>
  <c r="BC72" i="2" s="1"/>
  <c r="W72" i="2" s="1"/>
  <c r="U57" i="3"/>
  <c r="BD57" i="2" s="1"/>
  <c r="X57" i="2" s="1"/>
  <c r="U60" i="3"/>
  <c r="BD60" i="2" s="1"/>
  <c r="X60" i="2" s="1"/>
  <c r="U61" i="3"/>
  <c r="BD61" i="2" s="1"/>
  <c r="X61" i="2" s="1"/>
  <c r="W55" i="2"/>
  <c r="AV80" i="2"/>
  <c r="AV202" i="2" s="1"/>
  <c r="P50" i="2"/>
  <c r="U53" i="3"/>
  <c r="BD53" i="2" s="1"/>
  <c r="R51" i="2" l="1"/>
  <c r="AX201" i="2"/>
  <c r="V54" i="3"/>
  <c r="BE54" i="2" s="1"/>
  <c r="Y54" i="2" s="1"/>
  <c r="U75" i="3"/>
  <c r="BD75" i="2" s="1"/>
  <c r="X75" i="2" s="1"/>
  <c r="V73" i="3"/>
  <c r="BE73" i="2" s="1"/>
  <c r="V65" i="3"/>
  <c r="BE65" i="2" s="1"/>
  <c r="Y65" i="2" s="1"/>
  <c r="V66" i="3"/>
  <c r="BE66" i="2" s="1"/>
  <c r="Y66" i="2" s="1"/>
  <c r="V70" i="3"/>
  <c r="BE70" i="2" s="1"/>
  <c r="Y70" i="2" s="1"/>
  <c r="V60" i="3"/>
  <c r="BE60" i="2" s="1"/>
  <c r="Y60" i="2" s="1"/>
  <c r="V68" i="3"/>
  <c r="BE68" i="2" s="1"/>
  <c r="Y68" i="2" s="1"/>
  <c r="V67" i="3"/>
  <c r="BE67" i="2" s="1"/>
  <c r="Y67" i="2" s="1"/>
  <c r="V52" i="3"/>
  <c r="BE52" i="2" s="1"/>
  <c r="Y52" i="2" s="1"/>
  <c r="V77" i="3"/>
  <c r="BE77" i="2" s="1"/>
  <c r="Y77" i="2" s="1"/>
  <c r="U69" i="3"/>
  <c r="BD69" i="2" s="1"/>
  <c r="X69" i="2" s="1"/>
  <c r="U55" i="3"/>
  <c r="BD55" i="2" s="1"/>
  <c r="X55" i="2" s="1"/>
  <c r="V61" i="3"/>
  <c r="BE61" i="2" s="1"/>
  <c r="Y61" i="2" s="1"/>
  <c r="V57" i="3"/>
  <c r="BE57" i="2" s="1"/>
  <c r="U72" i="3"/>
  <c r="BD72" i="2" s="1"/>
  <c r="X72" i="2" s="1"/>
  <c r="U74" i="3"/>
  <c r="BD74" i="2" s="1"/>
  <c r="X74" i="2" s="1"/>
  <c r="X53" i="2"/>
  <c r="P80" i="2"/>
  <c r="P202" i="2" s="1"/>
  <c r="N50" i="3"/>
  <c r="AW50" i="2" s="1"/>
  <c r="U62" i="3"/>
  <c r="BD62" i="2" s="1"/>
  <c r="X62" i="2" s="1"/>
  <c r="U71" i="3"/>
  <c r="BD71" i="2" s="1"/>
  <c r="X71" i="2" s="1"/>
  <c r="V78" i="3"/>
  <c r="BE78" i="2" s="1"/>
  <c r="Y78" i="2" s="1"/>
  <c r="V63" i="3"/>
  <c r="BE63" i="2" s="1"/>
  <c r="Y63" i="2" s="1"/>
  <c r="U64" i="3"/>
  <c r="BD64" i="2" s="1"/>
  <c r="X64" i="2" s="1"/>
  <c r="U58" i="3"/>
  <c r="BD58" i="2" s="1"/>
  <c r="X58" i="2" s="1"/>
  <c r="V59" i="3"/>
  <c r="BE59" i="2" s="1"/>
  <c r="Y59" i="2" s="1"/>
  <c r="V56" i="3"/>
  <c r="BE56" i="2" s="1"/>
  <c r="Y56" i="2" s="1"/>
  <c r="V76" i="3"/>
  <c r="BE76" i="2" s="1"/>
  <c r="Y76" i="2" s="1"/>
  <c r="P51" i="3" l="1"/>
  <c r="AY51" i="2" s="1"/>
  <c r="R201" i="2"/>
  <c r="V62" i="3"/>
  <c r="BE62" i="2" s="1"/>
  <c r="Y62" i="2" s="1"/>
  <c r="W68" i="3"/>
  <c r="BF68" i="2" s="1"/>
  <c r="Z68" i="2" s="1"/>
  <c r="W65" i="3"/>
  <c r="BF65" i="2" s="1"/>
  <c r="Z65" i="2" s="1"/>
  <c r="W60" i="3"/>
  <c r="BF60" i="2" s="1"/>
  <c r="Z60" i="2" s="1"/>
  <c r="W70" i="3"/>
  <c r="BF70" i="2" s="1"/>
  <c r="Z70" i="2" s="1"/>
  <c r="V74" i="3"/>
  <c r="BE74" i="2" s="1"/>
  <c r="Y74" i="2" s="1"/>
  <c r="W61" i="3"/>
  <c r="BF61" i="2" s="1"/>
  <c r="Z61" i="2" s="1"/>
  <c r="V75" i="3"/>
  <c r="BE75" i="2" s="1"/>
  <c r="Y75" i="2" s="1"/>
  <c r="W76" i="3"/>
  <c r="BF76" i="2" s="1"/>
  <c r="Z76" i="2" s="1"/>
  <c r="V71" i="3"/>
  <c r="BE71" i="2" s="1"/>
  <c r="Y71" i="2" s="1"/>
  <c r="V55" i="3"/>
  <c r="BE55" i="2" s="1"/>
  <c r="Y55" i="2" s="1"/>
  <c r="W66" i="3"/>
  <c r="BF66" i="2" s="1"/>
  <c r="Z66" i="2" s="1"/>
  <c r="W56" i="3"/>
  <c r="BF56" i="2" s="1"/>
  <c r="Z56" i="2" s="1"/>
  <c r="W59" i="3"/>
  <c r="BF59" i="2" s="1"/>
  <c r="Z59" i="2" s="1"/>
  <c r="V58" i="3"/>
  <c r="BE58" i="2" s="1"/>
  <c r="Y58" i="2" s="1"/>
  <c r="V53" i="3"/>
  <c r="BE53" i="2" s="1"/>
  <c r="Y53" i="2" s="1"/>
  <c r="V69" i="3"/>
  <c r="BE69" i="2" s="1"/>
  <c r="Y69" i="2" s="1"/>
  <c r="W77" i="3"/>
  <c r="BF77" i="2" s="1"/>
  <c r="Z77" i="2" s="1"/>
  <c r="W52" i="3"/>
  <c r="BF52" i="2" s="1"/>
  <c r="Z52" i="2" s="1"/>
  <c r="W67" i="3"/>
  <c r="BF67" i="2" s="1"/>
  <c r="Z67" i="2" s="1"/>
  <c r="W54" i="3"/>
  <c r="BF54" i="2" s="1"/>
  <c r="Z54" i="2" s="1"/>
  <c r="V64" i="3"/>
  <c r="BE64" i="2" s="1"/>
  <c r="Y64" i="2" s="1"/>
  <c r="W78" i="3"/>
  <c r="BF78" i="2" s="1"/>
  <c r="Z78" i="2" s="1"/>
  <c r="N80" i="3"/>
  <c r="N198" i="3" s="1"/>
  <c r="Y57" i="2"/>
  <c r="Y73" i="2"/>
  <c r="W63" i="3"/>
  <c r="BF63" i="2" s="1"/>
  <c r="Z63" i="2" s="1"/>
  <c r="V72" i="3"/>
  <c r="BE72" i="2" s="1"/>
  <c r="Y72" i="2" s="1"/>
  <c r="S51" i="2" l="1"/>
  <c r="AY201" i="2"/>
  <c r="X67" i="3"/>
  <c r="BG67" i="2" s="1"/>
  <c r="AA67" i="2" s="1"/>
  <c r="X59" i="3"/>
  <c r="BG59" i="2" s="1"/>
  <c r="AA59" i="2" s="1"/>
  <c r="W64" i="3"/>
  <c r="BF64" i="2" s="1"/>
  <c r="Z64" i="2" s="1"/>
  <c r="W62" i="3"/>
  <c r="BF62" i="2" s="1"/>
  <c r="Z62" i="2" s="1"/>
  <c r="X54" i="3"/>
  <c r="BG54" i="2" s="1"/>
  <c r="AA54" i="2" s="1"/>
  <c r="W55" i="3"/>
  <c r="BF55" i="2" s="1"/>
  <c r="Z55" i="2" s="1"/>
  <c r="X63" i="3"/>
  <c r="BG63" i="2" s="1"/>
  <c r="AA63" i="2" s="1"/>
  <c r="W53" i="3"/>
  <c r="BF53" i="2" s="1"/>
  <c r="Z53" i="2" s="1"/>
  <c r="X56" i="3"/>
  <c r="BG56" i="2" s="1"/>
  <c r="AA56" i="2" s="1"/>
  <c r="X60" i="3"/>
  <c r="BG60" i="2" s="1"/>
  <c r="AA60" i="2" s="1"/>
  <c r="W72" i="3"/>
  <c r="BF72" i="2" s="1"/>
  <c r="Z72" i="2" s="1"/>
  <c r="AW80" i="2"/>
  <c r="AW202" i="2" s="1"/>
  <c r="Q50" i="2"/>
  <c r="W57" i="3"/>
  <c r="BF57" i="2" s="1"/>
  <c r="Z57" i="2" s="1"/>
  <c r="X78" i="3"/>
  <c r="BG78" i="2" s="1"/>
  <c r="AA78" i="2" s="1"/>
  <c r="X52" i="3"/>
  <c r="BG52" i="2" s="1"/>
  <c r="AA52" i="2" s="1"/>
  <c r="W69" i="3"/>
  <c r="BF69" i="2" s="1"/>
  <c r="Z69" i="2" s="1"/>
  <c r="W58" i="3"/>
  <c r="BF58" i="2" s="1"/>
  <c r="Z58" i="2" s="1"/>
  <c r="X61" i="3"/>
  <c r="BG61" i="2" s="1"/>
  <c r="AA61" i="2" s="1"/>
  <c r="W74" i="3"/>
  <c r="BF74" i="2" s="1"/>
  <c r="Z74" i="2" s="1"/>
  <c r="X70" i="3"/>
  <c r="BG70" i="2" s="1"/>
  <c r="AA70" i="2" s="1"/>
  <c r="X68" i="3"/>
  <c r="BG68" i="2" s="1"/>
  <c r="AA68" i="2" s="1"/>
  <c r="W73" i="3"/>
  <c r="BF73" i="2" s="1"/>
  <c r="Z73" i="2" s="1"/>
  <c r="X77" i="3"/>
  <c r="BG77" i="2" s="1"/>
  <c r="AA77" i="2" s="1"/>
  <c r="X66" i="3"/>
  <c r="BG66" i="2" s="1"/>
  <c r="AA66" i="2" s="1"/>
  <c r="W71" i="3"/>
  <c r="BF71" i="2" s="1"/>
  <c r="Z71" i="2" s="1"/>
  <c r="X76" i="3"/>
  <c r="BG76" i="2" s="1"/>
  <c r="AA76" i="2" s="1"/>
  <c r="W75" i="3"/>
  <c r="BF75" i="2" s="1"/>
  <c r="Z75" i="2" s="1"/>
  <c r="X65" i="3"/>
  <c r="BG65" i="2" s="1"/>
  <c r="AA65" i="2" s="1"/>
  <c r="S201" i="2" l="1"/>
  <c r="Q51" i="3"/>
  <c r="AZ51" i="2" s="1"/>
  <c r="Y77" i="3"/>
  <c r="BH77" i="2" s="1"/>
  <c r="AB77" i="2" s="1"/>
  <c r="X53" i="3"/>
  <c r="BG53" i="2" s="1"/>
  <c r="AA53" i="2" s="1"/>
  <c r="Y54" i="3"/>
  <c r="BH54" i="2" s="1"/>
  <c r="AB54" i="2" s="1"/>
  <c r="Y67" i="3"/>
  <c r="BH67" i="2" s="1"/>
  <c r="AB67" i="2" s="1"/>
  <c r="X69" i="3"/>
  <c r="BG69" i="2" s="1"/>
  <c r="AA69" i="2" s="1"/>
  <c r="X72" i="3"/>
  <c r="BG72" i="2" s="1"/>
  <c r="AA72" i="2" s="1"/>
  <c r="X62" i="3"/>
  <c r="BG62" i="2" s="1"/>
  <c r="AA62" i="2" s="1"/>
  <c r="X57" i="3"/>
  <c r="BG57" i="2" s="1"/>
  <c r="AA57" i="2" s="1"/>
  <c r="Y60" i="3"/>
  <c r="BH60" i="2" s="1"/>
  <c r="AB60" i="2" s="1"/>
  <c r="X64" i="3"/>
  <c r="BG64" i="2" s="1"/>
  <c r="AA64" i="2" s="1"/>
  <c r="X71" i="3"/>
  <c r="BG71" i="2" s="1"/>
  <c r="AA71" i="2" s="1"/>
  <c r="Y56" i="3"/>
  <c r="BH56" i="2" s="1"/>
  <c r="AB56" i="2" s="1"/>
  <c r="X55" i="3"/>
  <c r="BG55" i="2" s="1"/>
  <c r="AA55" i="2" s="1"/>
  <c r="Y59" i="3"/>
  <c r="BH59" i="2" s="1"/>
  <c r="AB59" i="2" s="1"/>
  <c r="X74" i="3"/>
  <c r="BG74" i="2" s="1"/>
  <c r="AA74" i="2" s="1"/>
  <c r="X58" i="3"/>
  <c r="BG58" i="2" s="1"/>
  <c r="AA58" i="2" s="1"/>
  <c r="Y52" i="3"/>
  <c r="BH52" i="2" s="1"/>
  <c r="AB52" i="2" s="1"/>
  <c r="Y65" i="3"/>
  <c r="BH65" i="2" s="1"/>
  <c r="AB65" i="2" s="1"/>
  <c r="X73" i="3"/>
  <c r="BG73" i="2" s="1"/>
  <c r="AA73" i="2" s="1"/>
  <c r="Y76" i="3"/>
  <c r="BH76" i="2" s="1"/>
  <c r="AB76" i="2" s="1"/>
  <c r="Y66" i="3"/>
  <c r="BH66" i="2" s="1"/>
  <c r="AB66" i="2" s="1"/>
  <c r="Y70" i="3"/>
  <c r="BH70" i="2" s="1"/>
  <c r="AB70" i="2" s="1"/>
  <c r="Y61" i="3"/>
  <c r="BH61" i="2" s="1"/>
  <c r="AB61" i="2" s="1"/>
  <c r="Y78" i="3"/>
  <c r="BH78" i="2" s="1"/>
  <c r="AB78" i="2" s="1"/>
  <c r="Y63" i="3"/>
  <c r="BH63" i="2" s="1"/>
  <c r="AB63" i="2" s="1"/>
  <c r="O50" i="3"/>
  <c r="Q80" i="2"/>
  <c r="Q202" i="2" s="1"/>
  <c r="C50" i="2"/>
  <c r="X75" i="3"/>
  <c r="BG75" i="2" s="1"/>
  <c r="AA75" i="2" s="1"/>
  <c r="Y68" i="3"/>
  <c r="BH68" i="2" s="1"/>
  <c r="AB68" i="2" s="1"/>
  <c r="T51" i="2" l="1"/>
  <c r="AZ201" i="2"/>
  <c r="Z65" i="3"/>
  <c r="BI65" i="2" s="1"/>
  <c r="AC65" i="2" s="1"/>
  <c r="Y57" i="3"/>
  <c r="BH57" i="2" s="1"/>
  <c r="AB57" i="2" s="1"/>
  <c r="Z67" i="3"/>
  <c r="BI67" i="2" s="1"/>
  <c r="AC67" i="2" s="1"/>
  <c r="Z61" i="3"/>
  <c r="BI61" i="2" s="1"/>
  <c r="AC61" i="2" s="1"/>
  <c r="Y71" i="3"/>
  <c r="BH71" i="2" s="1"/>
  <c r="AB71" i="2" s="1"/>
  <c r="Y62" i="3"/>
  <c r="BH62" i="2" s="1"/>
  <c r="AB62" i="2" s="1"/>
  <c r="Z54" i="3"/>
  <c r="BI54" i="2" s="1"/>
  <c r="AC54" i="2" s="1"/>
  <c r="Y64" i="3"/>
  <c r="BH64" i="2" s="1"/>
  <c r="AB64" i="2" s="1"/>
  <c r="Y72" i="3"/>
  <c r="BH72" i="2" s="1"/>
  <c r="AB72" i="2" s="1"/>
  <c r="Y53" i="3"/>
  <c r="BH53" i="2" s="1"/>
  <c r="AB53" i="2" s="1"/>
  <c r="Z68" i="3"/>
  <c r="BI68" i="2" s="1"/>
  <c r="AC68" i="2" s="1"/>
  <c r="Z60" i="3"/>
  <c r="BI60" i="2" s="1"/>
  <c r="AC60" i="2" s="1"/>
  <c r="Y69" i="3"/>
  <c r="BH69" i="2" s="1"/>
  <c r="AB69" i="2" s="1"/>
  <c r="Z77" i="3"/>
  <c r="BI77" i="2" s="1"/>
  <c r="AC77" i="2" s="1"/>
  <c r="Y75" i="3"/>
  <c r="BH75" i="2" s="1"/>
  <c r="AB75" i="2" s="1"/>
  <c r="Z70" i="3"/>
  <c r="BI70" i="2" s="1"/>
  <c r="AC70" i="2" s="1"/>
  <c r="Y73" i="3"/>
  <c r="BH73" i="2" s="1"/>
  <c r="AB73" i="2" s="1"/>
  <c r="Z52" i="3"/>
  <c r="BI52" i="2" s="1"/>
  <c r="AC52" i="2" s="1"/>
  <c r="Y74" i="3"/>
  <c r="BH74" i="2" s="1"/>
  <c r="AB74" i="2" s="1"/>
  <c r="Y55" i="3"/>
  <c r="BH55" i="2" s="1"/>
  <c r="AB55" i="2" s="1"/>
  <c r="Z78" i="3"/>
  <c r="BI78" i="2" s="1"/>
  <c r="AC78" i="2" s="1"/>
  <c r="Z76" i="3"/>
  <c r="BI76" i="2" s="1"/>
  <c r="AC76" i="2" s="1"/>
  <c r="C80" i="2"/>
  <c r="C202" i="2" s="1"/>
  <c r="O80" i="3"/>
  <c r="O198" i="3" s="1"/>
  <c r="AX50" i="2"/>
  <c r="Z63" i="3"/>
  <c r="BI63" i="2" s="1"/>
  <c r="AC63" i="2" s="1"/>
  <c r="Z66" i="3"/>
  <c r="BI66" i="2" s="1"/>
  <c r="AC66" i="2" s="1"/>
  <c r="Y58" i="3"/>
  <c r="BH58" i="2" s="1"/>
  <c r="AB58" i="2" s="1"/>
  <c r="Z59" i="3"/>
  <c r="BI59" i="2" s="1"/>
  <c r="AC59" i="2" s="1"/>
  <c r="Z56" i="3"/>
  <c r="BI56" i="2" s="1"/>
  <c r="AC56" i="2" s="1"/>
  <c r="T201" i="2" l="1"/>
  <c r="R51" i="3"/>
  <c r="BA51" i="2" s="1"/>
  <c r="AA76" i="3"/>
  <c r="BJ76" i="2" s="1"/>
  <c r="AD76" i="2" s="1"/>
  <c r="AA56" i="3"/>
  <c r="BJ56" i="2" s="1"/>
  <c r="AD56" i="2" s="1"/>
  <c r="AA63" i="3"/>
  <c r="BJ63" i="2" s="1"/>
  <c r="AD63" i="2" s="1"/>
  <c r="AA77" i="3"/>
  <c r="BJ77" i="2" s="1"/>
  <c r="AD77" i="2" s="1"/>
  <c r="Z53" i="3"/>
  <c r="BI53" i="2" s="1"/>
  <c r="AC53" i="2" s="1"/>
  <c r="AA54" i="3"/>
  <c r="BJ54" i="2" s="1"/>
  <c r="AD54" i="2" s="1"/>
  <c r="AA67" i="3"/>
  <c r="BJ67" i="2" s="1"/>
  <c r="AD67" i="2" s="1"/>
  <c r="AA59" i="3"/>
  <c r="BJ59" i="2" s="1"/>
  <c r="AD59" i="2" s="1"/>
  <c r="Z55" i="3"/>
  <c r="BI55" i="2" s="1"/>
  <c r="AC55" i="2" s="1"/>
  <c r="Z69" i="3"/>
  <c r="BI69" i="2" s="1"/>
  <c r="AC69" i="2" s="1"/>
  <c r="Z72" i="3"/>
  <c r="BI72" i="2" s="1"/>
  <c r="AC72" i="2" s="1"/>
  <c r="Z62" i="3"/>
  <c r="BI62" i="2" s="1"/>
  <c r="AC62" i="2" s="1"/>
  <c r="Z57" i="3"/>
  <c r="BI57" i="2" s="1"/>
  <c r="AC57" i="2" s="1"/>
  <c r="Z58" i="3"/>
  <c r="BI58" i="2" s="1"/>
  <c r="AC58" i="2" s="1"/>
  <c r="AA78" i="3"/>
  <c r="BJ78" i="2" s="1"/>
  <c r="AD78" i="2" s="1"/>
  <c r="Z74" i="3"/>
  <c r="BI74" i="2" s="1"/>
  <c r="AC74" i="2" s="1"/>
  <c r="AA70" i="3"/>
  <c r="BJ70" i="2" s="1"/>
  <c r="AD70" i="2" s="1"/>
  <c r="AA60" i="3"/>
  <c r="BJ60" i="2" s="1"/>
  <c r="AD60" i="2" s="1"/>
  <c r="Z71" i="3"/>
  <c r="BI71" i="2" s="1"/>
  <c r="AC71" i="2" s="1"/>
  <c r="AA66" i="3"/>
  <c r="BJ66" i="2" s="1"/>
  <c r="AD66" i="2" s="1"/>
  <c r="AA52" i="3"/>
  <c r="BJ52" i="2" s="1"/>
  <c r="AD52" i="2" s="1"/>
  <c r="Z75" i="3"/>
  <c r="BI75" i="2" s="1"/>
  <c r="AC75" i="2" s="1"/>
  <c r="AA68" i="3"/>
  <c r="BJ68" i="2" s="1"/>
  <c r="AD68" i="2" s="1"/>
  <c r="AA61" i="3"/>
  <c r="BJ61" i="2" s="1"/>
  <c r="AD61" i="2" s="1"/>
  <c r="Z64" i="3"/>
  <c r="BI64" i="2" s="1"/>
  <c r="AC64" i="2" s="1"/>
  <c r="AX80" i="2"/>
  <c r="AX202" i="2" s="1"/>
  <c r="R50" i="2"/>
  <c r="AA65" i="3"/>
  <c r="BJ65" i="2" s="1"/>
  <c r="AD65" i="2" s="1"/>
  <c r="Z73" i="3"/>
  <c r="BI73" i="2" s="1"/>
  <c r="AC73" i="2" s="1"/>
  <c r="U51" i="2" l="1"/>
  <c r="BA201" i="2"/>
  <c r="AB52" i="3"/>
  <c r="BK52" i="2" s="1"/>
  <c r="AE52" i="2" s="1"/>
  <c r="AA73" i="3"/>
  <c r="BJ73" i="2" s="1"/>
  <c r="AD73" i="2" s="1"/>
  <c r="AA75" i="3"/>
  <c r="BJ75" i="2" s="1"/>
  <c r="AD75" i="2" s="1"/>
  <c r="AB60" i="3"/>
  <c r="BK60" i="2" s="1"/>
  <c r="AE60" i="2" s="1"/>
  <c r="AA58" i="3"/>
  <c r="BJ58" i="2" s="1"/>
  <c r="AD58" i="2" s="1"/>
  <c r="AA69" i="3"/>
  <c r="BJ69" i="2" s="1"/>
  <c r="AD69" i="2" s="1"/>
  <c r="AB67" i="3"/>
  <c r="BK67" i="2" s="1"/>
  <c r="AE67" i="2" s="1"/>
  <c r="AB70" i="3"/>
  <c r="BK70" i="2" s="1"/>
  <c r="AE70" i="2" s="1"/>
  <c r="AA57" i="3"/>
  <c r="BJ57" i="2" s="1"/>
  <c r="AD57" i="2" s="1"/>
  <c r="AA55" i="3"/>
  <c r="BJ55" i="2" s="1"/>
  <c r="AD55" i="2" s="1"/>
  <c r="AB54" i="3"/>
  <c r="BK54" i="2" s="1"/>
  <c r="AE54" i="2" s="1"/>
  <c r="AB63" i="3"/>
  <c r="BK63" i="2" s="1"/>
  <c r="AE63" i="2" s="1"/>
  <c r="AB65" i="3"/>
  <c r="BK65" i="2" s="1"/>
  <c r="AE65" i="2" s="1"/>
  <c r="AA64" i="3"/>
  <c r="BJ64" i="2" s="1"/>
  <c r="AD64" i="2" s="1"/>
  <c r="AB66" i="3"/>
  <c r="BK66" i="2" s="1"/>
  <c r="AE66" i="2" s="1"/>
  <c r="AA74" i="3"/>
  <c r="BJ74" i="2" s="1"/>
  <c r="AD74" i="2" s="1"/>
  <c r="AA62" i="3"/>
  <c r="BJ62" i="2" s="1"/>
  <c r="AD62" i="2" s="1"/>
  <c r="AA53" i="3"/>
  <c r="BJ53" i="2" s="1"/>
  <c r="AD53" i="2" s="1"/>
  <c r="AB56" i="3"/>
  <c r="BK56" i="2" s="1"/>
  <c r="AE56" i="2" s="1"/>
  <c r="AB68" i="3"/>
  <c r="BK68" i="2" s="1"/>
  <c r="AE68" i="2" s="1"/>
  <c r="AA71" i="3"/>
  <c r="BJ71" i="2" s="1"/>
  <c r="AD71" i="2" s="1"/>
  <c r="AB78" i="3"/>
  <c r="BK78" i="2" s="1"/>
  <c r="AE78" i="2" s="1"/>
  <c r="AA72" i="3"/>
  <c r="BJ72" i="2" s="1"/>
  <c r="AD72" i="2" s="1"/>
  <c r="AB76" i="3"/>
  <c r="BK76" i="2" s="1"/>
  <c r="AE76" i="2" s="1"/>
  <c r="AB61" i="3"/>
  <c r="BK61" i="2" s="1"/>
  <c r="AE61" i="2" s="1"/>
  <c r="AB59" i="3"/>
  <c r="BK59" i="2" s="1"/>
  <c r="AE59" i="2" s="1"/>
  <c r="AB77" i="3"/>
  <c r="BK77" i="2" s="1"/>
  <c r="AE77" i="2" s="1"/>
  <c r="R80" i="2"/>
  <c r="R202" i="2" s="1"/>
  <c r="P50" i="3"/>
  <c r="U201" i="2" l="1"/>
  <c r="S51" i="3"/>
  <c r="BB51" i="2" s="1"/>
  <c r="AC78" i="3"/>
  <c r="BL78" i="2" s="1"/>
  <c r="BM78" i="2" s="1"/>
  <c r="AC59" i="3"/>
  <c r="BL59" i="2" s="1"/>
  <c r="BM59" i="2" s="1"/>
  <c r="AC65" i="3"/>
  <c r="BL65" i="2" s="1"/>
  <c r="BM65" i="2" s="1"/>
  <c r="AB55" i="3"/>
  <c r="BK55" i="2" s="1"/>
  <c r="AE55" i="2" s="1"/>
  <c r="AC67" i="3"/>
  <c r="BL67" i="2" s="1"/>
  <c r="BM67" i="2" s="1"/>
  <c r="AC56" i="3"/>
  <c r="BL56" i="2" s="1"/>
  <c r="BM56" i="2" s="1"/>
  <c r="AC63" i="3"/>
  <c r="BL63" i="2" s="1"/>
  <c r="BM63" i="2" s="1"/>
  <c r="AB69" i="3"/>
  <c r="BK69" i="2" s="1"/>
  <c r="AE69" i="2" s="1"/>
  <c r="AC61" i="3"/>
  <c r="BL61" i="2" s="1"/>
  <c r="BM61" i="2" s="1"/>
  <c r="AB74" i="3"/>
  <c r="BK74" i="2" s="1"/>
  <c r="AE74" i="2" s="1"/>
  <c r="AB72" i="3"/>
  <c r="BK72" i="2" s="1"/>
  <c r="AE72" i="2" s="1"/>
  <c r="AB53" i="3"/>
  <c r="BK53" i="2" s="1"/>
  <c r="AE53" i="2" s="1"/>
  <c r="AC66" i="3"/>
  <c r="BL66" i="2" s="1"/>
  <c r="BM66" i="2" s="1"/>
  <c r="AB58" i="3"/>
  <c r="BK58" i="2" s="1"/>
  <c r="AE58" i="2" s="1"/>
  <c r="AB73" i="3"/>
  <c r="BK73" i="2" s="1"/>
  <c r="AE73" i="2" s="1"/>
  <c r="AB64" i="3"/>
  <c r="BK64" i="2" s="1"/>
  <c r="AE64" i="2" s="1"/>
  <c r="AC70" i="3"/>
  <c r="BL70" i="2" s="1"/>
  <c r="BM70" i="2" s="1"/>
  <c r="AC60" i="3"/>
  <c r="BL60" i="2" s="1"/>
  <c r="BM60" i="2" s="1"/>
  <c r="AC52" i="3"/>
  <c r="BL52" i="2" s="1"/>
  <c r="BM52" i="2" s="1"/>
  <c r="AC77" i="3"/>
  <c r="BL77" i="2" s="1"/>
  <c r="BM77" i="2" s="1"/>
  <c r="P80" i="3"/>
  <c r="P198" i="3" s="1"/>
  <c r="AY50" i="2"/>
  <c r="AB71" i="3"/>
  <c r="BK71" i="2" s="1"/>
  <c r="AE71" i="2" s="1"/>
  <c r="AC76" i="3"/>
  <c r="BL76" i="2" s="1"/>
  <c r="BM76" i="2" s="1"/>
  <c r="AC68" i="3"/>
  <c r="BL68" i="2" s="1"/>
  <c r="BM68" i="2" s="1"/>
  <c r="AB62" i="3"/>
  <c r="BK62" i="2" s="1"/>
  <c r="AE62" i="2" s="1"/>
  <c r="AC54" i="3"/>
  <c r="BL54" i="2" s="1"/>
  <c r="BM54" i="2" s="1"/>
  <c r="AB57" i="3"/>
  <c r="BK57" i="2" s="1"/>
  <c r="AE57" i="2" s="1"/>
  <c r="AB75" i="3"/>
  <c r="BK75" i="2" s="1"/>
  <c r="AE75" i="2" s="1"/>
  <c r="V51" i="2" l="1"/>
  <c r="BB201" i="2"/>
  <c r="AF63" i="2"/>
  <c r="AG63" i="2" s="1"/>
  <c r="AF54" i="2"/>
  <c r="AF68" i="2"/>
  <c r="AF52" i="2"/>
  <c r="AF76" i="2"/>
  <c r="AC58" i="3"/>
  <c r="BL58" i="2" s="1"/>
  <c r="BM58" i="2" s="1"/>
  <c r="AC74" i="3"/>
  <c r="BL74" i="2" s="1"/>
  <c r="BM74" i="2" s="1"/>
  <c r="AC64" i="3"/>
  <c r="BL64" i="2" s="1"/>
  <c r="BM64" i="2" s="1"/>
  <c r="AC53" i="3"/>
  <c r="BL53" i="2" s="1"/>
  <c r="BM53" i="2" s="1"/>
  <c r="AC69" i="3"/>
  <c r="BL69" i="2" s="1"/>
  <c r="BM69" i="2" s="1"/>
  <c r="AC75" i="3"/>
  <c r="BL75" i="2" s="1"/>
  <c r="BM75" i="2" s="1"/>
  <c r="AC72" i="3"/>
  <c r="BL72" i="2" s="1"/>
  <c r="BM72" i="2" s="1"/>
  <c r="AC55" i="3"/>
  <c r="BL55" i="2" s="1"/>
  <c r="BM55" i="2" s="1"/>
  <c r="AF70" i="2"/>
  <c r="AF66" i="2"/>
  <c r="AF61" i="2"/>
  <c r="AF67" i="2"/>
  <c r="AF65" i="2"/>
  <c r="AF59" i="2"/>
  <c r="AC57" i="3"/>
  <c r="BL57" i="2" s="1"/>
  <c r="BM57" i="2" s="1"/>
  <c r="AC62" i="3"/>
  <c r="BL62" i="2" s="1"/>
  <c r="BM62" i="2" s="1"/>
  <c r="AC73" i="3"/>
  <c r="BL73" i="2" s="1"/>
  <c r="BM73" i="2" s="1"/>
  <c r="AY80" i="2"/>
  <c r="AY202" i="2" s="1"/>
  <c r="S50" i="2"/>
  <c r="AF77" i="2"/>
  <c r="AF60" i="2"/>
  <c r="AF56" i="2"/>
  <c r="AF78" i="2"/>
  <c r="AC71" i="3"/>
  <c r="BL71" i="2" s="1"/>
  <c r="BM71" i="2" s="1"/>
  <c r="V201" i="2" l="1"/>
  <c r="T51" i="3"/>
  <c r="BC51" i="2" s="1"/>
  <c r="AD52" i="3"/>
  <c r="D63" i="2"/>
  <c r="AD68" i="3"/>
  <c r="D76" i="2"/>
  <c r="AD54" i="3"/>
  <c r="AD63" i="3"/>
  <c r="AG76" i="2"/>
  <c r="D54" i="2"/>
  <c r="AG54" i="2"/>
  <c r="AG68" i="2"/>
  <c r="D68" i="2"/>
  <c r="D52" i="2"/>
  <c r="AG52" i="2"/>
  <c r="AF75" i="2"/>
  <c r="AF73" i="2"/>
  <c r="AD76" i="3"/>
  <c r="AF57" i="2"/>
  <c r="AF74" i="2"/>
  <c r="Q50" i="3"/>
  <c r="S80" i="2"/>
  <c r="S202" i="2" s="1"/>
  <c r="AD56" i="3"/>
  <c r="D56" i="2"/>
  <c r="AG56" i="2"/>
  <c r="AF62" i="2"/>
  <c r="AD59" i="3"/>
  <c r="AG59" i="2"/>
  <c r="D59" i="2"/>
  <c r="AD66" i="3"/>
  <c r="AG66" i="2"/>
  <c r="D66" i="2"/>
  <c r="AF55" i="2"/>
  <c r="AF53" i="2"/>
  <c r="AD60" i="3"/>
  <c r="AG60" i="2"/>
  <c r="D60" i="2"/>
  <c r="AD65" i="3"/>
  <c r="AG65" i="2"/>
  <c r="D65" i="2"/>
  <c r="AD70" i="3"/>
  <c r="AG70" i="2"/>
  <c r="D70" i="2"/>
  <c r="AF71" i="2"/>
  <c r="AD77" i="3"/>
  <c r="AG77" i="2"/>
  <c r="D77" i="2"/>
  <c r="AD67" i="3"/>
  <c r="D67" i="2"/>
  <c r="AG67" i="2"/>
  <c r="AF72" i="2"/>
  <c r="AF69" i="2"/>
  <c r="AF64" i="2"/>
  <c r="AF58" i="2"/>
  <c r="AD78" i="3"/>
  <c r="D78" i="2"/>
  <c r="AG78" i="2"/>
  <c r="AD61" i="3"/>
  <c r="AG61" i="2"/>
  <c r="D61" i="2"/>
  <c r="W51" i="2" l="1"/>
  <c r="BC201" i="2"/>
  <c r="AD73" i="3"/>
  <c r="D74" i="2"/>
  <c r="AD75" i="3"/>
  <c r="AD74" i="3"/>
  <c r="D73" i="2"/>
  <c r="AG74" i="2"/>
  <c r="AG75" i="2"/>
  <c r="AG73" i="2"/>
  <c r="D75" i="2"/>
  <c r="D57" i="2"/>
  <c r="AG57" i="2"/>
  <c r="AD57" i="3"/>
  <c r="AD58" i="3"/>
  <c r="AG58" i="2"/>
  <c r="D58" i="2"/>
  <c r="AD64" i="3"/>
  <c r="AG64" i="2"/>
  <c r="D64" i="2"/>
  <c r="AD62" i="3"/>
  <c r="D62" i="2"/>
  <c r="AG62" i="2"/>
  <c r="AD69" i="3"/>
  <c r="AG69" i="2"/>
  <c r="D69" i="2"/>
  <c r="AD71" i="3"/>
  <c r="AG71" i="2"/>
  <c r="D71" i="2"/>
  <c r="AD72" i="3"/>
  <c r="AG72" i="2"/>
  <c r="D72" i="2"/>
  <c r="AD53" i="3"/>
  <c r="AG53" i="2"/>
  <c r="D53" i="2"/>
  <c r="AD55" i="3"/>
  <c r="D55" i="2"/>
  <c r="AG55" i="2"/>
  <c r="Q80" i="3"/>
  <c r="Q198" i="3" s="1"/>
  <c r="AZ50" i="2"/>
  <c r="W201" i="2" l="1"/>
  <c r="U51" i="3"/>
  <c r="BD51" i="2" s="1"/>
  <c r="AZ80" i="2"/>
  <c r="AZ202" i="2" s="1"/>
  <c r="T50" i="2"/>
  <c r="X51" i="2" l="1"/>
  <c r="BD201" i="2"/>
  <c r="T80" i="2"/>
  <c r="T202" i="2" s="1"/>
  <c r="R50" i="3"/>
  <c r="X201" i="2" l="1"/>
  <c r="V51" i="3"/>
  <c r="BE51" i="2" s="1"/>
  <c r="R80" i="3"/>
  <c r="R198" i="3" s="1"/>
  <c r="BA50" i="2"/>
  <c r="Y51" i="2" l="1"/>
  <c r="BE201" i="2"/>
  <c r="BA80" i="2"/>
  <c r="BA202" i="2" s="1"/>
  <c r="U50" i="2"/>
  <c r="Y201" i="2" l="1"/>
  <c r="W51" i="3"/>
  <c r="BF51" i="2" s="1"/>
  <c r="S50" i="3"/>
  <c r="U80" i="2"/>
  <c r="U202" i="2" s="1"/>
  <c r="Z51" i="2" l="1"/>
  <c r="BF201" i="2"/>
  <c r="BB50" i="2"/>
  <c r="S80" i="3"/>
  <c r="S198" i="3" s="1"/>
  <c r="Z201" i="2" l="1"/>
  <c r="X51" i="3"/>
  <c r="BG51" i="2" s="1"/>
  <c r="BB80" i="2"/>
  <c r="BB202" i="2" s="1"/>
  <c r="V50" i="2"/>
  <c r="AA51" i="2" l="1"/>
  <c r="BG201" i="2"/>
  <c r="V80" i="2"/>
  <c r="V202" i="2" s="1"/>
  <c r="T50" i="3"/>
  <c r="AA201" i="2" l="1"/>
  <c r="Y51" i="3"/>
  <c r="BH51" i="2" s="1"/>
  <c r="T80" i="3"/>
  <c r="T198" i="3" s="1"/>
  <c r="BC50" i="2"/>
  <c r="AB51" i="2" l="1"/>
  <c r="BH201" i="2"/>
  <c r="BC80" i="2"/>
  <c r="BC202" i="2" s="1"/>
  <c r="W50" i="2"/>
  <c r="AB201" i="2" l="1"/>
  <c r="Z51" i="3"/>
  <c r="BI51" i="2" s="1"/>
  <c r="W80" i="2"/>
  <c r="W202" i="2" s="1"/>
  <c r="U50" i="3"/>
  <c r="AC51" i="2" l="1"/>
  <c r="BI201" i="2"/>
  <c r="BD50" i="2"/>
  <c r="U80" i="3"/>
  <c r="U198" i="3" s="1"/>
  <c r="AC201" i="2" l="1"/>
  <c r="AA51" i="3"/>
  <c r="BJ51" i="2" s="1"/>
  <c r="BD80" i="2"/>
  <c r="BD202" i="2" s="1"/>
  <c r="X50" i="2"/>
  <c r="AD51" i="2" l="1"/>
  <c r="BJ201" i="2"/>
  <c r="V50" i="3"/>
  <c r="X80" i="2"/>
  <c r="X202" i="2" s="1"/>
  <c r="AD201" i="2" l="1"/>
  <c r="AB51" i="3"/>
  <c r="BK51" i="2" s="1"/>
  <c r="BE50" i="2"/>
  <c r="V80" i="3"/>
  <c r="V198" i="3" s="1"/>
  <c r="AE51" i="2" l="1"/>
  <c r="BK201" i="2"/>
  <c r="BE80" i="2"/>
  <c r="BE202" i="2" s="1"/>
  <c r="Y50" i="2"/>
  <c r="AE201" i="2" l="1"/>
  <c r="AC51" i="3"/>
  <c r="BL51" i="2" s="1"/>
  <c r="AF51" i="2" s="1"/>
  <c r="Y80" i="2"/>
  <c r="Y202" i="2" s="1"/>
  <c r="W50" i="3"/>
  <c r="AF201" i="2" l="1"/>
  <c r="AD51" i="3"/>
  <c r="AG51" i="2"/>
  <c r="AG201" i="2" s="1"/>
  <c r="D51" i="2"/>
  <c r="D201" i="2" s="1"/>
  <c r="BM51" i="2"/>
  <c r="BM201" i="2" s="1"/>
  <c r="BL201" i="2"/>
  <c r="W80" i="3"/>
  <c r="W198" i="3" s="1"/>
  <c r="BF50" i="2"/>
  <c r="BF80" i="2" l="1"/>
  <c r="BF202" i="2" s="1"/>
  <c r="Z50" i="2"/>
  <c r="X50" i="3" l="1"/>
  <c r="Z80" i="2"/>
  <c r="Z202" i="2" s="1"/>
  <c r="X80" i="3" l="1"/>
  <c r="X198" i="3" s="1"/>
  <c r="BG50" i="2"/>
  <c r="BG80" i="2" l="1"/>
  <c r="BG202" i="2" s="1"/>
  <c r="AA50" i="2"/>
  <c r="AA80" i="2" l="1"/>
  <c r="AA202" i="2" s="1"/>
  <c r="Y50" i="3"/>
  <c r="Y80" i="3" l="1"/>
  <c r="Y198" i="3" s="1"/>
  <c r="BH50" i="2"/>
  <c r="BH80" i="2" l="1"/>
  <c r="BH202" i="2" s="1"/>
  <c r="AB50" i="2"/>
  <c r="Z50" i="3" l="1"/>
  <c r="AB80" i="2"/>
  <c r="AB202" i="2" s="1"/>
  <c r="Z80" i="3" l="1"/>
  <c r="Z198" i="3" s="1"/>
  <c r="BI50" i="2"/>
  <c r="BI80" i="2" l="1"/>
  <c r="BI202" i="2" s="1"/>
  <c r="AC50" i="2"/>
  <c r="AC80" i="2" l="1"/>
  <c r="AC202" i="2" s="1"/>
  <c r="AA50" i="3"/>
  <c r="AA80" i="3" l="1"/>
  <c r="AA198" i="3" s="1"/>
  <c r="BJ50" i="2"/>
  <c r="BJ80" i="2" l="1"/>
  <c r="BJ202" i="2" s="1"/>
  <c r="AD50" i="2"/>
  <c r="AB50" i="3" l="1"/>
  <c r="AD80" i="2"/>
  <c r="AD202" i="2" s="1"/>
  <c r="AB80" i="3" l="1"/>
  <c r="AB198" i="3" s="1"/>
  <c r="BK50" i="2"/>
  <c r="BK80" i="2" l="1"/>
  <c r="BK202" i="2" s="1"/>
  <c r="AE50" i="2"/>
  <c r="AC50" i="3" l="1"/>
  <c r="AE80" i="2"/>
  <c r="AE202" i="2" s="1"/>
  <c r="BL50" i="2" l="1"/>
  <c r="AC80" i="3"/>
  <c r="AC198" i="3" s="1"/>
  <c r="BL80" i="2" l="1"/>
  <c r="BL202" i="2" s="1"/>
  <c r="BM50" i="2"/>
  <c r="AF50" i="2"/>
  <c r="AF80" i="2" l="1"/>
  <c r="AF202" i="2" s="1"/>
  <c r="AD50" i="3"/>
  <c r="AD80" i="3" s="1"/>
  <c r="AD198" i="3" s="1"/>
  <c r="AG50" i="2"/>
  <c r="AG80" i="2" s="1"/>
  <c r="AG202" i="2" s="1"/>
  <c r="D50" i="2"/>
  <c r="BM80" i="2"/>
  <c r="BM202" i="2" s="1"/>
  <c r="D80" i="2" l="1"/>
  <c r="D202" i="2" s="1"/>
  <c r="F107" i="2" l="1"/>
  <c r="D107" i="3" s="1"/>
  <c r="D108" i="3" s="1"/>
  <c r="D199" i="3" s="1"/>
  <c r="D201" i="3" s="1"/>
  <c r="C107" i="3"/>
  <c r="C108" i="3" s="1"/>
  <c r="C199" i="3" s="1"/>
  <c r="C201" i="3" s="1"/>
  <c r="E110" i="2"/>
  <c r="G107" i="2" l="1"/>
  <c r="G108" i="2" s="1"/>
  <c r="G110" i="2" s="1"/>
  <c r="F108" i="2"/>
  <c r="F110" i="2" s="1"/>
  <c r="E203" i="2"/>
  <c r="E205" i="2" s="1"/>
  <c r="E107" i="3" l="1"/>
  <c r="E108" i="3" s="1"/>
  <c r="E199" i="3" s="1"/>
  <c r="E201" i="3" s="1"/>
  <c r="H107" i="2"/>
  <c r="F203" i="2"/>
  <c r="F205" i="2" s="1"/>
  <c r="G203" i="2"/>
  <c r="G205" i="2" s="1"/>
  <c r="H108" i="2"/>
  <c r="I107" i="2"/>
  <c r="F107" i="3"/>
  <c r="F108" i="3" s="1"/>
  <c r="F199" i="3" s="1"/>
  <c r="F201" i="3" s="1"/>
  <c r="H203" i="2" l="1"/>
  <c r="H205" i="2" s="1"/>
  <c r="H110" i="2"/>
  <c r="J107" i="2"/>
  <c r="G107" i="3"/>
  <c r="G108" i="3" s="1"/>
  <c r="G199" i="3" s="1"/>
  <c r="G201" i="3" s="1"/>
  <c r="I108" i="2"/>
  <c r="I203" i="2" l="1"/>
  <c r="I205" i="2" s="1"/>
  <c r="I110" i="2"/>
  <c r="K107" i="2"/>
  <c r="H107" i="3"/>
  <c r="H108" i="3" s="1"/>
  <c r="H199" i="3" s="1"/>
  <c r="H201" i="3" s="1"/>
  <c r="J108" i="2"/>
  <c r="K108" i="2" l="1"/>
  <c r="I107" i="3"/>
  <c r="I108" i="3" s="1"/>
  <c r="J110" i="2"/>
  <c r="J203" i="2"/>
  <c r="J205" i="2" s="1"/>
  <c r="I199" i="3" l="1"/>
  <c r="I201" i="3" s="1"/>
  <c r="AR107" i="2"/>
  <c r="K203" i="2"/>
  <c r="K205" i="2" s="1"/>
  <c r="K110" i="2"/>
  <c r="AR108" i="2" l="1"/>
  <c r="AR203" i="2" s="1"/>
  <c r="AR205" i="2" s="1"/>
  <c r="L107" i="2"/>
  <c r="L108" i="2" l="1"/>
  <c r="J107" i="3"/>
  <c r="J108" i="3" s="1"/>
  <c r="AS107" i="2" l="1"/>
  <c r="J199" i="3"/>
  <c r="J201" i="3" s="1"/>
  <c r="L203" i="2"/>
  <c r="L205" i="2" s="1"/>
  <c r="AS108" i="2" l="1"/>
  <c r="AS203" i="2" s="1"/>
  <c r="AS205" i="2" s="1"/>
  <c r="M107" i="2"/>
  <c r="M108" i="2" l="1"/>
  <c r="K107" i="3"/>
  <c r="K108" i="3" s="1"/>
  <c r="K199" i="3" l="1"/>
  <c r="K201" i="3" s="1"/>
  <c r="AT107" i="2"/>
  <c r="M203" i="2"/>
  <c r="M205" i="2" s="1"/>
  <c r="AT108" i="2" l="1"/>
  <c r="AT203" i="2" s="1"/>
  <c r="AT205" i="2" s="1"/>
  <c r="N107" i="2"/>
  <c r="L107" i="3" l="1"/>
  <c r="L108" i="3" s="1"/>
  <c r="N108" i="2"/>
  <c r="N203" i="2" l="1"/>
  <c r="N205" i="2" s="1"/>
  <c r="AU107" i="2"/>
  <c r="L199" i="3"/>
  <c r="L201" i="3" s="1"/>
  <c r="AU108" i="2" l="1"/>
  <c r="AU203" i="2" s="1"/>
  <c r="O107" i="2"/>
  <c r="M107" i="3" l="1"/>
  <c r="BV89" i="1" l="1"/>
  <c r="BU89" i="1"/>
  <c r="BU105" i="1"/>
  <c r="BU95" i="1"/>
  <c r="BV104" i="1"/>
  <c r="BV101" i="1"/>
  <c r="BU101" i="1"/>
  <c r="BU92" i="1"/>
  <c r="BV87" i="1"/>
  <c r="BV106" i="1"/>
  <c r="BT105" i="1"/>
  <c r="BV84" i="1"/>
  <c r="BT94" i="1"/>
  <c r="BT99" i="1"/>
  <c r="BT85" i="1"/>
  <c r="O85" i="1" s="1"/>
  <c r="BT103" i="1"/>
  <c r="BV88" i="1"/>
  <c r="BU85" i="1"/>
  <c r="BV94" i="1"/>
  <c r="BV102" i="1"/>
  <c r="BU94" i="1"/>
  <c r="AR204" i="1"/>
  <c r="BT87" i="1"/>
  <c r="O87" i="1" s="1"/>
  <c r="BV96" i="1"/>
  <c r="AS204" i="1"/>
  <c r="BT102" i="1"/>
  <c r="BT96" i="1"/>
  <c r="BT104" i="1"/>
  <c r="EB104" i="2" s="1"/>
  <c r="BT100" i="1"/>
  <c r="BV99" i="1"/>
  <c r="BT101" i="1"/>
  <c r="O101" i="1" s="1"/>
  <c r="P101" i="1" s="1"/>
  <c r="BV86" i="1"/>
  <c r="BV100" i="1"/>
  <c r="BU96" i="1"/>
  <c r="BU102" i="1"/>
  <c r="BT92" i="1"/>
  <c r="BT86" i="1"/>
  <c r="BU100" i="1"/>
  <c r="BV95" i="1"/>
  <c r="BT88" i="1"/>
  <c r="O88" i="1" s="1"/>
  <c r="BU99" i="1"/>
  <c r="AQ204" i="1"/>
  <c r="BV105" i="1"/>
  <c r="ED105" i="2" s="1"/>
  <c r="BV103" i="1"/>
  <c r="BU86" i="1"/>
  <c r="BU103" i="1"/>
  <c r="BT95" i="1"/>
  <c r="BV85" i="1"/>
  <c r="O96" i="1"/>
  <c r="P96" i="1" s="1"/>
  <c r="BU84" i="1"/>
  <c r="O98" i="1"/>
  <c r="P98" i="1" s="1"/>
  <c r="BU106" i="1"/>
  <c r="BT106" i="1"/>
  <c r="O97" i="1"/>
  <c r="P97" i="1" s="1"/>
  <c r="BU87" i="1"/>
  <c r="O103" i="1"/>
  <c r="BV92" i="1"/>
  <c r="O90" i="1"/>
  <c r="P90" i="1" s="1"/>
  <c r="Q90" i="1" s="1"/>
  <c r="BT84" i="1"/>
  <c r="BT89" i="1"/>
  <c r="O89" i="1" s="1"/>
  <c r="O104" i="1"/>
  <c r="O93" i="1"/>
  <c r="BU104" i="1"/>
  <c r="O91" i="1"/>
  <c r="P91" i="1" s="1"/>
  <c r="BU88" i="1"/>
  <c r="O105" i="1"/>
  <c r="P105" i="1" s="1"/>
  <c r="Q105" i="1" s="1"/>
  <c r="P87" i="1" l="1"/>
  <c r="Q87" i="1" s="1"/>
  <c r="Q96" i="1"/>
  <c r="BX104" i="2"/>
  <c r="BY85" i="2"/>
  <c r="EC85" i="2"/>
  <c r="BY87" i="2"/>
  <c r="EC87" i="2"/>
  <c r="O95" i="1"/>
  <c r="P95" i="1" s="1"/>
  <c r="EB95" i="2"/>
  <c r="BX88" i="2"/>
  <c r="EB88" i="2"/>
  <c r="BZ86" i="2"/>
  <c r="ED86" i="2"/>
  <c r="BZ88" i="2"/>
  <c r="ED88" i="2"/>
  <c r="BZ87" i="2"/>
  <c r="ED87" i="2"/>
  <c r="BZ89" i="2"/>
  <c r="ED89" i="2"/>
  <c r="BZ100" i="2"/>
  <c r="ED100" i="2"/>
  <c r="BY103" i="2"/>
  <c r="EC103" i="2"/>
  <c r="BZ95" i="2"/>
  <c r="ED95" i="2"/>
  <c r="BX101" i="2"/>
  <c r="EB101" i="2"/>
  <c r="BZ96" i="2"/>
  <c r="ED96" i="2"/>
  <c r="BX103" i="2"/>
  <c r="EB103" i="2"/>
  <c r="BY92" i="2"/>
  <c r="EC92" i="2"/>
  <c r="BY99" i="2"/>
  <c r="EC99" i="2"/>
  <c r="BY88" i="2"/>
  <c r="EC88" i="2"/>
  <c r="BX89" i="2"/>
  <c r="EB89" i="2"/>
  <c r="BX106" i="2"/>
  <c r="EB106" i="2"/>
  <c r="BY86" i="2"/>
  <c r="EC86" i="2"/>
  <c r="BY100" i="2"/>
  <c r="EC100" i="2"/>
  <c r="BZ99" i="2"/>
  <c r="ED99" i="2"/>
  <c r="BX87" i="2"/>
  <c r="EB87" i="2"/>
  <c r="BX85" i="2"/>
  <c r="EB85" i="2"/>
  <c r="BY101" i="2"/>
  <c r="EC101" i="2"/>
  <c r="BZ85" i="2"/>
  <c r="ED85" i="2"/>
  <c r="BX84" i="2"/>
  <c r="EB84" i="2"/>
  <c r="BY106" i="2"/>
  <c r="EC106" i="2"/>
  <c r="BZ103" i="2"/>
  <c r="ED103" i="2"/>
  <c r="BX86" i="2"/>
  <c r="EB86" i="2"/>
  <c r="BX100" i="2"/>
  <c r="EB100" i="2"/>
  <c r="BX99" i="2"/>
  <c r="EB99" i="2"/>
  <c r="BZ101" i="2"/>
  <c r="ED101" i="2"/>
  <c r="BX102" i="2"/>
  <c r="EB102" i="2"/>
  <c r="P89" i="1"/>
  <c r="Q89" i="1" s="1"/>
  <c r="C89" i="1" s="1"/>
  <c r="BZ105" i="2"/>
  <c r="BX92" i="2"/>
  <c r="EB92" i="2"/>
  <c r="O104" i="2"/>
  <c r="M104" i="3" s="1"/>
  <c r="AV104" i="2" s="1"/>
  <c r="BY94" i="2"/>
  <c r="EC94" i="2"/>
  <c r="BX94" i="2"/>
  <c r="EB94" i="2"/>
  <c r="BZ104" i="2"/>
  <c r="ED104" i="2"/>
  <c r="BZ106" i="2"/>
  <c r="ED106" i="2"/>
  <c r="BY84" i="2"/>
  <c r="EC84" i="2"/>
  <c r="BY102" i="2"/>
  <c r="EC102" i="2"/>
  <c r="BZ102" i="2"/>
  <c r="ED102" i="2"/>
  <c r="BZ84" i="2"/>
  <c r="ED84" i="2"/>
  <c r="BY95" i="2"/>
  <c r="EC95" i="2"/>
  <c r="BY104" i="2"/>
  <c r="EC104" i="2"/>
  <c r="BY89" i="2"/>
  <c r="EC89" i="2"/>
  <c r="BZ92" i="2"/>
  <c r="ED92" i="2"/>
  <c r="BY96" i="2"/>
  <c r="EC96" i="2"/>
  <c r="BX96" i="2"/>
  <c r="EB96" i="2"/>
  <c r="BZ94" i="2"/>
  <c r="ED94" i="2"/>
  <c r="BX105" i="2"/>
  <c r="EB105" i="2"/>
  <c r="BY105" i="2"/>
  <c r="EC105" i="2"/>
  <c r="O106" i="1"/>
  <c r="P85" i="1"/>
  <c r="Q85" i="1" s="1"/>
  <c r="R85" i="1" s="1"/>
  <c r="O102" i="1"/>
  <c r="P102" i="1" s="1"/>
  <c r="Q102" i="1" s="1"/>
  <c r="R102" i="1" s="1"/>
  <c r="O84" i="1"/>
  <c r="O94" i="1"/>
  <c r="P94" i="1" s="1"/>
  <c r="Q94" i="1" s="1"/>
  <c r="R94" i="1" s="1"/>
  <c r="O100" i="1"/>
  <c r="P100" i="1" s="1"/>
  <c r="Q100" i="1" s="1"/>
  <c r="C100" i="1" s="1"/>
  <c r="P104" i="1"/>
  <c r="Q104" i="1" s="1"/>
  <c r="C104" i="1" s="1"/>
  <c r="O99" i="1"/>
  <c r="P99" i="1" s="1"/>
  <c r="Q99" i="1" s="1"/>
  <c r="R99" i="1" s="1"/>
  <c r="O86" i="1"/>
  <c r="P86" i="1" s="1"/>
  <c r="Q86" i="1" s="1"/>
  <c r="C86" i="1" s="1"/>
  <c r="P88" i="1"/>
  <c r="Q88" i="1" s="1"/>
  <c r="C88" i="1" s="1"/>
  <c r="O92" i="1"/>
  <c r="P92" i="1" s="1"/>
  <c r="Q92" i="1" s="1"/>
  <c r="C92" i="1" s="1"/>
  <c r="R105" i="1"/>
  <c r="P84" i="1"/>
  <c r="Q101" i="1"/>
  <c r="C101" i="1" s="1"/>
  <c r="M91" i="3"/>
  <c r="AV91" i="2" s="1"/>
  <c r="P91" i="2" s="1"/>
  <c r="N91" i="3" s="1"/>
  <c r="AW91" i="2" s="1"/>
  <c r="C105" i="1"/>
  <c r="C94" i="1"/>
  <c r="Q91" i="1"/>
  <c r="C91" i="1" s="1"/>
  <c r="M93" i="3"/>
  <c r="AV93" i="2" s="1"/>
  <c r="P93" i="2" s="1"/>
  <c r="R90" i="1"/>
  <c r="C87" i="1"/>
  <c r="Q98" i="1"/>
  <c r="C98" i="1" s="1"/>
  <c r="BT108" i="1"/>
  <c r="BT204" i="1" s="1"/>
  <c r="Q97" i="1"/>
  <c r="C97" i="1" s="1"/>
  <c r="R87" i="1"/>
  <c r="P93" i="1"/>
  <c r="M97" i="3"/>
  <c r="AV97" i="2" s="1"/>
  <c r="P97" i="2" s="1"/>
  <c r="R96" i="1"/>
  <c r="C90" i="1"/>
  <c r="M98" i="3"/>
  <c r="AV98" i="2" s="1"/>
  <c r="P98" i="2" s="1"/>
  <c r="P103" i="1"/>
  <c r="M90" i="3"/>
  <c r="AV90" i="2" s="1"/>
  <c r="P90" i="2" s="1"/>
  <c r="N90" i="3" s="1"/>
  <c r="AW90" i="2" s="1"/>
  <c r="BX95" i="2"/>
  <c r="C96" i="1"/>
  <c r="BU108" i="1"/>
  <c r="BU204" i="1" s="1"/>
  <c r="BV108" i="1"/>
  <c r="BV204" i="1" s="1"/>
  <c r="C85" i="1" l="1"/>
  <c r="BZ108" i="2"/>
  <c r="BZ203" i="2" s="1"/>
  <c r="P106" i="1"/>
  <c r="Q106" i="1" s="1"/>
  <c r="R106" i="1" s="1"/>
  <c r="O95" i="2"/>
  <c r="M95" i="3" s="1"/>
  <c r="AV95" i="2" s="1"/>
  <c r="C102" i="1"/>
  <c r="BY108" i="2"/>
  <c r="BY203" i="2" s="1"/>
  <c r="O100" i="2"/>
  <c r="M100" i="3" s="1"/>
  <c r="AV100" i="2" s="1"/>
  <c r="P100" i="2" s="1"/>
  <c r="N100" i="3" s="1"/>
  <c r="AW100" i="2" s="1"/>
  <c r="Q100" i="2" s="1"/>
  <c r="O84" i="2"/>
  <c r="M84" i="3" s="1"/>
  <c r="AV84" i="2" s="1"/>
  <c r="P84" i="2" s="1"/>
  <c r="N84" i="3" s="1"/>
  <c r="O87" i="2"/>
  <c r="M87" i="3" s="1"/>
  <c r="AV87" i="2" s="1"/>
  <c r="P87" i="2" s="1"/>
  <c r="N87" i="3" s="1"/>
  <c r="AW87" i="2" s="1"/>
  <c r="Q87" i="2" s="1"/>
  <c r="O106" i="2"/>
  <c r="M106" i="3" s="1"/>
  <c r="AV106" i="2" s="1"/>
  <c r="P106" i="2" s="1"/>
  <c r="N106" i="3" s="1"/>
  <c r="AW106" i="2" s="1"/>
  <c r="Q106" i="2" s="1"/>
  <c r="ED108" i="2"/>
  <c r="ED203" i="2" s="1"/>
  <c r="P104" i="2"/>
  <c r="O105" i="2"/>
  <c r="M105" i="3" s="1"/>
  <c r="AV105" i="2" s="1"/>
  <c r="P105" i="2" s="1"/>
  <c r="N105" i="3" s="1"/>
  <c r="AW105" i="2" s="1"/>
  <c r="O92" i="2"/>
  <c r="M92" i="3" s="1"/>
  <c r="AV92" i="2" s="1"/>
  <c r="P92" i="2" s="1"/>
  <c r="N92" i="3" s="1"/>
  <c r="AW92" i="2" s="1"/>
  <c r="Q92" i="2" s="1"/>
  <c r="O99" i="2"/>
  <c r="M99" i="3" s="1"/>
  <c r="AV99" i="2" s="1"/>
  <c r="P99" i="2" s="1"/>
  <c r="N99" i="3" s="1"/>
  <c r="AW99" i="2" s="1"/>
  <c r="Q99" i="2" s="1"/>
  <c r="O85" i="2"/>
  <c r="M85" i="3" s="1"/>
  <c r="AV85" i="2" s="1"/>
  <c r="P85" i="2" s="1"/>
  <c r="N85" i="3" s="1"/>
  <c r="AW85" i="2" s="1"/>
  <c r="O101" i="2"/>
  <c r="M101" i="3" s="1"/>
  <c r="AV101" i="2" s="1"/>
  <c r="P101" i="2" s="1"/>
  <c r="N101" i="3" s="1"/>
  <c r="AW101" i="2" s="1"/>
  <c r="Q101" i="2" s="1"/>
  <c r="O88" i="2"/>
  <c r="M88" i="3" s="1"/>
  <c r="AV88" i="2" s="1"/>
  <c r="P88" i="2" s="1"/>
  <c r="N88" i="3" s="1"/>
  <c r="AW88" i="2" s="1"/>
  <c r="Q88" i="2" s="1"/>
  <c r="O88" i="3" s="1"/>
  <c r="AX88" i="2" s="1"/>
  <c r="EB108" i="2"/>
  <c r="EB203" i="2" s="1"/>
  <c r="O96" i="2"/>
  <c r="M96" i="3" s="1"/>
  <c r="AV96" i="2" s="1"/>
  <c r="P96" i="2" s="1"/>
  <c r="N96" i="3" s="1"/>
  <c r="AW96" i="2" s="1"/>
  <c r="Q96" i="2" s="1"/>
  <c r="O94" i="2"/>
  <c r="M94" i="3" s="1"/>
  <c r="AV94" i="2" s="1"/>
  <c r="P94" i="2" s="1"/>
  <c r="N94" i="3" s="1"/>
  <c r="AW94" i="2" s="1"/>
  <c r="Q94" i="2" s="1"/>
  <c r="EC108" i="2"/>
  <c r="EC203" i="2" s="1"/>
  <c r="O102" i="2"/>
  <c r="M102" i="3" s="1"/>
  <c r="AV102" i="2" s="1"/>
  <c r="P102" i="2" s="1"/>
  <c r="N102" i="3" s="1"/>
  <c r="AW102" i="2" s="1"/>
  <c r="Q102" i="2" s="1"/>
  <c r="O86" i="2"/>
  <c r="M86" i="3" s="1"/>
  <c r="AV86" i="2" s="1"/>
  <c r="P86" i="2" s="1"/>
  <c r="N86" i="3" s="1"/>
  <c r="AW86" i="2" s="1"/>
  <c r="Q86" i="2" s="1"/>
  <c r="O89" i="2"/>
  <c r="M89" i="3" s="1"/>
  <c r="AV89" i="2" s="1"/>
  <c r="P89" i="2" s="1"/>
  <c r="N89" i="3" s="1"/>
  <c r="AW89" i="2" s="1"/>
  <c r="Q89" i="2" s="1"/>
  <c r="O103" i="2"/>
  <c r="M103" i="3" s="1"/>
  <c r="AV103" i="2" s="1"/>
  <c r="P103" i="2" s="1"/>
  <c r="N103" i="3" s="1"/>
  <c r="AW103" i="2" s="1"/>
  <c r="Q103" i="2" s="1"/>
  <c r="C99" i="1"/>
  <c r="O108" i="1"/>
  <c r="O204" i="1" s="1"/>
  <c r="S90" i="1"/>
  <c r="S99" i="1"/>
  <c r="S94" i="1"/>
  <c r="Q95" i="1"/>
  <c r="N93" i="3"/>
  <c r="AW93" i="2" s="1"/>
  <c r="Q93" i="2" s="1"/>
  <c r="Q93" i="1"/>
  <c r="C93" i="1" s="1"/>
  <c r="S85" i="1"/>
  <c r="R89" i="1"/>
  <c r="Q105" i="2"/>
  <c r="S96" i="1"/>
  <c r="S87" i="1"/>
  <c r="S102" i="1"/>
  <c r="R101" i="1"/>
  <c r="R97" i="1"/>
  <c r="S105" i="1"/>
  <c r="P95" i="2"/>
  <c r="N97" i="3"/>
  <c r="AW97" i="2" s="1"/>
  <c r="Q97" i="2" s="1"/>
  <c r="BX108" i="2"/>
  <c r="BX203" i="2" s="1"/>
  <c r="R104" i="1"/>
  <c r="Q91" i="2"/>
  <c r="C91" i="2" s="1"/>
  <c r="P108" i="1"/>
  <c r="P204" i="1" s="1"/>
  <c r="Q84" i="1"/>
  <c r="C84" i="1" s="1"/>
  <c r="R92" i="1"/>
  <c r="Q90" i="2"/>
  <c r="C90" i="2" s="1"/>
  <c r="R86" i="1"/>
  <c r="R98" i="1"/>
  <c r="R100" i="1"/>
  <c r="N104" i="3"/>
  <c r="AW104" i="2" s="1"/>
  <c r="Q104" i="2" s="1"/>
  <c r="Q103" i="1"/>
  <c r="C103" i="1" s="1"/>
  <c r="N98" i="3"/>
  <c r="AW98" i="2" s="1"/>
  <c r="Q98" i="2" s="1"/>
  <c r="R91" i="1"/>
  <c r="R88" i="1"/>
  <c r="S106" i="1"/>
  <c r="C106" i="1" l="1"/>
  <c r="O108" i="2"/>
  <c r="O203" i="2" s="1"/>
  <c r="M108" i="3"/>
  <c r="Q85" i="2"/>
  <c r="C85" i="2" s="1"/>
  <c r="O91" i="3"/>
  <c r="AX91" i="2" s="1"/>
  <c r="R91" i="2" s="1"/>
  <c r="P91" i="3" s="1"/>
  <c r="AY91" i="2" s="1"/>
  <c r="O96" i="3"/>
  <c r="AX96" i="2" s="1"/>
  <c r="R96" i="2" s="1"/>
  <c r="C96" i="2"/>
  <c r="C97" i="2"/>
  <c r="O97" i="3"/>
  <c r="AX97" i="2" s="1"/>
  <c r="R97" i="2" s="1"/>
  <c r="O104" i="3"/>
  <c r="AX104" i="2" s="1"/>
  <c r="R104" i="2" s="1"/>
  <c r="C104" i="2"/>
  <c r="O94" i="3"/>
  <c r="AX94" i="2" s="1"/>
  <c r="R94" i="2" s="1"/>
  <c r="C94" i="2"/>
  <c r="C100" i="2"/>
  <c r="O100" i="3"/>
  <c r="AX100" i="2" s="1"/>
  <c r="R100" i="2" s="1"/>
  <c r="O87" i="3"/>
  <c r="AX87" i="2" s="1"/>
  <c r="R87" i="2" s="1"/>
  <c r="C87" i="2"/>
  <c r="C89" i="2"/>
  <c r="O89" i="3"/>
  <c r="AX89" i="2" s="1"/>
  <c r="R89" i="2" s="1"/>
  <c r="C101" i="2"/>
  <c r="O101" i="3"/>
  <c r="AX101" i="2" s="1"/>
  <c r="R101" i="2" s="1"/>
  <c r="O102" i="3"/>
  <c r="AX102" i="2" s="1"/>
  <c r="R102" i="2" s="1"/>
  <c r="C102" i="2"/>
  <c r="C86" i="2"/>
  <c r="O86" i="3"/>
  <c r="AX86" i="2" s="1"/>
  <c r="R86" i="2" s="1"/>
  <c r="O99" i="3"/>
  <c r="AX99" i="2" s="1"/>
  <c r="R99" i="2" s="1"/>
  <c r="C99" i="2"/>
  <c r="C92" i="2"/>
  <c r="O92" i="3"/>
  <c r="AX92" i="2" s="1"/>
  <c r="R92" i="2" s="1"/>
  <c r="C103" i="2"/>
  <c r="C98" i="2"/>
  <c r="O98" i="3"/>
  <c r="AX98" i="2" s="1"/>
  <c r="R98" i="2" s="1"/>
  <c r="P98" i="3" s="1"/>
  <c r="AY98" i="2" s="1"/>
  <c r="O106" i="3"/>
  <c r="AX106" i="2" s="1"/>
  <c r="R106" i="2" s="1"/>
  <c r="C106" i="2"/>
  <c r="S92" i="1"/>
  <c r="S97" i="1"/>
  <c r="S101" i="1"/>
  <c r="R95" i="1"/>
  <c r="T106" i="1"/>
  <c r="S98" i="1"/>
  <c r="N95" i="3"/>
  <c r="AW95" i="2" s="1"/>
  <c r="Q95" i="2" s="1"/>
  <c r="C95" i="2" s="1"/>
  <c r="T94" i="1"/>
  <c r="M199" i="3"/>
  <c r="AV107" i="2"/>
  <c r="S104" i="1"/>
  <c r="T102" i="1"/>
  <c r="O85" i="3"/>
  <c r="AX85" i="2" s="1"/>
  <c r="R85" i="2" s="1"/>
  <c r="C93" i="2"/>
  <c r="O103" i="3"/>
  <c r="AX103" i="2" s="1"/>
  <c r="R103" i="2" s="1"/>
  <c r="R103" i="1"/>
  <c r="S86" i="1"/>
  <c r="O105" i="3"/>
  <c r="AX105" i="2" s="1"/>
  <c r="R105" i="2" s="1"/>
  <c r="R88" i="2"/>
  <c r="T105" i="1"/>
  <c r="S89" i="1"/>
  <c r="O93" i="3"/>
  <c r="AX93" i="2" s="1"/>
  <c r="R93" i="2" s="1"/>
  <c r="R93" i="1"/>
  <c r="T99" i="1"/>
  <c r="O90" i="3"/>
  <c r="AX90" i="2" s="1"/>
  <c r="R90" i="2" s="1"/>
  <c r="Q108" i="1"/>
  <c r="Q204" i="1" s="1"/>
  <c r="R84" i="1"/>
  <c r="T87" i="1"/>
  <c r="S88" i="1"/>
  <c r="C95" i="1"/>
  <c r="C108" i="1" s="1"/>
  <c r="C204" i="1" s="1"/>
  <c r="T90" i="1"/>
  <c r="S91" i="1"/>
  <c r="S100" i="1"/>
  <c r="AW84" i="2"/>
  <c r="T96" i="1"/>
  <c r="T85" i="1"/>
  <c r="C105" i="2"/>
  <c r="C88" i="2"/>
  <c r="P94" i="3" l="1"/>
  <c r="AY94" i="2" s="1"/>
  <c r="S94" i="2" s="1"/>
  <c r="P99" i="3"/>
  <c r="AY99" i="2" s="1"/>
  <c r="S99" i="2" s="1"/>
  <c r="P86" i="3"/>
  <c r="AY86" i="2" s="1"/>
  <c r="S86" i="2" s="1"/>
  <c r="P104" i="3"/>
  <c r="AY104" i="2" s="1"/>
  <c r="S104" i="2" s="1"/>
  <c r="Q104" i="3" s="1"/>
  <c r="AZ104" i="2" s="1"/>
  <c r="P105" i="3"/>
  <c r="AY105" i="2" s="1"/>
  <c r="S105" i="2" s="1"/>
  <c r="P97" i="3"/>
  <c r="AY97" i="2" s="1"/>
  <c r="S97" i="2" s="1"/>
  <c r="P90" i="3"/>
  <c r="AY90" i="2" s="1"/>
  <c r="S90" i="2" s="1"/>
  <c r="P85" i="3"/>
  <c r="AY85" i="2" s="1"/>
  <c r="S85" i="2" s="1"/>
  <c r="P106" i="3"/>
  <c r="AY106" i="2" s="1"/>
  <c r="S106" i="2" s="1"/>
  <c r="P102" i="3"/>
  <c r="AY102" i="2" s="1"/>
  <c r="S102" i="2" s="1"/>
  <c r="P100" i="3"/>
  <c r="AY100" i="2" s="1"/>
  <c r="S100" i="2" s="1"/>
  <c r="Q100" i="3" s="1"/>
  <c r="AZ100" i="2" s="1"/>
  <c r="P89" i="3"/>
  <c r="AY89" i="2" s="1"/>
  <c r="S89" i="2" s="1"/>
  <c r="P92" i="3"/>
  <c r="AY92" i="2" s="1"/>
  <c r="S92" i="2" s="1"/>
  <c r="P101" i="3"/>
  <c r="AY101" i="2" s="1"/>
  <c r="S101" i="2" s="1"/>
  <c r="P96" i="3"/>
  <c r="AY96" i="2" s="1"/>
  <c r="S96" i="2" s="1"/>
  <c r="P107" i="2"/>
  <c r="AV108" i="2"/>
  <c r="AV203" i="2" s="1"/>
  <c r="P87" i="3"/>
  <c r="AY87" i="2" s="1"/>
  <c r="S87" i="2" s="1"/>
  <c r="U99" i="1"/>
  <c r="U106" i="1"/>
  <c r="S98" i="2"/>
  <c r="Q98" i="3" s="1"/>
  <c r="AZ98" i="2" s="1"/>
  <c r="U87" i="1"/>
  <c r="U94" i="1"/>
  <c r="P93" i="3"/>
  <c r="AY93" i="2" s="1"/>
  <c r="S93" i="2" s="1"/>
  <c r="S93" i="1"/>
  <c r="R108" i="1"/>
  <c r="R204" i="1" s="1"/>
  <c r="S84" i="1"/>
  <c r="S95" i="1"/>
  <c r="T92" i="1"/>
  <c r="T91" i="1"/>
  <c r="U90" i="1"/>
  <c r="T89" i="1"/>
  <c r="T86" i="1"/>
  <c r="U102" i="1"/>
  <c r="O95" i="3"/>
  <c r="AX95" i="2" s="1"/>
  <c r="R95" i="2" s="1"/>
  <c r="T101" i="1"/>
  <c r="U96" i="1"/>
  <c r="Q84" i="2"/>
  <c r="T100" i="1"/>
  <c r="T88" i="1"/>
  <c r="U105" i="1"/>
  <c r="T104" i="1"/>
  <c r="S91" i="2"/>
  <c r="Q91" i="3" s="1"/>
  <c r="AZ91" i="2" s="1"/>
  <c r="U85" i="1"/>
  <c r="P88" i="3"/>
  <c r="AY88" i="2" s="1"/>
  <c r="S88" i="2" s="1"/>
  <c r="P103" i="3"/>
  <c r="AY103" i="2" s="1"/>
  <c r="S103" i="2" s="1"/>
  <c r="S103" i="1"/>
  <c r="T98" i="1"/>
  <c r="T97" i="1"/>
  <c r="P95" i="3" l="1"/>
  <c r="AY95" i="2" s="1"/>
  <c r="S95" i="2" s="1"/>
  <c r="Q92" i="3"/>
  <c r="AZ92" i="2" s="1"/>
  <c r="T92" i="2" s="1"/>
  <c r="Q105" i="3"/>
  <c r="AZ105" i="2" s="1"/>
  <c r="T105" i="2" s="1"/>
  <c r="Q89" i="3"/>
  <c r="AZ89" i="2" s="1"/>
  <c r="T89" i="2" s="1"/>
  <c r="R89" i="3" s="1"/>
  <c r="Q102" i="3"/>
  <c r="AZ102" i="2" s="1"/>
  <c r="T102" i="2" s="1"/>
  <c r="Q97" i="3"/>
  <c r="AZ97" i="2" s="1"/>
  <c r="T97" i="2" s="1"/>
  <c r="Q106" i="3"/>
  <c r="AZ106" i="2" s="1"/>
  <c r="T106" i="2" s="1"/>
  <c r="Q86" i="3"/>
  <c r="AZ86" i="2" s="1"/>
  <c r="T86" i="2" s="1"/>
  <c r="Q87" i="3"/>
  <c r="AZ87" i="2" s="1"/>
  <c r="T87" i="2" s="1"/>
  <c r="Q85" i="3"/>
  <c r="AZ85" i="2" s="1"/>
  <c r="T85" i="2" s="1"/>
  <c r="Q99" i="3"/>
  <c r="AZ99" i="2" s="1"/>
  <c r="T99" i="2" s="1"/>
  <c r="Q88" i="3"/>
  <c r="AZ88" i="2" s="1"/>
  <c r="T88" i="2" s="1"/>
  <c r="Q101" i="3"/>
  <c r="AZ101" i="2" s="1"/>
  <c r="T101" i="2" s="1"/>
  <c r="Q94" i="3"/>
  <c r="AZ94" i="2" s="1"/>
  <c r="T94" i="2" s="1"/>
  <c r="Q96" i="3"/>
  <c r="AZ96" i="2" s="1"/>
  <c r="T96" i="2" s="1"/>
  <c r="T104" i="2"/>
  <c r="R104" i="3" s="1"/>
  <c r="BA104" i="2" s="1"/>
  <c r="U86" i="1"/>
  <c r="U91" i="1"/>
  <c r="Q93" i="3"/>
  <c r="AZ93" i="2" s="1"/>
  <c r="T93" i="2" s="1"/>
  <c r="T93" i="1"/>
  <c r="T98" i="2"/>
  <c r="R98" i="3" s="1"/>
  <c r="BA98" i="2" s="1"/>
  <c r="T100" i="2"/>
  <c r="R100" i="3" s="1"/>
  <c r="BA100" i="2" s="1"/>
  <c r="Q90" i="3"/>
  <c r="AZ90" i="2" s="1"/>
  <c r="T90" i="2" s="1"/>
  <c r="V85" i="1"/>
  <c r="U101" i="1"/>
  <c r="U92" i="1"/>
  <c r="U97" i="1"/>
  <c r="U89" i="1"/>
  <c r="V94" i="1"/>
  <c r="V106" i="1"/>
  <c r="T91" i="2"/>
  <c r="T95" i="1"/>
  <c r="V96" i="1"/>
  <c r="C84" i="2"/>
  <c r="O84" i="3"/>
  <c r="V90" i="1"/>
  <c r="N107" i="3"/>
  <c r="N108" i="3" s="1"/>
  <c r="P108" i="2"/>
  <c r="P203" i="2" s="1"/>
  <c r="U104" i="1"/>
  <c r="V102" i="1"/>
  <c r="S108" i="1"/>
  <c r="S204" i="1" s="1"/>
  <c r="T84" i="1"/>
  <c r="V87" i="1"/>
  <c r="U88" i="1"/>
  <c r="U98" i="1"/>
  <c r="U100" i="1"/>
  <c r="Q103" i="3"/>
  <c r="AZ103" i="2" s="1"/>
  <c r="T103" i="2" s="1"/>
  <c r="T103" i="1"/>
  <c r="V105" i="1"/>
  <c r="V99" i="1"/>
  <c r="R94" i="3" l="1"/>
  <c r="BA94" i="2" s="1"/>
  <c r="R106" i="3"/>
  <c r="BA106" i="2" s="1"/>
  <c r="R97" i="3"/>
  <c r="BA97" i="2" s="1"/>
  <c r="R102" i="3"/>
  <c r="BA102" i="2" s="1"/>
  <c r="R101" i="3"/>
  <c r="BA101" i="2" s="1"/>
  <c r="R85" i="3"/>
  <c r="BA85" i="2" s="1"/>
  <c r="R105" i="3"/>
  <c r="BA105" i="2" s="1"/>
  <c r="U105" i="2" s="1"/>
  <c r="R87" i="3"/>
  <c r="BA87" i="2" s="1"/>
  <c r="R92" i="3"/>
  <c r="BA92" i="2" s="1"/>
  <c r="U92" i="2" s="1"/>
  <c r="S92" i="3" s="1"/>
  <c r="R88" i="3"/>
  <c r="BA88" i="2" s="1"/>
  <c r="R90" i="3"/>
  <c r="BA90" i="2" s="1"/>
  <c r="R96" i="3"/>
  <c r="BA96" i="2" s="1"/>
  <c r="R86" i="3"/>
  <c r="BA86" i="2" s="1"/>
  <c r="Q95" i="3"/>
  <c r="AZ95" i="2" s="1"/>
  <c r="T95" i="2" s="1"/>
  <c r="W94" i="1"/>
  <c r="V92" i="1"/>
  <c r="R99" i="3"/>
  <c r="BA99" i="2" s="1"/>
  <c r="U99" i="2" s="1"/>
  <c r="W90" i="1"/>
  <c r="V91" i="1"/>
  <c r="W87" i="1"/>
  <c r="V89" i="1"/>
  <c r="V86" i="1"/>
  <c r="V104" i="1"/>
  <c r="AX84" i="2"/>
  <c r="U95" i="1"/>
  <c r="BA89" i="2"/>
  <c r="U89" i="2" s="1"/>
  <c r="V101" i="1"/>
  <c r="U100" i="2"/>
  <c r="S100" i="3" s="1"/>
  <c r="BB100" i="2" s="1"/>
  <c r="V98" i="1"/>
  <c r="T108" i="1"/>
  <c r="T204" i="1" s="1"/>
  <c r="U84" i="1"/>
  <c r="U98" i="2"/>
  <c r="W99" i="1"/>
  <c r="W105" i="1"/>
  <c r="V97" i="1"/>
  <c r="R93" i="3"/>
  <c r="BA93" i="2" s="1"/>
  <c r="U93" i="2" s="1"/>
  <c r="U93" i="1"/>
  <c r="U104" i="2"/>
  <c r="V100" i="1"/>
  <c r="R103" i="3"/>
  <c r="U103" i="1"/>
  <c r="V88" i="1"/>
  <c r="W102" i="1"/>
  <c r="N199" i="3"/>
  <c r="AW107" i="2"/>
  <c r="W96" i="1"/>
  <c r="W106" i="1"/>
  <c r="W85" i="1"/>
  <c r="R91" i="3"/>
  <c r="BA91" i="2" s="1"/>
  <c r="U91" i="2" s="1"/>
  <c r="BB92" i="2" l="1"/>
  <c r="S91" i="3"/>
  <c r="BB91" i="2" s="1"/>
  <c r="V91" i="2" s="1"/>
  <c r="S89" i="3"/>
  <c r="BB89" i="2" s="1"/>
  <c r="V89" i="2" s="1"/>
  <c r="T89" i="3" s="1"/>
  <c r="W97" i="1"/>
  <c r="W92" i="1"/>
  <c r="U108" i="1"/>
  <c r="U204" i="1" s="1"/>
  <c r="V84" i="1"/>
  <c r="S105" i="3"/>
  <c r="BB105" i="2" s="1"/>
  <c r="V105" i="2" s="1"/>
  <c r="V92" i="2"/>
  <c r="V103" i="1"/>
  <c r="V100" i="2"/>
  <c r="T100" i="3" s="1"/>
  <c r="BC100" i="2" s="1"/>
  <c r="R84" i="2"/>
  <c r="X94" i="1"/>
  <c r="U106" i="2"/>
  <c r="X96" i="1"/>
  <c r="X99" i="1"/>
  <c r="W101" i="1"/>
  <c r="X87" i="1"/>
  <c r="U85" i="2"/>
  <c r="X106" i="1"/>
  <c r="AW108" i="2"/>
  <c r="AW203" i="2" s="1"/>
  <c r="Q107" i="2"/>
  <c r="BA103" i="2"/>
  <c r="W104" i="1"/>
  <c r="U88" i="2"/>
  <c r="U87" i="2"/>
  <c r="U101" i="2"/>
  <c r="W100" i="1"/>
  <c r="V93" i="1"/>
  <c r="S93" i="3"/>
  <c r="BB93" i="2" s="1"/>
  <c r="V93" i="2" s="1"/>
  <c r="W98" i="1"/>
  <c r="S104" i="3"/>
  <c r="BB104" i="2" s="1"/>
  <c r="V104" i="2" s="1"/>
  <c r="W91" i="1"/>
  <c r="U96" i="2"/>
  <c r="U102" i="2"/>
  <c r="W89" i="1"/>
  <c r="X102" i="1"/>
  <c r="S98" i="3"/>
  <c r="BB98" i="2" s="1"/>
  <c r="V95" i="1"/>
  <c r="W86" i="1"/>
  <c r="S99" i="3"/>
  <c r="BB99" i="2" s="1"/>
  <c r="W88" i="1"/>
  <c r="X85" i="1"/>
  <c r="X105" i="1"/>
  <c r="R95" i="3"/>
  <c r="BA95" i="2" s="1"/>
  <c r="X90" i="1"/>
  <c r="U86" i="2"/>
  <c r="U90" i="2"/>
  <c r="U97" i="2"/>
  <c r="U94" i="2"/>
  <c r="BC89" i="2" l="1"/>
  <c r="W89" i="2" s="1"/>
  <c r="U89" i="3" s="1"/>
  <c r="T105" i="3"/>
  <c r="BC105" i="2" s="1"/>
  <c r="T104" i="3"/>
  <c r="BC104" i="2" s="1"/>
  <c r="W104" i="2" s="1"/>
  <c r="T91" i="3"/>
  <c r="BC91" i="2" s="1"/>
  <c r="X91" i="1"/>
  <c r="T93" i="3"/>
  <c r="BC93" i="2" s="1"/>
  <c r="W93" i="2" s="1"/>
  <c r="W93" i="1"/>
  <c r="X104" i="1"/>
  <c r="W103" i="1"/>
  <c r="S102" i="3"/>
  <c r="BB102" i="2" s="1"/>
  <c r="V102" i="2" s="1"/>
  <c r="S85" i="3"/>
  <c r="BB85" i="2" s="1"/>
  <c r="V108" i="1"/>
  <c r="V204" i="1" s="1"/>
  <c r="W84" i="1"/>
  <c r="X100" i="1"/>
  <c r="Y99" i="1"/>
  <c r="S86" i="3"/>
  <c r="BB86" i="2" s="1"/>
  <c r="V86" i="2" s="1"/>
  <c r="X88" i="1"/>
  <c r="V99" i="2"/>
  <c r="U103" i="2"/>
  <c r="Y87" i="1"/>
  <c r="Y94" i="1"/>
  <c r="Y105" i="1"/>
  <c r="X86" i="1"/>
  <c r="Y102" i="1"/>
  <c r="S96" i="3"/>
  <c r="BB96" i="2" s="1"/>
  <c r="X98" i="1"/>
  <c r="S101" i="3"/>
  <c r="BB101" i="2" s="1"/>
  <c r="O107" i="3"/>
  <c r="O108" i="3" s="1"/>
  <c r="Q108" i="2"/>
  <c r="Q203" i="2" s="1"/>
  <c r="C107" i="2"/>
  <c r="C108" i="2" s="1"/>
  <c r="C203" i="2" s="1"/>
  <c r="Y96" i="1"/>
  <c r="S94" i="3"/>
  <c r="BB94" i="2" s="1"/>
  <c r="S87" i="3"/>
  <c r="BB87" i="2" s="1"/>
  <c r="X101" i="1"/>
  <c r="P84" i="3"/>
  <c r="X92" i="1"/>
  <c r="S90" i="3"/>
  <c r="BB90" i="2" s="1"/>
  <c r="Y90" i="1"/>
  <c r="S97" i="3"/>
  <c r="BB97" i="2" s="1"/>
  <c r="V97" i="2" s="1"/>
  <c r="W95" i="1"/>
  <c r="X89" i="1"/>
  <c r="V98" i="2"/>
  <c r="S88" i="3"/>
  <c r="BB88" i="2" s="1"/>
  <c r="V88" i="2" s="1"/>
  <c r="S106" i="3"/>
  <c r="BB106" i="2" s="1"/>
  <c r="T92" i="3"/>
  <c r="BC92" i="2" s="1"/>
  <c r="W92" i="2" s="1"/>
  <c r="Y85" i="1"/>
  <c r="U95" i="2"/>
  <c r="Y106" i="1"/>
  <c r="W100" i="2"/>
  <c r="X97" i="1"/>
  <c r="BD89" i="2" l="1"/>
  <c r="X89" i="2" s="1"/>
  <c r="V89" i="3" s="1"/>
  <c r="T97" i="3"/>
  <c r="BC97" i="2" s="1"/>
  <c r="W97" i="2" s="1"/>
  <c r="T88" i="3"/>
  <c r="BC88" i="2" s="1"/>
  <c r="W88" i="2" s="1"/>
  <c r="U92" i="3"/>
  <c r="BD92" i="2" s="1"/>
  <c r="X92" i="2" s="1"/>
  <c r="Y101" i="1"/>
  <c r="O199" i="3"/>
  <c r="AX107" i="2"/>
  <c r="Z105" i="1"/>
  <c r="T102" i="3"/>
  <c r="BC102" i="2" s="1"/>
  <c r="W102" i="2" s="1"/>
  <c r="Y91" i="1"/>
  <c r="V90" i="2"/>
  <c r="T99" i="3"/>
  <c r="BC99" i="2" s="1"/>
  <c r="Z99" i="1"/>
  <c r="Z106" i="1"/>
  <c r="Y92" i="1"/>
  <c r="V94" i="2"/>
  <c r="V96" i="2"/>
  <c r="Y88" i="1"/>
  <c r="X103" i="1"/>
  <c r="Z102" i="1"/>
  <c r="Y100" i="1"/>
  <c r="T98" i="3"/>
  <c r="BC98" i="2" s="1"/>
  <c r="Z96" i="1"/>
  <c r="S95" i="3"/>
  <c r="BB95" i="2" s="1"/>
  <c r="Y89" i="1"/>
  <c r="AY84" i="2"/>
  <c r="V101" i="2"/>
  <c r="Z94" i="1"/>
  <c r="U100" i="3"/>
  <c r="BD100" i="2" s="1"/>
  <c r="X100" i="2" s="1"/>
  <c r="V85" i="2"/>
  <c r="Y104" i="1"/>
  <c r="Z90" i="1"/>
  <c r="Y98" i="1"/>
  <c r="Z87" i="1"/>
  <c r="U104" i="3"/>
  <c r="BD104" i="2" s="1"/>
  <c r="X104" i="2" s="1"/>
  <c r="W91" i="2"/>
  <c r="Z85" i="1"/>
  <c r="V106" i="2"/>
  <c r="V87" i="2"/>
  <c r="Y86" i="1"/>
  <c r="W108" i="1"/>
  <c r="W204" i="1" s="1"/>
  <c r="X84" i="1"/>
  <c r="U93" i="3"/>
  <c r="BD93" i="2" s="1"/>
  <c r="X93" i="2" s="1"/>
  <c r="X93" i="1"/>
  <c r="Y97" i="1"/>
  <c r="X95" i="1"/>
  <c r="S103" i="3"/>
  <c r="BB103" i="2" s="1"/>
  <c r="T86" i="3"/>
  <c r="BC86" i="2" s="1"/>
  <c r="W86" i="2" s="1"/>
  <c r="W105" i="2"/>
  <c r="BE89" i="2" l="1"/>
  <c r="Y89" i="2" s="1"/>
  <c r="V104" i="3"/>
  <c r="BE104" i="2" s="1"/>
  <c r="Y104" i="2" s="1"/>
  <c r="V100" i="3"/>
  <c r="BE100" i="2" s="1"/>
  <c r="Y100" i="2" s="1"/>
  <c r="V92" i="3"/>
  <c r="BE92" i="2" s="1"/>
  <c r="Y92" i="2" s="1"/>
  <c r="W92" i="3" s="1"/>
  <c r="U86" i="3"/>
  <c r="BD86" i="2" s="1"/>
  <c r="X86" i="2" s="1"/>
  <c r="U102" i="3"/>
  <c r="BD102" i="2" s="1"/>
  <c r="U97" i="3"/>
  <c r="BD97" i="2" s="1"/>
  <c r="X97" i="2" s="1"/>
  <c r="T94" i="3"/>
  <c r="BC94" i="2" s="1"/>
  <c r="U88" i="3"/>
  <c r="BD88" i="2" s="1"/>
  <c r="X88" i="2" s="1"/>
  <c r="U91" i="3"/>
  <c r="BD91" i="2" s="1"/>
  <c r="T85" i="3"/>
  <c r="BC85" i="2" s="1"/>
  <c r="AA96" i="1"/>
  <c r="Z92" i="1"/>
  <c r="AA105" i="1"/>
  <c r="Y95" i="1"/>
  <c r="Z86" i="1"/>
  <c r="AA90" i="1"/>
  <c r="Z89" i="1"/>
  <c r="Z100" i="1"/>
  <c r="AA99" i="1"/>
  <c r="T90" i="3"/>
  <c r="BC90" i="2" s="1"/>
  <c r="W90" i="2" s="1"/>
  <c r="Y103" i="1"/>
  <c r="AX108" i="2"/>
  <c r="AX203" i="2" s="1"/>
  <c r="R107" i="2"/>
  <c r="AA87" i="1"/>
  <c r="AA94" i="1"/>
  <c r="Z91" i="1"/>
  <c r="U105" i="3"/>
  <c r="BD105" i="2" s="1"/>
  <c r="X105" i="2" s="1"/>
  <c r="Z97" i="1"/>
  <c r="X108" i="1"/>
  <c r="X204" i="1" s="1"/>
  <c r="Y84" i="1"/>
  <c r="T87" i="3"/>
  <c r="BC87" i="2" s="1"/>
  <c r="W98" i="2"/>
  <c r="AA102" i="1"/>
  <c r="AA106" i="1"/>
  <c r="Z101" i="1"/>
  <c r="V103" i="2"/>
  <c r="Z98" i="1"/>
  <c r="T101" i="3"/>
  <c r="BC101" i="2" s="1"/>
  <c r="W101" i="2" s="1"/>
  <c r="Z88" i="1"/>
  <c r="V93" i="3"/>
  <c r="BE93" i="2" s="1"/>
  <c r="Y93" i="2" s="1"/>
  <c r="Y93" i="1"/>
  <c r="T106" i="3"/>
  <c r="BC106" i="2" s="1"/>
  <c r="AA85" i="1"/>
  <c r="Z104" i="1"/>
  <c r="S84" i="2"/>
  <c r="V95" i="2"/>
  <c r="T96" i="3"/>
  <c r="BC96" i="2" s="1"/>
  <c r="W99" i="2"/>
  <c r="BF92" i="2" l="1"/>
  <c r="Z92" i="2" s="1"/>
  <c r="X92" i="3" s="1"/>
  <c r="V86" i="3"/>
  <c r="BE86" i="2" s="1"/>
  <c r="Y86" i="2" s="1"/>
  <c r="W100" i="3"/>
  <c r="BF100" i="2" s="1"/>
  <c r="Z100" i="2" s="1"/>
  <c r="W104" i="3"/>
  <c r="BF104" i="2" s="1"/>
  <c r="Z104" i="2" s="1"/>
  <c r="Q84" i="3"/>
  <c r="T95" i="3"/>
  <c r="BC95" i="2" s="1"/>
  <c r="W95" i="2" s="1"/>
  <c r="AA98" i="1"/>
  <c r="P107" i="3"/>
  <c r="P108" i="3" s="1"/>
  <c r="R108" i="2"/>
  <c r="R203" i="2" s="1"/>
  <c r="U90" i="3"/>
  <c r="BD90" i="2" s="1"/>
  <c r="X90" i="2" s="1"/>
  <c r="V88" i="3"/>
  <c r="BE88" i="2" s="1"/>
  <c r="Y88" i="2" s="1"/>
  <c r="V97" i="3"/>
  <c r="BE97" i="2" s="1"/>
  <c r="Y97" i="2" s="1"/>
  <c r="AB102" i="1"/>
  <c r="AA91" i="1"/>
  <c r="AB99" i="1"/>
  <c r="T103" i="3"/>
  <c r="BC103" i="2" s="1"/>
  <c r="W103" i="2" s="1"/>
  <c r="U98" i="3"/>
  <c r="BD98" i="2" s="1"/>
  <c r="X98" i="2" s="1"/>
  <c r="AA97" i="1"/>
  <c r="AA86" i="1"/>
  <c r="AA100" i="1"/>
  <c r="W85" i="2"/>
  <c r="U99" i="3"/>
  <c r="BD99" i="2" s="1"/>
  <c r="X99" i="2" s="1"/>
  <c r="AA104" i="1"/>
  <c r="W106" i="2"/>
  <c r="AA101" i="1"/>
  <c r="Z103" i="1"/>
  <c r="AA92" i="1"/>
  <c r="W94" i="2"/>
  <c r="X102" i="2"/>
  <c r="AB94" i="1"/>
  <c r="AA89" i="1"/>
  <c r="Z95" i="1"/>
  <c r="AB85" i="1"/>
  <c r="AB106" i="1"/>
  <c r="W87" i="2"/>
  <c r="AB87" i="1"/>
  <c r="W89" i="3"/>
  <c r="BF89" i="2" s="1"/>
  <c r="AB96" i="1"/>
  <c r="X91" i="2"/>
  <c r="AA88" i="1"/>
  <c r="W93" i="3"/>
  <c r="BF93" i="2" s="1"/>
  <c r="Z93" i="2" s="1"/>
  <c r="Z93" i="1"/>
  <c r="W96" i="2"/>
  <c r="U101" i="3"/>
  <c r="BD101" i="2" s="1"/>
  <c r="X101" i="2" s="1"/>
  <c r="Y108" i="1"/>
  <c r="Y204" i="1" s="1"/>
  <c r="Z84" i="1"/>
  <c r="V105" i="3"/>
  <c r="BE105" i="2" s="1"/>
  <c r="Y105" i="2" s="1"/>
  <c r="AB90" i="1"/>
  <c r="AB105" i="1"/>
  <c r="U95" i="3" l="1"/>
  <c r="BD95" i="2" s="1"/>
  <c r="X95" i="2" s="1"/>
  <c r="W97" i="3"/>
  <c r="BF97" i="2" s="1"/>
  <c r="Z97" i="2" s="1"/>
  <c r="V99" i="3"/>
  <c r="BE99" i="2" s="1"/>
  <c r="Y99" i="2" s="1"/>
  <c r="V98" i="3"/>
  <c r="BE98" i="2" s="1"/>
  <c r="Y98" i="2" s="1"/>
  <c r="W88" i="3"/>
  <c r="BF88" i="2" s="1"/>
  <c r="Z88" i="2" s="1"/>
  <c r="X104" i="3"/>
  <c r="BG104" i="2" s="1"/>
  <c r="AA104" i="2" s="1"/>
  <c r="Y104" i="3" s="1"/>
  <c r="BH104" i="2" s="1"/>
  <c r="V101" i="3"/>
  <c r="BE101" i="2" s="1"/>
  <c r="Y101" i="2" s="1"/>
  <c r="W105" i="3"/>
  <c r="BF105" i="2" s="1"/>
  <c r="Z105" i="2" s="1"/>
  <c r="X100" i="3"/>
  <c r="BG100" i="2" s="1"/>
  <c r="AA100" i="2" s="1"/>
  <c r="W86" i="3"/>
  <c r="BF86" i="2" s="1"/>
  <c r="Z86" i="2" s="1"/>
  <c r="AC85" i="1"/>
  <c r="AC87" i="1"/>
  <c r="AC94" i="1"/>
  <c r="AB100" i="1"/>
  <c r="AC99" i="1"/>
  <c r="AA103" i="1"/>
  <c r="U103" i="3"/>
  <c r="BD103" i="2" s="1"/>
  <c r="X103" i="2" s="1"/>
  <c r="AZ84" i="2"/>
  <c r="V91" i="3"/>
  <c r="BE91" i="2" s="1"/>
  <c r="Y91" i="2" s="1"/>
  <c r="U87" i="3"/>
  <c r="BD87" i="2" s="1"/>
  <c r="X87" i="2" s="1"/>
  <c r="AA95" i="1"/>
  <c r="V102" i="3"/>
  <c r="BE102" i="2" s="1"/>
  <c r="Y102" i="2" s="1"/>
  <c r="AB101" i="1"/>
  <c r="AY107" i="2"/>
  <c r="P199" i="3"/>
  <c r="AB97" i="1"/>
  <c r="U94" i="3"/>
  <c r="BD94" i="2" s="1"/>
  <c r="X94" i="2" s="1"/>
  <c r="AB91" i="1"/>
  <c r="AB98" i="1"/>
  <c r="X93" i="3"/>
  <c r="BG93" i="2" s="1"/>
  <c r="AA93" i="2" s="1"/>
  <c r="AA93" i="1"/>
  <c r="AC96" i="1"/>
  <c r="AC106" i="1"/>
  <c r="U106" i="3"/>
  <c r="BD106" i="2" s="1"/>
  <c r="X106" i="2" s="1"/>
  <c r="AB86" i="1"/>
  <c r="V90" i="3"/>
  <c r="BE90" i="2" s="1"/>
  <c r="Y90" i="2" s="1"/>
  <c r="AC90" i="1"/>
  <c r="U96" i="3"/>
  <c r="BD96" i="2" s="1"/>
  <c r="X96" i="2" s="1"/>
  <c r="AB89" i="1"/>
  <c r="AB92" i="1"/>
  <c r="AB104" i="1"/>
  <c r="U85" i="3"/>
  <c r="BD85" i="2" s="1"/>
  <c r="X85" i="2" s="1"/>
  <c r="AC102" i="1"/>
  <c r="AC105" i="1"/>
  <c r="Z108" i="1"/>
  <c r="Z204" i="1" s="1"/>
  <c r="AA84" i="1"/>
  <c r="AB88" i="1"/>
  <c r="BG92" i="2"/>
  <c r="AA92" i="2" s="1"/>
  <c r="Z89" i="2"/>
  <c r="W101" i="3" l="1"/>
  <c r="BF101" i="2" s="1"/>
  <c r="Z101" i="2" s="1"/>
  <c r="V87" i="3"/>
  <c r="BE87" i="2" s="1"/>
  <c r="Y87" i="2" s="1"/>
  <c r="X88" i="3"/>
  <c r="BG88" i="2" s="1"/>
  <c r="AA88" i="2" s="1"/>
  <c r="W91" i="3"/>
  <c r="BF91" i="2" s="1"/>
  <c r="Z91" i="2" s="1"/>
  <c r="W98" i="3"/>
  <c r="BF98" i="2" s="1"/>
  <c r="Z98" i="2" s="1"/>
  <c r="V85" i="3"/>
  <c r="BE85" i="2" s="1"/>
  <c r="Y85" i="2" s="1"/>
  <c r="Y92" i="3"/>
  <c r="BH92" i="2" s="1"/>
  <c r="AB92" i="2" s="1"/>
  <c r="X86" i="3"/>
  <c r="BG86" i="2" s="1"/>
  <c r="AA86" i="2" s="1"/>
  <c r="W99" i="3"/>
  <c r="BF99" i="2" s="1"/>
  <c r="Z99" i="2" s="1"/>
  <c r="V94" i="3"/>
  <c r="BE94" i="2" s="1"/>
  <c r="Y94" i="2" s="1"/>
  <c r="V103" i="3"/>
  <c r="BE103" i="2" s="1"/>
  <c r="Y103" i="2" s="1"/>
  <c r="Y100" i="3"/>
  <c r="BH100" i="2" s="1"/>
  <c r="AB100" i="2" s="1"/>
  <c r="X97" i="3"/>
  <c r="BG97" i="2" s="1"/>
  <c r="AA97" i="2" s="1"/>
  <c r="V106" i="3"/>
  <c r="BE106" i="2" s="1"/>
  <c r="Y106" i="2" s="1"/>
  <c r="X105" i="3"/>
  <c r="BG105" i="2" s="1"/>
  <c r="AA105" i="2" s="1"/>
  <c r="V95" i="3"/>
  <c r="BE95" i="2" s="1"/>
  <c r="Y95" i="2" s="1"/>
  <c r="AC88" i="1"/>
  <c r="AC92" i="1"/>
  <c r="V96" i="3"/>
  <c r="BE96" i="2" s="1"/>
  <c r="Y96" i="2" s="1"/>
  <c r="Y93" i="3"/>
  <c r="BH93" i="2" s="1"/>
  <c r="AB93" i="2" s="1"/>
  <c r="AB93" i="1"/>
  <c r="AC100" i="1"/>
  <c r="AB104" i="2"/>
  <c r="Z104" i="3" s="1"/>
  <c r="BI104" i="2" s="1"/>
  <c r="AD90" i="1"/>
  <c r="AD94" i="1"/>
  <c r="AC89" i="1"/>
  <c r="AC98" i="1"/>
  <c r="AB103" i="1"/>
  <c r="W90" i="3"/>
  <c r="BF90" i="2" s="1"/>
  <c r="Z90" i="2" s="1"/>
  <c r="AD106" i="1"/>
  <c r="AC97" i="1"/>
  <c r="W102" i="3"/>
  <c r="BF102" i="2" s="1"/>
  <c r="Z102" i="2" s="1"/>
  <c r="AD105" i="1"/>
  <c r="AC91" i="1"/>
  <c r="AB95" i="1"/>
  <c r="AD87" i="1"/>
  <c r="X89" i="3"/>
  <c r="BG89" i="2" s="1"/>
  <c r="AA89" i="2" s="1"/>
  <c r="AC104" i="1"/>
  <c r="AC86" i="1"/>
  <c r="AD96" i="1"/>
  <c r="AY108" i="2"/>
  <c r="AY203" i="2" s="1"/>
  <c r="S107" i="2"/>
  <c r="T84" i="2"/>
  <c r="AA108" i="1"/>
  <c r="AA204" i="1" s="1"/>
  <c r="AB84" i="1"/>
  <c r="AD102" i="1"/>
  <c r="AC101" i="1"/>
  <c r="AD99" i="1"/>
  <c r="AD85" i="1"/>
  <c r="Y86" i="3" l="1"/>
  <c r="BH86" i="2" s="1"/>
  <c r="AB86" i="2" s="1"/>
  <c r="W85" i="3"/>
  <c r="BF85" i="2" s="1"/>
  <c r="Z85" i="2" s="1"/>
  <c r="X98" i="3"/>
  <c r="BG98" i="2" s="1"/>
  <c r="AA98" i="2" s="1"/>
  <c r="W106" i="3"/>
  <c r="BF106" i="2" s="1"/>
  <c r="Z106" i="2" s="1"/>
  <c r="Z100" i="3"/>
  <c r="BI100" i="2" s="1"/>
  <c r="AC100" i="2" s="1"/>
  <c r="X91" i="3"/>
  <c r="BG91" i="2" s="1"/>
  <c r="AA91" i="2" s="1"/>
  <c r="Y89" i="3"/>
  <c r="BH89" i="2" s="1"/>
  <c r="AB89" i="2" s="1"/>
  <c r="W103" i="3"/>
  <c r="BF103" i="2" s="1"/>
  <c r="Z103" i="2" s="1"/>
  <c r="Y88" i="3"/>
  <c r="BH88" i="2" s="1"/>
  <c r="AB88" i="2" s="1"/>
  <c r="Y105" i="3"/>
  <c r="BH105" i="2" s="1"/>
  <c r="AB105" i="2" s="1"/>
  <c r="X90" i="3"/>
  <c r="BG90" i="2" s="1"/>
  <c r="AA90" i="2" s="1"/>
  <c r="W96" i="3"/>
  <c r="BF96" i="2" s="1"/>
  <c r="Z96" i="2" s="1"/>
  <c r="W94" i="3"/>
  <c r="BF94" i="2" s="1"/>
  <c r="Z94" i="2" s="1"/>
  <c r="W87" i="3"/>
  <c r="BF87" i="2" s="1"/>
  <c r="Z87" i="2" s="1"/>
  <c r="Z92" i="3"/>
  <c r="BI92" i="2" s="1"/>
  <c r="AC92" i="2" s="1"/>
  <c r="W95" i="3"/>
  <c r="BF95" i="2" s="1"/>
  <c r="Z95" i="2" s="1"/>
  <c r="X99" i="3"/>
  <c r="BG99" i="2" s="1"/>
  <c r="AA99" i="2" s="1"/>
  <c r="X101" i="3"/>
  <c r="BG101" i="2" s="1"/>
  <c r="AA101" i="2" s="1"/>
  <c r="AD89" i="1"/>
  <c r="AC93" i="1"/>
  <c r="Z93" i="3"/>
  <c r="BI93" i="2" s="1"/>
  <c r="AC93" i="2" s="1"/>
  <c r="AE87" i="1"/>
  <c r="AE94" i="1"/>
  <c r="R84" i="3"/>
  <c r="AE105" i="1"/>
  <c r="AE102" i="1"/>
  <c r="Q107" i="3"/>
  <c r="Q108" i="3" s="1"/>
  <c r="S108" i="2"/>
  <c r="S203" i="2" s="1"/>
  <c r="AD104" i="1"/>
  <c r="AC95" i="1"/>
  <c r="AC103" i="1"/>
  <c r="AE90" i="1"/>
  <c r="X102" i="3"/>
  <c r="BG102" i="2" s="1"/>
  <c r="AA102" i="2" s="1"/>
  <c r="Y97" i="3"/>
  <c r="BH97" i="2" s="1"/>
  <c r="AB97" i="2" s="1"/>
  <c r="AE85" i="1"/>
  <c r="AD97" i="1"/>
  <c r="AD98" i="1"/>
  <c r="AC104" i="2"/>
  <c r="AD92" i="1"/>
  <c r="AD91" i="1"/>
  <c r="AD100" i="1"/>
  <c r="AD88" i="1"/>
  <c r="AD101" i="1"/>
  <c r="AE96" i="1"/>
  <c r="AE99" i="1"/>
  <c r="AB108" i="1"/>
  <c r="AB204" i="1" s="1"/>
  <c r="AC84" i="1"/>
  <c r="AD86" i="1"/>
  <c r="AE106" i="1"/>
  <c r="X94" i="3" l="1"/>
  <c r="BG94" i="2" s="1"/>
  <c r="AA94" i="2" s="1"/>
  <c r="Z89" i="3"/>
  <c r="BI89" i="2" s="1"/>
  <c r="AC89" i="2" s="1"/>
  <c r="AA100" i="3"/>
  <c r="BJ100" i="2" s="1"/>
  <c r="AD100" i="2" s="1"/>
  <c r="Y90" i="3"/>
  <c r="BH90" i="2" s="1"/>
  <c r="AB90" i="2" s="1"/>
  <c r="Y101" i="3"/>
  <c r="BH101" i="2" s="1"/>
  <c r="AB101" i="2" s="1"/>
  <c r="Z105" i="3"/>
  <c r="BI105" i="2" s="1"/>
  <c r="AC105" i="2" s="1"/>
  <c r="Y91" i="3"/>
  <c r="BH91" i="2" s="1"/>
  <c r="AB91" i="2" s="1"/>
  <c r="Y102" i="3"/>
  <c r="BH102" i="2" s="1"/>
  <c r="AB102" i="2" s="1"/>
  <c r="Z88" i="3"/>
  <c r="BI88" i="2" s="1"/>
  <c r="AC88" i="2" s="1"/>
  <c r="Y98" i="3"/>
  <c r="BH98" i="2" s="1"/>
  <c r="AB98" i="2" s="1"/>
  <c r="Z97" i="3"/>
  <c r="BI97" i="2" s="1"/>
  <c r="AC97" i="2" s="1"/>
  <c r="AA92" i="3"/>
  <c r="BJ92" i="2" s="1"/>
  <c r="AD92" i="2" s="1"/>
  <c r="X85" i="3"/>
  <c r="BG85" i="2" s="1"/>
  <c r="AA85" i="2" s="1"/>
  <c r="Y99" i="3"/>
  <c r="BH99" i="2" s="1"/>
  <c r="AB99" i="2" s="1"/>
  <c r="X87" i="3"/>
  <c r="BG87" i="2" s="1"/>
  <c r="AA87" i="2" s="1"/>
  <c r="Z86" i="3"/>
  <c r="BI86" i="2" s="1"/>
  <c r="AC86" i="2" s="1"/>
  <c r="AE92" i="1"/>
  <c r="AF85" i="1"/>
  <c r="AD103" i="1"/>
  <c r="Q199" i="3"/>
  <c r="AZ107" i="2"/>
  <c r="AA93" i="3"/>
  <c r="BJ93" i="2" s="1"/>
  <c r="AD93" i="2" s="1"/>
  <c r="AD93" i="1"/>
  <c r="X95" i="3"/>
  <c r="BG95" i="2" s="1"/>
  <c r="AA95" i="2" s="1"/>
  <c r="X96" i="3"/>
  <c r="BG96" i="2" s="1"/>
  <c r="AA96" i="2" s="1"/>
  <c r="X103" i="3"/>
  <c r="BG103" i="2" s="1"/>
  <c r="AA103" i="2" s="1"/>
  <c r="X106" i="3"/>
  <c r="BG106" i="2" s="1"/>
  <c r="AA106" i="2" s="1"/>
  <c r="AF102" i="1"/>
  <c r="AE89" i="1"/>
  <c r="AD95" i="1"/>
  <c r="AE101" i="1"/>
  <c r="AE98" i="1"/>
  <c r="AF105" i="1"/>
  <c r="AF94" i="1"/>
  <c r="AE88" i="1"/>
  <c r="AE100" i="1"/>
  <c r="AE104" i="1"/>
  <c r="AF99" i="1"/>
  <c r="AA104" i="3"/>
  <c r="BJ104" i="2" s="1"/>
  <c r="AD104" i="2" s="1"/>
  <c r="AB104" i="3" s="1"/>
  <c r="BK104" i="2" s="1"/>
  <c r="BA84" i="2"/>
  <c r="AF87" i="1"/>
  <c r="AC108" i="1"/>
  <c r="AC204" i="1" s="1"/>
  <c r="AD84" i="1"/>
  <c r="AF106" i="1"/>
  <c r="AF96" i="1"/>
  <c r="AE91" i="1"/>
  <c r="AE97" i="1"/>
  <c r="AF90" i="1"/>
  <c r="AE86" i="1"/>
  <c r="Z102" i="3" l="1"/>
  <c r="BI102" i="2" s="1"/>
  <c r="AC102" i="2" s="1"/>
  <c r="AA105" i="3"/>
  <c r="BJ105" i="2" s="1"/>
  <c r="AD105" i="2" s="1"/>
  <c r="Y87" i="3"/>
  <c r="BH87" i="2" s="1"/>
  <c r="AB87" i="2" s="1"/>
  <c r="Y85" i="3"/>
  <c r="BH85" i="2" s="1"/>
  <c r="AB85" i="2" s="1"/>
  <c r="Z101" i="3"/>
  <c r="BI101" i="2" s="1"/>
  <c r="AC101" i="2" s="1"/>
  <c r="Z99" i="3"/>
  <c r="BI99" i="2" s="1"/>
  <c r="AC99" i="2" s="1"/>
  <c r="AB92" i="3"/>
  <c r="BK92" i="2" s="1"/>
  <c r="AE92" i="2" s="1"/>
  <c r="Z90" i="3"/>
  <c r="BI90" i="2" s="1"/>
  <c r="AC90" i="2" s="1"/>
  <c r="Z91" i="3"/>
  <c r="BI91" i="2" s="1"/>
  <c r="AC91" i="2" s="1"/>
  <c r="Y96" i="3"/>
  <c r="BH96" i="2" s="1"/>
  <c r="AB96" i="2" s="1"/>
  <c r="AA97" i="3"/>
  <c r="BJ97" i="2" s="1"/>
  <c r="AD97" i="2" s="1"/>
  <c r="AB100" i="3"/>
  <c r="BK100" i="2" s="1"/>
  <c r="AE100" i="2" s="1"/>
  <c r="AC100" i="3" s="1"/>
  <c r="BL100" i="2" s="1"/>
  <c r="BM100" i="2" s="1"/>
  <c r="Z98" i="3"/>
  <c r="BI98" i="2" s="1"/>
  <c r="AC98" i="2" s="1"/>
  <c r="AA89" i="3"/>
  <c r="BJ89" i="2" s="1"/>
  <c r="AD89" i="2" s="1"/>
  <c r="AA88" i="3"/>
  <c r="BJ88" i="2" s="1"/>
  <c r="AD88" i="2" s="1"/>
  <c r="Y94" i="3"/>
  <c r="BH94" i="2" s="1"/>
  <c r="AB94" i="2" s="1"/>
  <c r="AE104" i="2"/>
  <c r="AC104" i="3" s="1"/>
  <c r="BL104" i="2" s="1"/>
  <c r="BM104" i="2" s="1"/>
  <c r="Y103" i="3"/>
  <c r="BH103" i="2" s="1"/>
  <c r="AB103" i="2" s="1"/>
  <c r="AA86" i="3"/>
  <c r="BJ86" i="2" s="1"/>
  <c r="AD86" i="2" s="1"/>
  <c r="AF86" i="1"/>
  <c r="AF104" i="1"/>
  <c r="D105" i="1"/>
  <c r="AF89" i="1"/>
  <c r="AE103" i="1"/>
  <c r="AF100" i="1"/>
  <c r="AF98" i="1"/>
  <c r="D85" i="1"/>
  <c r="AF91" i="1"/>
  <c r="D106" i="1"/>
  <c r="D102" i="1"/>
  <c r="Y95" i="3"/>
  <c r="BH95" i="2" s="1"/>
  <c r="AB95" i="2" s="1"/>
  <c r="D90" i="1"/>
  <c r="AF88" i="1"/>
  <c r="AF101" i="1"/>
  <c r="AE93" i="1"/>
  <c r="AB93" i="3"/>
  <c r="BK93" i="2" s="1"/>
  <c r="AE93" i="2" s="1"/>
  <c r="AF92" i="1"/>
  <c r="D87" i="1"/>
  <c r="U84" i="2"/>
  <c r="AD108" i="1"/>
  <c r="AD204" i="1" s="1"/>
  <c r="AE84" i="1"/>
  <c r="D99" i="1"/>
  <c r="Y106" i="3"/>
  <c r="BH106" i="2" s="1"/>
  <c r="AB106" i="2" s="1"/>
  <c r="D96" i="1"/>
  <c r="AF97" i="1"/>
  <c r="D94" i="1"/>
  <c r="AE95" i="1"/>
  <c r="AZ108" i="2"/>
  <c r="AZ203" i="2" s="1"/>
  <c r="T107" i="2"/>
  <c r="AC92" i="3" l="1"/>
  <c r="BL92" i="2" s="1"/>
  <c r="BM92" i="2" s="1"/>
  <c r="AA101" i="3"/>
  <c r="BJ101" i="2" s="1"/>
  <c r="AD101" i="2" s="1"/>
  <c r="AB97" i="3"/>
  <c r="BK97" i="2" s="1"/>
  <c r="AE97" i="2" s="1"/>
  <c r="Z96" i="3"/>
  <c r="BI96" i="2" s="1"/>
  <c r="AC96" i="2" s="1"/>
  <c r="AA99" i="3"/>
  <c r="BJ99" i="2" s="1"/>
  <c r="AD99" i="2" s="1"/>
  <c r="AA91" i="3"/>
  <c r="BJ91" i="2" s="1"/>
  <c r="AD91" i="2" s="1"/>
  <c r="Z87" i="3"/>
  <c r="BI87" i="2" s="1"/>
  <c r="AC87" i="2" s="1"/>
  <c r="AA98" i="3"/>
  <c r="BJ98" i="2" s="1"/>
  <c r="AD98" i="2" s="1"/>
  <c r="Z103" i="3"/>
  <c r="BI103" i="2" s="1"/>
  <c r="AC103" i="2" s="1"/>
  <c r="AB88" i="3"/>
  <c r="BK88" i="2" s="1"/>
  <c r="AE88" i="2" s="1"/>
  <c r="AB105" i="3"/>
  <c r="BK105" i="2" s="1"/>
  <c r="AE105" i="2" s="1"/>
  <c r="AB86" i="3"/>
  <c r="BK86" i="2" s="1"/>
  <c r="AE86" i="2" s="1"/>
  <c r="AB89" i="3"/>
  <c r="BK89" i="2" s="1"/>
  <c r="AE89" i="2" s="1"/>
  <c r="AA102" i="3"/>
  <c r="BJ102" i="2" s="1"/>
  <c r="AD102" i="2" s="1"/>
  <c r="D86" i="1"/>
  <c r="Z94" i="3"/>
  <c r="BI94" i="2" s="1"/>
  <c r="AC94" i="2" s="1"/>
  <c r="AF100" i="2"/>
  <c r="AD100" i="3" s="1"/>
  <c r="AA90" i="3"/>
  <c r="BJ90" i="2" s="1"/>
  <c r="AD90" i="2" s="1"/>
  <c r="Z85" i="3"/>
  <c r="BI85" i="2" s="1"/>
  <c r="AC85" i="2" s="1"/>
  <c r="D89" i="1"/>
  <c r="Z95" i="3"/>
  <c r="BI95" i="2" s="1"/>
  <c r="AC95" i="2" s="1"/>
  <c r="AF95" i="1"/>
  <c r="D101" i="1"/>
  <c r="D98" i="1"/>
  <c r="S84" i="3"/>
  <c r="D100" i="1"/>
  <c r="R107" i="3"/>
  <c r="R108" i="3" s="1"/>
  <c r="T108" i="2"/>
  <c r="T203" i="2" s="1"/>
  <c r="Z106" i="3"/>
  <c r="BI106" i="2" s="1"/>
  <c r="AC106" i="2" s="1"/>
  <c r="D88" i="1"/>
  <c r="D104" i="1"/>
  <c r="AF93" i="1"/>
  <c r="AC93" i="3"/>
  <c r="BL93" i="2" s="1"/>
  <c r="BM93" i="2" s="1"/>
  <c r="AE108" i="1"/>
  <c r="AE204" i="1" s="1"/>
  <c r="AF84" i="1"/>
  <c r="D92" i="1"/>
  <c r="AF104" i="2"/>
  <c r="AD104" i="3" s="1"/>
  <c r="D97" i="1"/>
  <c r="D91" i="1"/>
  <c r="AF103" i="1"/>
  <c r="AA106" i="3" l="1"/>
  <c r="BJ106" i="2" s="1"/>
  <c r="AD106" i="2" s="1"/>
  <c r="AB91" i="3"/>
  <c r="BK91" i="2" s="1"/>
  <c r="AE91" i="2" s="1"/>
  <c r="AB102" i="3"/>
  <c r="BK102" i="2" s="1"/>
  <c r="AE102" i="2" s="1"/>
  <c r="AB99" i="3"/>
  <c r="BK99" i="2" s="1"/>
  <c r="AE99" i="2" s="1"/>
  <c r="AA87" i="3"/>
  <c r="BJ87" i="2" s="1"/>
  <c r="AD87" i="2" s="1"/>
  <c r="AC105" i="3"/>
  <c r="BL105" i="2" s="1"/>
  <c r="BM105" i="2" s="1"/>
  <c r="AA96" i="3"/>
  <c r="BJ96" i="2" s="1"/>
  <c r="AD96" i="2" s="1"/>
  <c r="AC89" i="3"/>
  <c r="BL89" i="2" s="1"/>
  <c r="BM89" i="2" s="1"/>
  <c r="AC97" i="3"/>
  <c r="BL97" i="2" s="1"/>
  <c r="BM97" i="2" s="1"/>
  <c r="AA95" i="3"/>
  <c r="BJ95" i="2" s="1"/>
  <c r="AD95" i="2" s="1"/>
  <c r="AA85" i="3"/>
  <c r="BJ85" i="2" s="1"/>
  <c r="AD85" i="2" s="1"/>
  <c r="AA94" i="3"/>
  <c r="BJ94" i="2" s="1"/>
  <c r="AD94" i="2" s="1"/>
  <c r="AA103" i="3"/>
  <c r="BJ103" i="2" s="1"/>
  <c r="AD103" i="2" s="1"/>
  <c r="AB101" i="3"/>
  <c r="BK101" i="2" s="1"/>
  <c r="AE101" i="2" s="1"/>
  <c r="AB90" i="3"/>
  <c r="BK90" i="2" s="1"/>
  <c r="AE90" i="2" s="1"/>
  <c r="AC88" i="3"/>
  <c r="BL88" i="2" s="1"/>
  <c r="BM88" i="2" s="1"/>
  <c r="AF108" i="1"/>
  <c r="AF204" i="1" s="1"/>
  <c r="D84" i="1"/>
  <c r="AC86" i="3"/>
  <c r="BL86" i="2" s="1"/>
  <c r="BM86" i="2" s="1"/>
  <c r="AB98" i="3"/>
  <c r="BK98" i="2" s="1"/>
  <c r="AE98" i="2" s="1"/>
  <c r="D93" i="1"/>
  <c r="D95" i="1"/>
  <c r="AG104" i="2"/>
  <c r="D104" i="2"/>
  <c r="BB84" i="2"/>
  <c r="BA107" i="2"/>
  <c r="R199" i="3"/>
  <c r="D100" i="2"/>
  <c r="AG100" i="2"/>
  <c r="AF93" i="2"/>
  <c r="D93" i="2" s="1"/>
  <c r="D103" i="1"/>
  <c r="AF92" i="2"/>
  <c r="AD93" i="3" l="1"/>
  <c r="AF86" i="2"/>
  <c r="AC99" i="3"/>
  <c r="BL99" i="2" s="1"/>
  <c r="BM99" i="2" s="1"/>
  <c r="AC101" i="3"/>
  <c r="BL101" i="2" s="1"/>
  <c r="BM101" i="2" s="1"/>
  <c r="AC102" i="3"/>
  <c r="BL102" i="2" s="1"/>
  <c r="BM102" i="2" s="1"/>
  <c r="AC90" i="3"/>
  <c r="BL90" i="2" s="1"/>
  <c r="BM90" i="2" s="1"/>
  <c r="AB103" i="3"/>
  <c r="BK103" i="2" s="1"/>
  <c r="AE103" i="2" s="1"/>
  <c r="AB94" i="3"/>
  <c r="BK94" i="2" s="1"/>
  <c r="AE94" i="2" s="1"/>
  <c r="AB95" i="3"/>
  <c r="BK95" i="2" s="1"/>
  <c r="AE95" i="2" s="1"/>
  <c r="AC91" i="3"/>
  <c r="BL91" i="2" s="1"/>
  <c r="BM91" i="2" s="1"/>
  <c r="AB96" i="3"/>
  <c r="BK96" i="2" s="1"/>
  <c r="AE96" i="2" s="1"/>
  <c r="AB87" i="3"/>
  <c r="BK87" i="2" s="1"/>
  <c r="AE87" i="2" s="1"/>
  <c r="AB85" i="3"/>
  <c r="BK85" i="2" s="1"/>
  <c r="AE85" i="2" s="1"/>
  <c r="AB106" i="3"/>
  <c r="BK106" i="2" s="1"/>
  <c r="AE106" i="2" s="1"/>
  <c r="AF88" i="2"/>
  <c r="AF89" i="2"/>
  <c r="AC98" i="3"/>
  <c r="BL98" i="2" s="1"/>
  <c r="BM98" i="2" s="1"/>
  <c r="D86" i="2"/>
  <c r="AG86" i="2"/>
  <c r="AD86" i="3"/>
  <c r="D108" i="1"/>
  <c r="D204" i="1" s="1"/>
  <c r="AF105" i="2"/>
  <c r="V84" i="2"/>
  <c r="BA108" i="2"/>
  <c r="BA203" i="2" s="1"/>
  <c r="U107" i="2"/>
  <c r="D92" i="2"/>
  <c r="AG92" i="2"/>
  <c r="AD92" i="3"/>
  <c r="AF97" i="2"/>
  <c r="AC94" i="3" l="1"/>
  <c r="BL94" i="2" s="1"/>
  <c r="BM94" i="2" s="1"/>
  <c r="AC95" i="3"/>
  <c r="BL95" i="2" s="1"/>
  <c r="BM95" i="2" s="1"/>
  <c r="AC85" i="3"/>
  <c r="BL85" i="2" s="1"/>
  <c r="BM85" i="2" s="1"/>
  <c r="AC103" i="3"/>
  <c r="BL103" i="2" s="1"/>
  <c r="BM103" i="2" s="1"/>
  <c r="AC87" i="3"/>
  <c r="BL87" i="2" s="1"/>
  <c r="BM87" i="2" s="1"/>
  <c r="AC106" i="3"/>
  <c r="BL106" i="2" s="1"/>
  <c r="BM106" i="2" s="1"/>
  <c r="AC96" i="3"/>
  <c r="BL96" i="2" s="1"/>
  <c r="BM96" i="2" s="1"/>
  <c r="AF91" i="2"/>
  <c r="AF90" i="2"/>
  <c r="D97" i="2"/>
  <c r="AD97" i="3"/>
  <c r="AF102" i="2"/>
  <c r="T84" i="3"/>
  <c r="AF98" i="2"/>
  <c r="AF101" i="2"/>
  <c r="D105" i="2"/>
  <c r="AG105" i="2"/>
  <c r="AD105" i="3"/>
  <c r="AG89" i="2"/>
  <c r="D89" i="2"/>
  <c r="AD89" i="3"/>
  <c r="S107" i="3"/>
  <c r="S108" i="3" s="1"/>
  <c r="U108" i="2"/>
  <c r="U203" i="2" s="1"/>
  <c r="D88" i="2"/>
  <c r="AG88" i="2"/>
  <c r="AD88" i="3"/>
  <c r="AF99" i="2"/>
  <c r="D90" i="2" l="1"/>
  <c r="AD90" i="3"/>
  <c r="BC84" i="2"/>
  <c r="D91" i="2"/>
  <c r="AD91" i="3"/>
  <c r="AF103" i="2"/>
  <c r="AF96" i="2"/>
  <c r="AF85" i="2"/>
  <c r="AG99" i="2"/>
  <c r="D99" i="2"/>
  <c r="AD99" i="3"/>
  <c r="AG101" i="2"/>
  <c r="D101" i="2"/>
  <c r="AD101" i="3"/>
  <c r="D102" i="2"/>
  <c r="AG102" i="2"/>
  <c r="AD102" i="3"/>
  <c r="AF106" i="2"/>
  <c r="AF95" i="2"/>
  <c r="BB107" i="2"/>
  <c r="S199" i="3"/>
  <c r="D98" i="2"/>
  <c r="AD98" i="3"/>
  <c r="AF87" i="2"/>
  <c r="AF94" i="2"/>
  <c r="BB108" i="2" l="1"/>
  <c r="BB203" i="2" s="1"/>
  <c r="V107" i="2"/>
  <c r="D95" i="2"/>
  <c r="AG95" i="2"/>
  <c r="AD95" i="3"/>
  <c r="W84" i="2"/>
  <c r="D85" i="2"/>
  <c r="AG85" i="2"/>
  <c r="AD85" i="3"/>
  <c r="D103" i="2"/>
  <c r="AG103" i="2"/>
  <c r="AD103" i="3"/>
  <c r="AG106" i="2"/>
  <c r="D106" i="2"/>
  <c r="AD106" i="3"/>
  <c r="D94" i="2"/>
  <c r="AG94" i="2"/>
  <c r="AD94" i="3"/>
  <c r="D87" i="2"/>
  <c r="AG87" i="2"/>
  <c r="AD87" i="3"/>
  <c r="D96" i="2"/>
  <c r="AG96" i="2"/>
  <c r="AD96" i="3"/>
  <c r="T107" i="3" l="1"/>
  <c r="T108" i="3" s="1"/>
  <c r="V108" i="2"/>
  <c r="V203" i="2" s="1"/>
  <c r="U84" i="3"/>
  <c r="BD84" i="2" l="1"/>
  <c r="T199" i="3"/>
  <c r="BC107" i="2"/>
  <c r="BC108" i="2" l="1"/>
  <c r="BC203" i="2" s="1"/>
  <c r="W107" i="2"/>
  <c r="X84" i="2"/>
  <c r="V84" i="3" l="1"/>
  <c r="U107" i="3"/>
  <c r="U108" i="3" s="1"/>
  <c r="W108" i="2"/>
  <c r="W203" i="2" s="1"/>
  <c r="BD107" i="2" l="1"/>
  <c r="U199" i="3"/>
  <c r="BE84" i="2"/>
  <c r="Y84" i="2" l="1"/>
  <c r="BD108" i="2"/>
  <c r="BD203" i="2" s="1"/>
  <c r="X107" i="2"/>
  <c r="V107" i="3" l="1"/>
  <c r="V108" i="3" s="1"/>
  <c r="X108" i="2"/>
  <c r="X203" i="2" s="1"/>
  <c r="W84" i="3"/>
  <c r="BF84" i="2" l="1"/>
  <c r="V199" i="3"/>
  <c r="BE107" i="2"/>
  <c r="BE108" i="2" l="1"/>
  <c r="BE203" i="2" s="1"/>
  <c r="Y107" i="2"/>
  <c r="Z84" i="2"/>
  <c r="W107" i="3" l="1"/>
  <c r="W108" i="3" s="1"/>
  <c r="Y108" i="2"/>
  <c r="Y203" i="2" s="1"/>
  <c r="X84" i="3"/>
  <c r="BG84" i="2" l="1"/>
  <c r="BF107" i="2"/>
  <c r="W199" i="3"/>
  <c r="BF108" i="2" l="1"/>
  <c r="BF203" i="2" s="1"/>
  <c r="Z107" i="2"/>
  <c r="AA84" i="2"/>
  <c r="Y84" i="3" l="1"/>
  <c r="X107" i="3"/>
  <c r="X108" i="3" s="1"/>
  <c r="Z108" i="2"/>
  <c r="Z203" i="2" s="1"/>
  <c r="BH84" i="2" l="1"/>
  <c r="BG107" i="2"/>
  <c r="X199" i="3"/>
  <c r="AB84" i="2" l="1"/>
  <c r="BG108" i="2"/>
  <c r="BG203" i="2" s="1"/>
  <c r="AA107" i="2"/>
  <c r="Y107" i="3" l="1"/>
  <c r="Y108" i="3" s="1"/>
  <c r="AA108" i="2"/>
  <c r="AA203" i="2" s="1"/>
  <c r="Z84" i="3"/>
  <c r="BI84" i="2" l="1"/>
  <c r="Y199" i="3"/>
  <c r="BH107" i="2"/>
  <c r="BH108" i="2" l="1"/>
  <c r="BH203" i="2" s="1"/>
  <c r="AB107" i="2"/>
  <c r="AC84" i="2"/>
  <c r="AA84" i="3" l="1"/>
  <c r="Z107" i="3"/>
  <c r="Z108" i="3" s="1"/>
  <c r="AB108" i="2"/>
  <c r="AB203" i="2" s="1"/>
  <c r="Z199" i="3" l="1"/>
  <c r="BI107" i="2"/>
  <c r="BJ84" i="2"/>
  <c r="AD84" i="2" l="1"/>
  <c r="BI108" i="2"/>
  <c r="BI203" i="2" s="1"/>
  <c r="AC107" i="2"/>
  <c r="AA107" i="3" l="1"/>
  <c r="AA108" i="3" s="1"/>
  <c r="AC108" i="2"/>
  <c r="AC203" i="2" s="1"/>
  <c r="AB84" i="3"/>
  <c r="BK84" i="2" l="1"/>
  <c r="BJ107" i="2"/>
  <c r="AA199" i="3"/>
  <c r="BJ108" i="2" l="1"/>
  <c r="BJ203" i="2" s="1"/>
  <c r="AD107" i="2"/>
  <c r="AE84" i="2"/>
  <c r="AC84" i="3" l="1"/>
  <c r="AB107" i="3"/>
  <c r="AB108" i="3" s="1"/>
  <c r="AD108" i="2"/>
  <c r="AD203" i="2" s="1"/>
  <c r="BL84" i="2" l="1"/>
  <c r="AB199" i="3"/>
  <c r="BK107" i="2"/>
  <c r="BK108" i="2" l="1"/>
  <c r="BK203" i="2" s="1"/>
  <c r="AE107" i="2"/>
  <c r="BM84" i="2"/>
  <c r="AF84" i="2"/>
  <c r="AD84" i="3" l="1"/>
  <c r="AG84" i="2"/>
  <c r="D84" i="2"/>
  <c r="AC107" i="3"/>
  <c r="AC108" i="3" s="1"/>
  <c r="AE108" i="2"/>
  <c r="AE203" i="2" s="1"/>
  <c r="AC199" i="3" l="1"/>
  <c r="BL107" i="2"/>
  <c r="BM107" i="2" l="1"/>
  <c r="BM108" i="2" s="1"/>
  <c r="BM203" i="2" s="1"/>
  <c r="BL108" i="2"/>
  <c r="BL203" i="2" s="1"/>
  <c r="AF107" i="2"/>
  <c r="AD107" i="3" l="1"/>
  <c r="AD108" i="3" s="1"/>
  <c r="AD199" i="3" s="1"/>
  <c r="AG107" i="2"/>
  <c r="AG108" i="2" s="1"/>
  <c r="AG203" i="2" s="1"/>
  <c r="D107" i="2"/>
  <c r="D108" i="2" s="1"/>
  <c r="D203" i="2" s="1"/>
  <c r="AF108" i="2"/>
  <c r="AF203" i="2" s="1"/>
  <c r="BT112" i="1"/>
  <c r="BV112" i="1"/>
  <c r="BU112" i="1"/>
  <c r="AS205" i="1"/>
  <c r="AS206" i="1" s="1"/>
  <c r="BV163" i="1"/>
  <c r="BU156" i="1"/>
  <c r="BU173" i="1"/>
  <c r="BT136" i="1"/>
  <c r="BT126" i="1"/>
  <c r="BV146" i="1"/>
  <c r="BV169" i="1"/>
  <c r="BU182" i="1"/>
  <c r="BV187" i="1"/>
  <c r="BU143" i="1"/>
  <c r="BU186" i="1"/>
  <c r="BV113" i="1"/>
  <c r="BT179" i="1"/>
  <c r="BV174" i="1"/>
  <c r="BV145" i="1"/>
  <c r="BV162" i="1"/>
  <c r="BT174" i="1"/>
  <c r="BV144" i="1"/>
  <c r="BV133" i="1"/>
  <c r="BU131" i="1"/>
  <c r="BV178" i="1"/>
  <c r="BU120" i="1"/>
  <c r="BU174" i="1"/>
  <c r="BU119" i="1"/>
  <c r="BV157" i="1"/>
  <c r="BV115" i="1"/>
  <c r="BV151" i="1"/>
  <c r="BU152" i="1"/>
  <c r="BT138" i="1"/>
  <c r="BU148" i="1"/>
  <c r="BT132" i="1"/>
  <c r="BV128" i="1"/>
  <c r="BV170" i="1"/>
  <c r="BU133" i="1"/>
  <c r="BV134" i="1"/>
  <c r="BT165" i="1"/>
  <c r="BT139" i="1"/>
  <c r="BV183" i="1"/>
  <c r="BU161" i="1"/>
  <c r="BU118" i="1"/>
  <c r="BT137" i="1"/>
  <c r="BV141" i="1"/>
  <c r="BT173" i="1"/>
  <c r="BV121" i="1"/>
  <c r="BT161" i="1"/>
  <c r="BV127" i="1"/>
  <c r="BV136" i="1"/>
  <c r="BU149" i="1"/>
  <c r="BV168" i="1"/>
  <c r="BU123" i="1"/>
  <c r="BU127" i="1"/>
  <c r="BV138" i="1"/>
  <c r="BV137" i="1"/>
  <c r="BU114" i="1"/>
  <c r="BT133" i="1"/>
  <c r="BV189" i="1"/>
  <c r="BV152" i="1"/>
  <c r="BV158" i="1"/>
  <c r="BU189" i="1"/>
  <c r="BU158" i="1"/>
  <c r="BU163" i="1"/>
  <c r="BT160" i="1"/>
  <c r="BV176" i="1"/>
  <c r="BT148" i="1"/>
  <c r="BV132" i="1"/>
  <c r="BU135" i="1"/>
  <c r="BU128" i="1"/>
  <c r="BU130" i="1"/>
  <c r="BT175" i="1"/>
  <c r="BU134" i="1"/>
  <c r="BU167" i="1"/>
  <c r="BU151" i="1"/>
  <c r="BV149" i="1"/>
  <c r="BU138" i="1"/>
  <c r="BV122" i="1"/>
  <c r="BU141" i="1"/>
  <c r="BU139" i="1"/>
  <c r="BV188" i="1"/>
  <c r="BT189" i="1"/>
  <c r="BU160" i="1"/>
  <c r="BT152" i="1"/>
  <c r="BT167" i="1"/>
  <c r="BU157" i="1"/>
  <c r="BT142" i="1"/>
  <c r="BT156" i="1"/>
  <c r="BU117" i="1"/>
  <c r="BU144" i="1"/>
  <c r="BU116" i="1"/>
  <c r="BV175" i="1"/>
  <c r="BU124" i="1"/>
  <c r="BT145" i="1"/>
  <c r="BU113" i="1"/>
  <c r="BU153" i="1"/>
  <c r="BV123" i="1"/>
  <c r="BT163" i="1"/>
  <c r="BV179" i="1"/>
  <c r="BT153" i="1"/>
  <c r="BT147" i="1"/>
  <c r="BT131" i="1"/>
  <c r="BT130" i="1"/>
  <c r="BT123" i="1"/>
  <c r="BV124" i="1"/>
  <c r="BU170" i="1"/>
  <c r="BT128" i="1"/>
  <c r="BU168" i="1"/>
  <c r="BU146" i="1"/>
  <c r="BT125" i="1"/>
  <c r="O125" i="1" s="1"/>
  <c r="BV135" i="1"/>
  <c r="BT162" i="1"/>
  <c r="BV166" i="1"/>
  <c r="BV139" i="1"/>
  <c r="BV131" i="1"/>
  <c r="BU166" i="1"/>
  <c r="BT143" i="1"/>
  <c r="BV177" i="1"/>
  <c r="BU171" i="1"/>
  <c r="BV114" i="1"/>
  <c r="BV173" i="1"/>
  <c r="BU142" i="1"/>
  <c r="BU183" i="1"/>
  <c r="BT120" i="1"/>
  <c r="BV120" i="1"/>
  <c r="BU122" i="1"/>
  <c r="BT141" i="1"/>
  <c r="O141" i="1" s="1"/>
  <c r="AU141" i="2" s="1"/>
  <c r="BT116" i="1"/>
  <c r="BU176" i="1"/>
  <c r="BV119" i="1"/>
  <c r="BT186" i="1"/>
  <c r="BU169" i="1"/>
  <c r="BV125" i="1"/>
  <c r="BV186" i="1"/>
  <c r="BT124" i="1"/>
  <c r="BV165" i="1"/>
  <c r="BV147" i="1"/>
  <c r="BU175" i="1"/>
  <c r="BU136" i="1"/>
  <c r="BV156" i="1"/>
  <c r="BV116" i="1"/>
  <c r="BU132" i="1"/>
  <c r="BV171" i="1"/>
  <c r="BU187" i="1"/>
  <c r="BV129" i="1"/>
  <c r="BV164" i="1"/>
  <c r="BT170" i="1"/>
  <c r="BT171" i="1"/>
  <c r="BT169" i="1"/>
  <c r="BV160" i="1"/>
  <c r="BV167" i="1"/>
  <c r="BV143" i="1"/>
  <c r="BU178" i="1"/>
  <c r="BV148" i="1"/>
  <c r="BU147" i="1"/>
  <c r="BU165" i="1"/>
  <c r="BU115" i="1"/>
  <c r="BT187" i="1"/>
  <c r="BV150" i="1"/>
  <c r="BT151" i="1"/>
  <c r="BT122" i="1"/>
  <c r="BU145" i="1"/>
  <c r="BT159" i="1"/>
  <c r="BU137" i="1"/>
  <c r="BU164" i="1"/>
  <c r="BU150" i="1"/>
  <c r="BT188" i="1"/>
  <c r="O126" i="1"/>
  <c r="AU126" i="2" s="1"/>
  <c r="BT119" i="1"/>
  <c r="BU159" i="1"/>
  <c r="BT168" i="1"/>
  <c r="BU177" i="1"/>
  <c r="BT146" i="1"/>
  <c r="BT118" i="1"/>
  <c r="O118" i="1" s="1"/>
  <c r="AU118" i="2" s="1"/>
  <c r="BT129" i="1"/>
  <c r="BV182" i="1"/>
  <c r="BU188" i="1"/>
  <c r="BT183" i="1"/>
  <c r="BV159" i="1"/>
  <c r="AQ205" i="1"/>
  <c r="AQ206" i="1" s="1"/>
  <c r="BV142" i="1"/>
  <c r="BT157" i="1"/>
  <c r="O157" i="1" s="1"/>
  <c r="P157" i="1" s="1"/>
  <c r="BT114" i="1"/>
  <c r="BT166" i="1"/>
  <c r="O172" i="1"/>
  <c r="P172" i="1" s="1"/>
  <c r="Q172" i="1" s="1"/>
  <c r="BT149" i="1"/>
  <c r="BT158" i="1"/>
  <c r="BV118" i="1"/>
  <c r="BT127" i="1"/>
  <c r="BU129" i="1"/>
  <c r="BT113" i="1"/>
  <c r="BU179" i="1"/>
  <c r="BT144" i="1"/>
  <c r="BV161" i="1"/>
  <c r="BT117" i="1"/>
  <c r="BV153" i="1"/>
  <c r="O137" i="1"/>
  <c r="BT164" i="1"/>
  <c r="O184" i="1"/>
  <c r="P184" i="1" s="1"/>
  <c r="Q184" i="1" s="1"/>
  <c r="BV117" i="1"/>
  <c r="BT150" i="1"/>
  <c r="O150" i="1" s="1"/>
  <c r="P150" i="1" s="1"/>
  <c r="BU162" i="1"/>
  <c r="BT135" i="1"/>
  <c r="BT176" i="1"/>
  <c r="O152" i="1"/>
  <c r="O143" i="1"/>
  <c r="P143" i="1" s="1"/>
  <c r="AR205" i="1"/>
  <c r="AR206" i="1" s="1"/>
  <c r="BU126" i="1"/>
  <c r="O136" i="1"/>
  <c r="BU121" i="1"/>
  <c r="BT121" i="1"/>
  <c r="O121" i="1" s="1"/>
  <c r="BT134" i="1"/>
  <c r="O171" i="1"/>
  <c r="BV126" i="1"/>
  <c r="BU125" i="1"/>
  <c r="O147" i="1"/>
  <c r="BT177" i="1"/>
  <c r="BT182" i="1"/>
  <c r="O153" i="1"/>
  <c r="O185" i="1"/>
  <c r="P185" i="1" s="1"/>
  <c r="O181" i="1"/>
  <c r="P181" i="1" s="1"/>
  <c r="Q181" i="1" s="1"/>
  <c r="O127" i="1"/>
  <c r="P127" i="1" s="1"/>
  <c r="O167" i="1"/>
  <c r="BT115" i="1"/>
  <c r="BV130" i="1"/>
  <c r="O174" i="1"/>
  <c r="AU174" i="2" s="1"/>
  <c r="O180" i="1"/>
  <c r="P180" i="1" s="1"/>
  <c r="O176" i="1"/>
  <c r="O187" i="1"/>
  <c r="O146" i="1"/>
  <c r="P146" i="1" s="1"/>
  <c r="O114" i="1"/>
  <c r="BT178" i="1"/>
  <c r="EB178" i="2" s="1"/>
  <c r="O120" i="1"/>
  <c r="P167" i="1" l="1"/>
  <c r="BX135" i="2"/>
  <c r="EB135" i="2"/>
  <c r="BX170" i="2"/>
  <c r="EB170" i="2"/>
  <c r="BY183" i="2"/>
  <c r="EC183" i="2"/>
  <c r="BY116" i="2"/>
  <c r="EC116" i="2"/>
  <c r="BZ189" i="2"/>
  <c r="ED189" i="2"/>
  <c r="BY118" i="2"/>
  <c r="EC118" i="2"/>
  <c r="BZ128" i="2"/>
  <c r="ED128" i="2"/>
  <c r="BY182" i="2"/>
  <c r="EC182" i="2"/>
  <c r="BX182" i="2"/>
  <c r="EB182" i="2"/>
  <c r="BY121" i="2"/>
  <c r="EC121" i="2"/>
  <c r="BY162" i="2"/>
  <c r="EC162" i="2"/>
  <c r="BZ161" i="2"/>
  <c r="ED161" i="2"/>
  <c r="BX149" i="2"/>
  <c r="EB149" i="2"/>
  <c r="BX183" i="2"/>
  <c r="EB183" i="2"/>
  <c r="BY159" i="2"/>
  <c r="EC159" i="2"/>
  <c r="BY145" i="2"/>
  <c r="EC145" i="2"/>
  <c r="BZ148" i="2"/>
  <c r="ED148" i="2"/>
  <c r="BZ164" i="2"/>
  <c r="ED164" i="2"/>
  <c r="BY175" i="2"/>
  <c r="EC175" i="2"/>
  <c r="BZ119" i="2"/>
  <c r="ED119" i="2"/>
  <c r="BY142" i="2"/>
  <c r="EC142" i="2"/>
  <c r="BZ139" i="2"/>
  <c r="ED139" i="2"/>
  <c r="BY170" i="2"/>
  <c r="EC170" i="2"/>
  <c r="BX163" i="2"/>
  <c r="EB163" i="2"/>
  <c r="BY144" i="2"/>
  <c r="EC144" i="2"/>
  <c r="BX189" i="2"/>
  <c r="EB189" i="2"/>
  <c r="BY167" i="2"/>
  <c r="EC167" i="2"/>
  <c r="BZ176" i="2"/>
  <c r="ED176" i="2"/>
  <c r="BX133" i="2"/>
  <c r="EB133" i="2"/>
  <c r="BZ136" i="2"/>
  <c r="ED136" i="2"/>
  <c r="BY161" i="2"/>
  <c r="EC161" i="2"/>
  <c r="BX132" i="2"/>
  <c r="EB132" i="2"/>
  <c r="BY174" i="2"/>
  <c r="EC174" i="2"/>
  <c r="BZ145" i="2"/>
  <c r="ED145" i="2"/>
  <c r="BZ169" i="2"/>
  <c r="ED169" i="2"/>
  <c r="BY112" i="2"/>
  <c r="EC112" i="2"/>
  <c r="BX158" i="2"/>
  <c r="EB158" i="2"/>
  <c r="BY136" i="2"/>
  <c r="EC136" i="2"/>
  <c r="BX128" i="2"/>
  <c r="EB128" i="2"/>
  <c r="BX148" i="2"/>
  <c r="EB148" i="2"/>
  <c r="O177" i="1"/>
  <c r="P177" i="1" s="1"/>
  <c r="EB177" i="2"/>
  <c r="BX150" i="2"/>
  <c r="EB150" i="2"/>
  <c r="O144" i="1"/>
  <c r="P144" i="1" s="1"/>
  <c r="EB144" i="2"/>
  <c r="BY188" i="2"/>
  <c r="EC188" i="2"/>
  <c r="BX119" i="2"/>
  <c r="EB119" i="2"/>
  <c r="BX122" i="2"/>
  <c r="EB122" i="2"/>
  <c r="BY178" i="2"/>
  <c r="EC178" i="2"/>
  <c r="BZ129" i="2"/>
  <c r="ED129" i="2"/>
  <c r="BZ147" i="2"/>
  <c r="ED147" i="2"/>
  <c r="BY176" i="2"/>
  <c r="EC176" i="2"/>
  <c r="BZ173" i="2"/>
  <c r="ED173" i="2"/>
  <c r="BZ166" i="2"/>
  <c r="ED166" i="2"/>
  <c r="BZ124" i="2"/>
  <c r="ED124" i="2"/>
  <c r="BZ123" i="2"/>
  <c r="ED123" i="2"/>
  <c r="BY117" i="2"/>
  <c r="EC117" i="2"/>
  <c r="BZ188" i="2"/>
  <c r="ED188" i="2"/>
  <c r="BY134" i="2"/>
  <c r="EC134" i="2"/>
  <c r="BX160" i="2"/>
  <c r="EB160" i="2"/>
  <c r="BY114" i="2"/>
  <c r="EC114" i="2"/>
  <c r="BZ127" i="2"/>
  <c r="ED127" i="2"/>
  <c r="BZ183" i="2"/>
  <c r="ED183" i="2"/>
  <c r="BY148" i="2"/>
  <c r="EC148" i="2"/>
  <c r="BY120" i="2"/>
  <c r="EC120" i="2"/>
  <c r="BZ174" i="2"/>
  <c r="ED174" i="2"/>
  <c r="BZ146" i="2"/>
  <c r="ED146" i="2"/>
  <c r="BZ112" i="2"/>
  <c r="ED112" i="2"/>
  <c r="BX159" i="2"/>
  <c r="EB159" i="2"/>
  <c r="BY149" i="2"/>
  <c r="EC149" i="2"/>
  <c r="BY126" i="2"/>
  <c r="EC126" i="2"/>
  <c r="BY179" i="2"/>
  <c r="EC179" i="2"/>
  <c r="BX166" i="2"/>
  <c r="EB166" i="2"/>
  <c r="BZ182" i="2"/>
  <c r="ED182" i="2"/>
  <c r="BX151" i="2"/>
  <c r="EB151" i="2"/>
  <c r="BZ143" i="2"/>
  <c r="ED143" i="2"/>
  <c r="BY187" i="2"/>
  <c r="EC187" i="2"/>
  <c r="BZ165" i="2"/>
  <c r="ED165" i="2"/>
  <c r="BX116" i="2"/>
  <c r="EB116" i="2"/>
  <c r="BZ114" i="2"/>
  <c r="ED114" i="2"/>
  <c r="BX162" i="2"/>
  <c r="EB162" i="2"/>
  <c r="BX123" i="2"/>
  <c r="EB123" i="2"/>
  <c r="BY153" i="2"/>
  <c r="EC153" i="2"/>
  <c r="BX156" i="2"/>
  <c r="EB156" i="2"/>
  <c r="BY139" i="2"/>
  <c r="EC139" i="2"/>
  <c r="BX175" i="2"/>
  <c r="EB175" i="2"/>
  <c r="BY163" i="2"/>
  <c r="EC163" i="2"/>
  <c r="BZ137" i="2"/>
  <c r="ED137" i="2"/>
  <c r="BX161" i="2"/>
  <c r="EB161" i="2"/>
  <c r="BX139" i="2"/>
  <c r="EB139" i="2"/>
  <c r="BX138" i="2"/>
  <c r="EB138" i="2"/>
  <c r="BZ178" i="2"/>
  <c r="ED178" i="2"/>
  <c r="BX179" i="2"/>
  <c r="EB179" i="2"/>
  <c r="BX126" i="2"/>
  <c r="EB126" i="2"/>
  <c r="BX112" i="2"/>
  <c r="EB112" i="2"/>
  <c r="BX117" i="2"/>
  <c r="EB117" i="2"/>
  <c r="BX186" i="2"/>
  <c r="EB186" i="2"/>
  <c r="BZ179" i="2"/>
  <c r="ED179" i="2"/>
  <c r="BY119" i="2"/>
  <c r="EC119" i="2"/>
  <c r="BZ130" i="2"/>
  <c r="ED130" i="2"/>
  <c r="BY125" i="2"/>
  <c r="EC125" i="2"/>
  <c r="BX113" i="2"/>
  <c r="EB113" i="2"/>
  <c r="BX114" i="2"/>
  <c r="EB114" i="2"/>
  <c r="BX129" i="2"/>
  <c r="EB129" i="2"/>
  <c r="BX188" i="2"/>
  <c r="EB188" i="2"/>
  <c r="BZ150" i="2"/>
  <c r="ED150" i="2"/>
  <c r="BZ167" i="2"/>
  <c r="ED167" i="2"/>
  <c r="BZ171" i="2"/>
  <c r="ED171" i="2"/>
  <c r="BX124" i="2"/>
  <c r="EB124" i="2"/>
  <c r="BX141" i="2"/>
  <c r="EB141" i="2"/>
  <c r="BY171" i="2"/>
  <c r="EC171" i="2"/>
  <c r="BZ135" i="2"/>
  <c r="ED135" i="2"/>
  <c r="BX130" i="2"/>
  <c r="EB130" i="2"/>
  <c r="BY113" i="2"/>
  <c r="EC113" i="2"/>
  <c r="BX142" i="2"/>
  <c r="EB142" i="2"/>
  <c r="BY141" i="2"/>
  <c r="EC141" i="2"/>
  <c r="BY130" i="2"/>
  <c r="EC130" i="2"/>
  <c r="BY158" i="2"/>
  <c r="EC158" i="2"/>
  <c r="BZ138" i="2"/>
  <c r="ED138" i="2"/>
  <c r="BZ121" i="2"/>
  <c r="ED121" i="2"/>
  <c r="BX165" i="2"/>
  <c r="EB165" i="2"/>
  <c r="BY152" i="2"/>
  <c r="EC152" i="2"/>
  <c r="BY131" i="2"/>
  <c r="EC131" i="2"/>
  <c r="BZ113" i="2"/>
  <c r="ED113" i="2"/>
  <c r="BX136" i="2"/>
  <c r="EB136" i="2"/>
  <c r="BZ159" i="2"/>
  <c r="ED159" i="2"/>
  <c r="BZ131" i="2"/>
  <c r="ED131" i="2"/>
  <c r="BZ162" i="2"/>
  <c r="ED162" i="2"/>
  <c r="O117" i="1"/>
  <c r="AU117" i="2" s="1"/>
  <c r="O115" i="1"/>
  <c r="P115" i="1" s="1"/>
  <c r="EB115" i="2"/>
  <c r="BZ126" i="2"/>
  <c r="ED126" i="2"/>
  <c r="O164" i="1"/>
  <c r="EB164" i="2"/>
  <c r="BY129" i="2"/>
  <c r="EC129" i="2"/>
  <c r="BX157" i="2"/>
  <c r="EB157" i="2"/>
  <c r="BX118" i="2"/>
  <c r="O118" i="2" s="1"/>
  <c r="M118" i="3" s="1"/>
  <c r="EB118" i="2"/>
  <c r="BY150" i="2"/>
  <c r="EC150" i="2"/>
  <c r="BX187" i="2"/>
  <c r="EB187" i="2"/>
  <c r="BZ160" i="2"/>
  <c r="ED160" i="2"/>
  <c r="BY132" i="2"/>
  <c r="EC132" i="2"/>
  <c r="BZ186" i="2"/>
  <c r="ED186" i="2"/>
  <c r="BY122" i="2"/>
  <c r="EC122" i="2"/>
  <c r="BZ177" i="2"/>
  <c r="ED177" i="2"/>
  <c r="BX125" i="2"/>
  <c r="EB125" i="2"/>
  <c r="BX131" i="2"/>
  <c r="EB131" i="2"/>
  <c r="BX145" i="2"/>
  <c r="EB145" i="2"/>
  <c r="BY157" i="2"/>
  <c r="EC157" i="2"/>
  <c r="BZ122" i="2"/>
  <c r="ED122" i="2"/>
  <c r="BY128" i="2"/>
  <c r="EC128" i="2"/>
  <c r="BY189" i="2"/>
  <c r="EC189" i="2"/>
  <c r="BY127" i="2"/>
  <c r="EC127" i="2"/>
  <c r="BX173" i="2"/>
  <c r="EB173" i="2"/>
  <c r="BZ134" i="2"/>
  <c r="ED134" i="2"/>
  <c r="BZ151" i="2"/>
  <c r="ED151" i="2"/>
  <c r="BZ133" i="2"/>
  <c r="ED133" i="2"/>
  <c r="BY186" i="2"/>
  <c r="EC186" i="2"/>
  <c r="BY173" i="2"/>
  <c r="EC173" i="2"/>
  <c r="BX168" i="2"/>
  <c r="EB168" i="2"/>
  <c r="BY151" i="2"/>
  <c r="EC151" i="2"/>
  <c r="BZ117" i="2"/>
  <c r="ED117" i="2"/>
  <c r="O135" i="1"/>
  <c r="P135" i="1" s="1"/>
  <c r="Q135" i="1" s="1"/>
  <c r="C135" i="1" s="1"/>
  <c r="BX127" i="2"/>
  <c r="EB127" i="2"/>
  <c r="BZ142" i="2"/>
  <c r="ED142" i="2"/>
  <c r="BX146" i="2"/>
  <c r="EB146" i="2"/>
  <c r="BY164" i="2"/>
  <c r="EC164" i="2"/>
  <c r="BY115" i="2"/>
  <c r="EC115" i="2"/>
  <c r="BX169" i="2"/>
  <c r="EB169" i="2"/>
  <c r="BZ116" i="2"/>
  <c r="ED116" i="2"/>
  <c r="BZ125" i="2"/>
  <c r="ED125" i="2"/>
  <c r="BZ120" i="2"/>
  <c r="ED120" i="2"/>
  <c r="BX143" i="2"/>
  <c r="EB143" i="2"/>
  <c r="BY146" i="2"/>
  <c r="EC146" i="2"/>
  <c r="BX147" i="2"/>
  <c r="EB147" i="2"/>
  <c r="BY124" i="2"/>
  <c r="EC124" i="2"/>
  <c r="BX167" i="2"/>
  <c r="EB167" i="2"/>
  <c r="BY138" i="2"/>
  <c r="EC138" i="2"/>
  <c r="BY135" i="2"/>
  <c r="EC135" i="2"/>
  <c r="BZ158" i="2"/>
  <c r="ED158" i="2"/>
  <c r="BY123" i="2"/>
  <c r="EC123" i="2"/>
  <c r="BZ141" i="2"/>
  <c r="ED141" i="2"/>
  <c r="BY133" i="2"/>
  <c r="EC133" i="2"/>
  <c r="BZ115" i="2"/>
  <c r="ED115" i="2"/>
  <c r="BZ144" i="2"/>
  <c r="ED144" i="2"/>
  <c r="BY143" i="2"/>
  <c r="EC143" i="2"/>
  <c r="BY156" i="2"/>
  <c r="EC156" i="2"/>
  <c r="BX121" i="2"/>
  <c r="EB121" i="2"/>
  <c r="BY147" i="2"/>
  <c r="EC147" i="2"/>
  <c r="BY160" i="2"/>
  <c r="EC160" i="2"/>
  <c r="BX134" i="2"/>
  <c r="EB134" i="2"/>
  <c r="BX176" i="2"/>
  <c r="EB176" i="2"/>
  <c r="BZ153" i="2"/>
  <c r="ED153" i="2"/>
  <c r="BZ118" i="2"/>
  <c r="ED118" i="2"/>
  <c r="BY177" i="2"/>
  <c r="EC177" i="2"/>
  <c r="BY137" i="2"/>
  <c r="EC137" i="2"/>
  <c r="BY165" i="2"/>
  <c r="EC165" i="2"/>
  <c r="BX171" i="2"/>
  <c r="EB171" i="2"/>
  <c r="BZ156" i="2"/>
  <c r="ED156" i="2"/>
  <c r="BY169" i="2"/>
  <c r="EC169" i="2"/>
  <c r="BX120" i="2"/>
  <c r="EB120" i="2"/>
  <c r="BY166" i="2"/>
  <c r="EC166" i="2"/>
  <c r="BY168" i="2"/>
  <c r="EC168" i="2"/>
  <c r="BX153" i="2"/>
  <c r="EB153" i="2"/>
  <c r="BZ175" i="2"/>
  <c r="ED175" i="2"/>
  <c r="BX152" i="2"/>
  <c r="EB152" i="2"/>
  <c r="BZ149" i="2"/>
  <c r="ED149" i="2"/>
  <c r="BZ132" i="2"/>
  <c r="ED132" i="2"/>
  <c r="BZ152" i="2"/>
  <c r="ED152" i="2"/>
  <c r="BZ168" i="2"/>
  <c r="ED168" i="2"/>
  <c r="BX137" i="2"/>
  <c r="EB137" i="2"/>
  <c r="BZ170" i="2"/>
  <c r="ED170" i="2"/>
  <c r="BZ157" i="2"/>
  <c r="ED157" i="2"/>
  <c r="BX174" i="2"/>
  <c r="EB174" i="2"/>
  <c r="BZ187" i="2"/>
  <c r="ED187" i="2"/>
  <c r="BZ163" i="2"/>
  <c r="ED163" i="2"/>
  <c r="O122" i="1"/>
  <c r="AU122" i="2" s="1"/>
  <c r="O122" i="2" s="1"/>
  <c r="M122" i="3" s="1"/>
  <c r="O160" i="1"/>
  <c r="AU160" i="2" s="1"/>
  <c r="O160" i="2" s="1"/>
  <c r="M160" i="3" s="1"/>
  <c r="Q127" i="1"/>
  <c r="R127" i="1" s="1"/>
  <c r="P176" i="1"/>
  <c r="Q176" i="1" s="1"/>
  <c r="C176" i="1" s="1"/>
  <c r="O119" i="1"/>
  <c r="P119" i="1" s="1"/>
  <c r="Q119" i="1" s="1"/>
  <c r="C119" i="1" s="1"/>
  <c r="O148" i="1"/>
  <c r="AU148" i="2" s="1"/>
  <c r="O183" i="1"/>
  <c r="P183" i="1" s="1"/>
  <c r="Q183" i="1" s="1"/>
  <c r="R183" i="1" s="1"/>
  <c r="BX144" i="2"/>
  <c r="O133" i="1"/>
  <c r="P133" i="1" s="1"/>
  <c r="Q133" i="1" s="1"/>
  <c r="C133" i="1" s="1"/>
  <c r="O149" i="1"/>
  <c r="P149" i="1" s="1"/>
  <c r="Q149" i="1" s="1"/>
  <c r="R149" i="1" s="1"/>
  <c r="O189" i="1"/>
  <c r="AU189" i="2" s="1"/>
  <c r="O189" i="2" s="1"/>
  <c r="O163" i="1"/>
  <c r="AU163" i="2" s="1"/>
  <c r="O186" i="1"/>
  <c r="P186" i="1" s="1"/>
  <c r="Q186" i="1" s="1"/>
  <c r="C186" i="1" s="1"/>
  <c r="P136" i="1"/>
  <c r="Q136" i="1" s="1"/>
  <c r="R136" i="1" s="1"/>
  <c r="O182" i="1"/>
  <c r="P182" i="1" s="1"/>
  <c r="Q182" i="1" s="1"/>
  <c r="O128" i="1"/>
  <c r="AU128" i="2" s="1"/>
  <c r="P121" i="1"/>
  <c r="Q121" i="1" s="1"/>
  <c r="C121" i="1" s="1"/>
  <c r="P125" i="1"/>
  <c r="Q125" i="1" s="1"/>
  <c r="C125" i="1" s="1"/>
  <c r="O165" i="1"/>
  <c r="AU165" i="2" s="1"/>
  <c r="O179" i="1"/>
  <c r="P179" i="1" s="1"/>
  <c r="Q179" i="1" s="1"/>
  <c r="C179" i="1" s="1"/>
  <c r="Q167" i="1"/>
  <c r="R167" i="1" s="1"/>
  <c r="S167" i="1" s="1"/>
  <c r="O130" i="1"/>
  <c r="AU130" i="2" s="1"/>
  <c r="O138" i="1"/>
  <c r="P138" i="1" s="1"/>
  <c r="Q138" i="1" s="1"/>
  <c r="O161" i="1"/>
  <c r="P161" i="1" s="1"/>
  <c r="Q161" i="1" s="1"/>
  <c r="C161" i="1" s="1"/>
  <c r="O142" i="1"/>
  <c r="P142" i="1" s="1"/>
  <c r="Q142" i="1" s="1"/>
  <c r="C142" i="1" s="1"/>
  <c r="O151" i="1"/>
  <c r="P151" i="1" s="1"/>
  <c r="O188" i="1"/>
  <c r="P188" i="1" s="1"/>
  <c r="Q188" i="1" s="1"/>
  <c r="C188" i="1" s="1"/>
  <c r="O166" i="1"/>
  <c r="AU166" i="2" s="1"/>
  <c r="O124" i="1"/>
  <c r="P124" i="1" s="1"/>
  <c r="Q124" i="1" s="1"/>
  <c r="C124" i="1" s="1"/>
  <c r="O112" i="1"/>
  <c r="P112" i="1" s="1"/>
  <c r="O139" i="1"/>
  <c r="P139" i="1" s="1"/>
  <c r="Q139" i="1" s="1"/>
  <c r="C139" i="1" s="1"/>
  <c r="Q143" i="1"/>
  <c r="C143" i="1" s="1"/>
  <c r="Q146" i="1"/>
  <c r="R146" i="1" s="1"/>
  <c r="S146" i="1" s="1"/>
  <c r="O113" i="1"/>
  <c r="P113" i="1" s="1"/>
  <c r="Q113" i="1" s="1"/>
  <c r="C113" i="1" s="1"/>
  <c r="O116" i="1"/>
  <c r="P116" i="1" s="1"/>
  <c r="Q116" i="1" s="1"/>
  <c r="C116" i="1" s="1"/>
  <c r="P120" i="1"/>
  <c r="Q120" i="1" s="1"/>
  <c r="C120" i="1" s="1"/>
  <c r="P187" i="1"/>
  <c r="Q187" i="1" s="1"/>
  <c r="R187" i="1" s="1"/>
  <c r="P148" i="1"/>
  <c r="Q148" i="1" s="1"/>
  <c r="C148" i="1" s="1"/>
  <c r="O162" i="1"/>
  <c r="P162" i="1" s="1"/>
  <c r="Q162" i="1" s="1"/>
  <c r="O132" i="1"/>
  <c r="AU132" i="2" s="1"/>
  <c r="O168" i="1"/>
  <c r="AU168" i="2" s="1"/>
  <c r="O134" i="1"/>
  <c r="P134" i="1" s="1"/>
  <c r="Q134" i="1" s="1"/>
  <c r="C134" i="1" s="1"/>
  <c r="O169" i="1"/>
  <c r="P169" i="1" s="1"/>
  <c r="Q169" i="1" s="1"/>
  <c r="R169" i="1" s="1"/>
  <c r="P114" i="1"/>
  <c r="Q114" i="1" s="1"/>
  <c r="R114" i="1" s="1"/>
  <c r="O175" i="1"/>
  <c r="AU175" i="2" s="1"/>
  <c r="O159" i="1"/>
  <c r="P159" i="1" s="1"/>
  <c r="Q159" i="1" s="1"/>
  <c r="O158" i="1"/>
  <c r="P158" i="1" s="1"/>
  <c r="Q158" i="1" s="1"/>
  <c r="O173" i="1"/>
  <c r="AU173" i="2" s="1"/>
  <c r="P153" i="1"/>
  <c r="Q153" i="1" s="1"/>
  <c r="R153" i="1" s="1"/>
  <c r="P137" i="1"/>
  <c r="Q137" i="1" s="1"/>
  <c r="C137" i="1" s="1"/>
  <c r="BX115" i="2"/>
  <c r="O115" i="2" s="1"/>
  <c r="O123" i="1"/>
  <c r="AU123" i="2" s="1"/>
  <c r="P152" i="1"/>
  <c r="O156" i="1"/>
  <c r="AU156" i="2" s="1"/>
  <c r="O156" i="2" s="1"/>
  <c r="O145" i="1"/>
  <c r="AU145" i="2" s="1"/>
  <c r="BX177" i="2"/>
  <c r="O177" i="2" s="1"/>
  <c r="P171" i="1"/>
  <c r="Q171" i="1" s="1"/>
  <c r="R171" i="1" s="1"/>
  <c r="O131" i="1"/>
  <c r="P131" i="1" s="1"/>
  <c r="Q131" i="1" s="1"/>
  <c r="R131" i="1" s="1"/>
  <c r="S131" i="1" s="1"/>
  <c r="O129" i="1"/>
  <c r="P129" i="1" s="1"/>
  <c r="Q129" i="1" s="1"/>
  <c r="R129" i="1" s="1"/>
  <c r="O170" i="1"/>
  <c r="P170" i="1" s="1"/>
  <c r="Q170" i="1" s="1"/>
  <c r="C170" i="1" s="1"/>
  <c r="R181" i="1"/>
  <c r="BX178" i="2"/>
  <c r="O178" i="2" s="1"/>
  <c r="O178" i="1"/>
  <c r="Q144" i="1"/>
  <c r="C144" i="1" s="1"/>
  <c r="Q185" i="1"/>
  <c r="C185" i="1" s="1"/>
  <c r="Q150" i="1"/>
  <c r="R162" i="1"/>
  <c r="S187" i="1"/>
  <c r="Q180" i="1"/>
  <c r="Q157" i="1"/>
  <c r="C157" i="1" s="1"/>
  <c r="AU120" i="2"/>
  <c r="AU127" i="2"/>
  <c r="R184" i="1"/>
  <c r="AU121" i="2"/>
  <c r="AU125" i="2"/>
  <c r="AU187" i="2"/>
  <c r="C162" i="1"/>
  <c r="AU162" i="2"/>
  <c r="P118" i="1"/>
  <c r="AU147" i="2"/>
  <c r="P147" i="1"/>
  <c r="AU157" i="2"/>
  <c r="AU150" i="2"/>
  <c r="O150" i="2" s="1"/>
  <c r="M150" i="3" s="1"/>
  <c r="AV150" i="2" s="1"/>
  <c r="M185" i="3"/>
  <c r="AV185" i="2" s="1"/>
  <c r="P185" i="2" s="1"/>
  <c r="AU146" i="2"/>
  <c r="Q152" i="1"/>
  <c r="C152" i="1" s="1"/>
  <c r="AU176" i="2"/>
  <c r="M180" i="3"/>
  <c r="AV180" i="2" s="1"/>
  <c r="P180" i="2" s="1"/>
  <c r="N180" i="3" s="1"/>
  <c r="AW180" i="2" s="1"/>
  <c r="P141" i="1"/>
  <c r="P174" i="1"/>
  <c r="AU183" i="2"/>
  <c r="O183" i="2" s="1"/>
  <c r="M181" i="3"/>
  <c r="AV181" i="2" s="1"/>
  <c r="P181" i="2" s="1"/>
  <c r="N181" i="3" s="1"/>
  <c r="AW181" i="2" s="1"/>
  <c r="C181" i="1"/>
  <c r="AU167" i="2"/>
  <c r="AU164" i="2"/>
  <c r="P164" i="1"/>
  <c r="P145" i="1"/>
  <c r="AU171" i="2"/>
  <c r="AU136" i="2"/>
  <c r="AU184" i="2"/>
  <c r="O184" i="2" s="1"/>
  <c r="M184" i="3" s="1"/>
  <c r="AV184" i="2" s="1"/>
  <c r="C184" i="1"/>
  <c r="BX164" i="2"/>
  <c r="R172" i="1"/>
  <c r="AU153" i="2"/>
  <c r="AU143" i="2"/>
  <c r="AU152" i="2"/>
  <c r="BT193" i="1"/>
  <c r="BT205" i="1" s="1"/>
  <c r="BT206" i="1" s="1"/>
  <c r="M172" i="3"/>
  <c r="AV172" i="2" s="1"/>
  <c r="P172" i="2" s="1"/>
  <c r="N172" i="3" s="1"/>
  <c r="AW172" i="2" s="1"/>
  <c r="C172" i="1"/>
  <c r="P126" i="1"/>
  <c r="BV193" i="1"/>
  <c r="BV205" i="1" s="1"/>
  <c r="BV206" i="1" s="1"/>
  <c r="BU193" i="1"/>
  <c r="BU205" i="1" s="1"/>
  <c r="BU206" i="1" s="1"/>
  <c r="AU135" i="2" l="1"/>
  <c r="O135" i="2" s="1"/>
  <c r="P173" i="1"/>
  <c r="AU142" i="2"/>
  <c r="O142" i="2" s="1"/>
  <c r="M142" i="3" s="1"/>
  <c r="AV142" i="2" s="1"/>
  <c r="AU144" i="2"/>
  <c r="R143" i="1"/>
  <c r="C136" i="1"/>
  <c r="P128" i="1"/>
  <c r="Q128" i="1" s="1"/>
  <c r="C128" i="1" s="1"/>
  <c r="AU159" i="2"/>
  <c r="O159" i="2" s="1"/>
  <c r="M159" i="3" s="1"/>
  <c r="AV159" i="2" s="1"/>
  <c r="P159" i="2" s="1"/>
  <c r="P132" i="1"/>
  <c r="Q132" i="1" s="1"/>
  <c r="O157" i="2"/>
  <c r="M157" i="3" s="1"/>
  <c r="AV157" i="2" s="1"/>
  <c r="P157" i="2" s="1"/>
  <c r="O126" i="2"/>
  <c r="M126" i="3" s="1"/>
  <c r="P160" i="1"/>
  <c r="O120" i="2"/>
  <c r="M115" i="3"/>
  <c r="AV115" i="2" s="1"/>
  <c r="P115" i="2" s="1"/>
  <c r="N115" i="3" s="1"/>
  <c r="AW115" i="2" s="1"/>
  <c r="Q115" i="2" s="1"/>
  <c r="O144" i="2"/>
  <c r="M144" i="3" s="1"/>
  <c r="AV144" i="2" s="1"/>
  <c r="O128" i="2"/>
  <c r="M128" i="3" s="1"/>
  <c r="AU149" i="2"/>
  <c r="O149" i="2" s="1"/>
  <c r="M149" i="3" s="1"/>
  <c r="AV149" i="2" s="1"/>
  <c r="P149" i="2" s="1"/>
  <c r="O130" i="2"/>
  <c r="M130" i="3" s="1"/>
  <c r="O137" i="2"/>
  <c r="M137" i="3" s="1"/>
  <c r="AV137" i="2" s="1"/>
  <c r="O112" i="2"/>
  <c r="M177" i="3"/>
  <c r="AV177" i="2" s="1"/>
  <c r="P177" i="2" s="1"/>
  <c r="O174" i="2"/>
  <c r="M174" i="3" s="1"/>
  <c r="AV174" i="2" s="1"/>
  <c r="P174" i="2" s="1"/>
  <c r="N174" i="3" s="1"/>
  <c r="P163" i="1"/>
  <c r="Q163" i="1" s="1"/>
  <c r="R163" i="1" s="1"/>
  <c r="S163" i="1" s="1"/>
  <c r="AU169" i="2"/>
  <c r="O169" i="2" s="1"/>
  <c r="M169" i="3" s="1"/>
  <c r="AV169" i="2" s="1"/>
  <c r="P169" i="2" s="1"/>
  <c r="P166" i="1"/>
  <c r="Q166" i="1" s="1"/>
  <c r="C171" i="1"/>
  <c r="AU119" i="2"/>
  <c r="O119" i="2" s="1"/>
  <c r="M119" i="3" s="1"/>
  <c r="AV119" i="2" s="1"/>
  <c r="P119" i="2" s="1"/>
  <c r="AU179" i="2"/>
  <c r="BZ193" i="2"/>
  <c r="BZ204" i="2" s="1"/>
  <c r="BZ205" i="2" s="1"/>
  <c r="AU186" i="2"/>
  <c r="O186" i="2" s="1"/>
  <c r="C146" i="1"/>
  <c r="BY193" i="2"/>
  <c r="BY204" i="2" s="1"/>
  <c r="BY205" i="2" s="1"/>
  <c r="O146" i="2"/>
  <c r="M146" i="3" s="1"/>
  <c r="AV146" i="2" s="1"/>
  <c r="C127" i="1"/>
  <c r="O123" i="2"/>
  <c r="M123" i="3" s="1"/>
  <c r="O175" i="2"/>
  <c r="M175" i="3" s="1"/>
  <c r="O171" i="2"/>
  <c r="M171" i="3" s="1"/>
  <c r="AU161" i="2"/>
  <c r="O161" i="2" s="1"/>
  <c r="M161" i="3" s="1"/>
  <c r="AV161" i="2" s="1"/>
  <c r="P161" i="2" s="1"/>
  <c r="O125" i="2"/>
  <c r="M125" i="3" s="1"/>
  <c r="AV125" i="2" s="1"/>
  <c r="P125" i="2" s="1"/>
  <c r="O152" i="2"/>
  <c r="M152" i="3" s="1"/>
  <c r="AV152" i="2" s="1"/>
  <c r="P152" i="2" s="1"/>
  <c r="AU151" i="2"/>
  <c r="O151" i="2" s="1"/>
  <c r="M151" i="3" s="1"/>
  <c r="AV151" i="2" s="1"/>
  <c r="P151" i="2" s="1"/>
  <c r="O173" i="2"/>
  <c r="M173" i="3" s="1"/>
  <c r="AV173" i="2" s="1"/>
  <c r="P173" i="2" s="1"/>
  <c r="N173" i="3" s="1"/>
  <c r="O143" i="2"/>
  <c r="M143" i="3" s="1"/>
  <c r="AV143" i="2" s="1"/>
  <c r="P143" i="2" s="1"/>
  <c r="O141" i="2"/>
  <c r="M141" i="3" s="1"/>
  <c r="O147" i="2"/>
  <c r="O127" i="2"/>
  <c r="M127" i="3" s="1"/>
  <c r="AV127" i="2" s="1"/>
  <c r="O117" i="2"/>
  <c r="M117" i="3" s="1"/>
  <c r="O188" i="2"/>
  <c r="M188" i="3" s="1"/>
  <c r="AV188" i="2" s="1"/>
  <c r="P188" i="2" s="1"/>
  <c r="N188" i="3" s="1"/>
  <c r="AW188" i="2" s="1"/>
  <c r="Q188" i="2" s="1"/>
  <c r="O121" i="2"/>
  <c r="M121" i="3" s="1"/>
  <c r="AV121" i="2" s="1"/>
  <c r="Q151" i="1"/>
  <c r="R151" i="1" s="1"/>
  <c r="S151" i="1" s="1"/>
  <c r="O162" i="2"/>
  <c r="M162" i="3" s="1"/>
  <c r="AV162" i="2" s="1"/>
  <c r="P162" i="2" s="1"/>
  <c r="O167" i="2"/>
  <c r="M167" i="3" s="1"/>
  <c r="AV167" i="2" s="1"/>
  <c r="P123" i="1"/>
  <c r="AU134" i="2"/>
  <c r="O134" i="2" s="1"/>
  <c r="M134" i="3" s="1"/>
  <c r="AV134" i="2" s="1"/>
  <c r="O166" i="2"/>
  <c r="M166" i="3" s="1"/>
  <c r="O165" i="2"/>
  <c r="M165" i="3" s="1"/>
  <c r="EB193" i="2"/>
  <c r="EB204" i="2" s="1"/>
  <c r="EB205" i="2" s="1"/>
  <c r="ED193" i="2"/>
  <c r="ED204" i="2" s="1"/>
  <c r="ED205" i="2" s="1"/>
  <c r="C129" i="1"/>
  <c r="O145" i="2"/>
  <c r="M145" i="3" s="1"/>
  <c r="O168" i="2"/>
  <c r="M168" i="3" s="1"/>
  <c r="O114" i="2"/>
  <c r="M114" i="3" s="1"/>
  <c r="AV114" i="2" s="1"/>
  <c r="P114" i="2" s="1"/>
  <c r="N114" i="3" s="1"/>
  <c r="AW114" i="2" s="1"/>
  <c r="Q114" i="2" s="1"/>
  <c r="C114" i="2" s="1"/>
  <c r="O116" i="2"/>
  <c r="M116" i="3" s="1"/>
  <c r="AV116" i="2" s="1"/>
  <c r="P116" i="2" s="1"/>
  <c r="N116" i="3" s="1"/>
  <c r="AW116" i="2" s="1"/>
  <c r="AU129" i="2"/>
  <c r="O129" i="2" s="1"/>
  <c r="M129" i="3" s="1"/>
  <c r="AV129" i="2" s="1"/>
  <c r="P129" i="2" s="1"/>
  <c r="O148" i="2"/>
  <c r="M148" i="3" s="1"/>
  <c r="AV148" i="2" s="1"/>
  <c r="P148" i="2" s="1"/>
  <c r="O187" i="2"/>
  <c r="M187" i="3" s="1"/>
  <c r="AV187" i="2" s="1"/>
  <c r="P187" i="2" s="1"/>
  <c r="O163" i="2"/>
  <c r="M163" i="3" s="1"/>
  <c r="O132" i="2"/>
  <c r="M132" i="3" s="1"/>
  <c r="O170" i="2"/>
  <c r="M170" i="3" s="1"/>
  <c r="AV170" i="2" s="1"/>
  <c r="P170" i="2" s="1"/>
  <c r="N170" i="3" s="1"/>
  <c r="AW170" i="2" s="1"/>
  <c r="Q170" i="2" s="1"/>
  <c r="O136" i="2"/>
  <c r="M136" i="3" s="1"/>
  <c r="AV136" i="2" s="1"/>
  <c r="O179" i="2"/>
  <c r="M179" i="3" s="1"/>
  <c r="AV179" i="2" s="1"/>
  <c r="P179" i="2" s="1"/>
  <c r="O153" i="2"/>
  <c r="M153" i="3" s="1"/>
  <c r="AV153" i="2" s="1"/>
  <c r="P153" i="2" s="1"/>
  <c r="P117" i="1"/>
  <c r="Q117" i="1" s="1"/>
  <c r="C117" i="1" s="1"/>
  <c r="O113" i="2"/>
  <c r="M113" i="3" s="1"/>
  <c r="AV113" i="2" s="1"/>
  <c r="P113" i="2" s="1"/>
  <c r="N113" i="3" s="1"/>
  <c r="AW113" i="2" s="1"/>
  <c r="Q113" i="2" s="1"/>
  <c r="O182" i="2"/>
  <c r="M182" i="3" s="1"/>
  <c r="AV182" i="2" s="1"/>
  <c r="P182" i="2" s="1"/>
  <c r="N182" i="3" s="1"/>
  <c r="AW182" i="2" s="1"/>
  <c r="Q182" i="2" s="1"/>
  <c r="P137" i="2"/>
  <c r="N137" i="3" s="1"/>
  <c r="AW137" i="2" s="1"/>
  <c r="Q137" i="2" s="1"/>
  <c r="O176" i="2"/>
  <c r="M176" i="3" s="1"/>
  <c r="AV176" i="2" s="1"/>
  <c r="EC193" i="2"/>
  <c r="EC204" i="2" s="1"/>
  <c r="EC205" i="2" s="1"/>
  <c r="AV160" i="2"/>
  <c r="P160" i="2" s="1"/>
  <c r="N160" i="3" s="1"/>
  <c r="AU131" i="2"/>
  <c r="O131" i="2" s="1"/>
  <c r="M131" i="3" s="1"/>
  <c r="AV131" i="2" s="1"/>
  <c r="P131" i="2" s="1"/>
  <c r="P122" i="1"/>
  <c r="Q122" i="1" s="1"/>
  <c r="R122" i="1" s="1"/>
  <c r="S122" i="1" s="1"/>
  <c r="AU133" i="2"/>
  <c r="O133" i="2" s="1"/>
  <c r="M133" i="3" s="1"/>
  <c r="AV133" i="2" s="1"/>
  <c r="P133" i="2" s="1"/>
  <c r="P165" i="1"/>
  <c r="Q165" i="1" s="1"/>
  <c r="P168" i="1"/>
  <c r="Q168" i="1" s="1"/>
  <c r="C168" i="1" s="1"/>
  <c r="C153" i="1"/>
  <c r="AV171" i="2"/>
  <c r="P171" i="2" s="1"/>
  <c r="AU139" i="2"/>
  <c r="O139" i="2" s="1"/>
  <c r="M139" i="3" s="1"/>
  <c r="AV139" i="2" s="1"/>
  <c r="P139" i="2" s="1"/>
  <c r="P175" i="1"/>
  <c r="AV175" i="2" s="1"/>
  <c r="P175" i="2" s="1"/>
  <c r="N175" i="3" s="1"/>
  <c r="C138" i="1"/>
  <c r="P189" i="1"/>
  <c r="Q189" i="1" s="1"/>
  <c r="C189" i="1" s="1"/>
  <c r="M189" i="3"/>
  <c r="C167" i="1"/>
  <c r="P130" i="1"/>
  <c r="Q130" i="1" s="1"/>
  <c r="R130" i="1" s="1"/>
  <c r="S130" i="1" s="1"/>
  <c r="T130" i="1" s="1"/>
  <c r="P156" i="1"/>
  <c r="Q156" i="1" s="1"/>
  <c r="R156" i="1" s="1"/>
  <c r="S156" i="1" s="1"/>
  <c r="T156" i="1" s="1"/>
  <c r="M112" i="3"/>
  <c r="AV112" i="2" s="1"/>
  <c r="P112" i="2" s="1"/>
  <c r="N112" i="3" s="1"/>
  <c r="C149" i="1"/>
  <c r="C187" i="1"/>
  <c r="AV145" i="2"/>
  <c r="P145" i="2" s="1"/>
  <c r="N145" i="3" s="1"/>
  <c r="C183" i="1"/>
  <c r="AU158" i="2"/>
  <c r="O158" i="2" s="1"/>
  <c r="M158" i="3" s="1"/>
  <c r="AV158" i="2" s="1"/>
  <c r="P158" i="2" s="1"/>
  <c r="C158" i="1"/>
  <c r="AU124" i="2"/>
  <c r="O124" i="2" s="1"/>
  <c r="M124" i="3" s="1"/>
  <c r="AV124" i="2" s="1"/>
  <c r="P124" i="2" s="1"/>
  <c r="AU138" i="2"/>
  <c r="O138" i="2" s="1"/>
  <c r="M138" i="3" s="1"/>
  <c r="AV138" i="2" s="1"/>
  <c r="P138" i="2" s="1"/>
  <c r="N138" i="3" s="1"/>
  <c r="AW138" i="2" s="1"/>
  <c r="Q138" i="2" s="1"/>
  <c r="M156" i="3"/>
  <c r="C114" i="1"/>
  <c r="C169" i="1"/>
  <c r="BX193" i="2"/>
  <c r="BX204" i="2" s="1"/>
  <c r="BX205" i="2" s="1"/>
  <c r="C131" i="1"/>
  <c r="O193" i="1"/>
  <c r="O205" i="1" s="1"/>
  <c r="O206" i="1" s="1"/>
  <c r="AV126" i="2"/>
  <c r="P126" i="2" s="1"/>
  <c r="N126" i="3" s="1"/>
  <c r="AV118" i="2"/>
  <c r="P118" i="2" s="1"/>
  <c r="N118" i="3" s="1"/>
  <c r="R150" i="1"/>
  <c r="Q164" i="1"/>
  <c r="C164" i="1" s="1"/>
  <c r="T131" i="1"/>
  <c r="S136" i="1"/>
  <c r="S153" i="1"/>
  <c r="Q160" i="1"/>
  <c r="S127" i="1"/>
  <c r="S172" i="1"/>
  <c r="Q145" i="1"/>
  <c r="O164" i="2"/>
  <c r="R158" i="1"/>
  <c r="M147" i="3"/>
  <c r="AV147" i="2" s="1"/>
  <c r="P147" i="2" s="1"/>
  <c r="S184" i="1"/>
  <c r="M120" i="3"/>
  <c r="AV120" i="2" s="1"/>
  <c r="P120" i="2" s="1"/>
  <c r="S149" i="1"/>
  <c r="T146" i="1"/>
  <c r="R116" i="1"/>
  <c r="R186" i="1"/>
  <c r="R119" i="1"/>
  <c r="R113" i="1"/>
  <c r="M178" i="3"/>
  <c r="AV178" i="2" s="1"/>
  <c r="P178" i="2" s="1"/>
  <c r="P178" i="1"/>
  <c r="R124" i="1"/>
  <c r="Q147" i="1"/>
  <c r="C147" i="1" s="1"/>
  <c r="R180" i="1"/>
  <c r="Q123" i="1"/>
  <c r="C123" i="1" s="1"/>
  <c r="P184" i="2"/>
  <c r="R137" i="1"/>
  <c r="Q174" i="1"/>
  <c r="P150" i="2"/>
  <c r="Q112" i="1"/>
  <c r="N177" i="3"/>
  <c r="AW177" i="2" s="1"/>
  <c r="Q177" i="2" s="1"/>
  <c r="Q177" i="1"/>
  <c r="R182" i="1"/>
  <c r="C182" i="1"/>
  <c r="S183" i="1"/>
  <c r="R188" i="1"/>
  <c r="T167" i="1"/>
  <c r="R133" i="1"/>
  <c r="M183" i="3"/>
  <c r="AV183" i="2" s="1"/>
  <c r="P183" i="2" s="1"/>
  <c r="R152" i="1"/>
  <c r="C150" i="1"/>
  <c r="M135" i="3"/>
  <c r="AV135" i="2" s="1"/>
  <c r="P135" i="2" s="1"/>
  <c r="R135" i="1"/>
  <c r="R148" i="1"/>
  <c r="R157" i="1"/>
  <c r="S181" i="1"/>
  <c r="S129" i="1"/>
  <c r="R159" i="1"/>
  <c r="R161" i="1"/>
  <c r="Q180" i="2"/>
  <c r="O180" i="3" s="1"/>
  <c r="AX180" i="2" s="1"/>
  <c r="R120" i="1"/>
  <c r="S171" i="1"/>
  <c r="R125" i="1"/>
  <c r="R144" i="1"/>
  <c r="C159" i="1"/>
  <c r="R170" i="1"/>
  <c r="Q115" i="1"/>
  <c r="P167" i="2"/>
  <c r="AV141" i="2"/>
  <c r="P141" i="2" s="1"/>
  <c r="Q141" i="1"/>
  <c r="C180" i="1"/>
  <c r="S143" i="1"/>
  <c r="P142" i="2"/>
  <c r="R142" i="1"/>
  <c r="R138" i="1"/>
  <c r="R121" i="1"/>
  <c r="S162" i="1"/>
  <c r="R185" i="1"/>
  <c r="Q173" i="1"/>
  <c r="S169" i="1"/>
  <c r="R179" i="1"/>
  <c r="S114" i="1"/>
  <c r="Q172" i="2"/>
  <c r="Q181" i="2"/>
  <c r="R176" i="1"/>
  <c r="Q126" i="1"/>
  <c r="Q118" i="1"/>
  <c r="R139" i="1"/>
  <c r="R134" i="1"/>
  <c r="T187" i="1"/>
  <c r="N185" i="3"/>
  <c r="AW185" i="2" s="1"/>
  <c r="Q185" i="2" s="1"/>
  <c r="AV128" i="2" l="1"/>
  <c r="P128" i="2" s="1"/>
  <c r="N128" i="3" s="1"/>
  <c r="Q175" i="1"/>
  <c r="R175" i="1" s="1"/>
  <c r="AV117" i="2"/>
  <c r="P117" i="2" s="1"/>
  <c r="N117" i="3" s="1"/>
  <c r="AV132" i="2"/>
  <c r="P132" i="2" s="1"/>
  <c r="N132" i="3" s="1"/>
  <c r="AW132" i="2" s="1"/>
  <c r="Q132" i="2" s="1"/>
  <c r="AV163" i="2"/>
  <c r="P163" i="2" s="1"/>
  <c r="C122" i="1"/>
  <c r="M186" i="3"/>
  <c r="AV186" i="2" s="1"/>
  <c r="P186" i="2" s="1"/>
  <c r="N186" i="3" s="1"/>
  <c r="AW186" i="2" s="1"/>
  <c r="Q186" i="2" s="1"/>
  <c r="P127" i="2"/>
  <c r="N127" i="3" s="1"/>
  <c r="AW127" i="2" s="1"/>
  <c r="Q127" i="2" s="1"/>
  <c r="AV189" i="2"/>
  <c r="P189" i="2" s="1"/>
  <c r="N189" i="3" s="1"/>
  <c r="AW189" i="2" s="1"/>
  <c r="Q189" i="2" s="1"/>
  <c r="C189" i="2" s="1"/>
  <c r="P144" i="2"/>
  <c r="N144" i="3" s="1"/>
  <c r="AW144" i="2" s="1"/>
  <c r="Q144" i="2" s="1"/>
  <c r="P134" i="2"/>
  <c r="N134" i="3" s="1"/>
  <c r="AW134" i="2" s="1"/>
  <c r="Q134" i="2" s="1"/>
  <c r="AV165" i="2"/>
  <c r="P165" i="2" s="1"/>
  <c r="N165" i="3" s="1"/>
  <c r="AW165" i="2" s="1"/>
  <c r="P136" i="2"/>
  <c r="N136" i="3" s="1"/>
  <c r="AW136" i="2" s="1"/>
  <c r="Q136" i="2" s="1"/>
  <c r="P121" i="2"/>
  <c r="N121" i="3" s="1"/>
  <c r="AW121" i="2" s="1"/>
  <c r="Q121" i="2" s="1"/>
  <c r="AV166" i="2"/>
  <c r="P166" i="2" s="1"/>
  <c r="N166" i="3" s="1"/>
  <c r="P176" i="2"/>
  <c r="N176" i="3" s="1"/>
  <c r="AW176" i="2" s="1"/>
  <c r="Q176" i="2" s="1"/>
  <c r="P146" i="2"/>
  <c r="N146" i="3" s="1"/>
  <c r="AW146" i="2" s="1"/>
  <c r="Q146" i="2" s="1"/>
  <c r="Q116" i="2"/>
  <c r="C116" i="2" s="1"/>
  <c r="P193" i="1"/>
  <c r="P205" i="1" s="1"/>
  <c r="P206" i="1" s="1"/>
  <c r="AV123" i="2"/>
  <c r="P123" i="2" s="1"/>
  <c r="N123" i="3" s="1"/>
  <c r="AW123" i="2" s="1"/>
  <c r="Q123" i="2" s="1"/>
  <c r="O123" i="3" s="1"/>
  <c r="AV156" i="2"/>
  <c r="P156" i="2" s="1"/>
  <c r="N156" i="3" s="1"/>
  <c r="AW156" i="2" s="1"/>
  <c r="Q156" i="2" s="1"/>
  <c r="O156" i="3" s="1"/>
  <c r="AX156" i="2" s="1"/>
  <c r="R156" i="2" s="1"/>
  <c r="C163" i="1"/>
  <c r="C151" i="1"/>
  <c r="AV168" i="2"/>
  <c r="P168" i="2" s="1"/>
  <c r="N168" i="3" s="1"/>
  <c r="AW168" i="2" s="1"/>
  <c r="Q168" i="2" s="1"/>
  <c r="C156" i="1"/>
  <c r="AV122" i="2"/>
  <c r="P122" i="2" s="1"/>
  <c r="N122" i="3" s="1"/>
  <c r="AW122" i="2" s="1"/>
  <c r="Q122" i="2" s="1"/>
  <c r="O122" i="3" s="1"/>
  <c r="AX122" i="2" s="1"/>
  <c r="R122" i="2" s="1"/>
  <c r="AV130" i="2"/>
  <c r="P130" i="2" s="1"/>
  <c r="N130" i="3" s="1"/>
  <c r="AW130" i="2" s="1"/>
  <c r="Q130" i="2" s="1"/>
  <c r="O130" i="3" s="1"/>
  <c r="AX130" i="2" s="1"/>
  <c r="R130" i="2" s="1"/>
  <c r="C130" i="1"/>
  <c r="O193" i="2"/>
  <c r="O204" i="2" s="1"/>
  <c r="O205" i="2" s="1"/>
  <c r="AU193" i="2"/>
  <c r="AU204" i="2" s="1"/>
  <c r="AU205" i="2" s="1"/>
  <c r="AW117" i="2"/>
  <c r="Q117" i="2" s="1"/>
  <c r="AW128" i="2"/>
  <c r="Q128" i="2" s="1"/>
  <c r="C128" i="2" s="1"/>
  <c r="N162" i="3"/>
  <c r="AW162" i="2" s="1"/>
  <c r="Q162" i="2" s="1"/>
  <c r="N143" i="3"/>
  <c r="AW143" i="2" s="1"/>
  <c r="Q143" i="2" s="1"/>
  <c r="AW112" i="2"/>
  <c r="Q112" i="2" s="1"/>
  <c r="O112" i="3" s="1"/>
  <c r="C170" i="2"/>
  <c r="O170" i="3"/>
  <c r="AX170" i="2" s="1"/>
  <c r="R170" i="2" s="1"/>
  <c r="C177" i="2"/>
  <c r="N129" i="3"/>
  <c r="AW129" i="2" s="1"/>
  <c r="Q129" i="2" s="1"/>
  <c r="C113" i="2"/>
  <c r="O113" i="3"/>
  <c r="AX113" i="2" s="1"/>
  <c r="R113" i="2" s="1"/>
  <c r="P113" i="3" s="1"/>
  <c r="AY113" i="2" s="1"/>
  <c r="N125" i="3"/>
  <c r="AW125" i="2" s="1"/>
  <c r="Q125" i="2" s="1"/>
  <c r="N183" i="3"/>
  <c r="AW183" i="2" s="1"/>
  <c r="Q183" i="2" s="1"/>
  <c r="N147" i="3"/>
  <c r="AW147" i="2" s="1"/>
  <c r="Q147" i="2" s="1"/>
  <c r="N158" i="3"/>
  <c r="AW158" i="2" s="1"/>
  <c r="Q158" i="2" s="1"/>
  <c r="O138" i="3"/>
  <c r="AX138" i="2" s="1"/>
  <c r="R138" i="2" s="1"/>
  <c r="P138" i="3" s="1"/>
  <c r="C138" i="2"/>
  <c r="N135" i="3"/>
  <c r="AW135" i="2" s="1"/>
  <c r="Q135" i="2" s="1"/>
  <c r="O182" i="3"/>
  <c r="AX182" i="2" s="1"/>
  <c r="R182" i="2" s="1"/>
  <c r="C182" i="2"/>
  <c r="N139" i="3"/>
  <c r="AW139" i="2" s="1"/>
  <c r="Q139" i="2" s="1"/>
  <c r="N133" i="3"/>
  <c r="AW133" i="2" s="1"/>
  <c r="Q133" i="2" s="1"/>
  <c r="N157" i="3"/>
  <c r="AW157" i="2" s="1"/>
  <c r="Q157" i="2" s="1"/>
  <c r="C157" i="2" s="1"/>
  <c r="N119" i="3"/>
  <c r="AW119" i="2" s="1"/>
  <c r="Q119" i="2" s="1"/>
  <c r="C185" i="2"/>
  <c r="O185" i="3"/>
  <c r="AX185" i="2" s="1"/>
  <c r="R185" i="2" s="1"/>
  <c r="N153" i="3"/>
  <c r="AW153" i="2" s="1"/>
  <c r="Q153" i="2" s="1"/>
  <c r="N169" i="3"/>
  <c r="AW169" i="2" s="1"/>
  <c r="Q169" i="2" s="1"/>
  <c r="O137" i="3"/>
  <c r="AX137" i="2" s="1"/>
  <c r="R137" i="2" s="1"/>
  <c r="P137" i="3" s="1"/>
  <c r="AY137" i="2" s="1"/>
  <c r="C137" i="2"/>
  <c r="N120" i="3"/>
  <c r="AW120" i="2" s="1"/>
  <c r="Q120" i="2" s="1"/>
  <c r="N131" i="3"/>
  <c r="AW131" i="2" s="1"/>
  <c r="Q131" i="2" s="1"/>
  <c r="N161" i="3"/>
  <c r="AW161" i="2" s="1"/>
  <c r="Q161" i="2" s="1"/>
  <c r="N159" i="3"/>
  <c r="AW159" i="2" s="1"/>
  <c r="Q159" i="2" s="1"/>
  <c r="C188" i="2"/>
  <c r="O188" i="3"/>
  <c r="AX188" i="2" s="1"/>
  <c r="R188" i="2" s="1"/>
  <c r="P188" i="3" s="1"/>
  <c r="AY188" i="2" s="1"/>
  <c r="T114" i="1"/>
  <c r="S157" i="1"/>
  <c r="S116" i="1"/>
  <c r="N151" i="3"/>
  <c r="AW151" i="2" s="1"/>
  <c r="Q151" i="2" s="1"/>
  <c r="T143" i="1"/>
  <c r="T122" i="1"/>
  <c r="T129" i="1"/>
  <c r="S152" i="1"/>
  <c r="R128" i="1"/>
  <c r="N163" i="3"/>
  <c r="AW163" i="2" s="1"/>
  <c r="Q163" i="2" s="1"/>
  <c r="T184" i="1"/>
  <c r="R189" i="1"/>
  <c r="AW145" i="2"/>
  <c r="Q145" i="2" s="1"/>
  <c r="S150" i="1"/>
  <c r="R132" i="1"/>
  <c r="C132" i="1"/>
  <c r="R145" i="1"/>
  <c r="S179" i="1"/>
  <c r="T162" i="1"/>
  <c r="N167" i="3"/>
  <c r="AW167" i="2" s="1"/>
  <c r="Q167" i="2" s="1"/>
  <c r="C167" i="2" s="1"/>
  <c r="R180" i="2"/>
  <c r="S148" i="1"/>
  <c r="S182" i="1"/>
  <c r="R123" i="1"/>
  <c r="S113" i="1"/>
  <c r="T163" i="1"/>
  <c r="T172" i="1"/>
  <c r="T136" i="1"/>
  <c r="N149" i="3"/>
  <c r="AW149" i="2" s="1"/>
  <c r="Q149" i="2" s="1"/>
  <c r="N179" i="3"/>
  <c r="AW179" i="2" s="1"/>
  <c r="Q179" i="2" s="1"/>
  <c r="C179" i="2" s="1"/>
  <c r="S134" i="1"/>
  <c r="N187" i="3"/>
  <c r="AW187" i="2" s="1"/>
  <c r="Q187" i="2" s="1"/>
  <c r="S142" i="1"/>
  <c r="S144" i="1"/>
  <c r="T171" i="1"/>
  <c r="C180" i="2"/>
  <c r="T181" i="1"/>
  <c r="N148" i="3"/>
  <c r="AW148" i="2" s="1"/>
  <c r="Q148" i="2" s="1"/>
  <c r="N150" i="3"/>
  <c r="AW150" i="2" s="1"/>
  <c r="Q150" i="2" s="1"/>
  <c r="R147" i="1"/>
  <c r="M164" i="3"/>
  <c r="AV164" i="2" s="1"/>
  <c r="P164" i="2" s="1"/>
  <c r="C145" i="1"/>
  <c r="T169" i="1"/>
  <c r="S121" i="1"/>
  <c r="R141" i="1"/>
  <c r="O115" i="3"/>
  <c r="AX115" i="2" s="1"/>
  <c r="R115" i="2" s="1"/>
  <c r="R115" i="1"/>
  <c r="R168" i="1"/>
  <c r="R166" i="1"/>
  <c r="C166" i="1"/>
  <c r="S135" i="1"/>
  <c r="S188" i="1"/>
  <c r="S119" i="1"/>
  <c r="U146" i="1"/>
  <c r="S158" i="1"/>
  <c r="N171" i="3"/>
  <c r="AW171" i="2" s="1"/>
  <c r="Q171" i="2" s="1"/>
  <c r="C171" i="2" s="1"/>
  <c r="O181" i="3"/>
  <c r="AX181" i="2" s="1"/>
  <c r="R181" i="2" s="1"/>
  <c r="N124" i="3"/>
  <c r="AW124" i="2" s="1"/>
  <c r="Q124" i="2" s="1"/>
  <c r="S125" i="1"/>
  <c r="AW166" i="2"/>
  <c r="Q166" i="2" s="1"/>
  <c r="U156" i="1"/>
  <c r="S133" i="1"/>
  <c r="O177" i="3"/>
  <c r="AX177" i="2" s="1"/>
  <c r="R177" i="2" s="1"/>
  <c r="R177" i="1"/>
  <c r="C177" i="1"/>
  <c r="R174" i="1"/>
  <c r="C174" i="1"/>
  <c r="N184" i="3"/>
  <c r="AW184" i="2" s="1"/>
  <c r="Q184" i="2" s="1"/>
  <c r="N152" i="3"/>
  <c r="AW152" i="2" s="1"/>
  <c r="Q152" i="2" s="1"/>
  <c r="S124" i="1"/>
  <c r="T127" i="1"/>
  <c r="R160" i="1"/>
  <c r="C160" i="1"/>
  <c r="U131" i="1"/>
  <c r="S138" i="1"/>
  <c r="R126" i="1"/>
  <c r="C126" i="1"/>
  <c r="C181" i="2"/>
  <c r="R173" i="1"/>
  <c r="C173" i="1"/>
  <c r="T151" i="1"/>
  <c r="C141" i="1"/>
  <c r="S170" i="1"/>
  <c r="S120" i="1"/>
  <c r="C175" i="1"/>
  <c r="S161" i="1"/>
  <c r="T183" i="1"/>
  <c r="AW174" i="2"/>
  <c r="Q174" i="2" s="1"/>
  <c r="O174" i="3" s="1"/>
  <c r="S186" i="1"/>
  <c r="T149" i="1"/>
  <c r="AW160" i="2"/>
  <c r="Q160" i="2" s="1"/>
  <c r="O160" i="3" s="1"/>
  <c r="T153" i="1"/>
  <c r="S185" i="1"/>
  <c r="O114" i="3"/>
  <c r="AX114" i="2" s="1"/>
  <c r="R114" i="2" s="1"/>
  <c r="S139" i="1"/>
  <c r="R118" i="1"/>
  <c r="C118" i="1"/>
  <c r="AW126" i="2"/>
  <c r="Q126" i="2" s="1"/>
  <c r="O126" i="3" s="1"/>
  <c r="U187" i="1"/>
  <c r="AW118" i="2"/>
  <c r="Q118" i="2" s="1"/>
  <c r="O118" i="3" s="1"/>
  <c r="S176" i="1"/>
  <c r="O172" i="3"/>
  <c r="AX172" i="2" s="1"/>
  <c r="R172" i="2" s="1"/>
  <c r="AW173" i="2"/>
  <c r="Q173" i="2" s="1"/>
  <c r="N142" i="3"/>
  <c r="AW142" i="2" s="1"/>
  <c r="Q142" i="2" s="1"/>
  <c r="N141" i="3"/>
  <c r="AW141" i="2" s="1"/>
  <c r="Q141" i="2" s="1"/>
  <c r="R117" i="1"/>
  <c r="R165" i="1"/>
  <c r="S159" i="1"/>
  <c r="U167" i="1"/>
  <c r="R112" i="1"/>
  <c r="C112" i="1"/>
  <c r="S137" i="1"/>
  <c r="S180" i="1"/>
  <c r="N178" i="3"/>
  <c r="AW178" i="2" s="1"/>
  <c r="Q178" i="2" s="1"/>
  <c r="Q178" i="1"/>
  <c r="U130" i="1"/>
  <c r="R164" i="1"/>
  <c r="C115" i="2"/>
  <c r="C115" i="1"/>
  <c r="C165" i="1"/>
  <c r="Q193" i="1" l="1"/>
  <c r="AW175" i="2"/>
  <c r="Q175" i="2" s="1"/>
  <c r="AX126" i="2"/>
  <c r="C156" i="2"/>
  <c r="O128" i="3"/>
  <c r="O116" i="3"/>
  <c r="AX116" i="2" s="1"/>
  <c r="R116" i="2" s="1"/>
  <c r="P116" i="3" s="1"/>
  <c r="AY116" i="2" s="1"/>
  <c r="S116" i="2" s="1"/>
  <c r="Q165" i="2"/>
  <c r="C165" i="2" s="1"/>
  <c r="C122" i="2"/>
  <c r="C130" i="2"/>
  <c r="M193" i="3"/>
  <c r="AX174" i="2"/>
  <c r="R174" i="2" s="1"/>
  <c r="AX160" i="2"/>
  <c r="R160" i="2" s="1"/>
  <c r="P160" i="3" s="1"/>
  <c r="AX123" i="2"/>
  <c r="R123" i="2" s="1"/>
  <c r="C117" i="2"/>
  <c r="O117" i="3"/>
  <c r="AX117" i="2" s="1"/>
  <c r="R117" i="2" s="1"/>
  <c r="M192" i="3"/>
  <c r="M200" i="3" s="1"/>
  <c r="M201" i="3" s="1"/>
  <c r="AY138" i="2"/>
  <c r="S138" i="2" s="1"/>
  <c r="AX118" i="2"/>
  <c r="R118" i="2" s="1"/>
  <c r="P118" i="3" s="1"/>
  <c r="O119" i="3"/>
  <c r="AX119" i="2" s="1"/>
  <c r="R119" i="2" s="1"/>
  <c r="C119" i="2"/>
  <c r="O184" i="3"/>
  <c r="AX184" i="2" s="1"/>
  <c r="R184" i="2" s="1"/>
  <c r="C184" i="2"/>
  <c r="O151" i="3"/>
  <c r="AX151" i="2" s="1"/>
  <c r="R151" i="2" s="1"/>
  <c r="C151" i="2"/>
  <c r="P130" i="3"/>
  <c r="AY130" i="2" s="1"/>
  <c r="S130" i="2" s="1"/>
  <c r="O144" i="3"/>
  <c r="AX144" i="2" s="1"/>
  <c r="R144" i="2" s="1"/>
  <c r="C144" i="2"/>
  <c r="O166" i="3"/>
  <c r="AX166" i="2" s="1"/>
  <c r="R166" i="2" s="1"/>
  <c r="C166" i="2"/>
  <c r="O183" i="3"/>
  <c r="AX183" i="2" s="1"/>
  <c r="R183" i="2" s="1"/>
  <c r="C183" i="2"/>
  <c r="O135" i="3"/>
  <c r="AX135" i="2" s="1"/>
  <c r="R135" i="2" s="1"/>
  <c r="C135" i="2"/>
  <c r="C173" i="2"/>
  <c r="O173" i="3"/>
  <c r="AX173" i="2" s="1"/>
  <c r="R173" i="2" s="1"/>
  <c r="C168" i="2"/>
  <c r="O168" i="3"/>
  <c r="AX168" i="2" s="1"/>
  <c r="R168" i="2" s="1"/>
  <c r="O125" i="3"/>
  <c r="AX125" i="2" s="1"/>
  <c r="R125" i="2" s="1"/>
  <c r="C125" i="2"/>
  <c r="P170" i="3"/>
  <c r="AY170" i="2" s="1"/>
  <c r="S170" i="2" s="1"/>
  <c r="O163" i="3"/>
  <c r="AX163" i="2" s="1"/>
  <c r="R163" i="2" s="1"/>
  <c r="C163" i="2"/>
  <c r="O121" i="3"/>
  <c r="AX121" i="2" s="1"/>
  <c r="R121" i="2" s="1"/>
  <c r="C121" i="2"/>
  <c r="O149" i="3"/>
  <c r="AX149" i="2" s="1"/>
  <c r="R149" i="2" s="1"/>
  <c r="C149" i="2"/>
  <c r="O124" i="3"/>
  <c r="AX124" i="2" s="1"/>
  <c r="R124" i="2" s="1"/>
  <c r="C124" i="2"/>
  <c r="O161" i="3"/>
  <c r="AX161" i="2" s="1"/>
  <c r="R161" i="2" s="1"/>
  <c r="C161" i="2"/>
  <c r="O153" i="3"/>
  <c r="AX153" i="2" s="1"/>
  <c r="R153" i="2" s="1"/>
  <c r="C153" i="2"/>
  <c r="O139" i="3"/>
  <c r="AX139" i="2" s="1"/>
  <c r="R139" i="2" s="1"/>
  <c r="C139" i="2"/>
  <c r="C147" i="2"/>
  <c r="O147" i="3"/>
  <c r="AX147" i="2" s="1"/>
  <c r="R147" i="2" s="1"/>
  <c r="O141" i="3"/>
  <c r="AX141" i="2" s="1"/>
  <c r="R141" i="2" s="1"/>
  <c r="C141" i="2"/>
  <c r="O131" i="3"/>
  <c r="AX131" i="2" s="1"/>
  <c r="R131" i="2" s="1"/>
  <c r="C131" i="2"/>
  <c r="P185" i="3"/>
  <c r="AY185" i="2" s="1"/>
  <c r="S185" i="2" s="1"/>
  <c r="Q185" i="3" s="1"/>
  <c r="AZ185" i="2" s="1"/>
  <c r="O143" i="3"/>
  <c r="AX143" i="2" s="1"/>
  <c r="R143" i="2" s="1"/>
  <c r="C143" i="2"/>
  <c r="C178" i="2"/>
  <c r="AX112" i="2"/>
  <c r="R112" i="2" s="1"/>
  <c r="P112" i="3" s="1"/>
  <c r="O146" i="3"/>
  <c r="AX146" i="2" s="1"/>
  <c r="R146" i="2" s="1"/>
  <c r="C146" i="2"/>
  <c r="O187" i="3"/>
  <c r="AX187" i="2" s="1"/>
  <c r="R187" i="2" s="1"/>
  <c r="C187" i="2"/>
  <c r="O120" i="3"/>
  <c r="AX120" i="2" s="1"/>
  <c r="R120" i="2" s="1"/>
  <c r="C120" i="2"/>
  <c r="P182" i="3"/>
  <c r="AY182" i="2" s="1"/>
  <c r="S182" i="2" s="1"/>
  <c r="Q182" i="3" s="1"/>
  <c r="AZ182" i="2" s="1"/>
  <c r="P122" i="3"/>
  <c r="AY122" i="2" s="1"/>
  <c r="S122" i="2" s="1"/>
  <c r="O129" i="3"/>
  <c r="AX129" i="2" s="1"/>
  <c r="R129" i="2" s="1"/>
  <c r="C129" i="2"/>
  <c r="O162" i="3"/>
  <c r="AX162" i="2" s="1"/>
  <c r="R162" i="2" s="1"/>
  <c r="C162" i="2"/>
  <c r="S173" i="1"/>
  <c r="T150" i="1"/>
  <c r="O169" i="3"/>
  <c r="AX169" i="2" s="1"/>
  <c r="R169" i="2" s="1"/>
  <c r="V130" i="1"/>
  <c r="T137" i="1"/>
  <c r="T170" i="1"/>
  <c r="T138" i="1"/>
  <c r="U127" i="1"/>
  <c r="T133" i="1"/>
  <c r="T135" i="1"/>
  <c r="P115" i="3"/>
  <c r="AY115" i="2" s="1"/>
  <c r="S115" i="2" s="1"/>
  <c r="S115" i="1"/>
  <c r="U169" i="1"/>
  <c r="U181" i="1"/>
  <c r="T142" i="1"/>
  <c r="S123" i="1"/>
  <c r="S113" i="2"/>
  <c r="Q113" i="3" s="1"/>
  <c r="AZ113" i="2" s="1"/>
  <c r="P181" i="3"/>
  <c r="AY181" i="2" s="1"/>
  <c r="S181" i="2" s="1"/>
  <c r="O133" i="3"/>
  <c r="AX133" i="2" s="1"/>
  <c r="R133" i="2" s="1"/>
  <c r="S117" i="1"/>
  <c r="P172" i="3"/>
  <c r="AY172" i="2" s="1"/>
  <c r="S172" i="2" s="1"/>
  <c r="V187" i="1"/>
  <c r="P114" i="3"/>
  <c r="AY114" i="2" s="1"/>
  <c r="S114" i="2" s="1"/>
  <c r="T186" i="1"/>
  <c r="T161" i="1"/>
  <c r="T125" i="1"/>
  <c r="V146" i="1"/>
  <c r="S147" i="1"/>
  <c r="U172" i="1"/>
  <c r="T182" i="1"/>
  <c r="O167" i="3"/>
  <c r="AX167" i="2" s="1"/>
  <c r="R167" i="2" s="1"/>
  <c r="O176" i="3"/>
  <c r="AX176" i="2" s="1"/>
  <c r="R176" i="2" s="1"/>
  <c r="C145" i="2"/>
  <c r="S128" i="1"/>
  <c r="U143" i="1"/>
  <c r="T116" i="1"/>
  <c r="P156" i="3"/>
  <c r="AY156" i="2" s="1"/>
  <c r="S156" i="2" s="1"/>
  <c r="N164" i="3"/>
  <c r="AW164" i="2" s="1"/>
  <c r="Q164" i="2" s="1"/>
  <c r="U122" i="1"/>
  <c r="S112" i="1"/>
  <c r="T176" i="1"/>
  <c r="R126" i="2"/>
  <c r="P126" i="3" s="1"/>
  <c r="C126" i="2"/>
  <c r="T185" i="1"/>
  <c r="V131" i="1"/>
  <c r="S174" i="1"/>
  <c r="V156" i="1"/>
  <c r="S141" i="1"/>
  <c r="U163" i="1"/>
  <c r="U162" i="1"/>
  <c r="S145" i="1"/>
  <c r="S189" i="1"/>
  <c r="AX128" i="2"/>
  <c r="R128" i="2" s="1"/>
  <c r="P128" i="3" s="1"/>
  <c r="C123" i="2"/>
  <c r="O178" i="3"/>
  <c r="AX178" i="2" s="1"/>
  <c r="R178" i="2" s="1"/>
  <c r="R178" i="1"/>
  <c r="R193" i="1" s="1"/>
  <c r="C178" i="1"/>
  <c r="C193" i="1" s="1"/>
  <c r="C205" i="1" s="1"/>
  <c r="C206" i="1" s="1"/>
  <c r="T159" i="1"/>
  <c r="S126" i="1"/>
  <c r="T124" i="1"/>
  <c r="U171" i="1"/>
  <c r="O186" i="3"/>
  <c r="AX186" i="2" s="1"/>
  <c r="R186" i="2" s="1"/>
  <c r="C186" i="2"/>
  <c r="O179" i="3"/>
  <c r="AX179" i="2" s="1"/>
  <c r="R179" i="2" s="1"/>
  <c r="O145" i="3"/>
  <c r="AX145" i="2" s="1"/>
  <c r="R145" i="2" s="1"/>
  <c r="O189" i="3"/>
  <c r="AX189" i="2" s="1"/>
  <c r="R189" i="2" s="1"/>
  <c r="T152" i="1"/>
  <c r="T157" i="1"/>
  <c r="C176" i="2"/>
  <c r="O159" i="3"/>
  <c r="AX159" i="2" s="1"/>
  <c r="R159" i="2" s="1"/>
  <c r="O158" i="3"/>
  <c r="AX158" i="2" s="1"/>
  <c r="R158" i="2" s="1"/>
  <c r="C112" i="2"/>
  <c r="C174" i="2"/>
  <c r="S175" i="1"/>
  <c r="O171" i="3"/>
  <c r="AX171" i="2" s="1"/>
  <c r="R171" i="2" s="1"/>
  <c r="T119" i="1"/>
  <c r="S166" i="1"/>
  <c r="C150" i="2"/>
  <c r="O150" i="3"/>
  <c r="AX150" i="2" s="1"/>
  <c r="R150" i="2" s="1"/>
  <c r="O136" i="3"/>
  <c r="AX136" i="2" s="1"/>
  <c r="R136" i="2" s="1"/>
  <c r="C136" i="2"/>
  <c r="T179" i="1"/>
  <c r="U184" i="1"/>
  <c r="C132" i="2"/>
  <c r="S188" i="2"/>
  <c r="Q188" i="3" s="1"/>
  <c r="AZ188" i="2" s="1"/>
  <c r="S137" i="2"/>
  <c r="O157" i="3"/>
  <c r="AX157" i="2" s="1"/>
  <c r="R157" i="2" s="1"/>
  <c r="U149" i="1"/>
  <c r="Q205" i="1"/>
  <c r="Q206" i="1" s="1"/>
  <c r="O142" i="3"/>
  <c r="AX142" i="2" s="1"/>
  <c r="R142" i="2" s="1"/>
  <c r="C142" i="2"/>
  <c r="S118" i="1"/>
  <c r="U153" i="1"/>
  <c r="U151" i="1"/>
  <c r="S164" i="1"/>
  <c r="T180" i="1"/>
  <c r="V167" i="1"/>
  <c r="C175" i="2"/>
  <c r="U183" i="1"/>
  <c r="O175" i="3"/>
  <c r="AX175" i="2" s="1"/>
  <c r="R175" i="2" s="1"/>
  <c r="P177" i="3"/>
  <c r="AY177" i="2" s="1"/>
  <c r="S177" i="2" s="1"/>
  <c r="S177" i="1"/>
  <c r="T158" i="1"/>
  <c r="T144" i="1"/>
  <c r="T113" i="1"/>
  <c r="T148" i="1"/>
  <c r="S132" i="1"/>
  <c r="U129" i="1"/>
  <c r="U114" i="1"/>
  <c r="C159" i="2"/>
  <c r="C169" i="2"/>
  <c r="C133" i="2"/>
  <c r="C158" i="2"/>
  <c r="O134" i="3"/>
  <c r="AX134" i="2" s="1"/>
  <c r="R134" i="2" s="1"/>
  <c r="C134" i="2"/>
  <c r="P180" i="3"/>
  <c r="AY180" i="2" s="1"/>
  <c r="S180" i="2" s="1"/>
  <c r="S165" i="1"/>
  <c r="O127" i="3"/>
  <c r="AX127" i="2" s="1"/>
  <c r="R127" i="2" s="1"/>
  <c r="C127" i="2"/>
  <c r="C118" i="2"/>
  <c r="T139" i="1"/>
  <c r="C160" i="2"/>
  <c r="T120" i="1"/>
  <c r="S160" i="1"/>
  <c r="C152" i="2"/>
  <c r="O152" i="3"/>
  <c r="AX152" i="2" s="1"/>
  <c r="R152" i="2" s="1"/>
  <c r="T188" i="1"/>
  <c r="S168" i="1"/>
  <c r="T121" i="1"/>
  <c r="O148" i="3"/>
  <c r="AX148" i="2" s="1"/>
  <c r="R148" i="2" s="1"/>
  <c r="C148" i="2"/>
  <c r="T134" i="1"/>
  <c r="U136" i="1"/>
  <c r="O132" i="3"/>
  <c r="AX132" i="2" s="1"/>
  <c r="R132" i="2" s="1"/>
  <c r="O165" i="3" l="1"/>
  <c r="AX165" i="2" s="1"/>
  <c r="R165" i="2" s="1"/>
  <c r="P165" i="3" s="1"/>
  <c r="AY128" i="2"/>
  <c r="AV192" i="2"/>
  <c r="P192" i="2" s="1"/>
  <c r="M194" i="3"/>
  <c r="AY160" i="2"/>
  <c r="S160" i="2" s="1"/>
  <c r="AY165" i="2"/>
  <c r="S165" i="2" s="1"/>
  <c r="Q165" i="3" s="1"/>
  <c r="N192" i="3"/>
  <c r="AW192" i="2" s="1"/>
  <c r="AW193" i="2" s="1"/>
  <c r="AW204" i="2" s="1"/>
  <c r="AW205" i="2" s="1"/>
  <c r="AY118" i="2"/>
  <c r="S118" i="2" s="1"/>
  <c r="Q118" i="3" s="1"/>
  <c r="P131" i="3"/>
  <c r="AY131" i="2" s="1"/>
  <c r="S131" i="2" s="1"/>
  <c r="P146" i="3"/>
  <c r="AY146" i="2" s="1"/>
  <c r="S146" i="2" s="1"/>
  <c r="Q130" i="3"/>
  <c r="AZ130" i="2" s="1"/>
  <c r="T130" i="2" s="1"/>
  <c r="P127" i="3"/>
  <c r="AY127" i="2" s="1"/>
  <c r="S127" i="2" s="1"/>
  <c r="P150" i="3"/>
  <c r="AY150" i="2" s="1"/>
  <c r="S150" i="2" s="1"/>
  <c r="AY112" i="2"/>
  <c r="S112" i="2" s="1"/>
  <c r="Q112" i="3" s="1"/>
  <c r="P189" i="3"/>
  <c r="AY189" i="2" s="1"/>
  <c r="S189" i="2" s="1"/>
  <c r="P149" i="3"/>
  <c r="AY149" i="2" s="1"/>
  <c r="S149" i="2" s="1"/>
  <c r="P125" i="3"/>
  <c r="AY125" i="2" s="1"/>
  <c r="S125" i="2" s="1"/>
  <c r="P183" i="3"/>
  <c r="AY183" i="2" s="1"/>
  <c r="S183" i="2" s="1"/>
  <c r="P132" i="3"/>
  <c r="AY132" i="2" s="1"/>
  <c r="S132" i="2" s="1"/>
  <c r="P145" i="3"/>
  <c r="AY145" i="2" s="1"/>
  <c r="S145" i="2" s="1"/>
  <c r="P162" i="3"/>
  <c r="AY162" i="2" s="1"/>
  <c r="S162" i="2" s="1"/>
  <c r="P120" i="3"/>
  <c r="AY120" i="2" s="1"/>
  <c r="S120" i="2" s="1"/>
  <c r="P153" i="3"/>
  <c r="AY153" i="2" s="1"/>
  <c r="S153" i="2" s="1"/>
  <c r="P168" i="3"/>
  <c r="AY168" i="2" s="1"/>
  <c r="S168" i="2" s="1"/>
  <c r="Q168" i="3" s="1"/>
  <c r="Q170" i="3"/>
  <c r="AZ170" i="2" s="1"/>
  <c r="T170" i="2" s="1"/>
  <c r="Q156" i="3"/>
  <c r="AZ156" i="2" s="1"/>
  <c r="T156" i="2" s="1"/>
  <c r="P167" i="3"/>
  <c r="AY167" i="2" s="1"/>
  <c r="S167" i="2" s="1"/>
  <c r="P133" i="3"/>
  <c r="AY133" i="2" s="1"/>
  <c r="S133" i="2" s="1"/>
  <c r="P141" i="3"/>
  <c r="AY141" i="2" s="1"/>
  <c r="S141" i="2" s="1"/>
  <c r="P121" i="3"/>
  <c r="AY121" i="2" s="1"/>
  <c r="S121" i="2" s="1"/>
  <c r="Q181" i="3"/>
  <c r="AZ181" i="2" s="1"/>
  <c r="T181" i="2" s="1"/>
  <c r="P147" i="3"/>
  <c r="AY147" i="2" s="1"/>
  <c r="S147" i="2" s="1"/>
  <c r="P173" i="3"/>
  <c r="AY173" i="2" s="1"/>
  <c r="S173" i="2" s="1"/>
  <c r="P184" i="3"/>
  <c r="AY184" i="2" s="1"/>
  <c r="S184" i="2" s="1"/>
  <c r="P175" i="3"/>
  <c r="AY175" i="2" s="1"/>
  <c r="S175" i="2" s="1"/>
  <c r="Q175" i="3" s="1"/>
  <c r="P124" i="3"/>
  <c r="AY124" i="2" s="1"/>
  <c r="S124" i="2" s="1"/>
  <c r="P171" i="3"/>
  <c r="AY171" i="2" s="1"/>
  <c r="S171" i="2" s="1"/>
  <c r="P129" i="3"/>
  <c r="AY129" i="2" s="1"/>
  <c r="S129" i="2" s="1"/>
  <c r="P135" i="3"/>
  <c r="AY135" i="2" s="1"/>
  <c r="S135" i="2" s="1"/>
  <c r="P144" i="3"/>
  <c r="AY144" i="2" s="1"/>
  <c r="S144" i="2" s="1"/>
  <c r="P119" i="3"/>
  <c r="AY119" i="2" s="1"/>
  <c r="S119" i="2" s="1"/>
  <c r="U139" i="1"/>
  <c r="U158" i="1"/>
  <c r="U142" i="1"/>
  <c r="U148" i="1"/>
  <c r="V184" i="1"/>
  <c r="V171" i="1"/>
  <c r="AY126" i="2"/>
  <c r="S126" i="2" s="1"/>
  <c r="Q126" i="3" s="1"/>
  <c r="V162" i="1"/>
  <c r="U185" i="1"/>
  <c r="R205" i="1"/>
  <c r="R206" i="1" s="1"/>
  <c r="V172" i="1"/>
  <c r="U125" i="1"/>
  <c r="W187" i="1"/>
  <c r="U138" i="1"/>
  <c r="P186" i="3"/>
  <c r="AY186" i="2" s="1"/>
  <c r="S186" i="2" s="1"/>
  <c r="Q122" i="3"/>
  <c r="AZ122" i="2" s="1"/>
  <c r="T122" i="2" s="1"/>
  <c r="P187" i="3"/>
  <c r="AY187" i="2" s="1"/>
  <c r="S187" i="2" s="1"/>
  <c r="V136" i="1"/>
  <c r="Q177" i="3"/>
  <c r="AZ177" i="2" s="1"/>
  <c r="T177" i="2" s="1"/>
  <c r="T177" i="1"/>
  <c r="V151" i="1"/>
  <c r="P158" i="3"/>
  <c r="AY158" i="2" s="1"/>
  <c r="S158" i="2" s="1"/>
  <c r="T126" i="1"/>
  <c r="U116" i="1"/>
  <c r="V181" i="1"/>
  <c r="U135" i="1"/>
  <c r="Q138" i="3"/>
  <c r="AZ138" i="2" s="1"/>
  <c r="T138" i="2" s="1"/>
  <c r="T182" i="2"/>
  <c r="P143" i="3"/>
  <c r="AY143" i="2" s="1"/>
  <c r="S143" i="2" s="1"/>
  <c r="P139" i="3"/>
  <c r="AY139" i="2" s="1"/>
  <c r="S139" i="2" s="1"/>
  <c r="Q114" i="3"/>
  <c r="AZ114" i="2" s="1"/>
  <c r="T114" i="2" s="1"/>
  <c r="T168" i="1"/>
  <c r="T160" i="1"/>
  <c r="V114" i="1"/>
  <c r="U113" i="1"/>
  <c r="T175" i="1"/>
  <c r="U159" i="1"/>
  <c r="W156" i="1"/>
  <c r="V122" i="1"/>
  <c r="Q116" i="3"/>
  <c r="AZ116" i="2" s="1"/>
  <c r="T116" i="2" s="1"/>
  <c r="U161" i="1"/>
  <c r="U170" i="1"/>
  <c r="U152" i="1"/>
  <c r="W130" i="1"/>
  <c r="P161" i="3"/>
  <c r="AY161" i="2" s="1"/>
  <c r="S161" i="2" s="1"/>
  <c r="U121" i="1"/>
  <c r="U120" i="1"/>
  <c r="P134" i="3"/>
  <c r="AY134" i="2" s="1"/>
  <c r="S134" i="2" s="1"/>
  <c r="V129" i="1"/>
  <c r="W167" i="1"/>
  <c r="P142" i="3"/>
  <c r="AY142" i="2" s="1"/>
  <c r="S142" i="2" s="1"/>
  <c r="P157" i="3"/>
  <c r="AY157" i="2" s="1"/>
  <c r="S157" i="2" s="1"/>
  <c r="U179" i="1"/>
  <c r="T166" i="1"/>
  <c r="P159" i="3"/>
  <c r="AY159" i="2" s="1"/>
  <c r="S159" i="2" s="1"/>
  <c r="S128" i="2"/>
  <c r="V163" i="1"/>
  <c r="V143" i="1"/>
  <c r="P176" i="3"/>
  <c r="AY176" i="2" s="1"/>
  <c r="S176" i="2" s="1"/>
  <c r="Q172" i="3"/>
  <c r="AZ172" i="2" s="1"/>
  <c r="T172" i="2" s="1"/>
  <c r="U133" i="1"/>
  <c r="P169" i="3"/>
  <c r="AY169" i="2" s="1"/>
  <c r="S169" i="2" s="1"/>
  <c r="T185" i="2"/>
  <c r="P163" i="3"/>
  <c r="AY163" i="2" s="1"/>
  <c r="S163" i="2" s="1"/>
  <c r="P136" i="3"/>
  <c r="AY136" i="2" s="1"/>
  <c r="S136" i="2" s="1"/>
  <c r="U144" i="1"/>
  <c r="V153" i="1"/>
  <c r="P166" i="3"/>
  <c r="AY166" i="2" s="1"/>
  <c r="S166" i="2" s="1"/>
  <c r="P179" i="3"/>
  <c r="AY179" i="2" s="1"/>
  <c r="S179" i="2" s="1"/>
  <c r="T189" i="1"/>
  <c r="T174" i="1"/>
  <c r="U176" i="1"/>
  <c r="T147" i="1"/>
  <c r="U186" i="1"/>
  <c r="T117" i="1"/>
  <c r="T113" i="2"/>
  <c r="R113" i="3" s="1"/>
  <c r="BA113" i="2" s="1"/>
  <c r="V169" i="1"/>
  <c r="U150" i="1"/>
  <c r="T164" i="1"/>
  <c r="Q115" i="3"/>
  <c r="AZ115" i="2" s="1"/>
  <c r="T115" i="2" s="1"/>
  <c r="T115" i="1"/>
  <c r="P151" i="3"/>
  <c r="AY151" i="2" s="1"/>
  <c r="S151" i="2" s="1"/>
  <c r="U134" i="1"/>
  <c r="V183" i="1"/>
  <c r="U180" i="1"/>
  <c r="T188" i="2"/>
  <c r="U119" i="1"/>
  <c r="U157" i="1"/>
  <c r="P178" i="3"/>
  <c r="AY178" i="2" s="1"/>
  <c r="S178" i="2" s="1"/>
  <c r="S178" i="1"/>
  <c r="S193" i="1" s="1"/>
  <c r="P174" i="3"/>
  <c r="AY174" i="2" s="1"/>
  <c r="S174" i="2" s="1"/>
  <c r="P117" i="3"/>
  <c r="AY117" i="2" s="1"/>
  <c r="S117" i="2" s="1"/>
  <c r="Q117" i="3" s="1"/>
  <c r="T123" i="1"/>
  <c r="V127" i="1"/>
  <c r="Q137" i="3"/>
  <c r="AZ137" i="2" s="1"/>
  <c r="T137" i="2" s="1"/>
  <c r="R137" i="3" s="1"/>
  <c r="BA137" i="2" s="1"/>
  <c r="P148" i="3"/>
  <c r="AY148" i="2" s="1"/>
  <c r="S148" i="2" s="1"/>
  <c r="T118" i="1"/>
  <c r="P152" i="3"/>
  <c r="AY152" i="2" s="1"/>
  <c r="S152" i="2" s="1"/>
  <c r="U188" i="1"/>
  <c r="T165" i="1"/>
  <c r="T132" i="1"/>
  <c r="Q180" i="3"/>
  <c r="AZ180" i="2" s="1"/>
  <c r="T180" i="2" s="1"/>
  <c r="V149" i="1"/>
  <c r="U124" i="1"/>
  <c r="T145" i="1"/>
  <c r="T141" i="1"/>
  <c r="W131" i="1"/>
  <c r="T112" i="1"/>
  <c r="O164" i="3"/>
  <c r="AX164" i="2" s="1"/>
  <c r="R164" i="2" s="1"/>
  <c r="T128" i="1"/>
  <c r="U182" i="1"/>
  <c r="W146" i="1"/>
  <c r="P123" i="3"/>
  <c r="AY123" i="2" s="1"/>
  <c r="S123" i="2" s="1"/>
  <c r="U137" i="1"/>
  <c r="T173" i="1"/>
  <c r="C164" i="2"/>
  <c r="AZ117" i="2" l="1"/>
  <c r="T117" i="2" s="1"/>
  <c r="AV193" i="2"/>
  <c r="AV204" i="2" s="1"/>
  <c r="AV205" i="2" s="1"/>
  <c r="AZ126" i="2"/>
  <c r="T126" i="2" s="1"/>
  <c r="R126" i="3" s="1"/>
  <c r="AZ168" i="2"/>
  <c r="T168" i="2" s="1"/>
  <c r="R168" i="3" s="1"/>
  <c r="AZ175" i="2"/>
  <c r="AZ165" i="2"/>
  <c r="T165" i="2" s="1"/>
  <c r="N200" i="3"/>
  <c r="N201" i="3" s="1"/>
  <c r="O192" i="3"/>
  <c r="O200" i="3" s="1"/>
  <c r="O201" i="3" s="1"/>
  <c r="AZ118" i="2"/>
  <c r="T118" i="2" s="1"/>
  <c r="R118" i="3" s="1"/>
  <c r="Q135" i="3"/>
  <c r="AZ135" i="2" s="1"/>
  <c r="T135" i="2" s="1"/>
  <c r="Q149" i="3"/>
  <c r="AZ149" i="2" s="1"/>
  <c r="T149" i="2" s="1"/>
  <c r="Q123" i="3"/>
  <c r="AZ123" i="2" s="1"/>
  <c r="T123" i="2" s="1"/>
  <c r="Q179" i="3"/>
  <c r="AZ179" i="2" s="1"/>
  <c r="T179" i="2" s="1"/>
  <c r="Q173" i="3"/>
  <c r="AZ173" i="2" s="1"/>
  <c r="T173" i="2" s="1"/>
  <c r="Q166" i="3"/>
  <c r="AZ166" i="2" s="1"/>
  <c r="T166" i="2" s="1"/>
  <c r="Q139" i="3"/>
  <c r="AZ139" i="2" s="1"/>
  <c r="T139" i="2" s="1"/>
  <c r="Q129" i="3"/>
  <c r="AZ129" i="2" s="1"/>
  <c r="T129" i="2" s="1"/>
  <c r="Q189" i="3"/>
  <c r="AZ189" i="2" s="1"/>
  <c r="T189" i="2" s="1"/>
  <c r="R170" i="3"/>
  <c r="BA170" i="2" s="1"/>
  <c r="U170" i="2" s="1"/>
  <c r="Q145" i="3"/>
  <c r="AZ145" i="2" s="1"/>
  <c r="T145" i="2" s="1"/>
  <c r="Q127" i="3"/>
  <c r="AZ127" i="2" s="1"/>
  <c r="T127" i="2" s="1"/>
  <c r="Q171" i="3"/>
  <c r="AZ171" i="2" s="1"/>
  <c r="T171" i="2" s="1"/>
  <c r="Q157" i="3"/>
  <c r="AZ157" i="2" s="1"/>
  <c r="T157" i="2" s="1"/>
  <c r="R156" i="3"/>
  <c r="BA156" i="2" s="1"/>
  <c r="Q152" i="3"/>
  <c r="AZ152" i="2" s="1"/>
  <c r="T152" i="2" s="1"/>
  <c r="Q158" i="3"/>
  <c r="AZ158" i="2" s="1"/>
  <c r="T158" i="2" s="1"/>
  <c r="Q119" i="3"/>
  <c r="AZ119" i="2" s="1"/>
  <c r="T119" i="2" s="1"/>
  <c r="Q121" i="3"/>
  <c r="AZ121" i="2" s="1"/>
  <c r="T121" i="2" s="1"/>
  <c r="Q132" i="3"/>
  <c r="AZ132" i="2" s="1"/>
  <c r="T132" i="2" s="1"/>
  <c r="R130" i="3"/>
  <c r="BA130" i="2" s="1"/>
  <c r="Q187" i="3"/>
  <c r="AZ187" i="2" s="1"/>
  <c r="T187" i="2" s="1"/>
  <c r="R122" i="3"/>
  <c r="BA122" i="2" s="1"/>
  <c r="U122" i="2" s="1"/>
  <c r="Q150" i="3"/>
  <c r="AZ150" i="2" s="1"/>
  <c r="T150" i="2" s="1"/>
  <c r="R180" i="3"/>
  <c r="BA180" i="2" s="1"/>
  <c r="Q174" i="3"/>
  <c r="AZ174" i="2" s="1"/>
  <c r="T174" i="2" s="1"/>
  <c r="R174" i="3" s="1"/>
  <c r="Q141" i="3"/>
  <c r="AZ141" i="2" s="1"/>
  <c r="T141" i="2" s="1"/>
  <c r="Q183" i="3"/>
  <c r="AZ183" i="2" s="1"/>
  <c r="T183" i="2" s="1"/>
  <c r="Q146" i="3"/>
  <c r="AZ146" i="2" s="1"/>
  <c r="T146" i="2" s="1"/>
  <c r="Q162" i="3"/>
  <c r="AZ162" i="2" s="1"/>
  <c r="T162" i="2" s="1"/>
  <c r="R138" i="3"/>
  <c r="BA138" i="2" s="1"/>
  <c r="Q184" i="3"/>
  <c r="AZ184" i="2" s="1"/>
  <c r="T184" i="2" s="1"/>
  <c r="Q125" i="3"/>
  <c r="AZ125" i="2" s="1"/>
  <c r="T125" i="2" s="1"/>
  <c r="Q131" i="3"/>
  <c r="AZ131" i="2" s="1"/>
  <c r="T131" i="2" s="1"/>
  <c r="V176" i="1"/>
  <c r="V152" i="1"/>
  <c r="W136" i="1"/>
  <c r="X131" i="1"/>
  <c r="V157" i="1"/>
  <c r="U117" i="1"/>
  <c r="V138" i="1"/>
  <c r="W172" i="1"/>
  <c r="Q128" i="3"/>
  <c r="AZ128" i="2" s="1"/>
  <c r="T128" i="2" s="1"/>
  <c r="W149" i="1"/>
  <c r="U165" i="1"/>
  <c r="U118" i="1"/>
  <c r="U123" i="1"/>
  <c r="V144" i="1"/>
  <c r="W129" i="1"/>
  <c r="W114" i="1"/>
  <c r="V139" i="1"/>
  <c r="T175" i="2"/>
  <c r="R181" i="3"/>
  <c r="BA181" i="2" s="1"/>
  <c r="Q167" i="3"/>
  <c r="AZ167" i="2" s="1"/>
  <c r="T167" i="2" s="1"/>
  <c r="Q153" i="3"/>
  <c r="AZ153" i="2" s="1"/>
  <c r="T153" i="2" s="1"/>
  <c r="V159" i="1"/>
  <c r="V148" i="1"/>
  <c r="Q124" i="3"/>
  <c r="AZ124" i="2" s="1"/>
  <c r="T124" i="2" s="1"/>
  <c r="V180" i="1"/>
  <c r="W162" i="1"/>
  <c r="U141" i="1"/>
  <c r="Q151" i="3"/>
  <c r="AZ151" i="2" s="1"/>
  <c r="T151" i="2" s="1"/>
  <c r="V150" i="1"/>
  <c r="U174" i="1"/>
  <c r="Q169" i="3"/>
  <c r="AZ169" i="2" s="1"/>
  <c r="T169" i="2" s="1"/>
  <c r="Q176" i="3"/>
  <c r="AZ176" i="2" s="1"/>
  <c r="T176" i="2" s="1"/>
  <c r="Q159" i="3"/>
  <c r="AZ159" i="2" s="1"/>
  <c r="T159" i="2" s="1"/>
  <c r="V170" i="1"/>
  <c r="W122" i="1"/>
  <c r="V116" i="1"/>
  <c r="V142" i="1"/>
  <c r="U132" i="1"/>
  <c r="Q192" i="2"/>
  <c r="C192" i="2" s="1"/>
  <c r="C193" i="2" s="1"/>
  <c r="C204" i="2" s="1"/>
  <c r="C205" i="2" s="1"/>
  <c r="P193" i="2"/>
  <c r="Q186" i="3"/>
  <c r="AZ186" i="2" s="1"/>
  <c r="T186" i="2" s="1"/>
  <c r="Q133" i="3"/>
  <c r="AZ133" i="2" s="1"/>
  <c r="T133" i="2" s="1"/>
  <c r="U128" i="1"/>
  <c r="W181" i="1"/>
  <c r="X146" i="1"/>
  <c r="P164" i="3"/>
  <c r="AY164" i="2" s="1"/>
  <c r="S164" i="2" s="1"/>
  <c r="W183" i="1"/>
  <c r="R115" i="3"/>
  <c r="BA115" i="2" s="1"/>
  <c r="U115" i="2" s="1"/>
  <c r="U115" i="1"/>
  <c r="Q136" i="3"/>
  <c r="AZ136" i="2" s="1"/>
  <c r="T136" i="2" s="1"/>
  <c r="V133" i="1"/>
  <c r="W143" i="1"/>
  <c r="Q142" i="3"/>
  <c r="AZ142" i="2" s="1"/>
  <c r="T142" i="2" s="1"/>
  <c r="Q134" i="3"/>
  <c r="AZ134" i="2" s="1"/>
  <c r="T134" i="2" s="1"/>
  <c r="Q161" i="3"/>
  <c r="AZ161" i="2" s="1"/>
  <c r="T161" i="2" s="1"/>
  <c r="U175" i="1"/>
  <c r="R114" i="3"/>
  <c r="BA114" i="2" s="1"/>
  <c r="U114" i="2" s="1"/>
  <c r="R116" i="3"/>
  <c r="BA116" i="2" s="1"/>
  <c r="U116" i="2" s="1"/>
  <c r="W151" i="1"/>
  <c r="X187" i="1"/>
  <c r="W171" i="1"/>
  <c r="Q120" i="3"/>
  <c r="AZ120" i="2" s="1"/>
  <c r="T120" i="2" s="1"/>
  <c r="V137" i="1"/>
  <c r="U164" i="1"/>
  <c r="Q148" i="3"/>
  <c r="AZ148" i="2" s="1"/>
  <c r="T148" i="2" s="1"/>
  <c r="V119" i="1"/>
  <c r="V186" i="1"/>
  <c r="U137" i="2"/>
  <c r="S137" i="3" s="1"/>
  <c r="BB137" i="2" s="1"/>
  <c r="U166" i="1"/>
  <c r="V185" i="1"/>
  <c r="U173" i="1"/>
  <c r="V182" i="1"/>
  <c r="S205" i="1"/>
  <c r="S206" i="1" s="1"/>
  <c r="V188" i="1"/>
  <c r="W169" i="1"/>
  <c r="U147" i="1"/>
  <c r="W153" i="1"/>
  <c r="V179" i="1"/>
  <c r="X167" i="1"/>
  <c r="V120" i="1"/>
  <c r="X130" i="1"/>
  <c r="X156" i="1"/>
  <c r="Q160" i="3"/>
  <c r="AZ160" i="2" s="1"/>
  <c r="T160" i="2" s="1"/>
  <c r="R160" i="3" s="1"/>
  <c r="V135" i="1"/>
  <c r="R177" i="3"/>
  <c r="BA177" i="2" s="1"/>
  <c r="U177" i="2" s="1"/>
  <c r="U177" i="1"/>
  <c r="V125" i="1"/>
  <c r="R185" i="3"/>
  <c r="BA185" i="2" s="1"/>
  <c r="W184" i="1"/>
  <c r="U113" i="2"/>
  <c r="S113" i="3" s="1"/>
  <c r="BB113" i="2" s="1"/>
  <c r="R172" i="3"/>
  <c r="BA172" i="2" s="1"/>
  <c r="U172" i="2" s="1"/>
  <c r="V121" i="1"/>
  <c r="Q143" i="3"/>
  <c r="AZ143" i="2" s="1"/>
  <c r="T143" i="2" s="1"/>
  <c r="Q144" i="3"/>
  <c r="AZ144" i="2" s="1"/>
  <c r="T144" i="2" s="1"/>
  <c r="U112" i="1"/>
  <c r="U145" i="1"/>
  <c r="U189" i="1"/>
  <c r="U160" i="1"/>
  <c r="R182" i="3"/>
  <c r="BA182" i="2" s="1"/>
  <c r="U182" i="2" s="1"/>
  <c r="S182" i="3" s="1"/>
  <c r="BB182" i="2" s="1"/>
  <c r="AZ112" i="2"/>
  <c r="T112" i="2" s="1"/>
  <c r="V124" i="1"/>
  <c r="R188" i="3"/>
  <c r="BA188" i="2" s="1"/>
  <c r="W127" i="1"/>
  <c r="Q178" i="3"/>
  <c r="AZ178" i="2" s="1"/>
  <c r="T178" i="2" s="1"/>
  <c r="T178" i="1"/>
  <c r="T193" i="1" s="1"/>
  <c r="V134" i="1"/>
  <c r="Q147" i="3"/>
  <c r="AZ147" i="2" s="1"/>
  <c r="T147" i="2" s="1"/>
  <c r="Q163" i="3"/>
  <c r="AZ163" i="2" s="1"/>
  <c r="T163" i="2" s="1"/>
  <c r="W163" i="1"/>
  <c r="V161" i="1"/>
  <c r="V113" i="1"/>
  <c r="U168" i="1"/>
  <c r="U126" i="1"/>
  <c r="V158" i="1"/>
  <c r="AW207" i="2" l="1"/>
  <c r="BA118" i="2"/>
  <c r="U118" i="2" s="1"/>
  <c r="P192" i="3"/>
  <c r="P200" i="3" s="1"/>
  <c r="P201" i="3" s="1"/>
  <c r="AX192" i="2"/>
  <c r="AX193" i="2" s="1"/>
  <c r="AX204" i="2" s="1"/>
  <c r="AX205" i="2" s="1"/>
  <c r="BA160" i="2"/>
  <c r="U160" i="2" s="1"/>
  <c r="S160" i="3" s="1"/>
  <c r="BA126" i="2"/>
  <c r="U126" i="2" s="1"/>
  <c r="S126" i="3" s="1"/>
  <c r="BA174" i="2"/>
  <c r="U174" i="2" s="1"/>
  <c r="S174" i="3" s="1"/>
  <c r="R125" i="3"/>
  <c r="BA125" i="2" s="1"/>
  <c r="R153" i="3"/>
  <c r="BA153" i="2" s="1"/>
  <c r="U153" i="2" s="1"/>
  <c r="R132" i="3"/>
  <c r="BA132" i="2" s="1"/>
  <c r="R171" i="3"/>
  <c r="BA171" i="2" s="1"/>
  <c r="U171" i="2" s="1"/>
  <c r="R167" i="3"/>
  <c r="BA167" i="2" s="1"/>
  <c r="R121" i="3"/>
  <c r="BA121" i="2" s="1"/>
  <c r="R127" i="3"/>
  <c r="BA127" i="2" s="1"/>
  <c r="R173" i="3"/>
  <c r="BA173" i="2" s="1"/>
  <c r="R176" i="3"/>
  <c r="BA176" i="2" s="1"/>
  <c r="U176" i="2" s="1"/>
  <c r="R157" i="3"/>
  <c r="BA157" i="2" s="1"/>
  <c r="R120" i="3"/>
  <c r="BA120" i="2" s="1"/>
  <c r="U120" i="2" s="1"/>
  <c r="R147" i="3"/>
  <c r="BA147" i="2" s="1"/>
  <c r="U147" i="2" s="1"/>
  <c r="S147" i="3" s="1"/>
  <c r="R119" i="3"/>
  <c r="BA119" i="2" s="1"/>
  <c r="R145" i="3"/>
  <c r="BA145" i="2" s="1"/>
  <c r="R150" i="3"/>
  <c r="BA150" i="2" s="1"/>
  <c r="S170" i="3"/>
  <c r="BB170" i="2" s="1"/>
  <c r="V170" i="2" s="1"/>
  <c r="R148" i="3"/>
  <c r="BA148" i="2" s="1"/>
  <c r="U148" i="2" s="1"/>
  <c r="R134" i="3"/>
  <c r="BA134" i="2" s="1"/>
  <c r="R133" i="3"/>
  <c r="BA133" i="2" s="1"/>
  <c r="U133" i="2" s="1"/>
  <c r="R124" i="3"/>
  <c r="BA124" i="2" s="1"/>
  <c r="U124" i="2" s="1"/>
  <c r="R189" i="3"/>
  <c r="BA189" i="2" s="1"/>
  <c r="U189" i="2" s="1"/>
  <c r="R123" i="3"/>
  <c r="BA123" i="2" s="1"/>
  <c r="U123" i="2" s="1"/>
  <c r="S123" i="3" s="1"/>
  <c r="T205" i="1"/>
  <c r="T206" i="1" s="1"/>
  <c r="S116" i="3"/>
  <c r="BB116" i="2" s="1"/>
  <c r="V116" i="2" s="1"/>
  <c r="T116" i="3" s="1"/>
  <c r="BC116" i="2" s="1"/>
  <c r="R142" i="3"/>
  <c r="BA142" i="2" s="1"/>
  <c r="R146" i="3"/>
  <c r="BA146" i="2" s="1"/>
  <c r="R152" i="3"/>
  <c r="BA152" i="2" s="1"/>
  <c r="R129" i="3"/>
  <c r="BA129" i="2" s="1"/>
  <c r="R149" i="3"/>
  <c r="BA149" i="2" s="1"/>
  <c r="U149" i="2" s="1"/>
  <c r="R141" i="3"/>
  <c r="BA141" i="2" s="1"/>
  <c r="R159" i="3"/>
  <c r="BA159" i="2" s="1"/>
  <c r="U159" i="2" s="1"/>
  <c r="R131" i="3"/>
  <c r="BA131" i="2" s="1"/>
  <c r="U131" i="2" s="1"/>
  <c r="R183" i="3"/>
  <c r="BA183" i="2" s="1"/>
  <c r="U183" i="2" s="1"/>
  <c r="R187" i="3"/>
  <c r="BA187" i="2" s="1"/>
  <c r="U187" i="2" s="1"/>
  <c r="R139" i="3"/>
  <c r="BA139" i="2" s="1"/>
  <c r="R135" i="3"/>
  <c r="BA135" i="2" s="1"/>
  <c r="U135" i="2" s="1"/>
  <c r="V173" i="1"/>
  <c r="W170" i="1"/>
  <c r="V141" i="1"/>
  <c r="X129" i="1"/>
  <c r="W176" i="1"/>
  <c r="S122" i="3"/>
  <c r="BB122" i="2" s="1"/>
  <c r="V122" i="2" s="1"/>
  <c r="X184" i="1"/>
  <c r="X153" i="1"/>
  <c r="W137" i="1"/>
  <c r="P204" i="2"/>
  <c r="P205" i="2" s="1"/>
  <c r="N193" i="3"/>
  <c r="N194" i="3" s="1"/>
  <c r="V174" i="1"/>
  <c r="BA168" i="2"/>
  <c r="U168" i="2" s="1"/>
  <c r="S168" i="3" s="1"/>
  <c r="W124" i="1"/>
  <c r="V189" i="1"/>
  <c r="W188" i="1"/>
  <c r="Y187" i="1"/>
  <c r="V128" i="1"/>
  <c r="W142" i="1"/>
  <c r="W148" i="1"/>
  <c r="W139" i="1"/>
  <c r="W133" i="1"/>
  <c r="V182" i="2"/>
  <c r="T182" i="3" s="1"/>
  <c r="BC182" i="2" s="1"/>
  <c r="V118" i="1"/>
  <c r="R158" i="3"/>
  <c r="BA158" i="2" s="1"/>
  <c r="U158" i="2" s="1"/>
  <c r="W134" i="1"/>
  <c r="W125" i="1"/>
  <c r="R136" i="3"/>
  <c r="BA136" i="2" s="1"/>
  <c r="U136" i="2" s="1"/>
  <c r="W144" i="1"/>
  <c r="V165" i="1"/>
  <c r="X172" i="1"/>
  <c r="V117" i="1"/>
  <c r="R161" i="3"/>
  <c r="BA161" i="2" s="1"/>
  <c r="U161" i="2" s="1"/>
  <c r="R162" i="3"/>
  <c r="BA162" i="2" s="1"/>
  <c r="R112" i="3"/>
  <c r="Q193" i="2"/>
  <c r="W113" i="1"/>
  <c r="Y156" i="1"/>
  <c r="U185" i="2"/>
  <c r="X151" i="1"/>
  <c r="V175" i="1"/>
  <c r="S115" i="3"/>
  <c r="BB115" i="2" s="1"/>
  <c r="V115" i="2" s="1"/>
  <c r="V115" i="1"/>
  <c r="R128" i="3"/>
  <c r="BA128" i="2" s="1"/>
  <c r="W116" i="1"/>
  <c r="W150" i="1"/>
  <c r="W159" i="1"/>
  <c r="R117" i="3"/>
  <c r="BA117" i="2" s="1"/>
  <c r="U117" i="2" s="1"/>
  <c r="U138" i="2"/>
  <c r="U180" i="2"/>
  <c r="W135" i="1"/>
  <c r="R169" i="3"/>
  <c r="BA169" i="2" s="1"/>
  <c r="U169" i="2" s="1"/>
  <c r="R163" i="3"/>
  <c r="BA163" i="2" s="1"/>
  <c r="U163" i="2" s="1"/>
  <c r="S172" i="3"/>
  <c r="BB172" i="2" s="1"/>
  <c r="V172" i="2" s="1"/>
  <c r="Y167" i="1"/>
  <c r="V145" i="1"/>
  <c r="V177" i="1"/>
  <c r="S177" i="3"/>
  <c r="BB177" i="2" s="1"/>
  <c r="V177" i="2" s="1"/>
  <c r="W185" i="1"/>
  <c r="W186" i="1"/>
  <c r="R175" i="3"/>
  <c r="BA175" i="2" s="1"/>
  <c r="U175" i="2" s="1"/>
  <c r="Y146" i="1"/>
  <c r="X162" i="1"/>
  <c r="V123" i="1"/>
  <c r="R165" i="3"/>
  <c r="BA165" i="2" s="1"/>
  <c r="U165" i="2" s="1"/>
  <c r="W157" i="1"/>
  <c r="X136" i="1"/>
  <c r="V112" i="1"/>
  <c r="X171" i="1"/>
  <c r="V168" i="1"/>
  <c r="W158" i="1"/>
  <c r="V147" i="1"/>
  <c r="Q164" i="3"/>
  <c r="AZ164" i="2" s="1"/>
  <c r="T164" i="2" s="1"/>
  <c r="R144" i="3"/>
  <c r="BA144" i="2" s="1"/>
  <c r="W161" i="1"/>
  <c r="X127" i="1"/>
  <c r="V113" i="2"/>
  <c r="X169" i="1"/>
  <c r="V166" i="1"/>
  <c r="W119" i="1"/>
  <c r="V164" i="1"/>
  <c r="X143" i="1"/>
  <c r="U188" i="2"/>
  <c r="U181" i="2"/>
  <c r="X114" i="1"/>
  <c r="W138" i="1"/>
  <c r="U130" i="2"/>
  <c r="X163" i="1"/>
  <c r="W121" i="1"/>
  <c r="S114" i="3"/>
  <c r="BB114" i="2" s="1"/>
  <c r="V114" i="2" s="1"/>
  <c r="R186" i="3"/>
  <c r="BA186" i="2" s="1"/>
  <c r="R184" i="3"/>
  <c r="BA184" i="2" s="1"/>
  <c r="U184" i="2" s="1"/>
  <c r="R179" i="3"/>
  <c r="BA179" i="2" s="1"/>
  <c r="U179" i="2" s="1"/>
  <c r="W120" i="1"/>
  <c r="R178" i="3"/>
  <c r="BA178" i="2" s="1"/>
  <c r="U178" i="2" s="1"/>
  <c r="U178" i="1"/>
  <c r="U193" i="1" s="1"/>
  <c r="V137" i="2"/>
  <c r="W179" i="1"/>
  <c r="V126" i="1"/>
  <c r="V160" i="1"/>
  <c r="R143" i="3"/>
  <c r="BA143" i="2" s="1"/>
  <c r="U143" i="2" s="1"/>
  <c r="Y130" i="1"/>
  <c r="W182" i="1"/>
  <c r="R166" i="3"/>
  <c r="BA166" i="2" s="1"/>
  <c r="U166" i="2" s="1"/>
  <c r="X183" i="1"/>
  <c r="X181" i="1"/>
  <c r="V132" i="1"/>
  <c r="X122" i="1"/>
  <c r="R151" i="3"/>
  <c r="BA151" i="2" s="1"/>
  <c r="U151" i="2" s="1"/>
  <c r="W180" i="1"/>
  <c r="X149" i="1"/>
  <c r="Y131" i="1"/>
  <c r="W152" i="1"/>
  <c r="U156" i="2"/>
  <c r="AY192" i="2" l="1"/>
  <c r="AY193" i="2" s="1"/>
  <c r="AY204" i="2" s="1"/>
  <c r="AY205" i="2" s="1"/>
  <c r="R192" i="2"/>
  <c r="BB174" i="2"/>
  <c r="BB160" i="2"/>
  <c r="V160" i="2" s="1"/>
  <c r="BB126" i="2"/>
  <c r="V126" i="2" s="1"/>
  <c r="BB168" i="2"/>
  <c r="BB123" i="2"/>
  <c r="V123" i="2" s="1"/>
  <c r="T123" i="3" s="1"/>
  <c r="Q192" i="3"/>
  <c r="Q200" i="3" s="1"/>
  <c r="Q201" i="3" s="1"/>
  <c r="S166" i="3"/>
  <c r="BB166" i="2" s="1"/>
  <c r="V166" i="2" s="1"/>
  <c r="S158" i="3"/>
  <c r="BB158" i="2" s="1"/>
  <c r="V158" i="2" s="1"/>
  <c r="S117" i="3"/>
  <c r="BB117" i="2" s="1"/>
  <c r="V117" i="2" s="1"/>
  <c r="S133" i="3"/>
  <c r="BB133" i="2" s="1"/>
  <c r="V133" i="2" s="1"/>
  <c r="S163" i="3"/>
  <c r="BB163" i="2" s="1"/>
  <c r="V163" i="2" s="1"/>
  <c r="T170" i="3"/>
  <c r="BC170" i="2" s="1"/>
  <c r="T122" i="3"/>
  <c r="BC122" i="2" s="1"/>
  <c r="S176" i="3"/>
  <c r="BB176" i="2" s="1"/>
  <c r="S165" i="3"/>
  <c r="BB165" i="2" s="1"/>
  <c r="V165" i="2" s="1"/>
  <c r="X120" i="1"/>
  <c r="R164" i="3"/>
  <c r="BA164" i="2" s="1"/>
  <c r="U164" i="2" s="1"/>
  <c r="S161" i="3"/>
  <c r="BB161" i="2" s="1"/>
  <c r="V161" i="2" s="1"/>
  <c r="W174" i="1"/>
  <c r="Z130" i="1"/>
  <c r="X121" i="1"/>
  <c r="X161" i="1"/>
  <c r="W147" i="1"/>
  <c r="Y162" i="1"/>
  <c r="X185" i="1"/>
  <c r="X135" i="1"/>
  <c r="X125" i="1"/>
  <c r="V168" i="2"/>
  <c r="T168" i="3" s="1"/>
  <c r="S187" i="3"/>
  <c r="BB187" i="2" s="1"/>
  <c r="V187" i="2" s="1"/>
  <c r="X133" i="1"/>
  <c r="S149" i="3"/>
  <c r="BB149" i="2" s="1"/>
  <c r="V149" i="2" s="1"/>
  <c r="Z131" i="1"/>
  <c r="W132" i="1"/>
  <c r="W160" i="1"/>
  <c r="Y114" i="1"/>
  <c r="W164" i="1"/>
  <c r="BB147" i="2"/>
  <c r="V147" i="2" s="1"/>
  <c r="T147" i="3" s="1"/>
  <c r="Y171" i="1"/>
  <c r="Y136" i="1"/>
  <c r="X113" i="1"/>
  <c r="X144" i="1"/>
  <c r="X142" i="1"/>
  <c r="W189" i="1"/>
  <c r="W141" i="1"/>
  <c r="S135" i="3"/>
  <c r="BB135" i="2" s="1"/>
  <c r="V135" i="2" s="1"/>
  <c r="S153" i="3"/>
  <c r="BB153" i="2" s="1"/>
  <c r="V153" i="2" s="1"/>
  <c r="Y169" i="1"/>
  <c r="Y153" i="1"/>
  <c r="S131" i="3"/>
  <c r="BB131" i="2" s="1"/>
  <c r="V131" i="2" s="1"/>
  <c r="X119" i="1"/>
  <c r="X157" i="1"/>
  <c r="Z146" i="1"/>
  <c r="X159" i="1"/>
  <c r="T115" i="3"/>
  <c r="BC115" i="2" s="1"/>
  <c r="W115" i="1"/>
  <c r="T113" i="3"/>
  <c r="BC113" i="2" s="1"/>
  <c r="W117" i="1"/>
  <c r="S189" i="3"/>
  <c r="BB189" i="2" s="1"/>
  <c r="V189" i="2" s="1"/>
  <c r="X176" i="1"/>
  <c r="U150" i="2"/>
  <c r="U145" i="2"/>
  <c r="U127" i="2"/>
  <c r="X138" i="1"/>
  <c r="S148" i="3"/>
  <c r="BB148" i="2" s="1"/>
  <c r="S171" i="3"/>
  <c r="BB171" i="2" s="1"/>
  <c r="V171" i="2" s="1"/>
  <c r="X180" i="1"/>
  <c r="X182" i="1"/>
  <c r="Y181" i="1"/>
  <c r="W126" i="1"/>
  <c r="S178" i="3"/>
  <c r="BB178" i="2" s="1"/>
  <c r="V178" i="2" s="1"/>
  <c r="V178" i="1"/>
  <c r="V193" i="1" s="1"/>
  <c r="Y163" i="1"/>
  <c r="S181" i="3"/>
  <c r="BB181" i="2" s="1"/>
  <c r="X158" i="1"/>
  <c r="W112" i="1"/>
  <c r="T177" i="3"/>
  <c r="BC177" i="2" s="1"/>
  <c r="W177" i="2" s="1"/>
  <c r="W177" i="1"/>
  <c r="Z167" i="1"/>
  <c r="S185" i="3"/>
  <c r="BB185" i="2" s="1"/>
  <c r="V185" i="2" s="1"/>
  <c r="X134" i="1"/>
  <c r="V174" i="2"/>
  <c r="W128" i="1"/>
  <c r="S183" i="3"/>
  <c r="BB183" i="2" s="1"/>
  <c r="V183" i="2" s="1"/>
  <c r="U141" i="2"/>
  <c r="U129" i="2"/>
  <c r="U146" i="2"/>
  <c r="S124" i="3"/>
  <c r="BB124" i="2" s="1"/>
  <c r="V124" i="2" s="1"/>
  <c r="Y149" i="1"/>
  <c r="S188" i="3"/>
  <c r="BB188" i="2" s="1"/>
  <c r="V188" i="2" s="1"/>
  <c r="U205" i="1"/>
  <c r="U206" i="1" s="1"/>
  <c r="W145" i="1"/>
  <c r="X150" i="1"/>
  <c r="W175" i="1"/>
  <c r="Q204" i="2"/>
  <c r="Q205" i="2" s="1"/>
  <c r="O193" i="3"/>
  <c r="O194" i="3" s="1"/>
  <c r="Y172" i="1"/>
  <c r="W118" i="1"/>
  <c r="X139" i="1"/>
  <c r="X124" i="1"/>
  <c r="X137" i="1"/>
  <c r="Y129" i="1"/>
  <c r="W173" i="1"/>
  <c r="W116" i="2"/>
  <c r="U116" i="3" s="1"/>
  <c r="BD116" i="2" s="1"/>
  <c r="U134" i="2"/>
  <c r="U157" i="2"/>
  <c r="U173" i="2"/>
  <c r="U121" i="2"/>
  <c r="U167" i="2"/>
  <c r="U132" i="2"/>
  <c r="U125" i="2"/>
  <c r="Y122" i="1"/>
  <c r="S151" i="3"/>
  <c r="BB151" i="2" s="1"/>
  <c r="V151" i="2" s="1"/>
  <c r="S179" i="3"/>
  <c r="BB179" i="2" s="1"/>
  <c r="W166" i="1"/>
  <c r="Y183" i="1"/>
  <c r="U186" i="2"/>
  <c r="S130" i="3"/>
  <c r="BB130" i="2" s="1"/>
  <c r="Y143" i="1"/>
  <c r="Y127" i="1"/>
  <c r="U144" i="2"/>
  <c r="W168" i="1"/>
  <c r="S180" i="3"/>
  <c r="BB180" i="2" s="1"/>
  <c r="S175" i="3"/>
  <c r="BB175" i="2" s="1"/>
  <c r="V175" i="2" s="1"/>
  <c r="Z156" i="1"/>
  <c r="U162" i="2"/>
  <c r="S118" i="3"/>
  <c r="BB118" i="2" s="1"/>
  <c r="X188" i="1"/>
  <c r="T137" i="3"/>
  <c r="BC137" i="2" s="1"/>
  <c r="W137" i="2" s="1"/>
  <c r="X170" i="1"/>
  <c r="U139" i="2"/>
  <c r="S159" i="3"/>
  <c r="BB159" i="2" s="1"/>
  <c r="S143" i="3"/>
  <c r="BB143" i="2" s="1"/>
  <c r="V143" i="2" s="1"/>
  <c r="T114" i="3"/>
  <c r="BC114" i="2" s="1"/>
  <c r="W114" i="2" s="1"/>
  <c r="X116" i="1"/>
  <c r="Y184" i="1"/>
  <c r="S120" i="3"/>
  <c r="BB120" i="2" s="1"/>
  <c r="V120" i="2" s="1"/>
  <c r="S156" i="3"/>
  <c r="BB156" i="2" s="1"/>
  <c r="V156" i="2" s="1"/>
  <c r="X152" i="1"/>
  <c r="X179" i="1"/>
  <c r="S184" i="3"/>
  <c r="BB184" i="2" s="1"/>
  <c r="V184" i="2" s="1"/>
  <c r="W123" i="1"/>
  <c r="X186" i="1"/>
  <c r="T172" i="3"/>
  <c r="BC172" i="2" s="1"/>
  <c r="W172" i="2" s="1"/>
  <c r="S169" i="3"/>
  <c r="BB169" i="2" s="1"/>
  <c r="V169" i="2" s="1"/>
  <c r="S138" i="3"/>
  <c r="BB138" i="2" s="1"/>
  <c r="Y151" i="1"/>
  <c r="BA112" i="2"/>
  <c r="W165" i="1"/>
  <c r="S136" i="3"/>
  <c r="BB136" i="2" s="1"/>
  <c r="V136" i="2" s="1"/>
  <c r="W182" i="2"/>
  <c r="U182" i="3" s="1"/>
  <c r="BD182" i="2" s="1"/>
  <c r="X148" i="1"/>
  <c r="Z187" i="1"/>
  <c r="U128" i="2"/>
  <c r="U152" i="2"/>
  <c r="U142" i="2"/>
  <c r="U119" i="2"/>
  <c r="S192" i="2" l="1"/>
  <c r="BC147" i="2"/>
  <c r="R193" i="2"/>
  <c r="P193" i="3" s="1"/>
  <c r="P194" i="3" s="1"/>
  <c r="R192" i="3"/>
  <c r="R200" i="3" s="1"/>
  <c r="R201" i="3" s="1"/>
  <c r="BC168" i="2"/>
  <c r="W168" i="2" s="1"/>
  <c r="U168" i="3" s="1"/>
  <c r="AZ192" i="2"/>
  <c r="AZ193" i="2" s="1"/>
  <c r="AZ204" i="2" s="1"/>
  <c r="AZ205" i="2" s="1"/>
  <c r="T184" i="3"/>
  <c r="BC184" i="2" s="1"/>
  <c r="W184" i="2" s="1"/>
  <c r="T175" i="3"/>
  <c r="BC175" i="2" s="1"/>
  <c r="W175" i="2" s="1"/>
  <c r="U175" i="3" s="1"/>
  <c r="U137" i="3"/>
  <c r="BD137" i="2" s="1"/>
  <c r="X137" i="2" s="1"/>
  <c r="T135" i="3"/>
  <c r="BC135" i="2" s="1"/>
  <c r="W135" i="2" s="1"/>
  <c r="T133" i="3"/>
  <c r="BC133" i="2" s="1"/>
  <c r="T169" i="3"/>
  <c r="BC169" i="2" s="1"/>
  <c r="W169" i="2" s="1"/>
  <c r="T171" i="3"/>
  <c r="BC171" i="2" s="1"/>
  <c r="T185" i="3"/>
  <c r="BC185" i="2" s="1"/>
  <c r="W185" i="2" s="1"/>
  <c r="T187" i="3"/>
  <c r="BC187" i="2" s="1"/>
  <c r="T165" i="3"/>
  <c r="BC165" i="2" s="1"/>
  <c r="U172" i="3"/>
  <c r="BD172" i="2" s="1"/>
  <c r="X172" i="2" s="1"/>
  <c r="T136" i="3"/>
  <c r="BC136" i="2" s="1"/>
  <c r="W136" i="2" s="1"/>
  <c r="T143" i="3"/>
  <c r="BC143" i="2" s="1"/>
  <c r="T158" i="3"/>
  <c r="BC158" i="2" s="1"/>
  <c r="T120" i="3"/>
  <c r="BC120" i="2" s="1"/>
  <c r="W120" i="2" s="1"/>
  <c r="T166" i="3"/>
  <c r="BC166" i="2" s="1"/>
  <c r="W166" i="2" s="1"/>
  <c r="U166" i="3" s="1"/>
  <c r="X189" i="1"/>
  <c r="Y135" i="1"/>
  <c r="Y186" i="1"/>
  <c r="Y179" i="1"/>
  <c r="S144" i="3"/>
  <c r="BB144" i="2" s="1"/>
  <c r="V144" i="2" s="1"/>
  <c r="S125" i="3"/>
  <c r="BB125" i="2" s="1"/>
  <c r="V125" i="2" s="1"/>
  <c r="X118" i="1"/>
  <c r="S141" i="3"/>
  <c r="BB141" i="2" s="1"/>
  <c r="V141" i="2" s="1"/>
  <c r="V148" i="2"/>
  <c r="S145" i="3"/>
  <c r="BB145" i="2" s="1"/>
  <c r="V145" i="2" s="1"/>
  <c r="Z169" i="1"/>
  <c r="T189" i="3"/>
  <c r="BC189" i="2" s="1"/>
  <c r="W189" i="2" s="1"/>
  <c r="X164" i="1"/>
  <c r="X174" i="1"/>
  <c r="Y120" i="1"/>
  <c r="V176" i="2"/>
  <c r="Z184" i="1"/>
  <c r="V205" i="1"/>
  <c r="V206" i="1" s="1"/>
  <c r="AA131" i="1"/>
  <c r="S119" i="3"/>
  <c r="BB119" i="2" s="1"/>
  <c r="V119" i="2" s="1"/>
  <c r="Y116" i="1"/>
  <c r="V159" i="2"/>
  <c r="T151" i="3"/>
  <c r="BC151" i="2" s="1"/>
  <c r="W151" i="2" s="1"/>
  <c r="S132" i="3"/>
  <c r="BB132" i="2" s="1"/>
  <c r="X116" i="2"/>
  <c r="V116" i="3" s="1"/>
  <c r="BE116" i="2" s="1"/>
  <c r="Y150" i="1"/>
  <c r="Y134" i="1"/>
  <c r="Y158" i="1"/>
  <c r="T178" i="3"/>
  <c r="BC178" i="2" s="1"/>
  <c r="W178" i="2" s="1"/>
  <c r="W178" i="1"/>
  <c r="W193" i="1" s="1"/>
  <c r="Y182" i="1"/>
  <c r="S150" i="3"/>
  <c r="BB150" i="2" s="1"/>
  <c r="V150" i="2" s="1"/>
  <c r="Y176" i="1"/>
  <c r="X115" i="1"/>
  <c r="Y157" i="1"/>
  <c r="V118" i="2"/>
  <c r="Y161" i="1"/>
  <c r="T174" i="3"/>
  <c r="BC174" i="2" s="1"/>
  <c r="W174" i="2" s="1"/>
  <c r="Y188" i="1"/>
  <c r="Z183" i="1"/>
  <c r="Z129" i="1"/>
  <c r="Y113" i="1"/>
  <c r="Y148" i="1"/>
  <c r="U112" i="2"/>
  <c r="V138" i="2"/>
  <c r="BC123" i="2"/>
  <c r="W123" i="2" s="1"/>
  <c r="Z127" i="1"/>
  <c r="V130" i="2"/>
  <c r="S167" i="3"/>
  <c r="BB167" i="2" s="1"/>
  <c r="V167" i="2" s="1"/>
  <c r="Y137" i="1"/>
  <c r="Z172" i="1"/>
  <c r="W147" i="2"/>
  <c r="U147" i="3" s="1"/>
  <c r="T183" i="3"/>
  <c r="BC183" i="2" s="1"/>
  <c r="W183" i="2" s="1"/>
  <c r="Y142" i="1"/>
  <c r="Z136" i="1"/>
  <c r="X160" i="1"/>
  <c r="X165" i="1"/>
  <c r="X147" i="1"/>
  <c r="S164" i="3"/>
  <c r="BB164" i="2" s="1"/>
  <c r="V164" i="2" s="1"/>
  <c r="X123" i="1"/>
  <c r="T156" i="3"/>
  <c r="BC156" i="2" s="1"/>
  <c r="W156" i="2" s="1"/>
  <c r="S139" i="3"/>
  <c r="BB139" i="2" s="1"/>
  <c r="V139" i="2" s="1"/>
  <c r="S162" i="3"/>
  <c r="BB162" i="2" s="1"/>
  <c r="S186" i="3"/>
  <c r="BB186" i="2" s="1"/>
  <c r="V186" i="2" s="1"/>
  <c r="X166" i="1"/>
  <c r="S121" i="3"/>
  <c r="BB121" i="2" s="1"/>
  <c r="X145" i="1"/>
  <c r="T188" i="3"/>
  <c r="BC188" i="2" s="1"/>
  <c r="W188" i="2" s="1"/>
  <c r="AA167" i="1"/>
  <c r="X126" i="1"/>
  <c r="Y180" i="1"/>
  <c r="Y138" i="1"/>
  <c r="T153" i="3"/>
  <c r="BC153" i="2" s="1"/>
  <c r="W153" i="2" s="1"/>
  <c r="Z114" i="1"/>
  <c r="T160" i="3"/>
  <c r="BC160" i="2" s="1"/>
  <c r="W160" i="2" s="1"/>
  <c r="U160" i="3" s="1"/>
  <c r="Y185" i="1"/>
  <c r="Y121" i="1"/>
  <c r="T161" i="3"/>
  <c r="BC161" i="2" s="1"/>
  <c r="W161" i="2" s="1"/>
  <c r="T163" i="3"/>
  <c r="BC163" i="2" s="1"/>
  <c r="S134" i="3"/>
  <c r="BB134" i="2" s="1"/>
  <c r="V134" i="2" s="1"/>
  <c r="S129" i="3"/>
  <c r="BB129" i="2" s="1"/>
  <c r="S128" i="3"/>
  <c r="BB128" i="2" s="1"/>
  <c r="V128" i="2" s="1"/>
  <c r="U114" i="3"/>
  <c r="BD114" i="2" s="1"/>
  <c r="Y170" i="1"/>
  <c r="V180" i="2"/>
  <c r="S173" i="3"/>
  <c r="BB173" i="2" s="1"/>
  <c r="V173" i="2" s="1"/>
  <c r="Y124" i="1"/>
  <c r="Z149" i="1"/>
  <c r="T124" i="3"/>
  <c r="BC124" i="2" s="1"/>
  <c r="U177" i="3"/>
  <c r="BD177" i="2" s="1"/>
  <c r="X177" i="2" s="1"/>
  <c r="X177" i="1"/>
  <c r="T126" i="3"/>
  <c r="BC126" i="2" s="1"/>
  <c r="X117" i="1"/>
  <c r="Y159" i="1"/>
  <c r="T131" i="3"/>
  <c r="BC131" i="2" s="1"/>
  <c r="X141" i="1"/>
  <c r="Z171" i="1"/>
  <c r="T149" i="3"/>
  <c r="BC149" i="2" s="1"/>
  <c r="Z163" i="1"/>
  <c r="Y119" i="1"/>
  <c r="Y133" i="1"/>
  <c r="X182" i="2"/>
  <c r="Z151" i="1"/>
  <c r="S193" i="2"/>
  <c r="Z143" i="1"/>
  <c r="S157" i="3"/>
  <c r="BB157" i="2" s="1"/>
  <c r="V157" i="2" s="1"/>
  <c r="X173" i="1"/>
  <c r="S127" i="3"/>
  <c r="BB127" i="2" s="1"/>
  <c r="V127" i="2" s="1"/>
  <c r="T117" i="3"/>
  <c r="BC117" i="2" s="1"/>
  <c r="W113" i="2"/>
  <c r="Z153" i="1"/>
  <c r="Y144" i="1"/>
  <c r="W115" i="2"/>
  <c r="X132" i="1"/>
  <c r="Y125" i="1"/>
  <c r="Z162" i="1"/>
  <c r="AA130" i="1"/>
  <c r="W170" i="2"/>
  <c r="AA187" i="1"/>
  <c r="X175" i="1"/>
  <c r="S142" i="3"/>
  <c r="BB142" i="2" s="1"/>
  <c r="V142" i="2" s="1"/>
  <c r="S152" i="3"/>
  <c r="BB152" i="2" s="1"/>
  <c r="V152" i="2" s="1"/>
  <c r="Y152" i="1"/>
  <c r="AA156" i="1"/>
  <c r="X168" i="1"/>
  <c r="V179" i="2"/>
  <c r="Z122" i="1"/>
  <c r="Y139" i="1"/>
  <c r="S146" i="3"/>
  <c r="BB146" i="2" s="1"/>
  <c r="X128" i="1"/>
  <c r="X112" i="1"/>
  <c r="V181" i="2"/>
  <c r="Z181" i="1"/>
  <c r="AA146" i="1"/>
  <c r="W122" i="2"/>
  <c r="R204" i="2" l="1"/>
  <c r="R205" i="2" s="1"/>
  <c r="T192" i="2"/>
  <c r="T193" i="2" s="1"/>
  <c r="BD160" i="2"/>
  <c r="BA192" i="2"/>
  <c r="BA193" i="2" s="1"/>
  <c r="BA204" i="2" s="1"/>
  <c r="BA205" i="2" s="1"/>
  <c r="U153" i="3"/>
  <c r="BD153" i="2" s="1"/>
  <c r="X153" i="2" s="1"/>
  <c r="V172" i="3"/>
  <c r="BE172" i="2" s="1"/>
  <c r="Y172" i="2" s="1"/>
  <c r="T186" i="3"/>
  <c r="BC186" i="2" s="1"/>
  <c r="W186" i="2" s="1"/>
  <c r="U123" i="3"/>
  <c r="BD123" i="2" s="1"/>
  <c r="X123" i="2" s="1"/>
  <c r="T119" i="3"/>
  <c r="BC119" i="2" s="1"/>
  <c r="W119" i="2" s="1"/>
  <c r="U120" i="3"/>
  <c r="BD120" i="2" s="1"/>
  <c r="X120" i="2" s="1"/>
  <c r="V137" i="3"/>
  <c r="BE137" i="2" s="1"/>
  <c r="Y137" i="2" s="1"/>
  <c r="W137" i="3" s="1"/>
  <c r="BF137" i="2" s="1"/>
  <c r="T142" i="3"/>
  <c r="BC142" i="2" s="1"/>
  <c r="W142" i="2" s="1"/>
  <c r="U174" i="3"/>
  <c r="BD174" i="2" s="1"/>
  <c r="X174" i="2" s="1"/>
  <c r="T145" i="3"/>
  <c r="BC145" i="2" s="1"/>
  <c r="W145" i="2" s="1"/>
  <c r="T141" i="3"/>
  <c r="BC141" i="2" s="1"/>
  <c r="W141" i="2" s="1"/>
  <c r="U169" i="3"/>
  <c r="BD169" i="2" s="1"/>
  <c r="X169" i="2" s="1"/>
  <c r="U184" i="3"/>
  <c r="BD184" i="2" s="1"/>
  <c r="X184" i="2" s="1"/>
  <c r="Y168" i="1"/>
  <c r="Y165" i="1"/>
  <c r="Y164" i="1"/>
  <c r="Y128" i="1"/>
  <c r="BD168" i="2"/>
  <c r="X168" i="2" s="1"/>
  <c r="V168" i="3" s="1"/>
  <c r="AA153" i="1"/>
  <c r="AA163" i="1"/>
  <c r="Y117" i="1"/>
  <c r="W124" i="2"/>
  <c r="T173" i="3"/>
  <c r="BC173" i="2" s="1"/>
  <c r="W173" i="2" s="1"/>
  <c r="X114" i="2"/>
  <c r="V129" i="2"/>
  <c r="AB167" i="1"/>
  <c r="Z161" i="1"/>
  <c r="Z176" i="1"/>
  <c r="U178" i="3"/>
  <c r="BD178" i="2" s="1"/>
  <c r="X178" i="2" s="1"/>
  <c r="X178" i="1"/>
  <c r="Z134" i="1"/>
  <c r="U135" i="3"/>
  <c r="BD135" i="2" s="1"/>
  <c r="X135" i="2" s="1"/>
  <c r="Z186" i="1"/>
  <c r="Z125" i="1"/>
  <c r="T157" i="3"/>
  <c r="BC157" i="2" s="1"/>
  <c r="W157" i="2" s="1"/>
  <c r="U161" i="3"/>
  <c r="BD161" i="2" s="1"/>
  <c r="Z138" i="1"/>
  <c r="T139" i="3"/>
  <c r="BC139" i="2" s="1"/>
  <c r="W139" i="2" s="1"/>
  <c r="Y123" i="1"/>
  <c r="Z137" i="1"/>
  <c r="AA127" i="1"/>
  <c r="V132" i="2"/>
  <c r="T176" i="3"/>
  <c r="BC176" i="2" s="1"/>
  <c r="W176" i="2" s="1"/>
  <c r="T148" i="3"/>
  <c r="BC148" i="2" s="1"/>
  <c r="W187" i="2"/>
  <c r="Z142" i="1"/>
  <c r="U122" i="3"/>
  <c r="BD122" i="2" s="1"/>
  <c r="AA181" i="1"/>
  <c r="Y175" i="1"/>
  <c r="AA122" i="1"/>
  <c r="AB156" i="1"/>
  <c r="BD175" i="2"/>
  <c r="U113" i="3"/>
  <c r="BD113" i="2" s="1"/>
  <c r="X113" i="2" s="1"/>
  <c r="AA143" i="1"/>
  <c r="Y141" i="1"/>
  <c r="AA149" i="1"/>
  <c r="T180" i="3"/>
  <c r="BC180" i="2" s="1"/>
  <c r="W180" i="2" s="1"/>
  <c r="Z121" i="1"/>
  <c r="AA114" i="1"/>
  <c r="V121" i="2"/>
  <c r="Y160" i="1"/>
  <c r="Z148" i="1"/>
  <c r="AA183" i="1"/>
  <c r="T118" i="3"/>
  <c r="BC118" i="2" s="1"/>
  <c r="Z150" i="1"/>
  <c r="Z120" i="1"/>
  <c r="Y118" i="1"/>
  <c r="W158" i="2"/>
  <c r="W143" i="2"/>
  <c r="AA129" i="1"/>
  <c r="T181" i="3"/>
  <c r="BC181" i="2" s="1"/>
  <c r="AB187" i="1"/>
  <c r="Y132" i="1"/>
  <c r="Z133" i="1"/>
  <c r="Z124" i="1"/>
  <c r="Z180" i="1"/>
  <c r="BD166" i="2"/>
  <c r="X166" i="2" s="1"/>
  <c r="V166" i="3" s="1"/>
  <c r="T164" i="3"/>
  <c r="BC164" i="2" s="1"/>
  <c r="Z157" i="1"/>
  <c r="U151" i="3"/>
  <c r="BD151" i="2" s="1"/>
  <c r="X151" i="2" s="1"/>
  <c r="AB131" i="1"/>
  <c r="AA169" i="1"/>
  <c r="T144" i="3"/>
  <c r="BC144" i="2" s="1"/>
  <c r="W144" i="2" s="1"/>
  <c r="Z135" i="1"/>
  <c r="Z139" i="1"/>
  <c r="T127" i="3"/>
  <c r="BC127" i="2" s="1"/>
  <c r="W127" i="2" s="1"/>
  <c r="AA171" i="1"/>
  <c r="AB130" i="1"/>
  <c r="Y173" i="1"/>
  <c r="V177" i="3"/>
  <c r="BE177" i="2" s="1"/>
  <c r="Y177" i="1"/>
  <c r="T128" i="3"/>
  <c r="BC128" i="2" s="1"/>
  <c r="W128" i="2" s="1"/>
  <c r="T134" i="3"/>
  <c r="BC134" i="2" s="1"/>
  <c r="W134" i="2" s="1"/>
  <c r="Z185" i="1"/>
  <c r="X160" i="2"/>
  <c r="V160" i="3" s="1"/>
  <c r="U188" i="3"/>
  <c r="BD188" i="2" s="1"/>
  <c r="X188" i="2" s="1"/>
  <c r="Y166" i="1"/>
  <c r="U156" i="3"/>
  <c r="BD156" i="2" s="1"/>
  <c r="X156" i="2" s="1"/>
  <c r="Y147" i="1"/>
  <c r="U183" i="3"/>
  <c r="BD183" i="2" s="1"/>
  <c r="X183" i="2" s="1"/>
  <c r="W117" i="2"/>
  <c r="Z188" i="1"/>
  <c r="T150" i="3"/>
  <c r="BC150" i="2" s="1"/>
  <c r="W150" i="2" s="1"/>
  <c r="Z158" i="1"/>
  <c r="Y174" i="1"/>
  <c r="W133" i="2"/>
  <c r="AA151" i="1"/>
  <c r="T130" i="3"/>
  <c r="BC130" i="2" s="1"/>
  <c r="Z116" i="1"/>
  <c r="U185" i="3"/>
  <c r="BD185" i="2" s="1"/>
  <c r="X185" i="2" s="1"/>
  <c r="T152" i="3"/>
  <c r="BC152" i="2" s="1"/>
  <c r="W205" i="1"/>
  <c r="W206" i="1" s="1"/>
  <c r="V146" i="2"/>
  <c r="S204" i="2"/>
  <c r="S205" i="2" s="1"/>
  <c r="Q193" i="3"/>
  <c r="Q194" i="3" s="1"/>
  <c r="Z119" i="1"/>
  <c r="W149" i="2"/>
  <c r="W131" i="2"/>
  <c r="Z170" i="1"/>
  <c r="Y126" i="1"/>
  <c r="Y145" i="1"/>
  <c r="V162" i="2"/>
  <c r="BD147" i="2"/>
  <c r="X147" i="2" s="1"/>
  <c r="AA136" i="1"/>
  <c r="T138" i="3"/>
  <c r="BC138" i="2" s="1"/>
  <c r="W138" i="2" s="1"/>
  <c r="Z113" i="1"/>
  <c r="Y115" i="1"/>
  <c r="Z182" i="1"/>
  <c r="Y116" i="2"/>
  <c r="Z179" i="1"/>
  <c r="Y189" i="1"/>
  <c r="W165" i="2"/>
  <c r="W171" i="2"/>
  <c r="U170" i="3"/>
  <c r="BD170" i="2" s="1"/>
  <c r="T125" i="3"/>
  <c r="BC125" i="2" s="1"/>
  <c r="W125" i="2" s="1"/>
  <c r="U136" i="3"/>
  <c r="BD136" i="2" s="1"/>
  <c r="T179" i="3"/>
  <c r="BC179" i="2" s="1"/>
  <c r="W179" i="2" s="1"/>
  <c r="AB146" i="1"/>
  <c r="Y112" i="1"/>
  <c r="X193" i="1"/>
  <c r="Z152" i="1"/>
  <c r="AA162" i="1"/>
  <c r="Z144" i="1"/>
  <c r="Z159" i="1"/>
  <c r="W163" i="2"/>
  <c r="W126" i="2"/>
  <c r="AA172" i="1"/>
  <c r="T167" i="3"/>
  <c r="BC167" i="2" s="1"/>
  <c r="W167" i="2" s="1"/>
  <c r="S112" i="3"/>
  <c r="U115" i="3"/>
  <c r="BD115" i="2" s="1"/>
  <c r="X115" i="2" s="1"/>
  <c r="V182" i="3"/>
  <c r="BE182" i="2" s="1"/>
  <c r="Y182" i="2" s="1"/>
  <c r="T159" i="3"/>
  <c r="BC159" i="2" s="1"/>
  <c r="AA184" i="1"/>
  <c r="U189" i="3"/>
  <c r="BD189" i="2" s="1"/>
  <c r="X189" i="2" s="1"/>
  <c r="U192" i="2" l="1"/>
  <c r="U193" i="2" s="1"/>
  <c r="U204" i="2" s="1"/>
  <c r="U205" i="2" s="1"/>
  <c r="BE168" i="2"/>
  <c r="Y168" i="2" s="1"/>
  <c r="W168" i="3" s="1"/>
  <c r="BE160" i="2"/>
  <c r="BE166" i="2"/>
  <c r="V147" i="3"/>
  <c r="BE147" i="2" s="1"/>
  <c r="Y147" i="2" s="1"/>
  <c r="U144" i="3"/>
  <c r="BD144" i="2" s="1"/>
  <c r="V120" i="3"/>
  <c r="BE120" i="2" s="1"/>
  <c r="U119" i="3"/>
  <c r="BD119" i="2" s="1"/>
  <c r="X119" i="2" s="1"/>
  <c r="U179" i="3"/>
  <c r="BD179" i="2" s="1"/>
  <c r="X179" i="2" s="1"/>
  <c r="U139" i="3"/>
  <c r="BD139" i="2" s="1"/>
  <c r="X139" i="2" s="1"/>
  <c r="U141" i="3"/>
  <c r="BD141" i="2" s="1"/>
  <c r="V123" i="3"/>
  <c r="BE123" i="2" s="1"/>
  <c r="Y123" i="2" s="1"/>
  <c r="W123" i="3" s="1"/>
  <c r="V189" i="3"/>
  <c r="BE189" i="2" s="1"/>
  <c r="Y189" i="2" s="1"/>
  <c r="U173" i="3"/>
  <c r="BD173" i="2" s="1"/>
  <c r="X173" i="2" s="1"/>
  <c r="U145" i="3"/>
  <c r="BD145" i="2" s="1"/>
  <c r="U186" i="3"/>
  <c r="BD186" i="2" s="1"/>
  <c r="X186" i="2" s="1"/>
  <c r="U127" i="3"/>
  <c r="BD127" i="2" s="1"/>
  <c r="V174" i="3"/>
  <c r="BE174" i="2" s="1"/>
  <c r="Y174" i="2" s="1"/>
  <c r="W182" i="3"/>
  <c r="BF182" i="2" s="1"/>
  <c r="Z182" i="2" s="1"/>
  <c r="U157" i="3"/>
  <c r="BD157" i="2" s="1"/>
  <c r="X157" i="2" s="1"/>
  <c r="U142" i="3"/>
  <c r="BD142" i="2" s="1"/>
  <c r="V115" i="3"/>
  <c r="BE115" i="2" s="1"/>
  <c r="Y115" i="2" s="1"/>
  <c r="U128" i="3"/>
  <c r="BD128" i="2" s="1"/>
  <c r="X128" i="2" s="1"/>
  <c r="V153" i="3"/>
  <c r="BE153" i="2" s="1"/>
  <c r="U138" i="3"/>
  <c r="BD138" i="2" s="1"/>
  <c r="X138" i="2" s="1"/>
  <c r="U133" i="3"/>
  <c r="BD133" i="2" s="1"/>
  <c r="AC131" i="1"/>
  <c r="V114" i="3"/>
  <c r="BE114" i="2" s="1"/>
  <c r="Y114" i="2" s="1"/>
  <c r="V169" i="3"/>
  <c r="BE169" i="2" s="1"/>
  <c r="Y169" i="2" s="1"/>
  <c r="BB112" i="2"/>
  <c r="S192" i="3"/>
  <c r="T204" i="2"/>
  <c r="T205" i="2" s="1"/>
  <c r="R193" i="3"/>
  <c r="R194" i="3" s="1"/>
  <c r="X205" i="1"/>
  <c r="X206" i="1" s="1"/>
  <c r="Z189" i="1"/>
  <c r="Z115" i="1"/>
  <c r="U131" i="3"/>
  <c r="BD131" i="2" s="1"/>
  <c r="X131" i="2" s="1"/>
  <c r="W152" i="2"/>
  <c r="AA124" i="1"/>
  <c r="AC187" i="1"/>
  <c r="Z160" i="1"/>
  <c r="V113" i="3"/>
  <c r="BE113" i="2" s="1"/>
  <c r="Y113" i="2" s="1"/>
  <c r="AA142" i="1"/>
  <c r="AA134" i="1"/>
  <c r="Z137" i="2"/>
  <c r="X137" i="3" s="1"/>
  <c r="BG137" i="2" s="1"/>
  <c r="U117" i="3"/>
  <c r="BD117" i="2" s="1"/>
  <c r="X117" i="2" s="1"/>
  <c r="Z141" i="1"/>
  <c r="Z123" i="1"/>
  <c r="Z128" i="1"/>
  <c r="AB162" i="1"/>
  <c r="Z112" i="1"/>
  <c r="U149" i="3"/>
  <c r="BD149" i="2" s="1"/>
  <c r="W130" i="2"/>
  <c r="AA158" i="1"/>
  <c r="AA185" i="1"/>
  <c r="AB129" i="1"/>
  <c r="Z118" i="1"/>
  <c r="AB181" i="1"/>
  <c r="W148" i="2"/>
  <c r="X161" i="2"/>
  <c r="AA186" i="1"/>
  <c r="Z164" i="1"/>
  <c r="Y160" i="2"/>
  <c r="W160" i="3" s="1"/>
  <c r="AA157" i="1"/>
  <c r="T132" i="3"/>
  <c r="BC132" i="2" s="1"/>
  <c r="AA161" i="1"/>
  <c r="U126" i="3"/>
  <c r="BD126" i="2" s="1"/>
  <c r="X126" i="2" s="1"/>
  <c r="W159" i="2"/>
  <c r="X136" i="2"/>
  <c r="X170" i="2"/>
  <c r="AA179" i="1"/>
  <c r="AA113" i="1"/>
  <c r="Z126" i="1"/>
  <c r="AA119" i="1"/>
  <c r="Z166" i="1"/>
  <c r="Z173" i="1"/>
  <c r="W164" i="2"/>
  <c r="T121" i="3"/>
  <c r="BC121" i="2" s="1"/>
  <c r="W121" i="2" s="1"/>
  <c r="AC156" i="1"/>
  <c r="U187" i="3"/>
  <c r="BD187" i="2" s="1"/>
  <c r="X187" i="2" s="1"/>
  <c r="V178" i="3"/>
  <c r="BE178" i="2" s="1"/>
  <c r="Y178" i="2" s="1"/>
  <c r="Y178" i="1"/>
  <c r="Y193" i="1" s="1"/>
  <c r="AC167" i="1"/>
  <c r="U124" i="3"/>
  <c r="BD124" i="2" s="1"/>
  <c r="X124" i="2" s="1"/>
  <c r="AB153" i="1"/>
  <c r="AA144" i="1"/>
  <c r="AB171" i="1"/>
  <c r="W172" i="3"/>
  <c r="BF172" i="2" s="1"/>
  <c r="Z172" i="2" s="1"/>
  <c r="U163" i="3"/>
  <c r="BD163" i="2" s="1"/>
  <c r="X163" i="2" s="1"/>
  <c r="AC146" i="1"/>
  <c r="AB136" i="1"/>
  <c r="V185" i="3"/>
  <c r="BE185" i="2" s="1"/>
  <c r="Y185" i="2" s="1"/>
  <c r="V183" i="3"/>
  <c r="BE183" i="2" s="1"/>
  <c r="Y183" i="2" s="1"/>
  <c r="U134" i="3"/>
  <c r="BD134" i="2" s="1"/>
  <c r="X134" i="2" s="1"/>
  <c r="AA139" i="1"/>
  <c r="AA133" i="1"/>
  <c r="AA120" i="1"/>
  <c r="W118" i="2"/>
  <c r="AB114" i="1"/>
  <c r="U180" i="3"/>
  <c r="BD180" i="2" s="1"/>
  <c r="X180" i="2" s="1"/>
  <c r="AB143" i="1"/>
  <c r="AB127" i="1"/>
  <c r="Z165" i="1"/>
  <c r="V184" i="3"/>
  <c r="BE184" i="2" s="1"/>
  <c r="Y184" i="2" s="1"/>
  <c r="Z145" i="1"/>
  <c r="V156" i="3"/>
  <c r="BE156" i="2" s="1"/>
  <c r="Y156" i="2" s="1"/>
  <c r="AA152" i="1"/>
  <c r="U125" i="3"/>
  <c r="BD125" i="2" s="1"/>
  <c r="X125" i="2" s="1"/>
  <c r="T146" i="3"/>
  <c r="BC146" i="2" s="1"/>
  <c r="AA116" i="1"/>
  <c r="AB151" i="1"/>
  <c r="U150" i="3"/>
  <c r="BD150" i="2" s="1"/>
  <c r="X150" i="2" s="1"/>
  <c r="Z147" i="1"/>
  <c r="V188" i="3"/>
  <c r="BE188" i="2" s="1"/>
  <c r="Y188" i="2" s="1"/>
  <c r="AB169" i="1"/>
  <c r="V151" i="3"/>
  <c r="BE151" i="2" s="1"/>
  <c r="Y151" i="2" s="1"/>
  <c r="AA180" i="1"/>
  <c r="U143" i="3"/>
  <c r="BD143" i="2" s="1"/>
  <c r="AB183" i="1"/>
  <c r="AB149" i="1"/>
  <c r="AB122" i="1"/>
  <c r="X175" i="2"/>
  <c r="Z117" i="1"/>
  <c r="U165" i="3"/>
  <c r="BD165" i="2" s="1"/>
  <c r="X165" i="2" s="1"/>
  <c r="Y177" i="2"/>
  <c r="W177" i="3" s="1"/>
  <c r="BF177" i="2" s="1"/>
  <c r="AB184" i="1"/>
  <c r="U167" i="3"/>
  <c r="BD167" i="2" s="1"/>
  <c r="X167" i="2" s="1"/>
  <c r="AA159" i="1"/>
  <c r="U171" i="3"/>
  <c r="BD171" i="2" s="1"/>
  <c r="AA182" i="1"/>
  <c r="AA170" i="1"/>
  <c r="W116" i="3"/>
  <c r="BF116" i="2" s="1"/>
  <c r="Z116" i="2" s="1"/>
  <c r="AA188" i="1"/>
  <c r="AC130" i="1"/>
  <c r="U158" i="3"/>
  <c r="BD158" i="2" s="1"/>
  <c r="X158" i="2" s="1"/>
  <c r="AA121" i="1"/>
  <c r="AA137" i="1"/>
  <c r="AA138" i="1"/>
  <c r="AA176" i="1"/>
  <c r="Z174" i="1"/>
  <c r="AA135" i="1"/>
  <c r="AB172" i="1"/>
  <c r="T162" i="3"/>
  <c r="BC162" i="2" s="1"/>
  <c r="W162" i="2" s="1"/>
  <c r="Z177" i="1"/>
  <c r="Y166" i="2"/>
  <c r="Z132" i="1"/>
  <c r="W181" i="2"/>
  <c r="AA150" i="1"/>
  <c r="AA148" i="1"/>
  <c r="Z175" i="1"/>
  <c r="X122" i="2"/>
  <c r="U176" i="3"/>
  <c r="BD176" i="2" s="1"/>
  <c r="X176" i="2" s="1"/>
  <c r="AA125" i="1"/>
  <c r="V135" i="3"/>
  <c r="BE135" i="2" s="1"/>
  <c r="T129" i="3"/>
  <c r="BC129" i="2" s="1"/>
  <c r="W129" i="2" s="1"/>
  <c r="AB163" i="1"/>
  <c r="Z168" i="1"/>
  <c r="BF160" i="2" l="1"/>
  <c r="Z160" i="2" s="1"/>
  <c r="X160" i="3" s="1"/>
  <c r="S193" i="3"/>
  <c r="BF123" i="2"/>
  <c r="Z123" i="2" s="1"/>
  <c r="X123" i="3" s="1"/>
  <c r="W115" i="3"/>
  <c r="BF115" i="2" s="1"/>
  <c r="Z115" i="2" s="1"/>
  <c r="V128" i="3"/>
  <c r="BE128" i="2" s="1"/>
  <c r="Y128" i="2" s="1"/>
  <c r="W169" i="3"/>
  <c r="BF169" i="2" s="1"/>
  <c r="Z169" i="2" s="1"/>
  <c r="W188" i="3"/>
  <c r="BF188" i="2" s="1"/>
  <c r="Z188" i="2" s="1"/>
  <c r="V179" i="3"/>
  <c r="BE179" i="2" s="1"/>
  <c r="Y179" i="2" s="1"/>
  <c r="V124" i="3"/>
  <c r="BE124" i="2" s="1"/>
  <c r="Y124" i="2" s="1"/>
  <c r="V119" i="3"/>
  <c r="BE119" i="2" s="1"/>
  <c r="Y119" i="2" s="1"/>
  <c r="W183" i="3"/>
  <c r="BF183" i="2" s="1"/>
  <c r="Z183" i="2" s="1"/>
  <c r="X182" i="3"/>
  <c r="BG182" i="2" s="1"/>
  <c r="AA182" i="2" s="1"/>
  <c r="W189" i="3"/>
  <c r="BF189" i="2" s="1"/>
  <c r="Z189" i="2" s="1"/>
  <c r="V176" i="3"/>
  <c r="BE176" i="2" s="1"/>
  <c r="Y176" i="2" s="1"/>
  <c r="V180" i="3"/>
  <c r="BE180" i="2" s="1"/>
  <c r="Y180" i="2" s="1"/>
  <c r="W185" i="3"/>
  <c r="BF185" i="2" s="1"/>
  <c r="Z185" i="2" s="1"/>
  <c r="W174" i="3"/>
  <c r="BF174" i="2" s="1"/>
  <c r="Z174" i="2" s="1"/>
  <c r="X116" i="3"/>
  <c r="BG116" i="2" s="1"/>
  <c r="AA116" i="2" s="1"/>
  <c r="Y116" i="3" s="1"/>
  <c r="BH116" i="2" s="1"/>
  <c r="W147" i="3"/>
  <c r="BF147" i="2" s="1"/>
  <c r="Z147" i="2" s="1"/>
  <c r="AB120" i="1"/>
  <c r="V138" i="3"/>
  <c r="BE138" i="2" s="1"/>
  <c r="Y138" i="2" s="1"/>
  <c r="AA177" i="1"/>
  <c r="AB170" i="1"/>
  <c r="AC184" i="1"/>
  <c r="X143" i="2"/>
  <c r="AB116" i="1"/>
  <c r="AC143" i="1"/>
  <c r="AC171" i="1"/>
  <c r="AA166" i="1"/>
  <c r="AB113" i="1"/>
  <c r="U159" i="3"/>
  <c r="BD159" i="2" s="1"/>
  <c r="X159" i="2" s="1"/>
  <c r="AA164" i="1"/>
  <c r="AB142" i="1"/>
  <c r="AB124" i="1"/>
  <c r="S200" i="3"/>
  <c r="S201" i="3" s="1"/>
  <c r="BB192" i="2"/>
  <c r="BB193" i="2" s="1"/>
  <c r="S194" i="3"/>
  <c r="AD131" i="1"/>
  <c r="AB150" i="1"/>
  <c r="Y205" i="1"/>
  <c r="Y206" i="1" s="1"/>
  <c r="U181" i="3"/>
  <c r="BD181" i="2" s="1"/>
  <c r="X181" i="2" s="1"/>
  <c r="AC172" i="1"/>
  <c r="X171" i="2"/>
  <c r="AC149" i="1"/>
  <c r="AB180" i="1"/>
  <c r="AA147" i="1"/>
  <c r="W166" i="3"/>
  <c r="BF166" i="2" s="1"/>
  <c r="Z166" i="2" s="1"/>
  <c r="AC181" i="1"/>
  <c r="AB185" i="1"/>
  <c r="X149" i="2"/>
  <c r="AC162" i="1"/>
  <c r="AA137" i="2"/>
  <c r="Y137" i="3" s="1"/>
  <c r="BH137" i="2" s="1"/>
  <c r="V112" i="2"/>
  <c r="X144" i="2"/>
  <c r="AC122" i="1"/>
  <c r="U148" i="3"/>
  <c r="BD148" i="2" s="1"/>
  <c r="X148" i="2" s="1"/>
  <c r="V117" i="3"/>
  <c r="BE117" i="2" s="1"/>
  <c r="Y117" i="2" s="1"/>
  <c r="AA115" i="1"/>
  <c r="V157" i="3"/>
  <c r="BE157" i="2" s="1"/>
  <c r="Y157" i="2" s="1"/>
  <c r="V186" i="3"/>
  <c r="BE186" i="2" s="1"/>
  <c r="Y186" i="2" s="1"/>
  <c r="AA168" i="1"/>
  <c r="AA132" i="1"/>
  <c r="AB176" i="1"/>
  <c r="AD130" i="1"/>
  <c r="Z177" i="2"/>
  <c r="AA117" i="1"/>
  <c r="V125" i="3"/>
  <c r="BE125" i="2" s="1"/>
  <c r="Y125" i="2" s="1"/>
  <c r="W184" i="3"/>
  <c r="BF184" i="2" s="1"/>
  <c r="Z184" i="2" s="1"/>
  <c r="AB133" i="1"/>
  <c r="AB144" i="1"/>
  <c r="AB179" i="1"/>
  <c r="W113" i="3"/>
  <c r="BF113" i="2" s="1"/>
  <c r="Z113" i="2" s="1"/>
  <c r="AA189" i="1"/>
  <c r="V167" i="3"/>
  <c r="BE167" i="2" s="1"/>
  <c r="Y167" i="2" s="1"/>
  <c r="AA145" i="1"/>
  <c r="X172" i="3"/>
  <c r="BG172" i="2" s="1"/>
  <c r="AA172" i="2" s="1"/>
  <c r="AA123" i="1"/>
  <c r="V139" i="3"/>
  <c r="BE139" i="2" s="1"/>
  <c r="Y139" i="2" s="1"/>
  <c r="U129" i="3"/>
  <c r="BD129" i="2" s="1"/>
  <c r="X129" i="2" s="1"/>
  <c r="BF168" i="2"/>
  <c r="Z168" i="2" s="1"/>
  <c r="X168" i="3" s="1"/>
  <c r="AA175" i="1"/>
  <c r="AB121" i="1"/>
  <c r="AB159" i="1"/>
  <c r="AC183" i="1"/>
  <c r="AB152" i="1"/>
  <c r="AA165" i="1"/>
  <c r="AD167" i="1"/>
  <c r="W132" i="2"/>
  <c r="AB186" i="1"/>
  <c r="AA118" i="1"/>
  <c r="AB158" i="1"/>
  <c r="AA141" i="1"/>
  <c r="AA160" i="1"/>
  <c r="U152" i="3"/>
  <c r="BD152" i="2" s="1"/>
  <c r="X152" i="2" s="1"/>
  <c r="Y153" i="2"/>
  <c r="X142" i="2"/>
  <c r="X127" i="2"/>
  <c r="X145" i="2"/>
  <c r="X141" i="2"/>
  <c r="V158" i="3"/>
  <c r="BE158" i="2" s="1"/>
  <c r="Y158" i="2" s="1"/>
  <c r="W151" i="3"/>
  <c r="BF151" i="2" s="1"/>
  <c r="Z151" i="2" s="1"/>
  <c r="V150" i="3"/>
  <c r="BE150" i="2" s="1"/>
  <c r="Y150" i="2" s="1"/>
  <c r="AB139" i="1"/>
  <c r="AC136" i="1"/>
  <c r="V163" i="3"/>
  <c r="BE163" i="2" s="1"/>
  <c r="Y163" i="2" s="1"/>
  <c r="V187" i="3"/>
  <c r="BE187" i="2" s="1"/>
  <c r="Y187" i="2" s="1"/>
  <c r="U121" i="3"/>
  <c r="BD121" i="2" s="1"/>
  <c r="X121" i="2" s="1"/>
  <c r="AB119" i="1"/>
  <c r="V170" i="3"/>
  <c r="BE170" i="2" s="1"/>
  <c r="Y170" i="2" s="1"/>
  <c r="V126" i="3"/>
  <c r="BE126" i="2" s="1"/>
  <c r="Y126" i="2" s="1"/>
  <c r="AA128" i="1"/>
  <c r="AB134" i="1"/>
  <c r="V134" i="3"/>
  <c r="BE134" i="2" s="1"/>
  <c r="Y134" i="2" s="1"/>
  <c r="AB138" i="1"/>
  <c r="AB182" i="1"/>
  <c r="AC163" i="1"/>
  <c r="Y135" i="2"/>
  <c r="AB148" i="1"/>
  <c r="AB135" i="1"/>
  <c r="AB188" i="1"/>
  <c r="AC169" i="1"/>
  <c r="W146" i="2"/>
  <c r="AC114" i="1"/>
  <c r="U164" i="3"/>
  <c r="BD164" i="2" s="1"/>
  <c r="V136" i="3"/>
  <c r="BE136" i="2" s="1"/>
  <c r="Y136" i="2" s="1"/>
  <c r="AB157" i="1"/>
  <c r="V161" i="3"/>
  <c r="BE161" i="2" s="1"/>
  <c r="Y161" i="2" s="1"/>
  <c r="AC129" i="1"/>
  <c r="U130" i="3"/>
  <c r="BD130" i="2" s="1"/>
  <c r="X130" i="2" s="1"/>
  <c r="AA112" i="1"/>
  <c r="X133" i="2"/>
  <c r="Y120" i="2"/>
  <c r="U162" i="3"/>
  <c r="BD162" i="2" s="1"/>
  <c r="X162" i="2" s="1"/>
  <c r="V165" i="3"/>
  <c r="BE165" i="2" s="1"/>
  <c r="Y165" i="2" s="1"/>
  <c r="V173" i="3"/>
  <c r="BE173" i="2" s="1"/>
  <c r="Y173" i="2" s="1"/>
  <c r="V122" i="3"/>
  <c r="BE122" i="2" s="1"/>
  <c r="Y122" i="2" s="1"/>
  <c r="AB125" i="1"/>
  <c r="AA174" i="1"/>
  <c r="AB137" i="1"/>
  <c r="V175" i="3"/>
  <c r="BE175" i="2" s="1"/>
  <c r="Y175" i="2" s="1"/>
  <c r="AC151" i="1"/>
  <c r="W156" i="3"/>
  <c r="BF156" i="2" s="1"/>
  <c r="Z156" i="2" s="1"/>
  <c r="AC127" i="1"/>
  <c r="U118" i="3"/>
  <c r="BD118" i="2" s="1"/>
  <c r="X118" i="2" s="1"/>
  <c r="AD146" i="1"/>
  <c r="AC153" i="1"/>
  <c r="W178" i="3"/>
  <c r="BF178" i="2" s="1"/>
  <c r="Z178" i="2" s="1"/>
  <c r="Z178" i="1"/>
  <c r="Z193" i="1" s="1"/>
  <c r="AD156" i="1"/>
  <c r="AA173" i="1"/>
  <c r="AA126" i="1"/>
  <c r="AB161" i="1"/>
  <c r="AD187" i="1"/>
  <c r="V131" i="3"/>
  <c r="BE131" i="2" s="1"/>
  <c r="Y131" i="2" s="1"/>
  <c r="W114" i="3"/>
  <c r="BF114" i="2" s="1"/>
  <c r="Z114" i="2" s="1"/>
  <c r="BG160" i="2" l="1"/>
  <c r="BG168" i="2"/>
  <c r="AA168" i="2" s="1"/>
  <c r="Y168" i="3" s="1"/>
  <c r="X113" i="3"/>
  <c r="BG113" i="2" s="1"/>
  <c r="AA113" i="2" s="1"/>
  <c r="Z205" i="1"/>
  <c r="Z206" i="1" s="1"/>
  <c r="W138" i="3"/>
  <c r="BF138" i="2" s="1"/>
  <c r="Z138" i="2" s="1"/>
  <c r="W180" i="3"/>
  <c r="BF180" i="2" s="1"/>
  <c r="Z180" i="2" s="1"/>
  <c r="W136" i="3"/>
  <c r="BF136" i="2" s="1"/>
  <c r="Z136" i="2" s="1"/>
  <c r="W179" i="3"/>
  <c r="BF179" i="2" s="1"/>
  <c r="Z179" i="2" s="1"/>
  <c r="V148" i="3"/>
  <c r="BE148" i="2" s="1"/>
  <c r="Y148" i="2" s="1"/>
  <c r="W176" i="3"/>
  <c r="BF176" i="2" s="1"/>
  <c r="Z176" i="2" s="1"/>
  <c r="X188" i="3"/>
  <c r="BG188" i="2" s="1"/>
  <c r="AA188" i="2" s="1"/>
  <c r="W131" i="3"/>
  <c r="BF131" i="2" s="1"/>
  <c r="Z131" i="2" s="1"/>
  <c r="W165" i="3"/>
  <c r="BF165" i="2" s="1"/>
  <c r="Z165" i="2" s="1"/>
  <c r="W150" i="3"/>
  <c r="BF150" i="2" s="1"/>
  <c r="Z150" i="2" s="1"/>
  <c r="X189" i="3"/>
  <c r="BG189" i="2" s="1"/>
  <c r="AA189" i="2" s="1"/>
  <c r="Y189" i="3" s="1"/>
  <c r="X174" i="3"/>
  <c r="BG174" i="2" s="1"/>
  <c r="AA174" i="2" s="1"/>
  <c r="W134" i="3"/>
  <c r="BF134" i="2" s="1"/>
  <c r="Z134" i="2" s="1"/>
  <c r="V129" i="3"/>
  <c r="BE129" i="2" s="1"/>
  <c r="Y129" i="2" s="1"/>
  <c r="W186" i="3"/>
  <c r="BF186" i="2" s="1"/>
  <c r="Z186" i="2" s="1"/>
  <c r="X147" i="3"/>
  <c r="BG147" i="2" s="1"/>
  <c r="AA147" i="2" s="1"/>
  <c r="Y182" i="3"/>
  <c r="BH182" i="2" s="1"/>
  <c r="AB182" i="2" s="1"/>
  <c r="W124" i="3"/>
  <c r="BF124" i="2" s="1"/>
  <c r="Z124" i="2" s="1"/>
  <c r="V118" i="3"/>
  <c r="BE118" i="2" s="1"/>
  <c r="Y118" i="2" s="1"/>
  <c r="W125" i="3"/>
  <c r="BF125" i="2" s="1"/>
  <c r="Z125" i="2" s="1"/>
  <c r="X183" i="3"/>
  <c r="BG183" i="2" s="1"/>
  <c r="AA183" i="2" s="1"/>
  <c r="W128" i="3"/>
  <c r="BF128" i="2" s="1"/>
  <c r="Z128" i="2" s="1"/>
  <c r="W122" i="3"/>
  <c r="BF122" i="2" s="1"/>
  <c r="Z122" i="2" s="1"/>
  <c r="X185" i="3"/>
  <c r="BG185" i="2" s="1"/>
  <c r="AA185" i="2" s="1"/>
  <c r="W187" i="3"/>
  <c r="BF187" i="2" s="1"/>
  <c r="Z187" i="2" s="1"/>
  <c r="W158" i="3"/>
  <c r="BF158" i="2" s="1"/>
  <c r="Z158" i="2" s="1"/>
  <c r="W119" i="3"/>
  <c r="BF119" i="2" s="1"/>
  <c r="Z119" i="2" s="1"/>
  <c r="X115" i="3"/>
  <c r="BG115" i="2" s="1"/>
  <c r="AA115" i="2" s="1"/>
  <c r="AC161" i="1"/>
  <c r="V162" i="3"/>
  <c r="BE162" i="2" s="1"/>
  <c r="Y162" i="2" s="1"/>
  <c r="W126" i="3"/>
  <c r="BF126" i="2" s="1"/>
  <c r="Z126" i="2" s="1"/>
  <c r="W139" i="3"/>
  <c r="BF139" i="2" s="1"/>
  <c r="Z139" i="2" s="1"/>
  <c r="AD181" i="1"/>
  <c r="W120" i="3"/>
  <c r="BF120" i="2" s="1"/>
  <c r="Z120" i="2" s="1"/>
  <c r="U146" i="3"/>
  <c r="BD146" i="2" s="1"/>
  <c r="X146" i="2" s="1"/>
  <c r="AD163" i="1"/>
  <c r="AC158" i="1"/>
  <c r="AC152" i="1"/>
  <c r="AB123" i="1"/>
  <c r="AB132" i="1"/>
  <c r="AE131" i="1"/>
  <c r="AC116" i="1"/>
  <c r="AB177" i="1"/>
  <c r="W153" i="3"/>
  <c r="BF153" i="2" s="1"/>
  <c r="Z153" i="2" s="1"/>
  <c r="BB204" i="2"/>
  <c r="BB205" i="2" s="1"/>
  <c r="AE187" i="1"/>
  <c r="AB126" i="1"/>
  <c r="AD127" i="1"/>
  <c r="AB112" i="1"/>
  <c r="AD169" i="1"/>
  <c r="AC182" i="1"/>
  <c r="AE167" i="1"/>
  <c r="AD183" i="1"/>
  <c r="BG123" i="2"/>
  <c r="AA123" i="2" s="1"/>
  <c r="AC133" i="1"/>
  <c r="AB115" i="1"/>
  <c r="AD122" i="1"/>
  <c r="AB137" i="2"/>
  <c r="Z137" i="3" s="1"/>
  <c r="BI137" i="2" s="1"/>
  <c r="V171" i="3"/>
  <c r="BE171" i="2" s="1"/>
  <c r="Y171" i="2" s="1"/>
  <c r="AC113" i="1"/>
  <c r="X177" i="3"/>
  <c r="BG177" i="2" s="1"/>
  <c r="AA177" i="2" s="1"/>
  <c r="V121" i="3"/>
  <c r="BE121" i="2" s="1"/>
  <c r="Y121" i="2" s="1"/>
  <c r="AB141" i="1"/>
  <c r="W167" i="3"/>
  <c r="BF167" i="2" s="1"/>
  <c r="Z167" i="2" s="1"/>
  <c r="AB117" i="1"/>
  <c r="W157" i="3"/>
  <c r="BF157" i="2" s="1"/>
  <c r="Z157" i="2" s="1"/>
  <c r="AD149" i="1"/>
  <c r="V159" i="3"/>
  <c r="BE159" i="2" s="1"/>
  <c r="Y159" i="2" s="1"/>
  <c r="AD153" i="1"/>
  <c r="W175" i="3"/>
  <c r="BF175" i="2" s="1"/>
  <c r="Z175" i="2" s="1"/>
  <c r="W173" i="3"/>
  <c r="BF173" i="2" s="1"/>
  <c r="Z173" i="2" s="1"/>
  <c r="AC135" i="1"/>
  <c r="AC134" i="1"/>
  <c r="AB118" i="1"/>
  <c r="AB175" i="1"/>
  <c r="AB168" i="1"/>
  <c r="AD162" i="1"/>
  <c r="AD172" i="1"/>
  <c r="V192" i="2"/>
  <c r="AB164" i="1"/>
  <c r="AB166" i="1"/>
  <c r="V143" i="3"/>
  <c r="BE143" i="2" s="1"/>
  <c r="Y143" i="2" s="1"/>
  <c r="AB174" i="1"/>
  <c r="AD129" i="1"/>
  <c r="V181" i="3"/>
  <c r="BE181" i="2" s="1"/>
  <c r="Y181" i="2" s="1"/>
  <c r="AB116" i="2"/>
  <c r="Z116" i="3" s="1"/>
  <c r="BI116" i="2" s="1"/>
  <c r="AB173" i="1"/>
  <c r="AE146" i="1"/>
  <c r="AC125" i="1"/>
  <c r="AC138" i="1"/>
  <c r="W170" i="3"/>
  <c r="BF170" i="2" s="1"/>
  <c r="Z170" i="2" s="1"/>
  <c r="W163" i="3"/>
  <c r="BF163" i="2" s="1"/>
  <c r="Z163" i="2" s="1"/>
  <c r="V141" i="3"/>
  <c r="BE141" i="2" s="1"/>
  <c r="Y141" i="2" s="1"/>
  <c r="V152" i="3"/>
  <c r="BE152" i="2" s="1"/>
  <c r="Y152" i="2" s="1"/>
  <c r="AC159" i="1"/>
  <c r="Y172" i="3"/>
  <c r="BH172" i="2" s="1"/>
  <c r="AB172" i="2" s="1"/>
  <c r="X184" i="3"/>
  <c r="BG184" i="2" s="1"/>
  <c r="AA184" i="2" s="1"/>
  <c r="AE130" i="1"/>
  <c r="AB147" i="1"/>
  <c r="X166" i="3"/>
  <c r="BG166" i="2" s="1"/>
  <c r="AA166" i="2" s="1"/>
  <c r="AD184" i="1"/>
  <c r="X178" i="3"/>
  <c r="BG178" i="2" s="1"/>
  <c r="AA178" i="2" s="1"/>
  <c r="AA178" i="1"/>
  <c r="AC148" i="1"/>
  <c r="V145" i="3"/>
  <c r="BE145" i="2" s="1"/>
  <c r="Y145" i="2" s="1"/>
  <c r="AC179" i="1"/>
  <c r="V144" i="3"/>
  <c r="BE144" i="2" s="1"/>
  <c r="Y144" i="2" s="1"/>
  <c r="V149" i="3"/>
  <c r="BE149" i="2" s="1"/>
  <c r="Y149" i="2" s="1"/>
  <c r="AC150" i="1"/>
  <c r="AC124" i="1"/>
  <c r="AD171" i="1"/>
  <c r="AC120" i="1"/>
  <c r="X169" i="3"/>
  <c r="BG169" i="2" s="1"/>
  <c r="AA169" i="2" s="1"/>
  <c r="W161" i="3"/>
  <c r="BF161" i="2" s="1"/>
  <c r="Z161" i="2" s="1"/>
  <c r="AC119" i="1"/>
  <c r="AD136" i="1"/>
  <c r="AB160" i="1"/>
  <c r="AB145" i="1"/>
  <c r="W117" i="3"/>
  <c r="BF117" i="2" s="1"/>
  <c r="Z117" i="2" s="1"/>
  <c r="AC137" i="1"/>
  <c r="V133" i="3"/>
  <c r="BE133" i="2" s="1"/>
  <c r="Y133" i="2" s="1"/>
  <c r="AC157" i="1"/>
  <c r="X164" i="2"/>
  <c r="V127" i="3"/>
  <c r="BE127" i="2" s="1"/>
  <c r="Y127" i="2" s="1"/>
  <c r="AB165" i="1"/>
  <c r="AB189" i="1"/>
  <c r="AC176" i="1"/>
  <c r="V193" i="2"/>
  <c r="T112" i="3"/>
  <c r="AC185" i="1"/>
  <c r="X156" i="3"/>
  <c r="BG156" i="2" s="1"/>
  <c r="AA156" i="2" s="1"/>
  <c r="AB128" i="1"/>
  <c r="X151" i="3"/>
  <c r="BG151" i="2" s="1"/>
  <c r="AA151" i="2" s="1"/>
  <c r="AC186" i="1"/>
  <c r="X114" i="3"/>
  <c r="BG114" i="2" s="1"/>
  <c r="AA114" i="2" s="1"/>
  <c r="AA160" i="2"/>
  <c r="Y160" i="3" s="1"/>
  <c r="AE156" i="1"/>
  <c r="AD151" i="1"/>
  <c r="V130" i="3"/>
  <c r="BE130" i="2" s="1"/>
  <c r="Y130" i="2" s="1"/>
  <c r="AD114" i="1"/>
  <c r="AC188" i="1"/>
  <c r="W135" i="3"/>
  <c r="BF135" i="2" s="1"/>
  <c r="Z135" i="2" s="1"/>
  <c r="AC139" i="1"/>
  <c r="V142" i="3"/>
  <c r="BE142" i="2" s="1"/>
  <c r="Y142" i="2" s="1"/>
  <c r="U132" i="3"/>
  <c r="BD132" i="2" s="1"/>
  <c r="X132" i="2" s="1"/>
  <c r="AC121" i="1"/>
  <c r="AC144" i="1"/>
  <c r="AC180" i="1"/>
  <c r="AC142" i="1"/>
  <c r="AD143" i="1"/>
  <c r="AC170" i="1"/>
  <c r="BH189" i="2" l="1"/>
  <c r="BH160" i="2"/>
  <c r="BH168" i="2"/>
  <c r="Y115" i="3"/>
  <c r="BH115" i="2" s="1"/>
  <c r="AB115" i="2" s="1"/>
  <c r="X150" i="3"/>
  <c r="BG150" i="2" s="1"/>
  <c r="AA150" i="2" s="1"/>
  <c r="W133" i="3"/>
  <c r="BF133" i="2" s="1"/>
  <c r="Z133" i="2" s="1"/>
  <c r="V146" i="3"/>
  <c r="BE146" i="2" s="1"/>
  <c r="Y146" i="2" s="1"/>
  <c r="X119" i="3"/>
  <c r="BG119" i="2" s="1"/>
  <c r="AA119" i="2" s="1"/>
  <c r="Y147" i="3"/>
  <c r="BH147" i="2" s="1"/>
  <c r="AB147" i="2" s="1"/>
  <c r="X165" i="3"/>
  <c r="BG165" i="2" s="1"/>
  <c r="AA165" i="2" s="1"/>
  <c r="X157" i="3"/>
  <c r="BG157" i="2" s="1"/>
  <c r="AA157" i="2" s="1"/>
  <c r="W149" i="3"/>
  <c r="BF149" i="2" s="1"/>
  <c r="Z149" i="2" s="1"/>
  <c r="Y166" i="3"/>
  <c r="BH166" i="2" s="1"/>
  <c r="AB166" i="2" s="1"/>
  <c r="X167" i="3"/>
  <c r="BG167" i="2" s="1"/>
  <c r="AA167" i="2" s="1"/>
  <c r="X120" i="3"/>
  <c r="BG120" i="2" s="1"/>
  <c r="AA120" i="2" s="1"/>
  <c r="X158" i="3"/>
  <c r="BG158" i="2" s="1"/>
  <c r="AA158" i="2" s="1"/>
  <c r="X186" i="3"/>
  <c r="BG186" i="2" s="1"/>
  <c r="AA186" i="2" s="1"/>
  <c r="X179" i="3"/>
  <c r="BG179" i="2" s="1"/>
  <c r="AA179" i="2" s="1"/>
  <c r="X161" i="3"/>
  <c r="BG161" i="2" s="1"/>
  <c r="AA161" i="2" s="1"/>
  <c r="W144" i="3"/>
  <c r="BF144" i="2" s="1"/>
  <c r="Z144" i="2" s="1"/>
  <c r="W141" i="3"/>
  <c r="BF141" i="2" s="1"/>
  <c r="Z141" i="2" s="1"/>
  <c r="W181" i="3"/>
  <c r="BF181" i="2" s="1"/>
  <c r="Z181" i="2" s="1"/>
  <c r="X187" i="3"/>
  <c r="BG187" i="2" s="1"/>
  <c r="AA187" i="2" s="1"/>
  <c r="X125" i="3"/>
  <c r="BG125" i="2" s="1"/>
  <c r="AA125" i="2" s="1"/>
  <c r="W129" i="3"/>
  <c r="BF129" i="2" s="1"/>
  <c r="Z129" i="2" s="1"/>
  <c r="Y151" i="3"/>
  <c r="BH151" i="2" s="1"/>
  <c r="AB151" i="2" s="1"/>
  <c r="X163" i="3"/>
  <c r="BG163" i="2" s="1"/>
  <c r="AA163" i="2" s="1"/>
  <c r="X175" i="3"/>
  <c r="BG175" i="2" s="1"/>
  <c r="AA175" i="2" s="1"/>
  <c r="W121" i="3"/>
  <c r="BF121" i="2" s="1"/>
  <c r="Z121" i="2" s="1"/>
  <c r="X139" i="3"/>
  <c r="BG139" i="2" s="1"/>
  <c r="AA139" i="2" s="1"/>
  <c r="X134" i="3"/>
  <c r="BG134" i="2" s="1"/>
  <c r="AA134" i="2" s="1"/>
  <c r="Y188" i="3"/>
  <c r="BH188" i="2" s="1"/>
  <c r="AB188" i="2" s="1"/>
  <c r="X138" i="3"/>
  <c r="BG138" i="2" s="1"/>
  <c r="AA138" i="2" s="1"/>
  <c r="X153" i="3"/>
  <c r="BG153" i="2" s="1"/>
  <c r="AA153" i="2" s="1"/>
  <c r="X135" i="3"/>
  <c r="BG135" i="2" s="1"/>
  <c r="AA135" i="2" s="1"/>
  <c r="W130" i="3"/>
  <c r="BF130" i="2" s="1"/>
  <c r="Z130" i="2" s="1"/>
  <c r="W145" i="3"/>
  <c r="BF145" i="2" s="1"/>
  <c r="Z145" i="2" s="1"/>
  <c r="X170" i="3"/>
  <c r="BG170" i="2" s="1"/>
  <c r="AA170" i="2" s="1"/>
  <c r="Y177" i="3"/>
  <c r="BH177" i="2" s="1"/>
  <c r="AB177" i="2" s="1"/>
  <c r="X126" i="3"/>
  <c r="BG126" i="2" s="1"/>
  <c r="AA126" i="2" s="1"/>
  <c r="Y174" i="3"/>
  <c r="BH174" i="2" s="1"/>
  <c r="AB174" i="2" s="1"/>
  <c r="X176" i="3"/>
  <c r="BG176" i="2" s="1"/>
  <c r="AA176" i="2" s="1"/>
  <c r="Z172" i="3"/>
  <c r="BI172" i="2" s="1"/>
  <c r="AC172" i="2" s="1"/>
  <c r="Z182" i="3"/>
  <c r="BI182" i="2" s="1"/>
  <c r="AC182" i="2" s="1"/>
  <c r="V132" i="3"/>
  <c r="BE132" i="2" s="1"/>
  <c r="Y132" i="2" s="1"/>
  <c r="Y156" i="3"/>
  <c r="BH156" i="2" s="1"/>
  <c r="AB156" i="2" s="1"/>
  <c r="W143" i="3"/>
  <c r="BF143" i="2" s="1"/>
  <c r="Z143" i="2" s="1"/>
  <c r="W159" i="3"/>
  <c r="BF159" i="2" s="1"/>
  <c r="Z159" i="2" s="1"/>
  <c r="W162" i="3"/>
  <c r="BF162" i="2" s="1"/>
  <c r="Z162" i="2" s="1"/>
  <c r="X122" i="3"/>
  <c r="BG122" i="2" s="1"/>
  <c r="AA122" i="2" s="1"/>
  <c r="W148" i="3"/>
  <c r="BF148" i="2" s="1"/>
  <c r="Z148" i="2" s="1"/>
  <c r="Y113" i="3"/>
  <c r="BH113" i="2" s="1"/>
  <c r="AB113" i="2" s="1"/>
  <c r="AD176" i="1"/>
  <c r="AE172" i="1"/>
  <c r="AC112" i="1"/>
  <c r="AC123" i="1"/>
  <c r="X124" i="3"/>
  <c r="BG124" i="2" s="1"/>
  <c r="AA124" i="2" s="1"/>
  <c r="X131" i="3"/>
  <c r="BG131" i="2" s="1"/>
  <c r="AA131" i="2" s="1"/>
  <c r="AD142" i="1"/>
  <c r="AD185" i="1"/>
  <c r="AC189" i="1"/>
  <c r="AD124" i="1"/>
  <c r="AD182" i="1"/>
  <c r="AD116" i="1"/>
  <c r="AD152" i="1"/>
  <c r="AC141" i="1"/>
  <c r="X128" i="3"/>
  <c r="BG128" i="2" s="1"/>
  <c r="AA128" i="2" s="1"/>
  <c r="X180" i="3"/>
  <c r="BG180" i="2" s="1"/>
  <c r="AA180" i="2" s="1"/>
  <c r="AE114" i="1"/>
  <c r="AD139" i="1"/>
  <c r="AD137" i="1"/>
  <c r="AE136" i="1"/>
  <c r="AC147" i="1"/>
  <c r="AD159" i="1"/>
  <c r="AD125" i="1"/>
  <c r="AC166" i="1"/>
  <c r="AE162" i="1"/>
  <c r="AD134" i="1"/>
  <c r="AD133" i="1"/>
  <c r="X173" i="3"/>
  <c r="BG173" i="2" s="1"/>
  <c r="AA173" i="2" s="1"/>
  <c r="AF187" i="1"/>
  <c r="AB189" i="2"/>
  <c r="V164" i="3"/>
  <c r="BE164" i="2" s="1"/>
  <c r="Y164" i="2" s="1"/>
  <c r="Y169" i="3"/>
  <c r="BH169" i="2" s="1"/>
  <c r="AB169" i="2" s="1"/>
  <c r="AD150" i="1"/>
  <c r="AD148" i="1"/>
  <c r="AE129" i="1"/>
  <c r="AE153" i="1"/>
  <c r="AC117" i="1"/>
  <c r="W171" i="3"/>
  <c r="BF171" i="2" s="1"/>
  <c r="Z171" i="2" s="1"/>
  <c r="AE169" i="1"/>
  <c r="AE127" i="1"/>
  <c r="AF131" i="1"/>
  <c r="AD158" i="1"/>
  <c r="Y185" i="3"/>
  <c r="BH185" i="2" s="1"/>
  <c r="AB185" i="2" s="1"/>
  <c r="Y183" i="3"/>
  <c r="BH183" i="2" s="1"/>
  <c r="AB183" i="2" s="1"/>
  <c r="W142" i="3"/>
  <c r="BF142" i="2" s="1"/>
  <c r="Z142" i="2" s="1"/>
  <c r="AE184" i="1"/>
  <c r="AC116" i="2"/>
  <c r="AA116" i="3" s="1"/>
  <c r="BJ116" i="2" s="1"/>
  <c r="AB160" i="2"/>
  <c r="Z160" i="3" s="1"/>
  <c r="AC128" i="1"/>
  <c r="AC165" i="1"/>
  <c r="AD180" i="1"/>
  <c r="BC112" i="2"/>
  <c r="T192" i="3"/>
  <c r="AD157" i="1"/>
  <c r="AD120" i="1"/>
  <c r="AF130" i="1"/>
  <c r="AF146" i="1"/>
  <c r="AC164" i="1"/>
  <c r="AC168" i="1"/>
  <c r="AD135" i="1"/>
  <c r="AC137" i="2"/>
  <c r="AE122" i="1"/>
  <c r="AE183" i="1"/>
  <c r="AC126" i="1"/>
  <c r="AE163" i="1"/>
  <c r="W118" i="3"/>
  <c r="BF118" i="2" s="1"/>
  <c r="Z118" i="2" s="1"/>
  <c r="X136" i="3"/>
  <c r="BG136" i="2" s="1"/>
  <c r="AA136" i="2" s="1"/>
  <c r="AC160" i="1"/>
  <c r="AD170" i="1"/>
  <c r="Y114" i="3"/>
  <c r="BH114" i="2" s="1"/>
  <c r="AB114" i="2" s="1"/>
  <c r="AD119" i="1"/>
  <c r="AC174" i="1"/>
  <c r="AE151" i="1"/>
  <c r="AD186" i="1"/>
  <c r="V204" i="2"/>
  <c r="V205" i="2" s="1"/>
  <c r="T193" i="3"/>
  <c r="AC145" i="1"/>
  <c r="AE171" i="1"/>
  <c r="AD179" i="1"/>
  <c r="AC173" i="1"/>
  <c r="AC175" i="1"/>
  <c r="AD113" i="1"/>
  <c r="AC132" i="1"/>
  <c r="W127" i="3"/>
  <c r="BF127" i="2" s="1"/>
  <c r="Z127" i="2" s="1"/>
  <c r="AC118" i="1"/>
  <c r="AD144" i="1"/>
  <c r="X117" i="3"/>
  <c r="BG117" i="2" s="1"/>
  <c r="AA117" i="2" s="1"/>
  <c r="Y178" i="3"/>
  <c r="BH178" i="2" s="1"/>
  <c r="AB178" i="2" s="1"/>
  <c r="AB178" i="1"/>
  <c r="W152" i="3"/>
  <c r="BF152" i="2" s="1"/>
  <c r="Z152" i="2" s="1"/>
  <c r="AE143" i="1"/>
  <c r="AD121" i="1"/>
  <c r="AD188" i="1"/>
  <c r="AF156" i="1"/>
  <c r="AB168" i="2"/>
  <c r="Z168" i="3" s="1"/>
  <c r="Y184" i="3"/>
  <c r="BH184" i="2" s="1"/>
  <c r="AB184" i="2" s="1"/>
  <c r="AD138" i="1"/>
  <c r="AE149" i="1"/>
  <c r="AC115" i="1"/>
  <c r="AF167" i="1"/>
  <c r="AA193" i="1"/>
  <c r="AC177" i="1"/>
  <c r="Y123" i="3"/>
  <c r="BH123" i="2" s="1"/>
  <c r="AB123" i="2" s="1"/>
  <c r="AE181" i="1"/>
  <c r="AD161" i="1"/>
  <c r="BI168" i="2" l="1"/>
  <c r="BI160" i="2"/>
  <c r="Z185" i="3"/>
  <c r="BI185" i="2" s="1"/>
  <c r="AC185" i="2" s="1"/>
  <c r="Y153" i="3"/>
  <c r="BH153" i="2" s="1"/>
  <c r="AB153" i="2" s="1"/>
  <c r="W132" i="3"/>
  <c r="BF132" i="2" s="1"/>
  <c r="Z132" i="2" s="1"/>
  <c r="Z177" i="3"/>
  <c r="BI177" i="2" s="1"/>
  <c r="AC177" i="2" s="1"/>
  <c r="Y163" i="3"/>
  <c r="BH163" i="2" s="1"/>
  <c r="AB163" i="2" s="1"/>
  <c r="Z147" i="3"/>
  <c r="BI147" i="2" s="1"/>
  <c r="AC147" i="2" s="1"/>
  <c r="Z123" i="3"/>
  <c r="BI123" i="2" s="1"/>
  <c r="AC123" i="2" s="1"/>
  <c r="Z114" i="3"/>
  <c r="BI114" i="2" s="1"/>
  <c r="AC114" i="2" s="1"/>
  <c r="AA182" i="3"/>
  <c r="BJ182" i="2" s="1"/>
  <c r="AD182" i="2" s="1"/>
  <c r="Y120" i="3"/>
  <c r="BH120" i="2" s="1"/>
  <c r="AB120" i="2" s="1"/>
  <c r="Y119" i="3"/>
  <c r="BH119" i="2" s="1"/>
  <c r="AB119" i="2" s="1"/>
  <c r="Y173" i="3"/>
  <c r="BH173" i="2" s="1"/>
  <c r="AB173" i="2" s="1"/>
  <c r="Z188" i="3"/>
  <c r="BI188" i="2" s="1"/>
  <c r="AC188" i="2" s="1"/>
  <c r="Y167" i="3"/>
  <c r="BH167" i="2" s="1"/>
  <c r="AB167" i="2" s="1"/>
  <c r="X118" i="3"/>
  <c r="BG118" i="2" s="1"/>
  <c r="AA118" i="2" s="1"/>
  <c r="X127" i="3"/>
  <c r="BG127" i="2" s="1"/>
  <c r="AA127" i="2" s="1"/>
  <c r="Y180" i="3"/>
  <c r="BH180" i="2" s="1"/>
  <c r="AB180" i="2" s="1"/>
  <c r="X162" i="3"/>
  <c r="BG162" i="2" s="1"/>
  <c r="AA162" i="2" s="1"/>
  <c r="Y134" i="3"/>
  <c r="BH134" i="2" s="1"/>
  <c r="AB134" i="2" s="1"/>
  <c r="X129" i="3"/>
  <c r="BG129" i="2" s="1"/>
  <c r="AA129" i="2" s="1"/>
  <c r="Z166" i="3"/>
  <c r="BI166" i="2" s="1"/>
  <c r="AC166" i="2" s="1"/>
  <c r="W164" i="3"/>
  <c r="BF164" i="2" s="1"/>
  <c r="Z164" i="2" s="1"/>
  <c r="Y128" i="3"/>
  <c r="BH128" i="2" s="1"/>
  <c r="AB128" i="2" s="1"/>
  <c r="X159" i="3"/>
  <c r="BG159" i="2" s="1"/>
  <c r="AA159" i="2" s="1"/>
  <c r="Y176" i="3"/>
  <c r="BH176" i="2" s="1"/>
  <c r="AB176" i="2" s="1"/>
  <c r="Y139" i="3"/>
  <c r="BH139" i="2" s="1"/>
  <c r="AB139" i="2" s="1"/>
  <c r="Y125" i="3"/>
  <c r="BH125" i="2" s="1"/>
  <c r="AB125" i="2" s="1"/>
  <c r="Y161" i="3"/>
  <c r="BH161" i="2" s="1"/>
  <c r="AB161" i="2" s="1"/>
  <c r="X149" i="3"/>
  <c r="BG149" i="2" s="1"/>
  <c r="AA149" i="2" s="1"/>
  <c r="X133" i="3"/>
  <c r="BG133" i="2" s="1"/>
  <c r="AA133" i="2" s="1"/>
  <c r="X142" i="3"/>
  <c r="BG142" i="2" s="1"/>
  <c r="AA142" i="2" s="1"/>
  <c r="X143" i="3"/>
  <c r="BG143" i="2" s="1"/>
  <c r="AA143" i="2" s="1"/>
  <c r="Z174" i="3"/>
  <c r="BI174" i="2" s="1"/>
  <c r="AC174" i="2" s="1"/>
  <c r="X130" i="3"/>
  <c r="BG130" i="2" s="1"/>
  <c r="AA130" i="2" s="1"/>
  <c r="X121" i="3"/>
  <c r="BG121" i="2" s="1"/>
  <c r="AA121" i="2" s="1"/>
  <c r="Y187" i="3"/>
  <c r="BH187" i="2" s="1"/>
  <c r="AB187" i="2" s="1"/>
  <c r="Y179" i="3"/>
  <c r="BH179" i="2" s="1"/>
  <c r="AB179" i="2" s="1"/>
  <c r="Y157" i="3"/>
  <c r="BH157" i="2" s="1"/>
  <c r="AB157" i="2" s="1"/>
  <c r="Y150" i="3"/>
  <c r="BH150" i="2" s="1"/>
  <c r="AB150" i="2" s="1"/>
  <c r="X152" i="3"/>
  <c r="BG152" i="2" s="1"/>
  <c r="AA152" i="2" s="1"/>
  <c r="X171" i="3"/>
  <c r="BG171" i="2" s="1"/>
  <c r="AA171" i="2" s="1"/>
  <c r="Z184" i="3"/>
  <c r="BI184" i="2" s="1"/>
  <c r="AC184" i="2" s="1"/>
  <c r="Y135" i="3"/>
  <c r="BH135" i="2" s="1"/>
  <c r="AB135" i="2" s="1"/>
  <c r="Y186" i="3"/>
  <c r="BH186" i="2" s="1"/>
  <c r="AB186" i="2" s="1"/>
  <c r="Z115" i="3"/>
  <c r="BI115" i="2" s="1"/>
  <c r="AC115" i="2" s="1"/>
  <c r="AA115" i="3" s="1"/>
  <c r="BJ115" i="2" s="1"/>
  <c r="Z183" i="3"/>
  <c r="BI183" i="2" s="1"/>
  <c r="AC183" i="2" s="1"/>
  <c r="AE176" i="1"/>
  <c r="Y138" i="3"/>
  <c r="BH138" i="2" s="1"/>
  <c r="AB138" i="2" s="1"/>
  <c r="D156" i="1"/>
  <c r="AD175" i="1"/>
  <c r="T200" i="3"/>
  <c r="T201" i="3" s="1"/>
  <c r="T194" i="3"/>
  <c r="BC192" i="2"/>
  <c r="BC193" i="2" s="1"/>
  <c r="AC160" i="2"/>
  <c r="AA160" i="3" s="1"/>
  <c r="AF169" i="1"/>
  <c r="AF129" i="1"/>
  <c r="AD166" i="1"/>
  <c r="AF136" i="1"/>
  <c r="AE185" i="1"/>
  <c r="W146" i="3"/>
  <c r="BF146" i="2" s="1"/>
  <c r="Z146" i="2" s="1"/>
  <c r="Z178" i="3"/>
  <c r="BI178" i="2" s="1"/>
  <c r="AC178" i="2" s="1"/>
  <c r="AC178" i="1"/>
  <c r="AC193" i="1" s="1"/>
  <c r="AF171" i="1"/>
  <c r="AF151" i="1"/>
  <c r="AE170" i="1"/>
  <c r="AF163" i="1"/>
  <c r="D146" i="1"/>
  <c r="W112" i="2"/>
  <c r="AD116" i="2"/>
  <c r="AE133" i="1"/>
  <c r="AE125" i="1"/>
  <c r="AA137" i="3"/>
  <c r="BJ137" i="2" s="1"/>
  <c r="AD137" i="2" s="1"/>
  <c r="AB137" i="3" s="1"/>
  <c r="BK137" i="2" s="1"/>
  <c r="AE182" i="1"/>
  <c r="AE142" i="1"/>
  <c r="AD112" i="1"/>
  <c r="AE186" i="1"/>
  <c r="Y158" i="3"/>
  <c r="BH158" i="2" s="1"/>
  <c r="AB158" i="2" s="1"/>
  <c r="AA205" i="1"/>
  <c r="AA206" i="1" s="1"/>
  <c r="D130" i="1"/>
  <c r="AE180" i="1"/>
  <c r="AF184" i="1"/>
  <c r="AE158" i="1"/>
  <c r="AE137" i="1"/>
  <c r="Z113" i="3"/>
  <c r="BI113" i="2" s="1"/>
  <c r="AC113" i="2" s="1"/>
  <c r="Y170" i="3"/>
  <c r="BH170" i="2" s="1"/>
  <c r="AB170" i="2" s="1"/>
  <c r="Y175" i="3"/>
  <c r="BH175" i="2" s="1"/>
  <c r="AB175" i="2" s="1"/>
  <c r="X181" i="3"/>
  <c r="BG181" i="2" s="1"/>
  <c r="AA181" i="2" s="1"/>
  <c r="AD118" i="1"/>
  <c r="Z169" i="3"/>
  <c r="BI169" i="2" s="1"/>
  <c r="AC169" i="2" s="1"/>
  <c r="AE116" i="1"/>
  <c r="Z156" i="3"/>
  <c r="BI156" i="2" s="1"/>
  <c r="AC156" i="2" s="1"/>
  <c r="Y165" i="3"/>
  <c r="BH165" i="2" s="1"/>
  <c r="AB165" i="2" s="1"/>
  <c r="AF149" i="1"/>
  <c r="AD177" i="1"/>
  <c r="AE188" i="1"/>
  <c r="AE138" i="1"/>
  <c r="AE161" i="1"/>
  <c r="D167" i="1"/>
  <c r="AE121" i="1"/>
  <c r="AD145" i="1"/>
  <c r="AD160" i="1"/>
  <c r="AD126" i="1"/>
  <c r="AE135" i="1"/>
  <c r="AE148" i="1"/>
  <c r="AE134" i="1"/>
  <c r="AE139" i="1"/>
  <c r="AD141" i="1"/>
  <c r="AB193" i="1"/>
  <c r="AE179" i="1"/>
  <c r="AF153" i="1"/>
  <c r="Z151" i="3"/>
  <c r="BI151" i="2" s="1"/>
  <c r="AC151" i="2" s="1"/>
  <c r="AD168" i="1"/>
  <c r="D131" i="1"/>
  <c r="AE150" i="1"/>
  <c r="AE159" i="1"/>
  <c r="AE124" i="1"/>
  <c r="Y131" i="3"/>
  <c r="BH131" i="2" s="1"/>
  <c r="AB131" i="2" s="1"/>
  <c r="X148" i="3"/>
  <c r="BG148" i="2" s="1"/>
  <c r="AA148" i="2" s="1"/>
  <c r="X145" i="3"/>
  <c r="BG145" i="2" s="1"/>
  <c r="AA145" i="2" s="1"/>
  <c r="X141" i="3"/>
  <c r="BG141" i="2" s="1"/>
  <c r="AA141" i="2" s="1"/>
  <c r="AF122" i="1"/>
  <c r="AD123" i="1"/>
  <c r="AA172" i="3"/>
  <c r="BJ172" i="2" s="1"/>
  <c r="AD172" i="2" s="1"/>
  <c r="Y117" i="3"/>
  <c r="BH117" i="2" s="1"/>
  <c r="AB117" i="2" s="1"/>
  <c r="AD132" i="1"/>
  <c r="AD174" i="1"/>
  <c r="AE120" i="1"/>
  <c r="AF181" i="1"/>
  <c r="AF143" i="1"/>
  <c r="AD173" i="1"/>
  <c r="AE119" i="1"/>
  <c r="AD165" i="1"/>
  <c r="AD117" i="1"/>
  <c r="D187" i="1"/>
  <c r="AF162" i="1"/>
  <c r="AD147" i="1"/>
  <c r="AF114" i="1"/>
  <c r="AE152" i="1"/>
  <c r="AD189" i="1"/>
  <c r="AD128" i="1"/>
  <c r="X144" i="3"/>
  <c r="BG144" i="2" s="1"/>
  <c r="AA144" i="2" s="1"/>
  <c r="AD115" i="1"/>
  <c r="AC168" i="2"/>
  <c r="AA168" i="3" s="1"/>
  <c r="AE144" i="1"/>
  <c r="AE113" i="1"/>
  <c r="Y136" i="3"/>
  <c r="BH136" i="2" s="1"/>
  <c r="AB136" i="2" s="1"/>
  <c r="AF183" i="1"/>
  <c r="AD164" i="1"/>
  <c r="AE157" i="1"/>
  <c r="AF127" i="1"/>
  <c r="Z189" i="3"/>
  <c r="BI189" i="2" s="1"/>
  <c r="AC189" i="2" s="1"/>
  <c r="Y124" i="3"/>
  <c r="BH124" i="2" s="1"/>
  <c r="AB124" i="2" s="1"/>
  <c r="AF172" i="1"/>
  <c r="Y122" i="3"/>
  <c r="BH122" i="2" s="1"/>
  <c r="AB122" i="2" s="1"/>
  <c r="Y126" i="3"/>
  <c r="BH126" i="2" s="1"/>
  <c r="AB126" i="2" s="1"/>
  <c r="BJ168" i="2" l="1"/>
  <c r="Z126" i="3"/>
  <c r="BI126" i="2" s="1"/>
  <c r="AC126" i="2" s="1"/>
  <c r="Y127" i="3"/>
  <c r="BH127" i="2" s="1"/>
  <c r="AB127" i="2" s="1"/>
  <c r="Z175" i="3"/>
  <c r="BI175" i="2" s="1"/>
  <c r="AC175" i="2" s="1"/>
  <c r="AA123" i="3"/>
  <c r="BJ123" i="2" s="1"/>
  <c r="AD123" i="2" s="1"/>
  <c r="AB172" i="3"/>
  <c r="BK172" i="2" s="1"/>
  <c r="AE172" i="2" s="1"/>
  <c r="Z170" i="3"/>
  <c r="BI170" i="2" s="1"/>
  <c r="AC170" i="2" s="1"/>
  <c r="Z158" i="3"/>
  <c r="BI158" i="2" s="1"/>
  <c r="AC158" i="2" s="1"/>
  <c r="Z157" i="3"/>
  <c r="BI157" i="2" s="1"/>
  <c r="AC157" i="2" s="1"/>
  <c r="Y133" i="3"/>
  <c r="BH133" i="2" s="1"/>
  <c r="AB133" i="2" s="1"/>
  <c r="X164" i="3"/>
  <c r="BG164" i="2" s="1"/>
  <c r="AA164" i="2" s="1"/>
  <c r="Z167" i="3"/>
  <c r="BI167" i="2" s="1"/>
  <c r="AC167" i="2" s="1"/>
  <c r="AA147" i="3"/>
  <c r="BJ147" i="2" s="1"/>
  <c r="AD147" i="2" s="1"/>
  <c r="Y181" i="3"/>
  <c r="BH181" i="2" s="1"/>
  <c r="AB181" i="2" s="1"/>
  <c r="AA114" i="3"/>
  <c r="BJ114" i="2" s="1"/>
  <c r="AD114" i="2" s="1"/>
  <c r="Z150" i="3"/>
  <c r="BI150" i="2" s="1"/>
  <c r="AC150" i="2" s="1"/>
  <c r="Y118" i="3"/>
  <c r="BH118" i="2" s="1"/>
  <c r="AB118" i="2" s="1"/>
  <c r="Z124" i="3"/>
  <c r="BI124" i="2" s="1"/>
  <c r="AC124" i="2" s="1"/>
  <c r="Z165" i="3"/>
  <c r="BI165" i="2" s="1"/>
  <c r="AC165" i="2" s="1"/>
  <c r="AA113" i="3"/>
  <c r="BJ113" i="2" s="1"/>
  <c r="AD113" i="2" s="1"/>
  <c r="Z179" i="3"/>
  <c r="BI179" i="2" s="1"/>
  <c r="AC179" i="2" s="1"/>
  <c r="Y149" i="3"/>
  <c r="BH149" i="2" s="1"/>
  <c r="AB149" i="2" s="1"/>
  <c r="AA166" i="3"/>
  <c r="BJ166" i="2" s="1"/>
  <c r="AD166" i="2" s="1"/>
  <c r="AA188" i="3"/>
  <c r="BJ188" i="2" s="1"/>
  <c r="AD188" i="2" s="1"/>
  <c r="Z163" i="3"/>
  <c r="BI163" i="2" s="1"/>
  <c r="AC163" i="2" s="1"/>
  <c r="Y144" i="3"/>
  <c r="BH144" i="2" s="1"/>
  <c r="AB144" i="2" s="1"/>
  <c r="Y143" i="3"/>
  <c r="BH143" i="2" s="1"/>
  <c r="AB143" i="2" s="1"/>
  <c r="Z128" i="3"/>
  <c r="BI128" i="2" s="1"/>
  <c r="AC128" i="2" s="1"/>
  <c r="AA189" i="3"/>
  <c r="BJ189" i="2" s="1"/>
  <c r="AD189" i="2" s="1"/>
  <c r="AA156" i="3"/>
  <c r="BJ156" i="2" s="1"/>
  <c r="AD156" i="2" s="1"/>
  <c r="Z187" i="3"/>
  <c r="BI187" i="2" s="1"/>
  <c r="AC187" i="2" s="1"/>
  <c r="Z161" i="3"/>
  <c r="BI161" i="2" s="1"/>
  <c r="AC161" i="2" s="1"/>
  <c r="Y129" i="3"/>
  <c r="BH129" i="2" s="1"/>
  <c r="AB129" i="2" s="1"/>
  <c r="Z173" i="3"/>
  <c r="BI173" i="2" s="1"/>
  <c r="AC173" i="2" s="1"/>
  <c r="AA177" i="3"/>
  <c r="BJ177" i="2" s="1"/>
  <c r="AD177" i="2" s="1"/>
  <c r="Z131" i="3"/>
  <c r="BI131" i="2" s="1"/>
  <c r="AC131" i="2" s="1"/>
  <c r="Z122" i="3"/>
  <c r="BI122" i="2" s="1"/>
  <c r="AC122" i="2" s="1"/>
  <c r="Y121" i="3"/>
  <c r="BH121" i="2" s="1"/>
  <c r="AB121" i="2" s="1"/>
  <c r="Z125" i="3"/>
  <c r="BI125" i="2" s="1"/>
  <c r="AC125" i="2" s="1"/>
  <c r="Z134" i="3"/>
  <c r="BI134" i="2" s="1"/>
  <c r="AC134" i="2" s="1"/>
  <c r="Z119" i="3"/>
  <c r="BI119" i="2" s="1"/>
  <c r="AC119" i="2" s="1"/>
  <c r="X132" i="3"/>
  <c r="BG132" i="2" s="1"/>
  <c r="AA132" i="2" s="1"/>
  <c r="Y159" i="3"/>
  <c r="BH159" i="2" s="1"/>
  <c r="AB159" i="2" s="1"/>
  <c r="Y142" i="3"/>
  <c r="BH142" i="2" s="1"/>
  <c r="AB142" i="2" s="1"/>
  <c r="Y141" i="3"/>
  <c r="BH141" i="2" s="1"/>
  <c r="AB141" i="2" s="1"/>
  <c r="Y145" i="3"/>
  <c r="BH145" i="2" s="1"/>
  <c r="AB145" i="2" s="1"/>
  <c r="AA169" i="3"/>
  <c r="BJ169" i="2" s="1"/>
  <c r="AD169" i="2" s="1"/>
  <c r="AA184" i="3"/>
  <c r="BJ184" i="2" s="1"/>
  <c r="AD184" i="2" s="1"/>
  <c r="Y130" i="3"/>
  <c r="BH130" i="2" s="1"/>
  <c r="AB130" i="2" s="1"/>
  <c r="Z139" i="3"/>
  <c r="BI139" i="2" s="1"/>
  <c r="AC139" i="2" s="1"/>
  <c r="Y162" i="3"/>
  <c r="BH162" i="2" s="1"/>
  <c r="AB162" i="2" s="1"/>
  <c r="Z120" i="3"/>
  <c r="BI120" i="2" s="1"/>
  <c r="AC120" i="2" s="1"/>
  <c r="Z153" i="3"/>
  <c r="BI153" i="2" s="1"/>
  <c r="AC153" i="2" s="1"/>
  <c r="Y152" i="3"/>
  <c r="BH152" i="2" s="1"/>
  <c r="AB152" i="2" s="1"/>
  <c r="Z117" i="3"/>
  <c r="BI117" i="2" s="1"/>
  <c r="AC117" i="2" s="1"/>
  <c r="Y148" i="3"/>
  <c r="BH148" i="2" s="1"/>
  <c r="AB148" i="2" s="1"/>
  <c r="Y171" i="3"/>
  <c r="BH171" i="2" s="1"/>
  <c r="AB171" i="2" s="1"/>
  <c r="AA174" i="3"/>
  <c r="BJ174" i="2" s="1"/>
  <c r="AD174" i="2" s="1"/>
  <c r="Z176" i="3"/>
  <c r="BI176" i="2" s="1"/>
  <c r="AC176" i="2" s="1"/>
  <c r="Z180" i="3"/>
  <c r="BI180" i="2" s="1"/>
  <c r="AC180" i="2" s="1"/>
  <c r="AB182" i="3"/>
  <c r="BK182" i="2" s="1"/>
  <c r="AE182" i="2" s="1"/>
  <c r="AA185" i="3"/>
  <c r="BJ185" i="2" s="1"/>
  <c r="AD185" i="2" s="1"/>
  <c r="D114" i="1"/>
  <c r="D143" i="1"/>
  <c r="D122" i="1"/>
  <c r="AF179" i="1"/>
  <c r="AF134" i="1"/>
  <c r="BJ160" i="2"/>
  <c r="AD160" i="2" s="1"/>
  <c r="AF161" i="1"/>
  <c r="D149" i="1"/>
  <c r="AF182" i="1"/>
  <c r="U112" i="3"/>
  <c r="AF170" i="1"/>
  <c r="AE175" i="1"/>
  <c r="AE128" i="1"/>
  <c r="AE165" i="1"/>
  <c r="AF148" i="1"/>
  <c r="AE145" i="1"/>
  <c r="AF138" i="1"/>
  <c r="AE118" i="1"/>
  <c r="AF180" i="1"/>
  <c r="AF186" i="1"/>
  <c r="X146" i="3"/>
  <c r="BG146" i="2" s="1"/>
  <c r="AA146" i="2" s="1"/>
  <c r="D129" i="1"/>
  <c r="AA183" i="3"/>
  <c r="BJ183" i="2" s="1"/>
  <c r="AD183" i="2" s="1"/>
  <c r="AE160" i="1"/>
  <c r="D184" i="1"/>
  <c r="Z135" i="3"/>
  <c r="BI135" i="2" s="1"/>
  <c r="AC135" i="2" s="1"/>
  <c r="AF157" i="1"/>
  <c r="AE164" i="1"/>
  <c r="AF144" i="1"/>
  <c r="D181" i="1"/>
  <c r="AF124" i="1"/>
  <c r="AE168" i="1"/>
  <c r="AB205" i="1"/>
  <c r="AB206" i="1" s="1"/>
  <c r="BC204" i="2"/>
  <c r="BC205" i="2" s="1"/>
  <c r="AF185" i="1"/>
  <c r="AE147" i="1"/>
  <c r="AF119" i="1"/>
  <c r="AF159" i="1"/>
  <c r="AF135" i="1"/>
  <c r="AF121" i="1"/>
  <c r="AF188" i="1"/>
  <c r="AF137" i="1"/>
  <c r="AE112" i="1"/>
  <c r="AF125" i="1"/>
  <c r="D151" i="1"/>
  <c r="D169" i="1"/>
  <c r="AD115" i="2"/>
  <c r="AB115" i="3" s="1"/>
  <c r="BK115" i="2" s="1"/>
  <c r="AF120" i="1"/>
  <c r="D183" i="1"/>
  <c r="AD168" i="2"/>
  <c r="AB168" i="3" s="1"/>
  <c r="AE189" i="1"/>
  <c r="D162" i="1"/>
  <c r="AE141" i="1"/>
  <c r="D171" i="1"/>
  <c r="D136" i="1"/>
  <c r="Z136" i="3"/>
  <c r="BI136" i="2" s="1"/>
  <c r="AC136" i="2" s="1"/>
  <c r="AE132" i="1"/>
  <c r="D163" i="1"/>
  <c r="D172" i="1"/>
  <c r="AF152" i="1"/>
  <c r="AE173" i="1"/>
  <c r="AA151" i="3"/>
  <c r="BJ151" i="2" s="1"/>
  <c r="AD151" i="2" s="1"/>
  <c r="AE177" i="1"/>
  <c r="AF116" i="1"/>
  <c r="AC205" i="1"/>
  <c r="AC206" i="1" s="1"/>
  <c r="AF133" i="1"/>
  <c r="AE137" i="2"/>
  <c r="W192" i="2"/>
  <c r="W193" i="2" s="1"/>
  <c r="Z138" i="3"/>
  <c r="BI138" i="2" s="1"/>
  <c r="AC138" i="2" s="1"/>
  <c r="Z186" i="3"/>
  <c r="BI186" i="2" s="1"/>
  <c r="AC186" i="2" s="1"/>
  <c r="AE117" i="1"/>
  <c r="D153" i="1"/>
  <c r="AF113" i="1"/>
  <c r="AE115" i="1"/>
  <c r="AE123" i="1"/>
  <c r="AF139" i="1"/>
  <c r="D127" i="1"/>
  <c r="AE174" i="1"/>
  <c r="AF150" i="1"/>
  <c r="AE126" i="1"/>
  <c r="AB116" i="3"/>
  <c r="BK116" i="2" s="1"/>
  <c r="AE116" i="2" s="1"/>
  <c r="AF158" i="1"/>
  <c r="AF142" i="1"/>
  <c r="AA178" i="3"/>
  <c r="BJ178" i="2" s="1"/>
  <c r="AD178" i="2" s="1"/>
  <c r="AD178" i="1"/>
  <c r="AD193" i="1" s="1"/>
  <c r="AE166" i="1"/>
  <c r="AF176" i="1"/>
  <c r="BK168" i="2" l="1"/>
  <c r="AE168" i="2" s="1"/>
  <c r="AD205" i="1"/>
  <c r="AD206" i="1" s="1"/>
  <c r="AA136" i="3"/>
  <c r="BJ136" i="2" s="1"/>
  <c r="AD136" i="2" s="1"/>
  <c r="AA161" i="3"/>
  <c r="BJ161" i="2" s="1"/>
  <c r="AD161" i="2" s="1"/>
  <c r="AB188" i="3"/>
  <c r="BK188" i="2" s="1"/>
  <c r="AE188" i="2" s="1"/>
  <c r="AA150" i="3"/>
  <c r="BJ150" i="2" s="1"/>
  <c r="AD150" i="2" s="1"/>
  <c r="AA158" i="3"/>
  <c r="BJ158" i="2" s="1"/>
  <c r="AD158" i="2" s="1"/>
  <c r="AA163" i="3"/>
  <c r="BJ163" i="2" s="1"/>
  <c r="AD163" i="2" s="1"/>
  <c r="AA187" i="3"/>
  <c r="BJ187" i="2" s="1"/>
  <c r="AD187" i="2" s="1"/>
  <c r="AB166" i="3"/>
  <c r="BK166" i="2" s="1"/>
  <c r="AE166" i="2" s="1"/>
  <c r="AB114" i="3"/>
  <c r="BK114" i="2" s="1"/>
  <c r="AE114" i="2" s="1"/>
  <c r="AA170" i="3"/>
  <c r="BJ170" i="2" s="1"/>
  <c r="AD170" i="2" s="1"/>
  <c r="AA157" i="3"/>
  <c r="BJ157" i="2" s="1"/>
  <c r="AD157" i="2" s="1"/>
  <c r="AB151" i="3"/>
  <c r="BK151" i="2" s="1"/>
  <c r="AE151" i="2" s="1"/>
  <c r="AB174" i="3"/>
  <c r="BK174" i="2" s="1"/>
  <c r="AE174" i="2" s="1"/>
  <c r="AB156" i="3"/>
  <c r="BK156" i="2" s="1"/>
  <c r="AE156" i="2" s="1"/>
  <c r="Z149" i="3"/>
  <c r="BI149" i="2" s="1"/>
  <c r="AC149" i="2" s="1"/>
  <c r="Z181" i="3"/>
  <c r="BI181" i="2" s="1"/>
  <c r="AC181" i="2" s="1"/>
  <c r="AC172" i="3"/>
  <c r="BL172" i="2" s="1"/>
  <c r="BM172" i="2" s="1"/>
  <c r="Z118" i="3"/>
  <c r="BI118" i="2" s="1"/>
  <c r="AC118" i="2" s="1"/>
  <c r="AB183" i="3"/>
  <c r="BK183" i="2" s="1"/>
  <c r="AE183" i="2" s="1"/>
  <c r="AB185" i="3"/>
  <c r="BK185" i="2" s="1"/>
  <c r="AE185" i="2" s="1"/>
  <c r="AA122" i="3"/>
  <c r="BJ122" i="2" s="1"/>
  <c r="AD122" i="2" s="1"/>
  <c r="AB189" i="3"/>
  <c r="BK189" i="2" s="1"/>
  <c r="AE189" i="2" s="1"/>
  <c r="AA179" i="3"/>
  <c r="BJ179" i="2" s="1"/>
  <c r="AD179" i="2" s="1"/>
  <c r="AB147" i="3"/>
  <c r="BK147" i="2" s="1"/>
  <c r="AE147" i="2" s="1"/>
  <c r="AB123" i="3"/>
  <c r="BK123" i="2" s="1"/>
  <c r="AE123" i="2" s="1"/>
  <c r="AC116" i="3"/>
  <c r="BL116" i="2" s="1"/>
  <c r="BM116" i="2" s="1"/>
  <c r="AA131" i="3"/>
  <c r="BJ131" i="2" s="1"/>
  <c r="AD131" i="2" s="1"/>
  <c r="AA128" i="3"/>
  <c r="BJ128" i="2" s="1"/>
  <c r="AD128" i="2" s="1"/>
  <c r="AB113" i="3"/>
  <c r="BK113" i="2" s="1"/>
  <c r="AE113" i="2" s="1"/>
  <c r="AA167" i="3"/>
  <c r="BJ167" i="2" s="1"/>
  <c r="AD167" i="2" s="1"/>
  <c r="AA175" i="3"/>
  <c r="BJ175" i="2" s="1"/>
  <c r="AD175" i="2" s="1"/>
  <c r="Z129" i="3"/>
  <c r="BI129" i="2" s="1"/>
  <c r="AC129" i="2" s="1"/>
  <c r="AB177" i="3"/>
  <c r="BK177" i="2" s="1"/>
  <c r="AE177" i="2" s="1"/>
  <c r="Z143" i="3"/>
  <c r="BI143" i="2" s="1"/>
  <c r="AC143" i="2" s="1"/>
  <c r="AA165" i="3"/>
  <c r="BJ165" i="2" s="1"/>
  <c r="AD165" i="2" s="1"/>
  <c r="Y164" i="3"/>
  <c r="BH164" i="2" s="1"/>
  <c r="AB164" i="2" s="1"/>
  <c r="Z127" i="3"/>
  <c r="BI127" i="2" s="1"/>
  <c r="AC127" i="2" s="1"/>
  <c r="W204" i="2"/>
  <c r="W205" i="2" s="1"/>
  <c r="U193" i="3"/>
  <c r="AA173" i="3"/>
  <c r="BJ173" i="2" s="1"/>
  <c r="AD173" i="2" s="1"/>
  <c r="Z144" i="3"/>
  <c r="BI144" i="2" s="1"/>
  <c r="AC144" i="2" s="1"/>
  <c r="AA124" i="3"/>
  <c r="BJ124" i="2" s="1"/>
  <c r="AD124" i="2" s="1"/>
  <c r="Z133" i="3"/>
  <c r="BI133" i="2" s="1"/>
  <c r="AC133" i="2" s="1"/>
  <c r="AA126" i="3"/>
  <c r="BJ126" i="2" s="1"/>
  <c r="AD126" i="2" s="1"/>
  <c r="AA186" i="3"/>
  <c r="BJ186" i="2" s="1"/>
  <c r="AD186" i="2" s="1"/>
  <c r="AA153" i="3"/>
  <c r="BJ153" i="2" s="1"/>
  <c r="AD153" i="2" s="1"/>
  <c r="D113" i="1"/>
  <c r="AF132" i="1"/>
  <c r="AF141" i="1"/>
  <c r="D144" i="1"/>
  <c r="AF128" i="1"/>
  <c r="BD112" i="2"/>
  <c r="U192" i="3"/>
  <c r="D161" i="1"/>
  <c r="AF173" i="1"/>
  <c r="D119" i="1"/>
  <c r="AF165" i="1"/>
  <c r="Z171" i="3"/>
  <c r="BI171" i="2" s="1"/>
  <c r="AC171" i="2" s="1"/>
  <c r="Y146" i="3"/>
  <c r="BH146" i="2" s="1"/>
  <c r="AB146" i="2" s="1"/>
  <c r="D138" i="1"/>
  <c r="AA180" i="3"/>
  <c r="BJ180" i="2" s="1"/>
  <c r="AD180" i="2" s="1"/>
  <c r="Z148" i="3"/>
  <c r="BI148" i="2" s="1"/>
  <c r="AC148" i="2" s="1"/>
  <c r="AA120" i="3"/>
  <c r="BJ120" i="2" s="1"/>
  <c r="AD120" i="2" s="1"/>
  <c r="AB184" i="3"/>
  <c r="BK184" i="2" s="1"/>
  <c r="AE184" i="2" s="1"/>
  <c r="Z142" i="3"/>
  <c r="BI142" i="2" s="1"/>
  <c r="AC142" i="2" s="1"/>
  <c r="AA134" i="3"/>
  <c r="BJ134" i="2" s="1"/>
  <c r="AD134" i="2" s="1"/>
  <c r="AA119" i="3"/>
  <c r="BJ119" i="2" s="1"/>
  <c r="AD119" i="2" s="1"/>
  <c r="AA138" i="3"/>
  <c r="BJ138" i="2" s="1"/>
  <c r="AD138" i="2" s="1"/>
  <c r="D152" i="1"/>
  <c r="D125" i="1"/>
  <c r="AF166" i="1"/>
  <c r="AF126" i="1"/>
  <c r="D116" i="1"/>
  <c r="D120" i="1"/>
  <c r="D121" i="1"/>
  <c r="AF147" i="1"/>
  <c r="AF160" i="1"/>
  <c r="D186" i="1"/>
  <c r="AF145" i="1"/>
  <c r="D134" i="1"/>
  <c r="AF174" i="1"/>
  <c r="AA135" i="3"/>
  <c r="BJ135" i="2" s="1"/>
  <c r="AD135" i="2" s="1"/>
  <c r="Z141" i="3"/>
  <c r="BI141" i="2" s="1"/>
  <c r="AC141" i="2" s="1"/>
  <c r="AB178" i="3"/>
  <c r="BK178" i="2" s="1"/>
  <c r="AE178" i="2" s="1"/>
  <c r="AE178" i="1"/>
  <c r="D139" i="1"/>
  <c r="AF177" i="1"/>
  <c r="AE115" i="2"/>
  <c r="AC115" i="3" s="1"/>
  <c r="BL115" i="2" s="1"/>
  <c r="BM115" i="2" s="1"/>
  <c r="AF112" i="1"/>
  <c r="D135" i="1"/>
  <c r="AF168" i="1"/>
  <c r="AF164" i="1"/>
  <c r="AB160" i="3"/>
  <c r="BK160" i="2" s="1"/>
  <c r="AE160" i="2" s="1"/>
  <c r="AF175" i="1"/>
  <c r="AC182" i="3"/>
  <c r="BL182" i="2" s="1"/>
  <c r="BM182" i="2" s="1"/>
  <c r="AA176" i="3"/>
  <c r="BJ176" i="2" s="1"/>
  <c r="AD176" i="2" s="1"/>
  <c r="AA117" i="3"/>
  <c r="BJ117" i="2" s="1"/>
  <c r="AD117" i="2" s="1"/>
  <c r="Z162" i="3"/>
  <c r="BI162" i="2" s="1"/>
  <c r="AC162" i="2" s="1"/>
  <c r="AB169" i="3"/>
  <c r="BK169" i="2" s="1"/>
  <c r="AE169" i="2" s="1"/>
  <c r="Z159" i="3"/>
  <c r="BI159" i="2" s="1"/>
  <c r="AC159" i="2" s="1"/>
  <c r="AA125" i="3"/>
  <c r="BJ125" i="2" s="1"/>
  <c r="AD125" i="2" s="1"/>
  <c r="AF189" i="1"/>
  <c r="D180" i="1"/>
  <c r="D170" i="1"/>
  <c r="D182" i="1"/>
  <c r="D179" i="1"/>
  <c r="D188" i="1"/>
  <c r="Z130" i="3"/>
  <c r="BI130" i="2" s="1"/>
  <c r="AC130" i="2" s="1"/>
  <c r="D176" i="1"/>
  <c r="AF117" i="1"/>
  <c r="D150" i="1"/>
  <c r="D133" i="1"/>
  <c r="D137" i="1"/>
  <c r="D159" i="1"/>
  <c r="D185" i="1"/>
  <c r="D124" i="1"/>
  <c r="D157" i="1"/>
  <c r="D148" i="1"/>
  <c r="Z152" i="3"/>
  <c r="BI152" i="2" s="1"/>
  <c r="AC152" i="2" s="1"/>
  <c r="AA139" i="3"/>
  <c r="BJ139" i="2" s="1"/>
  <c r="AD139" i="2" s="1"/>
  <c r="Z145" i="3"/>
  <c r="BI145" i="2" s="1"/>
  <c r="AC145" i="2" s="1"/>
  <c r="Y132" i="3"/>
  <c r="BH132" i="2" s="1"/>
  <c r="AB132" i="2" s="1"/>
  <c r="Z121" i="3"/>
  <c r="BI121" i="2" s="1"/>
  <c r="AC121" i="2" s="1"/>
  <c r="D158" i="1"/>
  <c r="AF123" i="1"/>
  <c r="D142" i="1"/>
  <c r="AF115" i="1"/>
  <c r="AC137" i="3"/>
  <c r="BL137" i="2" s="1"/>
  <c r="BM137" i="2" s="1"/>
  <c r="AF118" i="1"/>
  <c r="AC174" i="3" l="1"/>
  <c r="BL174" i="2" s="1"/>
  <c r="BM174" i="2" s="1"/>
  <c r="AC151" i="3"/>
  <c r="BL151" i="2" s="1"/>
  <c r="BM151" i="2" s="1"/>
  <c r="Z146" i="3"/>
  <c r="BI146" i="2" s="1"/>
  <c r="AC146" i="2" s="1"/>
  <c r="AA127" i="3"/>
  <c r="BJ127" i="2" s="1"/>
  <c r="AD127" i="2" s="1"/>
  <c r="AC147" i="3"/>
  <c r="BL147" i="2" s="1"/>
  <c r="BM147" i="2" s="1"/>
  <c r="AA118" i="3"/>
  <c r="BJ118" i="2" s="1"/>
  <c r="AD118" i="2" s="1"/>
  <c r="AB158" i="3"/>
  <c r="BK158" i="2" s="1"/>
  <c r="AE158" i="2" s="1"/>
  <c r="AB186" i="3"/>
  <c r="BK186" i="2" s="1"/>
  <c r="AE186" i="2" s="1"/>
  <c r="AC123" i="3"/>
  <c r="BL123" i="2" s="1"/>
  <c r="BM123" i="2" s="1"/>
  <c r="AA171" i="3"/>
  <c r="BJ171" i="2" s="1"/>
  <c r="AD171" i="2" s="1"/>
  <c r="AA133" i="3"/>
  <c r="BJ133" i="2" s="1"/>
  <c r="AD133" i="2" s="1"/>
  <c r="Z164" i="3"/>
  <c r="BI164" i="2" s="1"/>
  <c r="AC164" i="2" s="1"/>
  <c r="AB167" i="3"/>
  <c r="BK167" i="2" s="1"/>
  <c r="AE167" i="2" s="1"/>
  <c r="AB150" i="3"/>
  <c r="BK150" i="2" s="1"/>
  <c r="AE150" i="2" s="1"/>
  <c r="Z132" i="3"/>
  <c r="BI132" i="2" s="1"/>
  <c r="AC132" i="2" s="1"/>
  <c r="AA129" i="3"/>
  <c r="BJ129" i="2" s="1"/>
  <c r="AD129" i="2" s="1"/>
  <c r="AA159" i="3"/>
  <c r="BJ159" i="2" s="1"/>
  <c r="AD159" i="2" s="1"/>
  <c r="AB163" i="3"/>
  <c r="BK163" i="2" s="1"/>
  <c r="AE163" i="2" s="1"/>
  <c r="AA152" i="3"/>
  <c r="BJ152" i="2" s="1"/>
  <c r="AD152" i="2" s="1"/>
  <c r="AC184" i="3"/>
  <c r="BL184" i="2" s="1"/>
  <c r="BM184" i="2" s="1"/>
  <c r="AB124" i="3"/>
  <c r="BK124" i="2" s="1"/>
  <c r="AE124" i="2" s="1"/>
  <c r="AC113" i="3"/>
  <c r="BL113" i="2" s="1"/>
  <c r="BM113" i="2" s="1"/>
  <c r="AA181" i="3"/>
  <c r="BJ181" i="2" s="1"/>
  <c r="AD181" i="2" s="1"/>
  <c r="AB170" i="3"/>
  <c r="BK170" i="2" s="1"/>
  <c r="AE170" i="2" s="1"/>
  <c r="AC188" i="3"/>
  <c r="BL188" i="2" s="1"/>
  <c r="BM188" i="2" s="1"/>
  <c r="AA144" i="3"/>
  <c r="BJ144" i="2" s="1"/>
  <c r="AD144" i="2" s="1"/>
  <c r="AB128" i="3"/>
  <c r="BK128" i="2" s="1"/>
  <c r="AE128" i="2" s="1"/>
  <c r="AC189" i="3"/>
  <c r="BL189" i="2" s="1"/>
  <c r="BM189" i="2" s="1"/>
  <c r="AC114" i="3"/>
  <c r="BL114" i="2" s="1"/>
  <c r="BM114" i="2" s="1"/>
  <c r="AB161" i="3"/>
  <c r="BK161" i="2" s="1"/>
  <c r="AE161" i="2" s="1"/>
  <c r="AB135" i="3"/>
  <c r="BK135" i="2" s="1"/>
  <c r="AE135" i="2" s="1"/>
  <c r="AB134" i="3"/>
  <c r="BK134" i="2" s="1"/>
  <c r="AE134" i="2" s="1"/>
  <c r="AB120" i="3"/>
  <c r="BK120" i="2" s="1"/>
  <c r="AE120" i="2" s="1"/>
  <c r="AB138" i="3"/>
  <c r="BK138" i="2" s="1"/>
  <c r="AE138" i="2" s="1"/>
  <c r="AA148" i="3"/>
  <c r="BJ148" i="2" s="1"/>
  <c r="AD148" i="2" s="1"/>
  <c r="AA143" i="3"/>
  <c r="BJ143" i="2" s="1"/>
  <c r="AD143" i="2" s="1"/>
  <c r="AB122" i="3"/>
  <c r="BK122" i="2" s="1"/>
  <c r="AE122" i="2" s="1"/>
  <c r="AC166" i="3"/>
  <c r="BL166" i="2" s="1"/>
  <c r="BM166" i="2" s="1"/>
  <c r="AB136" i="3"/>
  <c r="BK136" i="2" s="1"/>
  <c r="AE136" i="2" s="1"/>
  <c r="AB176" i="3"/>
  <c r="BK176" i="2" s="1"/>
  <c r="AE176" i="2" s="1"/>
  <c r="AA145" i="3"/>
  <c r="BJ145" i="2" s="1"/>
  <c r="AD145" i="2" s="1"/>
  <c r="AA121" i="3"/>
  <c r="BJ121" i="2" s="1"/>
  <c r="AD121" i="2" s="1"/>
  <c r="AB153" i="3"/>
  <c r="BK153" i="2" s="1"/>
  <c r="AE153" i="2" s="1"/>
  <c r="AC177" i="3"/>
  <c r="BL177" i="2" s="1"/>
  <c r="BM177" i="2" s="1"/>
  <c r="AC185" i="3"/>
  <c r="BL185" i="2" s="1"/>
  <c r="BM185" i="2" s="1"/>
  <c r="AC156" i="3"/>
  <c r="BL156" i="2" s="1"/>
  <c r="BM156" i="2" s="1"/>
  <c r="AA142" i="3"/>
  <c r="BJ142" i="2" s="1"/>
  <c r="AD142" i="2" s="1"/>
  <c r="D132" i="1"/>
  <c r="AB131" i="3"/>
  <c r="BK131" i="2" s="1"/>
  <c r="AE131" i="2" s="1"/>
  <c r="D115" i="1"/>
  <c r="D168" i="1"/>
  <c r="D177" i="1"/>
  <c r="D126" i="1"/>
  <c r="X112" i="2"/>
  <c r="AB173" i="3"/>
  <c r="BK173" i="2" s="1"/>
  <c r="AE173" i="2" s="1"/>
  <c r="AA149" i="3"/>
  <c r="BJ149" i="2" s="1"/>
  <c r="AD149" i="2" s="1"/>
  <c r="D166" i="1"/>
  <c r="D128" i="1"/>
  <c r="AF116" i="2"/>
  <c r="AC168" i="3"/>
  <c r="BL168" i="2" s="1"/>
  <c r="BM168" i="2" s="1"/>
  <c r="AB180" i="3"/>
  <c r="BK180" i="2" s="1"/>
  <c r="AE180" i="2" s="1"/>
  <c r="AB126" i="3"/>
  <c r="BK126" i="2" s="1"/>
  <c r="AE126" i="2" s="1"/>
  <c r="AB179" i="3"/>
  <c r="BK179" i="2" s="1"/>
  <c r="AE179" i="2" s="1"/>
  <c r="AB187" i="3"/>
  <c r="BK187" i="2" s="1"/>
  <c r="AE187" i="2" s="1"/>
  <c r="D189" i="1"/>
  <c r="D175" i="1"/>
  <c r="D160" i="1"/>
  <c r="AB119" i="3"/>
  <c r="BK119" i="2" s="1"/>
  <c r="AE119" i="2" s="1"/>
  <c r="D145" i="1"/>
  <c r="D165" i="1"/>
  <c r="AB165" i="3"/>
  <c r="BK165" i="2" s="1"/>
  <c r="AE165" i="2" s="1"/>
  <c r="AB157" i="3"/>
  <c r="BK157" i="2" s="1"/>
  <c r="AE157" i="2" s="1"/>
  <c r="AC169" i="3"/>
  <c r="BL169" i="2" s="1"/>
  <c r="BM169" i="2" s="1"/>
  <c r="D117" i="1"/>
  <c r="D112" i="1"/>
  <c r="D174" i="1"/>
  <c r="AC160" i="3"/>
  <c r="BL160" i="2" s="1"/>
  <c r="BM160" i="2" s="1"/>
  <c r="AF182" i="2"/>
  <c r="D173" i="1"/>
  <c r="AF172" i="2"/>
  <c r="AD172" i="3" s="1"/>
  <c r="D147" i="1"/>
  <c r="D141" i="1"/>
  <c r="AB139" i="3"/>
  <c r="BK139" i="2" s="1"/>
  <c r="AE139" i="2" s="1"/>
  <c r="AA141" i="3"/>
  <c r="BJ141" i="2" s="1"/>
  <c r="AD141" i="2" s="1"/>
  <c r="AB175" i="3"/>
  <c r="BK175" i="2" s="1"/>
  <c r="AE175" i="2" s="1"/>
  <c r="D118" i="1"/>
  <c r="AF137" i="2"/>
  <c r="AA162" i="3"/>
  <c r="BJ162" i="2" s="1"/>
  <c r="AD162" i="2" s="1"/>
  <c r="AF178" i="1"/>
  <c r="AF193" i="1" s="1"/>
  <c r="AC178" i="3"/>
  <c r="BL178" i="2" s="1"/>
  <c r="BM178" i="2" s="1"/>
  <c r="AE193" i="1"/>
  <c r="AA130" i="3"/>
  <c r="BJ130" i="2" s="1"/>
  <c r="AD130" i="2" s="1"/>
  <c r="AC183" i="3"/>
  <c r="BL183" i="2" s="1"/>
  <c r="BM183" i="2" s="1"/>
  <c r="D123" i="1"/>
  <c r="AB125" i="3"/>
  <c r="BK125" i="2" s="1"/>
  <c r="AE125" i="2" s="1"/>
  <c r="AB117" i="3"/>
  <c r="BK117" i="2" s="1"/>
  <c r="AE117" i="2" s="1"/>
  <c r="D164" i="1"/>
  <c r="AF115" i="2"/>
  <c r="U200" i="3"/>
  <c r="U201" i="3" s="1"/>
  <c r="U194" i="3"/>
  <c r="BD192" i="2"/>
  <c r="BD193" i="2" s="1"/>
  <c r="AF177" i="2" l="1"/>
  <c r="D177" i="2" s="1"/>
  <c r="AF169" i="2"/>
  <c r="D169" i="2" s="1"/>
  <c r="AF178" i="2"/>
  <c r="AF156" i="2"/>
  <c r="AG156" i="2" s="1"/>
  <c r="AF166" i="2"/>
  <c r="AD166" i="3" s="1"/>
  <c r="AC186" i="3"/>
  <c r="BL186" i="2" s="1"/>
  <c r="BM186" i="2" s="1"/>
  <c r="AB148" i="3"/>
  <c r="BK148" i="2" s="1"/>
  <c r="AE148" i="2" s="1"/>
  <c r="AC150" i="3"/>
  <c r="BL150" i="2" s="1"/>
  <c r="BM150" i="2" s="1"/>
  <c r="AB118" i="3"/>
  <c r="BK118" i="2" s="1"/>
  <c r="AE118" i="2" s="1"/>
  <c r="AC122" i="3"/>
  <c r="BL122" i="2" s="1"/>
  <c r="BM122" i="2" s="1"/>
  <c r="BD204" i="2"/>
  <c r="BD205" i="2" s="1"/>
  <c r="AB145" i="3"/>
  <c r="BK145" i="2" s="1"/>
  <c r="AE145" i="2" s="1"/>
  <c r="AC124" i="3"/>
  <c r="BL124" i="2" s="1"/>
  <c r="BM124" i="2" s="1"/>
  <c r="AC167" i="3"/>
  <c r="BL167" i="2" s="1"/>
  <c r="BM167" i="2" s="1"/>
  <c r="AC119" i="3"/>
  <c r="BL119" i="2" s="1"/>
  <c r="BM119" i="2" s="1"/>
  <c r="AC170" i="3"/>
  <c r="BL170" i="2" s="1"/>
  <c r="BM170" i="2" s="1"/>
  <c r="AB143" i="3"/>
  <c r="BK143" i="2" s="1"/>
  <c r="AE143" i="2" s="1"/>
  <c r="AC187" i="3"/>
  <c r="BL187" i="2" s="1"/>
  <c r="BM187" i="2" s="1"/>
  <c r="AC176" i="3"/>
  <c r="BL176" i="2" s="1"/>
  <c r="BM176" i="2" s="1"/>
  <c r="AC128" i="3"/>
  <c r="BL128" i="2" s="1"/>
  <c r="BM128" i="2" s="1"/>
  <c r="AA164" i="3"/>
  <c r="BJ164" i="2" s="1"/>
  <c r="AD164" i="2" s="1"/>
  <c r="AB127" i="3"/>
  <c r="BK127" i="2" s="1"/>
  <c r="AE127" i="2" s="1"/>
  <c r="AB129" i="3"/>
  <c r="BK129" i="2" s="1"/>
  <c r="AE129" i="2" s="1"/>
  <c r="AC158" i="3"/>
  <c r="BL158" i="2" s="1"/>
  <c r="BM158" i="2" s="1"/>
  <c r="AC179" i="3"/>
  <c r="BL179" i="2" s="1"/>
  <c r="BM179" i="2" s="1"/>
  <c r="AC136" i="3"/>
  <c r="BL136" i="2" s="1"/>
  <c r="BM136" i="2" s="1"/>
  <c r="AB152" i="3"/>
  <c r="BK152" i="2" s="1"/>
  <c r="AE152" i="2" s="1"/>
  <c r="AB133" i="3"/>
  <c r="BK133" i="2" s="1"/>
  <c r="AE133" i="2" s="1"/>
  <c r="AA146" i="3"/>
  <c r="BJ146" i="2" s="1"/>
  <c r="AD146" i="2" s="1"/>
  <c r="AC139" i="3"/>
  <c r="BL139" i="2" s="1"/>
  <c r="BM139" i="2" s="1"/>
  <c r="AB142" i="3"/>
  <c r="BK142" i="2" s="1"/>
  <c r="AE142" i="2" s="1"/>
  <c r="AA132" i="3"/>
  <c r="BJ132" i="2" s="1"/>
  <c r="AD132" i="2" s="1"/>
  <c r="AC125" i="3"/>
  <c r="BL125" i="2" s="1"/>
  <c r="BM125" i="2" s="1"/>
  <c r="AC165" i="3"/>
  <c r="BL165" i="2" s="1"/>
  <c r="BM165" i="2" s="1"/>
  <c r="AC175" i="3"/>
  <c r="BL175" i="2" s="1"/>
  <c r="BM175" i="2" s="1"/>
  <c r="AC126" i="3"/>
  <c r="BL126" i="2" s="1"/>
  <c r="BM126" i="2" s="1"/>
  <c r="AC134" i="3"/>
  <c r="BL134" i="2" s="1"/>
  <c r="BM134" i="2" s="1"/>
  <c r="AC163" i="3"/>
  <c r="BL163" i="2" s="1"/>
  <c r="BM163" i="2" s="1"/>
  <c r="AB171" i="3"/>
  <c r="BK171" i="2" s="1"/>
  <c r="AE171" i="2" s="1"/>
  <c r="AF205" i="1"/>
  <c r="AF206" i="1" s="1"/>
  <c r="AB181" i="3"/>
  <c r="BK181" i="2" s="1"/>
  <c r="AE181" i="2" s="1"/>
  <c r="AC157" i="3"/>
  <c r="BL157" i="2" s="1"/>
  <c r="BM157" i="2" s="1"/>
  <c r="AC120" i="3"/>
  <c r="BL120" i="2" s="1"/>
  <c r="BM120" i="2" s="1"/>
  <c r="AB141" i="3"/>
  <c r="BK141" i="2" s="1"/>
  <c r="AE141" i="2" s="1"/>
  <c r="AC173" i="3"/>
  <c r="BL173" i="2" s="1"/>
  <c r="BM173" i="2" s="1"/>
  <c r="AC135" i="3"/>
  <c r="BL135" i="2" s="1"/>
  <c r="BM135" i="2" s="1"/>
  <c r="AB159" i="3"/>
  <c r="BK159" i="2" s="1"/>
  <c r="AE159" i="2" s="1"/>
  <c r="D115" i="2"/>
  <c r="AG115" i="2"/>
  <c r="AF189" i="2"/>
  <c r="AF184" i="2"/>
  <c r="AB162" i="3"/>
  <c r="BK162" i="2" s="1"/>
  <c r="AE162" i="2" s="1"/>
  <c r="AF160" i="2"/>
  <c r="AC153" i="3"/>
  <c r="BL153" i="2" s="1"/>
  <c r="BM153" i="2" s="1"/>
  <c r="AF183" i="2"/>
  <c r="D137" i="2"/>
  <c r="AG137" i="2"/>
  <c r="AD137" i="3"/>
  <c r="AG182" i="2"/>
  <c r="D182" i="2"/>
  <c r="AD182" i="3"/>
  <c r="AF168" i="2"/>
  <c r="AD115" i="3"/>
  <c r="AD156" i="3"/>
  <c r="AB121" i="3"/>
  <c r="BK121" i="2" s="1"/>
  <c r="AE121" i="2" s="1"/>
  <c r="AD178" i="3"/>
  <c r="D178" i="1"/>
  <c r="AC117" i="3"/>
  <c r="BL117" i="2" s="1"/>
  <c r="BM117" i="2" s="1"/>
  <c r="AG178" i="2"/>
  <c r="D178" i="2"/>
  <c r="AC138" i="3"/>
  <c r="BL138" i="2" s="1"/>
  <c r="BM138" i="2" s="1"/>
  <c r="AC161" i="3"/>
  <c r="BL161" i="2" s="1"/>
  <c r="BM161" i="2" s="1"/>
  <c r="AB144" i="3"/>
  <c r="BK144" i="2" s="1"/>
  <c r="AE144" i="2" s="1"/>
  <c r="AF113" i="2"/>
  <c r="AF151" i="2"/>
  <c r="V112" i="3"/>
  <c r="AB130" i="3"/>
  <c r="BK130" i="2" s="1"/>
  <c r="AE130" i="2" s="1"/>
  <c r="AG169" i="2"/>
  <c r="AC180" i="3"/>
  <c r="BL180" i="2" s="1"/>
  <c r="BM180" i="2" s="1"/>
  <c r="X192" i="2"/>
  <c r="X193" i="2" s="1"/>
  <c r="AF185" i="2"/>
  <c r="AB149" i="3"/>
  <c r="BK149" i="2" s="1"/>
  <c r="AE149" i="2" s="1"/>
  <c r="AC131" i="3"/>
  <c r="BL131" i="2" s="1"/>
  <c r="BM131" i="2" s="1"/>
  <c r="AE205" i="1"/>
  <c r="AE206" i="1" s="1"/>
  <c r="D193" i="1"/>
  <c r="D205" i="1" s="1"/>
  <c r="D206" i="1" s="1"/>
  <c r="AG116" i="2"/>
  <c r="D116" i="2"/>
  <c r="AD116" i="3"/>
  <c r="AF114" i="2"/>
  <c r="AF188" i="2"/>
  <c r="AF123" i="2"/>
  <c r="AF147" i="2"/>
  <c r="AF174" i="2"/>
  <c r="AD169" i="3" l="1"/>
  <c r="AG166" i="2"/>
  <c r="D166" i="2"/>
  <c r="AG177" i="2"/>
  <c r="AD177" i="3"/>
  <c r="D156" i="2"/>
  <c r="AF180" i="2"/>
  <c r="AG180" i="2" s="1"/>
  <c r="AF161" i="2"/>
  <c r="AG161" i="2" s="1"/>
  <c r="AF117" i="2"/>
  <c r="AD117" i="3" s="1"/>
  <c r="AF138" i="2"/>
  <c r="AD138" i="3" s="1"/>
  <c r="AF153" i="2"/>
  <c r="AD153" i="3" s="1"/>
  <c r="AF119" i="2"/>
  <c r="AG119" i="2" s="1"/>
  <c r="AC133" i="3"/>
  <c r="BL133" i="2" s="1"/>
  <c r="BM133" i="2" s="1"/>
  <c r="AC145" i="3"/>
  <c r="BL145" i="2" s="1"/>
  <c r="BM145" i="2" s="1"/>
  <c r="AC152" i="3"/>
  <c r="BL152" i="2" s="1"/>
  <c r="BM152" i="2" s="1"/>
  <c r="AC130" i="3"/>
  <c r="BL130" i="2" s="1"/>
  <c r="BM130" i="2" s="1"/>
  <c r="AC181" i="3"/>
  <c r="BL181" i="2" s="1"/>
  <c r="BM181" i="2" s="1"/>
  <c r="AC143" i="3"/>
  <c r="BL143" i="2" s="1"/>
  <c r="BM143" i="2" s="1"/>
  <c r="AC162" i="3"/>
  <c r="BL162" i="2" s="1"/>
  <c r="BM162" i="2" s="1"/>
  <c r="AC149" i="3"/>
  <c r="BL149" i="2" s="1"/>
  <c r="BM149" i="2" s="1"/>
  <c r="AB132" i="3"/>
  <c r="BK132" i="2" s="1"/>
  <c r="AE132" i="2" s="1"/>
  <c r="AC118" i="3"/>
  <c r="BL118" i="2" s="1"/>
  <c r="BM118" i="2" s="1"/>
  <c r="AC141" i="3"/>
  <c r="BL141" i="2" s="1"/>
  <c r="BM141" i="2" s="1"/>
  <c r="AC171" i="3"/>
  <c r="BL171" i="2" s="1"/>
  <c r="BM171" i="2" s="1"/>
  <c r="AC142" i="3"/>
  <c r="BL142" i="2" s="1"/>
  <c r="BM142" i="2" s="1"/>
  <c r="AC129" i="3"/>
  <c r="BL129" i="2" s="1"/>
  <c r="BM129" i="2" s="1"/>
  <c r="AC159" i="3"/>
  <c r="BL159" i="2" s="1"/>
  <c r="BM159" i="2" s="1"/>
  <c r="AC127" i="3"/>
  <c r="BL127" i="2" s="1"/>
  <c r="BM127" i="2" s="1"/>
  <c r="AC148" i="3"/>
  <c r="BL148" i="2" s="1"/>
  <c r="BM148" i="2" s="1"/>
  <c r="X204" i="2"/>
  <c r="X205" i="2" s="1"/>
  <c r="V193" i="3"/>
  <c r="AB146" i="3"/>
  <c r="BK146" i="2" s="1"/>
  <c r="AE146" i="2" s="1"/>
  <c r="AB164" i="3"/>
  <c r="BK164" i="2" s="1"/>
  <c r="AE164" i="2" s="1"/>
  <c r="AF131" i="2"/>
  <c r="AG168" i="2"/>
  <c r="D168" i="2"/>
  <c r="AD168" i="3"/>
  <c r="D189" i="2"/>
  <c r="AG189" i="2"/>
  <c r="AD189" i="3"/>
  <c r="AF173" i="2"/>
  <c r="AF134" i="2"/>
  <c r="AF125" i="2"/>
  <c r="AF179" i="2"/>
  <c r="AF124" i="2"/>
  <c r="AG184" i="2"/>
  <c r="D184" i="2"/>
  <c r="AD184" i="3"/>
  <c r="BE112" i="2"/>
  <c r="V192" i="3"/>
  <c r="AG183" i="2"/>
  <c r="D183" i="2"/>
  <c r="AD183" i="3"/>
  <c r="D138" i="2"/>
  <c r="D151" i="2"/>
  <c r="AG151" i="2"/>
  <c r="AD151" i="3"/>
  <c r="AF126" i="2"/>
  <c r="AF158" i="2"/>
  <c r="AF128" i="2"/>
  <c r="AF170" i="2"/>
  <c r="AF150" i="2"/>
  <c r="AG185" i="2"/>
  <c r="D185" i="2"/>
  <c r="AD185" i="3"/>
  <c r="AG113" i="2"/>
  <c r="D113" i="2"/>
  <c r="AD113" i="3"/>
  <c r="AC121" i="3"/>
  <c r="BL121" i="2" s="1"/>
  <c r="BM121" i="2" s="1"/>
  <c r="AG174" i="2"/>
  <c r="D174" i="2"/>
  <c r="AD174" i="3"/>
  <c r="D147" i="2"/>
  <c r="AG147" i="2"/>
  <c r="AD147" i="3"/>
  <c r="AG160" i="2"/>
  <c r="D160" i="2"/>
  <c r="AD160" i="3"/>
  <c r="AF120" i="2"/>
  <c r="AF175" i="2"/>
  <c r="AF176" i="2"/>
  <c r="D114" i="2"/>
  <c r="AG114" i="2"/>
  <c r="AD114" i="3"/>
  <c r="AG123" i="2"/>
  <c r="D123" i="2"/>
  <c r="AD123" i="3"/>
  <c r="AC144" i="3"/>
  <c r="BL144" i="2" s="1"/>
  <c r="BM144" i="2" s="1"/>
  <c r="D188" i="2"/>
  <c r="AG188" i="2"/>
  <c r="AD188" i="3"/>
  <c r="AF135" i="2"/>
  <c r="AF157" i="2"/>
  <c r="AF163" i="2"/>
  <c r="AF165" i="2"/>
  <c r="AF139" i="2"/>
  <c r="AF136" i="2"/>
  <c r="AF187" i="2"/>
  <c r="AF167" i="2"/>
  <c r="AF122" i="2"/>
  <c r="AF186" i="2"/>
  <c r="AD161" i="3" l="1"/>
  <c r="D161" i="2"/>
  <c r="D153" i="2"/>
  <c r="AG138" i="2"/>
  <c r="D117" i="2"/>
  <c r="AD180" i="3"/>
  <c r="D180" i="2"/>
  <c r="AG117" i="2"/>
  <c r="AG153" i="2"/>
  <c r="AD119" i="3"/>
  <c r="D119" i="2"/>
  <c r="AC164" i="3"/>
  <c r="BL164" i="2" s="1"/>
  <c r="BM164" i="2" s="1"/>
  <c r="AC146" i="3"/>
  <c r="BL146" i="2" s="1"/>
  <c r="BM146" i="2" s="1"/>
  <c r="AC132" i="3"/>
  <c r="BL132" i="2" s="1"/>
  <c r="BM132" i="2" s="1"/>
  <c r="AG187" i="2"/>
  <c r="D187" i="2"/>
  <c r="AD187" i="3"/>
  <c r="D158" i="2"/>
  <c r="AG158" i="2"/>
  <c r="AD158" i="3"/>
  <c r="D124" i="2"/>
  <c r="AG124" i="2"/>
  <c r="AD124" i="3"/>
  <c r="AF127" i="2"/>
  <c r="AF171" i="2"/>
  <c r="AF149" i="2"/>
  <c r="AF130" i="2"/>
  <c r="AG167" i="2"/>
  <c r="D167" i="2"/>
  <c r="AD167" i="3"/>
  <c r="D128" i="2"/>
  <c r="AG128" i="2"/>
  <c r="AD128" i="3"/>
  <c r="D126" i="2"/>
  <c r="AG126" i="2"/>
  <c r="AD126" i="3"/>
  <c r="AG179" i="2"/>
  <c r="D179" i="2"/>
  <c r="AD179" i="3"/>
  <c r="AG139" i="2"/>
  <c r="D139" i="2"/>
  <c r="AD139" i="3"/>
  <c r="AG125" i="2"/>
  <c r="D125" i="2"/>
  <c r="AD125" i="3"/>
  <c r="AF159" i="2"/>
  <c r="AF141" i="2"/>
  <c r="AF162" i="2"/>
  <c r="AF152" i="2"/>
  <c r="AG165" i="2"/>
  <c r="D165" i="2"/>
  <c r="AD165" i="3"/>
  <c r="V200" i="3"/>
  <c r="V201" i="3" s="1"/>
  <c r="V194" i="3"/>
  <c r="BE192" i="2"/>
  <c r="Y192" i="2" s="1"/>
  <c r="AG134" i="2"/>
  <c r="D134" i="2"/>
  <c r="AD134" i="3"/>
  <c r="AG131" i="2"/>
  <c r="D131" i="2"/>
  <c r="AD131" i="3"/>
  <c r="D163" i="2"/>
  <c r="AG163" i="2"/>
  <c r="AD163" i="3"/>
  <c r="AG175" i="2"/>
  <c r="D175" i="2"/>
  <c r="AD175" i="3"/>
  <c r="Y112" i="2"/>
  <c r="D173" i="2"/>
  <c r="AG173" i="2"/>
  <c r="AD173" i="3"/>
  <c r="AF129" i="2"/>
  <c r="AF118" i="2"/>
  <c r="AF143" i="2"/>
  <c r="AF145" i="2"/>
  <c r="AG136" i="2"/>
  <c r="D136" i="2"/>
  <c r="AD136" i="3"/>
  <c r="D176" i="2"/>
  <c r="AG176" i="2"/>
  <c r="AD176" i="3"/>
  <c r="D186" i="2"/>
  <c r="AG186" i="2"/>
  <c r="AD186" i="3"/>
  <c r="AG157" i="2"/>
  <c r="D157" i="2"/>
  <c r="AD157" i="3"/>
  <c r="D120" i="2"/>
  <c r="AG120" i="2"/>
  <c r="AD120" i="3"/>
  <c r="D150" i="2"/>
  <c r="AG150" i="2"/>
  <c r="AD150" i="3"/>
  <c r="D122" i="2"/>
  <c r="AG122" i="2"/>
  <c r="AD122" i="3"/>
  <c r="AG135" i="2"/>
  <c r="D135" i="2"/>
  <c r="AD135" i="3"/>
  <c r="AF144" i="2"/>
  <c r="AF121" i="2"/>
  <c r="D170" i="2"/>
  <c r="AG170" i="2"/>
  <c r="AD170" i="3"/>
  <c r="AF148" i="2"/>
  <c r="AF142" i="2"/>
  <c r="AF181" i="2"/>
  <c r="AF133" i="2"/>
  <c r="BE193" i="2" l="1"/>
  <c r="BE204" i="2" s="1"/>
  <c r="BE205" i="2" s="1"/>
  <c r="AG121" i="2"/>
  <c r="D121" i="2"/>
  <c r="AD121" i="3"/>
  <c r="AG141" i="2"/>
  <c r="D141" i="2"/>
  <c r="AD141" i="3"/>
  <c r="D133" i="2"/>
  <c r="AG133" i="2"/>
  <c r="AD133" i="3"/>
  <c r="D144" i="2"/>
  <c r="AG144" i="2"/>
  <c r="AD144" i="3"/>
  <c r="Y193" i="2"/>
  <c r="W112" i="3"/>
  <c r="D159" i="2"/>
  <c r="AG159" i="2"/>
  <c r="AD159" i="3"/>
  <c r="AG145" i="2"/>
  <c r="D145" i="2"/>
  <c r="AD145" i="3"/>
  <c r="AF132" i="2"/>
  <c r="AG143" i="2"/>
  <c r="D143" i="2"/>
  <c r="AD143" i="3"/>
  <c r="AG127" i="2"/>
  <c r="D127" i="2"/>
  <c r="AD127" i="3"/>
  <c r="D142" i="2"/>
  <c r="AG142" i="2"/>
  <c r="AD142" i="3"/>
  <c r="AG148" i="2"/>
  <c r="D148" i="2"/>
  <c r="AD148" i="3"/>
  <c r="AG118" i="2"/>
  <c r="D118" i="2"/>
  <c r="AD118" i="3"/>
  <c r="AG130" i="2"/>
  <c r="D130" i="2"/>
  <c r="AD130" i="3"/>
  <c r="AF146" i="2"/>
  <c r="AG162" i="2"/>
  <c r="D162" i="2"/>
  <c r="AD162" i="3"/>
  <c r="D129" i="2"/>
  <c r="AG129" i="2"/>
  <c r="AD129" i="3"/>
  <c r="AG149" i="2"/>
  <c r="D149" i="2"/>
  <c r="AD149" i="3"/>
  <c r="AG181" i="2"/>
  <c r="D181" i="2"/>
  <c r="AD181" i="3"/>
  <c r="D152" i="2"/>
  <c r="AG152" i="2"/>
  <c r="AD152" i="3"/>
  <c r="D171" i="2"/>
  <c r="AG171" i="2"/>
  <c r="AD171" i="3"/>
  <c r="AF164" i="2"/>
  <c r="BF112" i="2" l="1"/>
  <c r="W192" i="3"/>
  <c r="Y204" i="2"/>
  <c r="Y205" i="2" s="1"/>
  <c r="W193" i="3"/>
  <c r="AG164" i="2"/>
  <c r="D164" i="2"/>
  <c r="AD164" i="3"/>
  <c r="D132" i="2"/>
  <c r="AG132" i="2"/>
  <c r="AD132" i="3"/>
  <c r="D146" i="2"/>
  <c r="AG146" i="2"/>
  <c r="AD146" i="3"/>
  <c r="W200" i="3" l="1"/>
  <c r="W201" i="3" s="1"/>
  <c r="W194" i="3"/>
  <c r="BF192" i="2"/>
  <c r="Z192" i="2" s="1"/>
  <c r="BF193" i="2"/>
  <c r="BF204" i="2" s="1"/>
  <c r="BF205" i="2" s="1"/>
  <c r="Z112" i="2"/>
  <c r="Z193" i="2" l="1"/>
  <c r="X112" i="3"/>
  <c r="BG112" i="2" l="1"/>
  <c r="X192" i="3"/>
  <c r="Z204" i="2"/>
  <c r="Z205" i="2" s="1"/>
  <c r="X193" i="3"/>
  <c r="X200" i="3" l="1"/>
  <c r="X201" i="3" s="1"/>
  <c r="BG192" i="2"/>
  <c r="AA192" i="2" s="1"/>
  <c r="X194" i="3"/>
  <c r="BG193" i="2"/>
  <c r="BG204" i="2" s="1"/>
  <c r="BG205" i="2" s="1"/>
  <c r="AA112" i="2"/>
  <c r="AA193" i="2" l="1"/>
  <c r="Y112" i="3"/>
  <c r="AA204" i="2" l="1"/>
  <c r="AA205" i="2" s="1"/>
  <c r="Y193" i="3"/>
  <c r="BH112" i="2"/>
  <c r="Y192" i="3"/>
  <c r="Y200" i="3" l="1"/>
  <c r="Y201" i="3" s="1"/>
  <c r="Y194" i="3"/>
  <c r="BH192" i="2"/>
  <c r="AB192" i="2" s="1"/>
  <c r="AB112" i="2"/>
  <c r="BH193" i="2" l="1"/>
  <c r="BH204" i="2" s="1"/>
  <c r="BH205" i="2" s="1"/>
  <c r="AB193" i="2"/>
  <c r="Z112" i="3"/>
  <c r="AB204" i="2" l="1"/>
  <c r="AB205" i="2" s="1"/>
  <c r="Z193" i="3"/>
  <c r="BI112" i="2"/>
  <c r="Z192" i="3"/>
  <c r="Z200" i="3" l="1"/>
  <c r="Z201" i="3" s="1"/>
  <c r="BI192" i="2"/>
  <c r="AC192" i="2" s="1"/>
  <c r="Z194" i="3"/>
  <c r="AC112" i="2"/>
  <c r="BI193" i="2" l="1"/>
  <c r="BI204" i="2" s="1"/>
  <c r="BI205" i="2" s="1"/>
  <c r="AC193" i="2"/>
  <c r="AA112" i="3"/>
  <c r="AC204" i="2" l="1"/>
  <c r="AC205" i="2" s="1"/>
  <c r="AA193" i="3"/>
  <c r="BJ112" i="2"/>
  <c r="AA192" i="3"/>
  <c r="AA200" i="3" l="1"/>
  <c r="AA201" i="3" s="1"/>
  <c r="AA194" i="3"/>
  <c r="BJ192" i="2"/>
  <c r="AD192" i="2" s="1"/>
  <c r="BJ193" i="2"/>
  <c r="BJ204" i="2" s="1"/>
  <c r="BJ205" i="2" s="1"/>
  <c r="AD112" i="2"/>
  <c r="AD193" i="2" l="1"/>
  <c r="AB112" i="3"/>
  <c r="BK112" i="2" l="1"/>
  <c r="AB192" i="3"/>
  <c r="AD204" i="2"/>
  <c r="AD205" i="2" s="1"/>
  <c r="AB193" i="3"/>
  <c r="AB200" i="3" l="1"/>
  <c r="AB201" i="3" s="1"/>
  <c r="AB194" i="3"/>
  <c r="BK192" i="2"/>
  <c r="AE192" i="2" s="1"/>
  <c r="BK193" i="2"/>
  <c r="BK204" i="2" s="1"/>
  <c r="BK205" i="2" s="1"/>
  <c r="AE112" i="2"/>
  <c r="AE193" i="2" l="1"/>
  <c r="AC112" i="3"/>
  <c r="BL112" i="2" l="1"/>
  <c r="AC192" i="3"/>
  <c r="AE204" i="2"/>
  <c r="AE205" i="2" s="1"/>
  <c r="AC193" i="3"/>
  <c r="AC200" i="3" l="1"/>
  <c r="AC201" i="3" s="1"/>
  <c r="AC194" i="3"/>
  <c r="BL192" i="2"/>
  <c r="BL193" i="2" s="1"/>
  <c r="BM112" i="2"/>
  <c r="AF112" i="2"/>
  <c r="AD112" i="3" l="1"/>
  <c r="AD192" i="3" s="1"/>
  <c r="D112" i="2"/>
  <c r="AG112" i="2"/>
  <c r="BL204" i="2"/>
  <c r="BL205" i="2" s="1"/>
  <c r="BL207" i="2"/>
  <c r="BM192" i="2"/>
  <c r="BM193" i="2" s="1"/>
  <c r="BM204" i="2" s="1"/>
  <c r="BM205" i="2" s="1"/>
  <c r="AF192" i="2"/>
  <c r="AD200" i="3" l="1"/>
  <c r="AD201" i="3" s="1"/>
  <c r="D192" i="2"/>
  <c r="D193" i="2" s="1"/>
  <c r="D204" i="2" s="1"/>
  <c r="D205" i="2" s="1"/>
  <c r="AG192" i="2"/>
  <c r="AG193" i="2" s="1"/>
  <c r="AG204" i="2" s="1"/>
  <c r="AG205" i="2" s="1"/>
  <c r="AF193" i="2"/>
  <c r="AF204" i="2" l="1"/>
  <c r="AF205" i="2" s="1"/>
  <c r="AD193" i="3"/>
  <c r="AD194" i="3" s="1"/>
</calcChain>
</file>

<file path=xl/sharedStrings.xml><?xml version="1.0" encoding="utf-8"?>
<sst xmlns="http://schemas.openxmlformats.org/spreadsheetml/2006/main" count="742" uniqueCount="200">
  <si>
    <t>Gross Plant Balance</t>
  </si>
  <si>
    <t>Additions</t>
  </si>
  <si>
    <t>Retirements</t>
  </si>
  <si>
    <t>Balance</t>
  </si>
  <si>
    <t>Actual</t>
  </si>
  <si>
    <t>Projected</t>
  </si>
  <si>
    <t>Total</t>
  </si>
  <si>
    <t>Division</t>
  </si>
  <si>
    <t>utility_account</t>
  </si>
  <si>
    <t>002 - Dallas Atmos Rate Division</t>
  </si>
  <si>
    <t>39000-Structures &amp; Improvements</t>
  </si>
  <si>
    <t>39009-Improv. to Leased Premises</t>
  </si>
  <si>
    <t>39100-Office Furniture &amp; Equipment</t>
  </si>
  <si>
    <t>39102-Remittance Processing Equipment</t>
  </si>
  <si>
    <t>39103-Office Furn. - Copiers &amp; Type</t>
  </si>
  <si>
    <t>39200-Transportation Equipment</t>
  </si>
  <si>
    <t>39300-Stores Equipment</t>
  </si>
  <si>
    <t>39400-Tools, Shop, &amp; Garage Equip.</t>
  </si>
  <si>
    <t>39700-Communication Equipment</t>
  </si>
  <si>
    <t>39800-Miscellaneous Equipment</t>
  </si>
  <si>
    <t>39900-Other Tangible Equipm</t>
  </si>
  <si>
    <t>39901-Oth Tang Prop - Servers - H/W</t>
  </si>
  <si>
    <t>39902-Oth Tang Prop - Servers - S/W</t>
  </si>
  <si>
    <t>39903-Oth Tang Prop - Network - H/W</t>
  </si>
  <si>
    <t>39904-Oth Tang Prop - CPU</t>
  </si>
  <si>
    <t>39905-Oth Tang Prop - MF Hardware</t>
  </si>
  <si>
    <t>39906-Oth Tang Prop - PC Hardware</t>
  </si>
  <si>
    <t>39907-Oth Tang Prop - PC Software</t>
  </si>
  <si>
    <t>39908-Oth Tang Prop - Appl Software</t>
  </si>
  <si>
    <t>39909-Oth Tang Prop - Mainframe S/W</t>
  </si>
  <si>
    <t>002 - Dallas Atmos Rate Division Total</t>
  </si>
  <si>
    <t>012 - Call Center Division</t>
  </si>
  <si>
    <t>39900-Other Tangible Property</t>
  </si>
  <si>
    <t>012 - Call Center Division Total</t>
  </si>
  <si>
    <t>091 - Brentwood Division</t>
  </si>
  <si>
    <t>30100-Organization</t>
  </si>
  <si>
    <t>30300-Misc. Intangible Plant</t>
  </si>
  <si>
    <t>37601-Mains - Steel</t>
  </si>
  <si>
    <t>39001-Structures - Frame</t>
  </si>
  <si>
    <t>39004-Air Conditioning Equipment</t>
  </si>
  <si>
    <t>39200-Trans Equip- Group</t>
  </si>
  <si>
    <t>39600-Power Operated Equipment</t>
  </si>
  <si>
    <t>091 - Brentwood Division Total</t>
  </si>
  <si>
    <t>30200-Franchises &amp; Consents</t>
  </si>
  <si>
    <t>36510-Land &amp; Land Rights</t>
  </si>
  <si>
    <t>36520-Rights-Of-Way</t>
  </si>
  <si>
    <t>36700-Mains - Cathodic Protection</t>
  </si>
  <si>
    <t>36701-Mains - Steel</t>
  </si>
  <si>
    <t>36900-Meas. &amp; Reg. Sta. Equipment</t>
  </si>
  <si>
    <t>37400-Land &amp; Land Rights</t>
  </si>
  <si>
    <t>37402-Land Rights</t>
  </si>
  <si>
    <t>37500-Structures &amp; Improvements</t>
  </si>
  <si>
    <t>37600-Mains - Cathodic Protection</t>
  </si>
  <si>
    <t>37602-Mains - Plastic</t>
  </si>
  <si>
    <t>37800-Meas. &amp; Reg. Sta. Eq-General</t>
  </si>
  <si>
    <t>37900-Meas. &amp; Reg. - City Gate</t>
  </si>
  <si>
    <t>38000-Services</t>
  </si>
  <si>
    <t>38100-Meters</t>
  </si>
  <si>
    <t>38200-Meter Installations</t>
  </si>
  <si>
    <t>38300-House Regulators</t>
  </si>
  <si>
    <t>38500-Ind. Meas. &amp; Reg. Sta. Equip</t>
  </si>
  <si>
    <t>38900-Land &amp; Land Rights</t>
  </si>
  <si>
    <t>39003-Improvements</t>
  </si>
  <si>
    <t>39603-Ditchers</t>
  </si>
  <si>
    <t>39604-Backhoes</t>
  </si>
  <si>
    <t>Reserve Balance</t>
  </si>
  <si>
    <t>Depreciation</t>
  </si>
  <si>
    <t>Transfer / Adjustment</t>
  </si>
  <si>
    <t>13-Month</t>
  </si>
  <si>
    <t>Current</t>
  </si>
  <si>
    <t>Average</t>
  </si>
  <si>
    <t>Rates</t>
  </si>
  <si>
    <t>Net Plant</t>
  </si>
  <si>
    <t>009 - Kentucky Division</t>
  </si>
  <si>
    <t>009 - Kentucky Division Total</t>
  </si>
  <si>
    <t>32540-Rights-of-Way</t>
  </si>
  <si>
    <t>33202-Tributary Lines</t>
  </si>
  <si>
    <t>33400-Field Meas. &amp; Reg. Sta. Equip</t>
  </si>
  <si>
    <t>35010-Land</t>
  </si>
  <si>
    <t>35020-Rights of Ways</t>
  </si>
  <si>
    <t>35100-Structures &amp; Improvements</t>
  </si>
  <si>
    <t>35102-Compressor Station Equipment</t>
  </si>
  <si>
    <t>35103-Meas. &amp; Reg. Sta. Structures</t>
  </si>
  <si>
    <t>35104-Other Structures</t>
  </si>
  <si>
    <t>35200-Wells</t>
  </si>
  <si>
    <t>35201-Well Construction</t>
  </si>
  <si>
    <t>35202-Well Equipment</t>
  </si>
  <si>
    <t>35203-Cushion Gas</t>
  </si>
  <si>
    <t>35210-Leaseholds</t>
  </si>
  <si>
    <t>35211-Storage Rights</t>
  </si>
  <si>
    <t>35301-Field Lines</t>
  </si>
  <si>
    <t>35302-Tributary Lines</t>
  </si>
  <si>
    <t>35400-Compressor Station Equipment</t>
  </si>
  <si>
    <t>35500-Meas. &amp; Reg. Equipment</t>
  </si>
  <si>
    <t>35600-Purification Equipment</t>
  </si>
  <si>
    <t>36602-Structures &amp; Improvements</t>
  </si>
  <si>
    <t>36603-Other Structures</t>
  </si>
  <si>
    <t>36901-Meas. &amp; Reg. Sta. Equipment</t>
  </si>
  <si>
    <t>37401-Land</t>
  </si>
  <si>
    <t>37403-Land Other</t>
  </si>
  <si>
    <t>37501-Structures &amp; Improvements T.B</t>
  </si>
  <si>
    <t>37502-Land Rights</t>
  </si>
  <si>
    <t>37503-Improvements</t>
  </si>
  <si>
    <t>37905-Meas. &amp; Reg. Sta. Equip T.B.</t>
  </si>
  <si>
    <t>38400-House Reg. Installations</t>
  </si>
  <si>
    <t>39002-Structures - Brick</t>
  </si>
  <si>
    <t>39202-WKG Trailers</t>
  </si>
  <si>
    <t>39605-Welders</t>
  </si>
  <si>
    <t>39705-Comm. Equip. - Telemetering</t>
  </si>
  <si>
    <t>CWIP</t>
  </si>
  <si>
    <t>Total CWIP</t>
  </si>
  <si>
    <t>13 Month</t>
  </si>
  <si>
    <t>Base Period</t>
  </si>
  <si>
    <t>002</t>
  </si>
  <si>
    <t>SSU</t>
  </si>
  <si>
    <t>012</t>
  </si>
  <si>
    <t>091</t>
  </si>
  <si>
    <t>009</t>
  </si>
  <si>
    <t>RWIP</t>
  </si>
  <si>
    <t>Budget</t>
  </si>
  <si>
    <t xml:space="preserve">12 Months </t>
  </si>
  <si>
    <t>Allocation %</t>
  </si>
  <si>
    <t>39005-G-Structures &amp; Improvements</t>
  </si>
  <si>
    <t>39104-G-Office Furniture &amp; Equip.</t>
  </si>
  <si>
    <t>39500-Laboratory Equipment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</si>
  <si>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</si>
  <si>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</si>
  <si>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</si>
  <si>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</si>
  <si>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</si>
  <si>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</si>
  <si>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</si>
  <si>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Transfers/Adjs</t>
  </si>
  <si>
    <t>Proposed</t>
  </si>
  <si>
    <t>CWIP AFUDC</t>
  </si>
  <si>
    <t>linked to Sch K</t>
  </si>
  <si>
    <t>AR 15 general plant amortization</t>
  </si>
  <si>
    <t>Ending</t>
  </si>
  <si>
    <t>%</t>
  </si>
  <si>
    <t>to</t>
  </si>
  <si>
    <t>grow</t>
  </si>
  <si>
    <t>rate</t>
  </si>
  <si>
    <t>Division Office</t>
  </si>
  <si>
    <t>KY</t>
  </si>
  <si>
    <t>Div</t>
  </si>
  <si>
    <t>39924-Oth Tang Prop - Gen.</t>
  </si>
  <si>
    <t>RWIP Recon</t>
  </si>
  <si>
    <t>TOTAL</t>
  </si>
  <si>
    <t>Base</t>
  </si>
  <si>
    <t>Test</t>
  </si>
  <si>
    <t>Allocated KY Totals</t>
  </si>
  <si>
    <t>CKV</t>
  </si>
  <si>
    <t>GRV</t>
  </si>
  <si>
    <t>Struct &amp; Improv AEAM</t>
  </si>
  <si>
    <t>Improv-Leased AEAM</t>
  </si>
  <si>
    <t>Office Furniture And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</si>
  <si>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</si>
  <si>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</si>
  <si>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</si>
  <si>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</si>
  <si>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</si>
  <si>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</si>
  <si>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</si>
  <si>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Pc Hardware-AEAM</t>
  </si>
  <si>
    <t>Application SW-AEAM</t>
  </si>
  <si>
    <t>ALGN-Servers-Hardware</t>
  </si>
  <si>
    <t>ALGN-Servers-Software</t>
  </si>
  <si>
    <t>ALGN-Application SW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</si>
  <si>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</si>
  <si>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</si>
  <si>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</si>
  <si>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</si>
  <si>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</si>
  <si>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</si>
  <si>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Office Machines</t>
  </si>
  <si>
    <t>Communication Equip.</t>
  </si>
  <si>
    <t>Servers Hardware</t>
  </si>
  <si>
    <t>Servers Software</t>
  </si>
  <si>
    <t>Oth Tang Prop - Gen.</t>
  </si>
  <si>
    <t>Remittance Processing</t>
  </si>
  <si>
    <t>Stores Equipment</t>
  </si>
  <si>
    <t>36703-Mains - Anodes</t>
  </si>
  <si>
    <t>37603 - Mains - Anodes</t>
  </si>
  <si>
    <t>37604-Mains - Leak Clamps</t>
  </si>
  <si>
    <t>Greenville</t>
  </si>
  <si>
    <t>AEAM</t>
  </si>
  <si>
    <t>ALGN</t>
  </si>
  <si>
    <t>002-Greenvile</t>
  </si>
  <si>
    <t>002-AEAM</t>
  </si>
  <si>
    <t>002-ALGN</t>
  </si>
  <si>
    <t>012-CKV</t>
  </si>
  <si>
    <t>Net Salvage / COR</t>
  </si>
  <si>
    <t>CWIP Without AFUDC</t>
  </si>
  <si>
    <t>(From Src File)</t>
  </si>
  <si>
    <t>Check Src Act</t>
  </si>
  <si>
    <t>(Projected additions adjustment factor)</t>
  </si>
  <si>
    <t>(Projected using % of actual salvage to actual retirements, with adjustment factor)</t>
  </si>
  <si>
    <t>Forecast Test Period</t>
  </si>
  <si>
    <t>Fcst Test Period</t>
  </si>
  <si>
    <r>
      <rPr>
        <b/>
        <i/>
        <sz val="10"/>
        <color rgb="FFC00000"/>
        <rFont val="Arial"/>
        <family val="2"/>
      </rPr>
      <t>NOTE</t>
    </r>
    <r>
      <rPr>
        <b/>
        <sz val="10"/>
        <color rgb="FFC00000"/>
        <rFont val="Arial"/>
        <family val="2"/>
      </rPr>
      <t>: Oct – Dec 2022 exlcudes PRP capital spending in the amount of $8,097,158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</si>
</sst>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;;"/>
    <numFmt numFmtId="167" formatCode="0.000"/>
  </numFmts>
  <fonts count="6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sz val="10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name val="Arial"/>
      <family val="2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rgb="FF0000FF"/>
      <name val="Arial"/>
      <family val="2"/>
    </font>
    <font>
      <sz val="10"/>
      <color theme="9" tint="-0.499984740745262"/>
      <name val="Arial"/>
      <family val="2"/>
    </font>
    <font>
      <sz val="10"/>
      <color rgb="FF0000FF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Lucida Console"/>
      <family val="3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00FF"/>
      <name val="Arial"/>
      <family val="2"/>
    </font>
    <font>
      <sz val="10"/>
      <color rgb="FF008000"/>
      <name val="Arial"/>
      <family val="2"/>
    </font>
    <font>
      <sz val="10"/>
      <color rgb="FF7030A0"/>
      <name val="Arial"/>
      <family val="2"/>
    </font>
    <font>
      <b/>
      <sz val="10"/>
      <color rgb="FF008000"/>
      <name val="Arial"/>
      <family val="2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  <font>
      <b/>
      <i/>
      <sz val="8"/>
      <name val="Arial"/>
      <family val="2"/>
    </font>
    <font>
      <b/>
      <i/>
      <sz val="8"/>
      <color rgb="FF0000FF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i/>
      <sz val="8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color rgb="FFC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3" fillId="2" borderId="1">
      <alignment horizontal="center" vertical="center"/>
    </xf>
    <xf numFmtId="3" fontId="4" fillId="3" borderId="0" applyBorder="0">
      <alignment horizontal="right"/>
      <protection locked="0"/>
    </xf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>
      <alignment horizontal="left" vertical="center" indent="1"/>
    </xf>
    <xf numFmtId="8" fontId="7" fillId="0" borderId="2">
      <protection locked="0"/>
    </xf>
    <xf numFmtId="0" fontId="5" fillId="0" borderId="0"/>
    <xf numFmtId="0" fontId="5" fillId="0" borderId="3"/>
    <xf numFmtId="6" fontId="8" fillId="0" borderId="0">
      <protection locked="0"/>
    </xf>
    <xf numFmtId="0" fontId="9" fillId="0" borderId="0" applyNumberFormat="0">
      <protection locked="0"/>
    </xf>
    <xf numFmtId="165" fontId="10" fillId="4" borderId="0" applyFill="0" applyBorder="0" applyProtection="0"/>
    <xf numFmtId="0" fontId="2" fillId="0" borderId="0">
      <protection locked="0"/>
    </xf>
    <xf numFmtId="38" fontId="9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Alignment="0" applyProtection="0">
      <alignment horizontal="left" vertical="center"/>
    </xf>
    <xf numFmtId="0" fontId="12" fillId="0" borderId="5">
      <alignment horizontal="left" vertical="center"/>
    </xf>
    <xf numFmtId="0" fontId="13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4" fillId="0" borderId="6" applyNumberFormat="0" applyFill="0" applyAlignment="0" applyProtection="0"/>
    <xf numFmtId="10" fontId="9" fillId="6" borderId="7" applyNumberFormat="0" applyBorder="0" applyAlignment="0" applyProtection="0"/>
    <xf numFmtId="0" fontId="15" fillId="7" borderId="3"/>
    <xf numFmtId="0" fontId="16" fillId="0" borderId="0" applyNumberFormat="0">
      <alignment horizontal="left"/>
    </xf>
    <xf numFmtId="37" fontId="17" fillId="0" borderId="0"/>
    <xf numFmtId="3" fontId="9" fillId="5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8" fillId="0" borderId="0"/>
    <xf numFmtId="4" fontId="19" fillId="8" borderId="0">
      <alignment horizontal="right"/>
    </xf>
    <xf numFmtId="0" fontId="20" fillId="8" borderId="0">
      <alignment horizontal="right"/>
    </xf>
    <xf numFmtId="0" fontId="21" fillId="8" borderId="8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5" fillId="0" borderId="0"/>
    <xf numFmtId="0" fontId="24" fillId="0" borderId="0" applyNumberFormat="0">
      <alignment horizontal="left"/>
    </xf>
    <xf numFmtId="0" fontId="5" fillId="0" borderId="3"/>
    <xf numFmtId="0" fontId="25" fillId="9" borderId="0"/>
    <xf numFmtId="166" fontId="26" fillId="0" borderId="0">
      <alignment horizontal="center"/>
    </xf>
    <xf numFmtId="0" fontId="2" fillId="0" borderId="9">
      <protection locked="0"/>
    </xf>
    <xf numFmtId="0" fontId="15" fillId="0" borderId="10"/>
    <xf numFmtId="0" fontId="15" fillId="0" borderId="3"/>
    <xf numFmtId="37" fontId="9" fillId="10" borderId="0" applyNumberFormat="0" applyBorder="0" applyAlignment="0" applyProtection="0"/>
    <xf numFmtId="37" fontId="27" fillId="0" borderId="0"/>
    <xf numFmtId="3" fontId="28" fillId="0" borderId="6" applyProtection="0"/>
    <xf numFmtId="0" fontId="29" fillId="0" borderId="0"/>
    <xf numFmtId="0" fontId="45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" fillId="0" borderId="0"/>
    <xf numFmtId="0" fontId="47" fillId="0" borderId="0"/>
    <xf numFmtId="9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3"/>
    <xf numFmtId="0" fontId="25" fillId="9" borderId="0"/>
    <xf numFmtId="0" fontId="15" fillId="0" borderId="10"/>
    <xf numFmtId="0" fontId="15" fillId="0" borderId="3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30" fillId="0" borderId="0" xfId="0" applyFont="1" applyBorder="1"/>
    <xf numFmtId="0" fontId="10" fillId="0" borderId="0" xfId="0" applyFont="1" applyBorder="1"/>
    <xf numFmtId="164" fontId="10" fillId="0" borderId="0" xfId="4" applyNumberFormat="1" applyFont="1" applyBorder="1"/>
    <xf numFmtId="164" fontId="10" fillId="0" borderId="0" xfId="4" applyNumberFormat="1" applyFont="1" applyFill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164" fontId="10" fillId="0" borderId="0" xfId="4" applyNumberFormat="1" applyFont="1" applyBorder="1" applyAlignment="1">
      <alignment horizontal="center" wrapText="1"/>
    </xf>
    <xf numFmtId="164" fontId="10" fillId="11" borderId="0" xfId="4" applyNumberFormat="1" applyFont="1" applyFill="1" applyBorder="1" applyAlignment="1">
      <alignment horizontal="center" wrapText="1"/>
    </xf>
    <xf numFmtId="164" fontId="10" fillId="0" borderId="0" xfId="4" applyNumberFormat="1" applyFont="1" applyFill="1" applyBorder="1" applyAlignment="1">
      <alignment horizontal="center" wrapText="1"/>
    </xf>
    <xf numFmtId="164" fontId="10" fillId="2" borderId="0" xfId="4" applyNumberFormat="1" applyFont="1" applyFill="1" applyBorder="1" applyAlignment="1">
      <alignment horizontal="center" wrapText="1"/>
    </xf>
    <xf numFmtId="40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" fontId="1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32" fillId="0" borderId="0" xfId="4" applyNumberFormat="1" applyFont="1" applyBorder="1"/>
    <xf numFmtId="164" fontId="2" fillId="0" borderId="0" xfId="4" applyNumberFormat="1" applyBorder="1"/>
    <xf numFmtId="164" fontId="2" fillId="0" borderId="0" xfId="4" applyNumberFormat="1" applyFill="1" applyBorder="1"/>
    <xf numFmtId="164" fontId="32" fillId="0" borderId="0" xfId="4" applyNumberFormat="1" applyFont="1" applyFill="1" applyBorder="1"/>
    <xf numFmtId="0" fontId="10" fillId="0" borderId="0" xfId="0" applyFont="1" applyBorder="1" applyAlignment="1">
      <alignment horizontal="left"/>
    </xf>
    <xf numFmtId="164" fontId="33" fillId="0" borderId="0" xfId="4" applyNumberFormat="1" applyFont="1" applyBorder="1"/>
    <xf numFmtId="164" fontId="34" fillId="0" borderId="0" xfId="4" applyNumberFormat="1" applyFont="1" applyBorder="1"/>
    <xf numFmtId="0" fontId="35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164" fontId="37" fillId="0" borderId="0" xfId="4" applyNumberFormat="1" applyFont="1" applyFill="1" applyBorder="1"/>
    <xf numFmtId="0" fontId="10" fillId="0" borderId="0" xfId="0" applyFont="1" applyFill="1" applyBorder="1"/>
    <xf numFmtId="0" fontId="35" fillId="0" borderId="0" xfId="0" applyFont="1" applyBorder="1"/>
    <xf numFmtId="164" fontId="19" fillId="0" borderId="0" xfId="4" applyNumberFormat="1" applyFont="1" applyFill="1" applyBorder="1"/>
    <xf numFmtId="0" fontId="35" fillId="0" borderId="0" xfId="0" applyFont="1"/>
    <xf numFmtId="0" fontId="35" fillId="0" borderId="0" xfId="0" applyNumberFormat="1" applyFont="1" applyBorder="1" applyAlignment="1">
      <alignment horizontal="right"/>
    </xf>
    <xf numFmtId="0" fontId="35" fillId="0" borderId="0" xfId="0" applyNumberFormat="1" applyFont="1" applyBorder="1"/>
    <xf numFmtId="164" fontId="36" fillId="0" borderId="0" xfId="4" applyNumberFormat="1" applyFont="1" applyBorder="1"/>
    <xf numFmtId="0" fontId="38" fillId="0" borderId="0" xfId="0" applyFont="1" applyBorder="1" applyAlignment="1">
      <alignment horizontal="center"/>
    </xf>
    <xf numFmtId="17" fontId="39" fillId="0" borderId="0" xfId="0" applyNumberFormat="1" applyFont="1" applyBorder="1" applyAlignment="1">
      <alignment horizontal="center"/>
    </xf>
    <xf numFmtId="164" fontId="0" fillId="0" borderId="0" xfId="0" applyNumberFormat="1"/>
    <xf numFmtId="164" fontId="30" fillId="5" borderId="0" xfId="4" applyNumberFormat="1" applyFont="1" applyFill="1" applyBorder="1" applyAlignment="1">
      <alignment horizontal="centerContinuous"/>
    </xf>
    <xf numFmtId="164" fontId="30" fillId="5" borderId="0" xfId="4" applyNumberFormat="1" applyFont="1" applyFill="1" applyBorder="1" applyAlignment="1">
      <alignment horizontal="centerContinuous" wrapText="1"/>
    </xf>
    <xf numFmtId="0" fontId="30" fillId="5" borderId="0" xfId="0" applyFont="1" applyFill="1" applyBorder="1" applyAlignment="1">
      <alignment horizontal="centerContinuous" wrapText="1"/>
    </xf>
    <xf numFmtId="164" fontId="2" fillId="0" borderId="0" xfId="4" applyNumberFormat="1" applyFont="1" applyBorder="1"/>
    <xf numFmtId="0" fontId="35" fillId="0" borderId="0" xfId="0" applyFont="1" applyFill="1" applyBorder="1" applyAlignment="1">
      <alignment horizontal="left"/>
    </xf>
    <xf numFmtId="164" fontId="40" fillId="0" borderId="0" xfId="4" applyNumberFormat="1" applyFont="1" applyBorder="1"/>
    <xf numFmtId="164" fontId="41" fillId="0" borderId="0" xfId="4" applyNumberFormat="1" applyFont="1" applyBorder="1"/>
    <xf numFmtId="0" fontId="42" fillId="0" borderId="0" xfId="0" applyFont="1" applyBorder="1"/>
    <xf numFmtId="164" fontId="37" fillId="14" borderId="0" xfId="4" applyNumberFormat="1" applyFont="1" applyFill="1" applyBorder="1" applyAlignment="1">
      <alignment horizontal="center"/>
    </xf>
    <xf numFmtId="0" fontId="37" fillId="14" borderId="0" xfId="0" applyFont="1" applyFill="1" applyBorder="1" applyAlignment="1">
      <alignment horizontal="center"/>
    </xf>
    <xf numFmtId="164" fontId="43" fillId="0" borderId="0" xfId="4" applyNumberFormat="1" applyFont="1" applyBorder="1"/>
    <xf numFmtId="0" fontId="44" fillId="0" borderId="0" xfId="0" applyFont="1"/>
    <xf numFmtId="164" fontId="42" fillId="0" borderId="0" xfId="4" applyNumberFormat="1" applyFont="1" applyBorder="1"/>
    <xf numFmtId="164" fontId="44" fillId="0" borderId="0" xfId="4" applyNumberFormat="1" applyFont="1" applyBorder="1"/>
    <xf numFmtId="164" fontId="40" fillId="0" borderId="0" xfId="4" applyNumberFormat="1" applyFont="1" applyFill="1" applyBorder="1"/>
    <xf numFmtId="164" fontId="44" fillId="0" borderId="0" xfId="0" applyNumberFormat="1" applyFont="1"/>
    <xf numFmtId="0" fontId="44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/>
    </xf>
    <xf numFmtId="164" fontId="44" fillId="0" borderId="0" xfId="4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5" fillId="0" borderId="0" xfId="0" applyNumberFormat="1" applyFont="1" applyFill="1" applyBorder="1"/>
    <xf numFmtId="10" fontId="19" fillId="0" borderId="0" xfId="40" applyNumberFormat="1" applyFont="1" applyFill="1"/>
    <xf numFmtId="0" fontId="51" fillId="0" borderId="0" xfId="0" applyFont="1" applyFill="1" applyBorder="1"/>
    <xf numFmtId="0" fontId="2" fillId="12" borderId="0" xfId="0" applyFont="1" applyFill="1" applyBorder="1"/>
    <xf numFmtId="0" fontId="3" fillId="0" borderId="0" xfId="0" applyFont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7" fontId="52" fillId="0" borderId="0" xfId="0" applyNumberFormat="1" applyFont="1" applyBorder="1" applyAlignment="1">
      <alignment horizontal="center"/>
    </xf>
    <xf numFmtId="0" fontId="0" fillId="0" borderId="0" xfId="0" quotePrefix="1" applyBorder="1"/>
    <xf numFmtId="9" fontId="44" fillId="0" borderId="0" xfId="40" applyFont="1"/>
    <xf numFmtId="167" fontId="0" fillId="0" borderId="0" xfId="0" applyNumberFormat="1" applyFill="1" applyAlignment="1">
      <alignment horizontal="center"/>
    </xf>
    <xf numFmtId="164" fontId="44" fillId="0" borderId="0" xfId="40" applyNumberFormat="1" applyFont="1" applyFill="1"/>
    <xf numFmtId="164" fontId="53" fillId="0" borderId="0" xfId="4" applyNumberFormat="1" applyFont="1" applyFill="1" applyBorder="1"/>
    <xf numFmtId="164" fontId="54" fillId="0" borderId="0" xfId="4" applyNumberFormat="1" applyFont="1" applyBorder="1"/>
    <xf numFmtId="164" fontId="53" fillId="0" borderId="0" xfId="4" applyNumberFormat="1" applyFont="1" applyBorder="1"/>
    <xf numFmtId="0" fontId="53" fillId="0" borderId="0" xfId="0" applyFont="1"/>
    <xf numFmtId="2" fontId="0" fillId="0" borderId="0" xfId="0" applyNumberForma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164" fontId="0" fillId="0" borderId="0" xfId="0" applyNumberFormat="1" applyFill="1"/>
    <xf numFmtId="0" fontId="0" fillId="0" borderId="0" xfId="0" quotePrefix="1" applyFill="1" applyBorder="1"/>
    <xf numFmtId="0" fontId="35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7" fontId="42" fillId="0" borderId="0" xfId="0" applyNumberFormat="1" applyFont="1" applyBorder="1" applyAlignment="1">
      <alignment horizontal="center"/>
    </xf>
    <xf numFmtId="17" fontId="42" fillId="0" borderId="0" xfId="0" applyNumberFormat="1" applyFont="1" applyFill="1" applyBorder="1" applyAlignment="1">
      <alignment horizontal="center"/>
    </xf>
    <xf numFmtId="164" fontId="56" fillId="0" borderId="0" xfId="4" applyNumberFormat="1" applyFont="1" applyBorder="1"/>
    <xf numFmtId="164" fontId="57" fillId="0" borderId="0" xfId="4" applyNumberFormat="1" applyFont="1" applyBorder="1"/>
    <xf numFmtId="164" fontId="42" fillId="0" borderId="5" xfId="4" applyNumberFormat="1" applyFont="1" applyBorder="1"/>
    <xf numFmtId="164" fontId="42" fillId="0" borderId="14" xfId="4" applyNumberFormat="1" applyFont="1" applyBorder="1"/>
    <xf numFmtId="164" fontId="42" fillId="0" borderId="5" xfId="4" applyNumberFormat="1" applyFont="1" applyFill="1" applyBorder="1"/>
    <xf numFmtId="164" fontId="58" fillId="0" borderId="0" xfId="4" applyNumberFormat="1" applyFont="1" applyBorder="1"/>
    <xf numFmtId="164" fontId="44" fillId="0" borderId="0" xfId="4" applyNumberFormat="1" applyFont="1" applyFill="1" applyBorder="1"/>
    <xf numFmtId="164" fontId="42" fillId="0" borderId="14" xfId="4" applyNumberFormat="1" applyFont="1" applyFill="1" applyBorder="1"/>
    <xf numFmtId="164" fontId="56" fillId="0" borderId="0" xfId="4" applyNumberFormat="1" applyFont="1" applyFill="1" applyBorder="1"/>
    <xf numFmtId="10" fontId="44" fillId="0" borderId="0" xfId="40" applyNumberFormat="1" applyFont="1" applyBorder="1"/>
    <xf numFmtId="43" fontId="44" fillId="0" borderId="0" xfId="4" applyNumberFormat="1" applyFont="1" applyFill="1" applyBorder="1"/>
    <xf numFmtId="164" fontId="56" fillId="0" borderId="13" xfId="4" applyNumberFormat="1" applyFont="1" applyFill="1" applyBorder="1"/>
    <xf numFmtId="164" fontId="44" fillId="0" borderId="13" xfId="4" applyNumberFormat="1" applyFont="1" applyFill="1" applyBorder="1"/>
    <xf numFmtId="164" fontId="59" fillId="0" borderId="0" xfId="4" applyNumberFormat="1" applyFont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17" fontId="59" fillId="0" borderId="0" xfId="0" applyNumberFormat="1" applyFont="1" applyBorder="1" applyAlignment="1">
      <alignment horizontal="center"/>
    </xf>
    <xf numFmtId="164" fontId="42" fillId="0" borderId="11" xfId="4" applyNumberFormat="1" applyFont="1" applyBorder="1"/>
    <xf numFmtId="10" fontId="56" fillId="15" borderId="0" xfId="40" applyNumberFormat="1" applyFont="1" applyFill="1"/>
    <xf numFmtId="164" fontId="42" fillId="0" borderId="12" xfId="4" applyNumberFormat="1" applyFont="1" applyBorder="1"/>
    <xf numFmtId="164" fontId="42" fillId="0" borderId="7" xfId="4" applyNumberFormat="1" applyFont="1" applyBorder="1"/>
    <xf numFmtId="164" fontId="58" fillId="0" borderId="0" xfId="4" applyNumberFormat="1" applyFont="1" applyFill="1" applyBorder="1"/>
    <xf numFmtId="164" fontId="57" fillId="0" borderId="0" xfId="4" applyNumberFormat="1" applyFont="1" applyFill="1" applyBorder="1"/>
    <xf numFmtId="164" fontId="56" fillId="13" borderId="0" xfId="4" applyNumberFormat="1" applyFont="1" applyFill="1" applyBorder="1"/>
    <xf numFmtId="164" fontId="56" fillId="0" borderId="0" xfId="4" quotePrefix="1" applyNumberFormat="1" applyFont="1"/>
    <xf numFmtId="164" fontId="44" fillId="13" borderId="0" xfId="4" applyNumberFormat="1" applyFont="1" applyFill="1" applyBorder="1"/>
    <xf numFmtId="164" fontId="42" fillId="0" borderId="12" xfId="4" applyNumberFormat="1" applyFont="1" applyFill="1" applyBorder="1"/>
    <xf numFmtId="164" fontId="42" fillId="0" borderId="15" xfId="4" applyNumberFormat="1" applyFont="1" applyBorder="1"/>
    <xf numFmtId="10" fontId="57" fillId="0" borderId="0" xfId="40" applyNumberFormat="1" applyFont="1" applyBorder="1"/>
    <xf numFmtId="164" fontId="59" fillId="0" borderId="0" xfId="4" applyNumberFormat="1" applyFont="1" applyBorder="1"/>
    <xf numFmtId="10" fontId="19" fillId="15" borderId="0" xfId="40" applyNumberFormat="1" applyFont="1" applyFill="1" applyBorder="1"/>
    <xf numFmtId="0" fontId="61" fillId="0" borderId="0" xfId="0" applyFont="1" applyFill="1" applyBorder="1"/>
    <xf numFmtId="0" fontId="61" fillId="0" borderId="0" xfId="0" applyFont="1" applyFill="1" applyBorder="1" applyAlignment="1">
      <alignment horizontal="left"/>
    </xf>
    <xf numFmtId="164" fontId="61" fillId="0" borderId="0" xfId="4" applyNumberFormat="1" applyFont="1" applyBorder="1"/>
    <xf numFmtId="164" fontId="62" fillId="0" borderId="0" xfId="4" applyNumberFormat="1" applyFont="1" applyBorder="1"/>
    <xf numFmtId="164" fontId="62" fillId="0" borderId="0" xfId="4" applyNumberFormat="1" applyFont="1" applyFill="1" applyBorder="1"/>
    <xf numFmtId="164" fontId="61" fillId="0" borderId="0" xfId="4" applyNumberFormat="1" applyFont="1" applyFill="1" applyBorder="1"/>
    <xf numFmtId="164" fontId="63" fillId="0" borderId="0" xfId="4" applyNumberFormat="1" applyFont="1" applyBorder="1"/>
    <xf numFmtId="164" fontId="64" fillId="0" borderId="0" xfId="4" applyNumberFormat="1" applyFont="1" applyBorder="1"/>
    <xf numFmtId="0" fontId="61" fillId="0" borderId="0" xfId="0" applyFont="1" applyBorder="1"/>
    <xf numFmtId="0" fontId="61" fillId="0" borderId="0" xfId="0" applyFont="1" applyBorder="1" applyAlignment="1">
      <alignment horizontal="left"/>
    </xf>
    <xf numFmtId="164" fontId="63" fillId="0" borderId="0" xfId="4" applyNumberFormat="1" applyFont="1" applyFill="1" applyBorder="1"/>
    <xf numFmtId="0" fontId="63" fillId="0" borderId="0" xfId="0" applyFont="1" applyBorder="1"/>
    <xf numFmtId="164" fontId="2" fillId="15" borderId="0" xfId="4" applyNumberFormat="1" applyFill="1" applyBorder="1" applyAlignment="1">
      <alignment horizontal="right"/>
    </xf>
    <xf numFmtId="164" fontId="19" fillId="15" borderId="0" xfId="4" applyNumberFormat="1" applyFont="1" applyFill="1" applyBorder="1"/>
    <xf numFmtId="164" fontId="2" fillId="15" borderId="0" xfId="4" applyNumberFormat="1" applyFill="1" applyBorder="1"/>
    <xf numFmtId="164" fontId="42" fillId="0" borderId="11" xfId="4" applyNumberFormat="1" applyFont="1" applyFill="1" applyBorder="1"/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32" fillId="13" borderId="0" xfId="4" applyNumberFormat="1" applyFont="1" applyFill="1" applyBorder="1"/>
    <xf numFmtId="164" fontId="3" fillId="0" borderId="5" xfId="4" applyNumberFormat="1" applyFont="1" applyFill="1" applyBorder="1"/>
    <xf numFmtId="10" fontId="2" fillId="0" borderId="0" xfId="40" applyNumberFormat="1" applyBorder="1"/>
    <xf numFmtId="164" fontId="42" fillId="0" borderId="0" xfId="4" applyNumberFormat="1" applyFont="1" applyFill="1" applyBorder="1"/>
    <xf numFmtId="1" fontId="44" fillId="0" borderId="0" xfId="4" applyNumberFormat="1" applyFont="1" applyBorder="1" applyAlignment="1">
      <alignment horizontal="center"/>
    </xf>
    <xf numFmtId="164" fontId="3" fillId="0" borderId="0" xfId="4" applyNumberFormat="1" applyFont="1" applyBorder="1"/>
    <xf numFmtId="10" fontId="56" fillId="13" borderId="0" xfId="40" applyNumberFormat="1" applyFont="1" applyFill="1"/>
    <xf numFmtId="1" fontId="44" fillId="13" borderId="0" xfId="4" applyNumberFormat="1" applyFont="1" applyFill="1" applyBorder="1" applyAlignment="1">
      <alignment horizontal="center"/>
    </xf>
    <xf numFmtId="1" fontId="56" fillId="15" borderId="0" xfId="40" applyNumberFormat="1" applyFont="1" applyFill="1" applyAlignment="1">
      <alignment horizontal="left"/>
    </xf>
    <xf numFmtId="10" fontId="56" fillId="15" borderId="0" xfId="40" applyNumberFormat="1" applyFont="1" applyFill="1" applyBorder="1"/>
    <xf numFmtId="10" fontId="44" fillId="15" borderId="0" xfId="40" applyNumberFormat="1" applyFont="1" applyFill="1" applyBorder="1"/>
    <xf numFmtId="164" fontId="44" fillId="13" borderId="0" xfId="4" quotePrefix="1" applyNumberFormat="1" applyFont="1" applyFill="1"/>
    <xf numFmtId="10" fontId="57" fillId="15" borderId="0" xfId="40" applyNumberFormat="1" applyFont="1" applyFill="1" applyBorder="1"/>
    <xf numFmtId="164" fontId="3" fillId="0" borderId="0" xfId="4" applyNumberFormat="1" applyFont="1" applyFill="1" applyBorder="1"/>
    <xf numFmtId="0" fontId="3" fillId="12" borderId="0" xfId="0" applyFont="1" applyFill="1" applyBorder="1"/>
    <xf numFmtId="0" fontId="2" fillId="0" borderId="0" xfId="0" applyFont="1" applyBorder="1"/>
    <xf numFmtId="9" fontId="42" fillId="12" borderId="0" xfId="40" applyFont="1" applyFill="1" applyBorder="1"/>
    <xf numFmtId="164" fontId="10" fillId="12" borderId="0" xfId="4" applyNumberFormat="1" applyFont="1" applyFill="1" applyBorder="1"/>
    <xf numFmtId="164" fontId="3" fillId="11" borderId="0" xfId="4" applyNumberFormat="1" applyFont="1" applyFill="1" applyBorder="1" applyAlignment="1">
      <alignment horizontal="center" wrapText="1"/>
    </xf>
    <xf numFmtId="164" fontId="3" fillId="2" borderId="0" xfId="4" applyNumberFormat="1" applyFont="1" applyFill="1" applyBorder="1" applyAlignment="1">
      <alignment horizontal="center" wrapText="1"/>
    </xf>
    <xf numFmtId="164" fontId="3" fillId="0" borderId="0" xfId="4" applyNumberFormat="1" applyFont="1" applyBorder="1" applyAlignment="1">
      <alignment horizontal="center" wrapText="1"/>
    </xf>
    <xf numFmtId="164" fontId="3" fillId="0" borderId="0" xfId="4" applyNumberFormat="1" applyFont="1" applyFill="1" applyBorder="1" applyAlignment="1">
      <alignment horizontal="center" wrapText="1"/>
    </xf>
    <xf numFmtId="4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2" fillId="0" borderId="0" xfId="4" applyNumberFormat="1" applyFont="1" applyBorder="1"/>
    <xf numFmtId="0" fontId="2" fillId="0" borderId="0" xfId="0" applyFont="1" applyAlignment="1">
      <alignment horizontal="center"/>
    </xf>
    <xf numFmtId="164" fontId="3" fillId="0" borderId="12" xfId="4" applyNumberFormat="1" applyFont="1" applyBorder="1"/>
    <xf numFmtId="164" fontId="2" fillId="0" borderId="0" xfId="4" applyNumberFormat="1" applyFont="1" applyFill="1" applyBorder="1"/>
    <xf numFmtId="0" fontId="2" fillId="0" borderId="0" xfId="0" applyNumberFormat="1" applyFont="1" applyBorder="1"/>
    <xf numFmtId="1" fontId="2" fillId="0" borderId="0" xfId="4" applyNumberFormat="1" applyFont="1" applyBorder="1"/>
    <xf numFmtId="164" fontId="2" fillId="15" borderId="0" xfId="4" applyNumberFormat="1" applyFont="1" applyFill="1" applyBorder="1" applyAlignment="1">
      <alignment horizontal="right"/>
    </xf>
    <xf numFmtId="164" fontId="2" fillId="15" borderId="0" xfId="4" applyNumberFormat="1" applyFont="1" applyFill="1" applyBorder="1"/>
    <xf numFmtId="164" fontId="2" fillId="0" borderId="0" xfId="0" applyNumberFormat="1" applyFont="1" applyBorder="1"/>
    <xf numFmtId="0" fontId="31" fillId="14" borderId="14" xfId="0" applyFont="1" applyFill="1" applyBorder="1" applyAlignment="1">
      <alignment horizontal="center"/>
    </xf>
    <xf numFmtId="0" fontId="31" fillId="14" borderId="5" xfId="0" applyFont="1" applyFill="1" applyBorder="1" applyAlignment="1">
      <alignment horizontal="center"/>
    </xf>
    <xf numFmtId="0" fontId="31" fillId="14" borderId="15" xfId="0" applyFont="1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5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65" fillId="0" borderId="0" xfId="0" applyFont="1" applyBorder="1"/>
    <xf numFmtId="164" fontId="65" fillId="0" borderId="0" xfId="4" applyNumberFormat="1" applyFont="1" applyBorder="1"/>
    <xf numFmtId="0" fontId="0" fillId="17" borderId="0" xfId="0" applyFill="1"/>
    <xf numFmtId="0" fontId="35" fillId="17" borderId="0" xfId="0" applyNumberFormat="1" applyFont="1" applyFill="1" applyBorder="1" applyAlignment="1">
      <alignment horizontal="left"/>
    </xf>
    <xf numFmtId="0" fontId="2" fillId="17" borderId="0" xfId="0" applyFont="1" applyFill="1"/>
    <xf numFmtId="164" fontId="56" fillId="0" borderId="14" xfId="4" applyNumberFormat="1" applyFont="1" applyBorder="1"/>
    <xf numFmtId="164" fontId="56" fillId="0" borderId="5" xfId="4" applyNumberFormat="1" applyFont="1" applyBorder="1"/>
    <xf numFmtId="0" fontId="66" fillId="0" borderId="0" xfId="0" applyFont="1"/>
    <xf numFmtId="164" fontId="10" fillId="2" borderId="0" xfId="4" applyNumberFormat="1" applyFont="1" applyFill="1" applyBorder="1" applyAlignment="1">
      <alignment horizontal="center" vertical="center"/>
    </xf>
    <xf numFmtId="164" fontId="3" fillId="11" borderId="0" xfId="4" applyNumberFormat="1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/>
    </xf>
    <xf numFmtId="164" fontId="10" fillId="11" borderId="0" xfId="4" applyNumberFormat="1" applyFont="1" applyFill="1" applyBorder="1" applyAlignment="1">
      <alignment horizontal="center"/>
    </xf>
    <xf numFmtId="164" fontId="10" fillId="2" borderId="0" xfId="4" applyNumberFormat="1" applyFont="1" applyFill="1" applyBorder="1" applyAlignment="1">
      <alignment horizontal="center"/>
    </xf>
  </cellXfs>
  <cellStyles count="93">
    <cellStyle name="Actual Date" xfId="1" xr:uid="{00000000-0005-0000-0000-000000000000}"/>
    <cellStyle name="Affinity Input" xfId="2" xr:uid="{00000000-0005-0000-0000-000001000000}"/>
    <cellStyle name="Body" xfId="3" xr:uid="{00000000-0005-0000-0000-000002000000}"/>
    <cellStyle name="Comma" xfId="4" builtinId="3"/>
    <cellStyle name="Comma 2" xfId="58" xr:uid="{00000000-0005-0000-0000-000004000000}"/>
    <cellStyle name="Comma 2 2" xfId="63" xr:uid="{00000000-0005-0000-0000-000005000000}"/>
    <cellStyle name="Comma 3" xfId="59" xr:uid="{00000000-0005-0000-0000-000006000000}"/>
    <cellStyle name="Comma 4" xfId="66" xr:uid="{00000000-0005-0000-0000-000007000000}"/>
    <cellStyle name="Comma 5" xfId="67" xr:uid="{00000000-0005-0000-0000-000008000000}"/>
    <cellStyle name="Comma 6" xfId="90" xr:uid="{00000000-0005-0000-0000-000009000000}"/>
    <cellStyle name="ContentsHyperlink" xfId="5" xr:uid="{00000000-0005-0000-0000-00000A000000}"/>
    <cellStyle name="Currency [2]" xfId="6" xr:uid="{00000000-0005-0000-0000-00000B000000}"/>
    <cellStyle name="Currency 2" xfId="65" xr:uid="{00000000-0005-0000-0000-00000C000000}"/>
    <cellStyle name="Custom - Style1" xfId="7" xr:uid="{00000000-0005-0000-0000-00000D000000}"/>
    <cellStyle name="Custom - Style8" xfId="68" xr:uid="{00000000-0005-0000-0000-00000E000000}"/>
    <cellStyle name="Data   - Style2" xfId="8" xr:uid="{00000000-0005-0000-0000-00000F000000}"/>
    <cellStyle name="Date" xfId="9" xr:uid="{00000000-0005-0000-0000-000010000000}"/>
    <cellStyle name="Edit" xfId="10" xr:uid="{00000000-0005-0000-0000-000011000000}"/>
    <cellStyle name="Engine" xfId="11" xr:uid="{00000000-0005-0000-0000-000012000000}"/>
    <cellStyle name="Fixed" xfId="12" xr:uid="{00000000-0005-0000-0000-000013000000}"/>
    <cellStyle name="Grey" xfId="13" xr:uid="{00000000-0005-0000-0000-000014000000}"/>
    <cellStyle name="HEADER" xfId="14" xr:uid="{00000000-0005-0000-0000-000015000000}"/>
    <cellStyle name="Header1" xfId="15" xr:uid="{00000000-0005-0000-0000-000016000000}"/>
    <cellStyle name="Header2" xfId="16" xr:uid="{00000000-0005-0000-0000-000017000000}"/>
    <cellStyle name="heading" xfId="17" xr:uid="{00000000-0005-0000-0000-000018000000}"/>
    <cellStyle name="Heading1" xfId="18" xr:uid="{00000000-0005-0000-0000-000019000000}"/>
    <cellStyle name="Heading2" xfId="19" xr:uid="{00000000-0005-0000-0000-00001A000000}"/>
    <cellStyle name="HIGHLIGHT" xfId="20" xr:uid="{00000000-0005-0000-0000-00001B000000}"/>
    <cellStyle name="Input [yellow]" xfId="21" xr:uid="{00000000-0005-0000-0000-00001C000000}"/>
    <cellStyle name="Labels - Style3" xfId="22" xr:uid="{00000000-0005-0000-0000-00001D000000}"/>
    <cellStyle name="Large Page Heading" xfId="23" xr:uid="{00000000-0005-0000-0000-00001E000000}"/>
    <cellStyle name="no dec" xfId="24" xr:uid="{00000000-0005-0000-0000-00001F000000}"/>
    <cellStyle name="No Edit" xfId="25" xr:uid="{00000000-0005-0000-0000-000020000000}"/>
    <cellStyle name="Normal" xfId="0" builtinId="0"/>
    <cellStyle name="Normal - Style1" xfId="26" xr:uid="{00000000-0005-0000-0000-000022000000}"/>
    <cellStyle name="Normal - Style2" xfId="27" xr:uid="{00000000-0005-0000-0000-000023000000}"/>
    <cellStyle name="Normal - Style3" xfId="28" xr:uid="{00000000-0005-0000-0000-000024000000}"/>
    <cellStyle name="Normal - Style4" xfId="29" xr:uid="{00000000-0005-0000-0000-000025000000}"/>
    <cellStyle name="Normal - Style5" xfId="30" xr:uid="{00000000-0005-0000-0000-000026000000}"/>
    <cellStyle name="Normal - Style6" xfId="31" xr:uid="{00000000-0005-0000-0000-000027000000}"/>
    <cellStyle name="Normal - Style7" xfId="32" xr:uid="{00000000-0005-0000-0000-000028000000}"/>
    <cellStyle name="Normal - Style8" xfId="33" xr:uid="{00000000-0005-0000-0000-000029000000}"/>
    <cellStyle name="Normal 10" xfId="69" xr:uid="{00000000-0005-0000-0000-00002A000000}"/>
    <cellStyle name="Normal 11" xfId="70" xr:uid="{00000000-0005-0000-0000-00002B000000}"/>
    <cellStyle name="Normal 12" xfId="71" xr:uid="{00000000-0005-0000-0000-00002C000000}"/>
    <cellStyle name="Normal 13" xfId="72" xr:uid="{00000000-0005-0000-0000-00002D000000}"/>
    <cellStyle name="Normal 14" xfId="73" xr:uid="{00000000-0005-0000-0000-00002E000000}"/>
    <cellStyle name="Normal 15" xfId="74" xr:uid="{00000000-0005-0000-0000-00002F000000}"/>
    <cellStyle name="Normal 16" xfId="75" xr:uid="{00000000-0005-0000-0000-000030000000}"/>
    <cellStyle name="Normal 17" xfId="92" xr:uid="{00000000-0005-0000-0000-000031000000}"/>
    <cellStyle name="Normal 2" xfId="55" xr:uid="{00000000-0005-0000-0000-000032000000}"/>
    <cellStyle name="Normal 2 2" xfId="56" xr:uid="{00000000-0005-0000-0000-000033000000}"/>
    <cellStyle name="Normal 3" xfId="60" xr:uid="{00000000-0005-0000-0000-000034000000}"/>
    <cellStyle name="Normal 4" xfId="61" xr:uid="{00000000-0005-0000-0000-000035000000}"/>
    <cellStyle name="Normal 5" xfId="76" xr:uid="{00000000-0005-0000-0000-000036000000}"/>
    <cellStyle name="Normal 6" xfId="77" xr:uid="{00000000-0005-0000-0000-000037000000}"/>
    <cellStyle name="Normal 7" xfId="78" xr:uid="{00000000-0005-0000-0000-000038000000}"/>
    <cellStyle name="Normal 8" xfId="79" xr:uid="{00000000-0005-0000-0000-000039000000}"/>
    <cellStyle name="Normal 9" xfId="80" xr:uid="{00000000-0005-0000-0000-00003A000000}"/>
    <cellStyle name="nPlosion" xfId="34" xr:uid="{00000000-0005-0000-0000-00003B000000}"/>
    <cellStyle name="Output Amounts" xfId="35" xr:uid="{00000000-0005-0000-0000-00003C000000}"/>
    <cellStyle name="Output Column Headings" xfId="36" xr:uid="{00000000-0005-0000-0000-00003D000000}"/>
    <cellStyle name="Output Line Items" xfId="37" xr:uid="{00000000-0005-0000-0000-00003E000000}"/>
    <cellStyle name="Output Report Heading" xfId="38" xr:uid="{00000000-0005-0000-0000-00003F000000}"/>
    <cellStyle name="Output Report Title" xfId="39" xr:uid="{00000000-0005-0000-0000-000040000000}"/>
    <cellStyle name="Percent" xfId="40" builtinId="5"/>
    <cellStyle name="Percent [2]" xfId="41" xr:uid="{00000000-0005-0000-0000-000042000000}"/>
    <cellStyle name="Percent 2" xfId="57" xr:uid="{00000000-0005-0000-0000-000043000000}"/>
    <cellStyle name="Percent 2 2" xfId="64" xr:uid="{00000000-0005-0000-0000-000044000000}"/>
    <cellStyle name="Percent 3" xfId="62" xr:uid="{00000000-0005-0000-0000-000045000000}"/>
    <cellStyle name="Percent 4" xfId="81" xr:uid="{00000000-0005-0000-0000-000046000000}"/>
    <cellStyle name="Percent 5" xfId="82" xr:uid="{00000000-0005-0000-0000-000047000000}"/>
    <cellStyle name="Percent 6" xfId="83" xr:uid="{00000000-0005-0000-0000-000048000000}"/>
    <cellStyle name="Percent 7" xfId="84" xr:uid="{00000000-0005-0000-0000-000049000000}"/>
    <cellStyle name="Percent 8" xfId="91" xr:uid="{00000000-0005-0000-0000-00004A000000}"/>
    <cellStyle name="PSChar" xfId="42" xr:uid="{00000000-0005-0000-0000-00004B000000}"/>
    <cellStyle name="Reset  - Style4" xfId="43" xr:uid="{00000000-0005-0000-0000-00004C000000}"/>
    <cellStyle name="Reset  - Style7" xfId="85" xr:uid="{00000000-0005-0000-0000-00004D000000}"/>
    <cellStyle name="Small Page Heading" xfId="44" xr:uid="{00000000-0005-0000-0000-00004E000000}"/>
    <cellStyle name="Table  - Style5" xfId="45" xr:uid="{00000000-0005-0000-0000-00004F000000}"/>
    <cellStyle name="Table  - Style6" xfId="86" xr:uid="{00000000-0005-0000-0000-000050000000}"/>
    <cellStyle name="Title  - Style1" xfId="87" xr:uid="{00000000-0005-0000-0000-000051000000}"/>
    <cellStyle name="Title  - Style6" xfId="46" xr:uid="{00000000-0005-0000-0000-000052000000}"/>
    <cellStyle name="title1" xfId="47" xr:uid="{00000000-0005-0000-0000-000053000000}"/>
    <cellStyle name="Total" xfId="48" builtinId="25" customBuiltin="1"/>
    <cellStyle name="TotCol - Style5" xfId="88" xr:uid="{00000000-0005-0000-0000-000055000000}"/>
    <cellStyle name="TotCol - Style7" xfId="49" xr:uid="{00000000-0005-0000-0000-000056000000}"/>
    <cellStyle name="TotRow - Style4" xfId="89" xr:uid="{00000000-0005-0000-0000-000057000000}"/>
    <cellStyle name="TotRow - Style8" xfId="50" xr:uid="{00000000-0005-0000-0000-000058000000}"/>
    <cellStyle name="Unprot" xfId="51" xr:uid="{00000000-0005-0000-0000-000059000000}"/>
    <cellStyle name="Unprot$" xfId="52" xr:uid="{00000000-0005-0000-0000-00005A000000}"/>
    <cellStyle name="Unprotect" xfId="53" xr:uid="{00000000-0005-0000-0000-00005B000000}"/>
    <cellStyle name="一般_dept code" xfId="54" xr:uid="{00000000-0005-0000-0000-00005C000000}"/>
  </cellStyles>
  <dxfs count="0"/>
  <tableStyles count="0" defaultTableStyle="TableStyleMedium2" defaultPivotStyle="PivotStyleLight16"/>
  <colors>
    <mruColors>
      <color rgb="FFFFFFCC"/>
      <color rgb="FFCCFFCC"/>
      <color rgb="FF009900"/>
      <color rgb="FF0000FF"/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'Gross Plant'!$A$111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cat>
            <c:numRef>
              <c:f>'Gross Plant'!$E$5:$AF$5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'Gross Plant'!$E$193:$AF$193</c:f>
              <c:numCache>
                <c:formatCode>_(* #,##0_);_(* \(#,##0\);_(* "-"??_);_(@_)</c:formatCode>
                <c:ptCount val="28"/>
                <c:pt idx="0">
                  <c:v>776387470.48999965</c:v>
                </c:pt>
                <c:pt idx="1">
                  <c:v>778312528.81999969</c:v>
                </c:pt>
                <c:pt idx="2">
                  <c:v>779866772.88999987</c:v>
                </c:pt>
                <c:pt idx="3">
                  <c:v>782521702.31999969</c:v>
                </c:pt>
                <c:pt idx="4">
                  <c:v>783987048.81999969</c:v>
                </c:pt>
                <c:pt idx="5">
                  <c:v>783940202.60999978</c:v>
                </c:pt>
                <c:pt idx="6">
                  <c:v>789378347.63999987</c:v>
                </c:pt>
                <c:pt idx="7">
                  <c:v>793782334.67194378</c:v>
                </c:pt>
                <c:pt idx="8">
                  <c:v>798094059.87028193</c:v>
                </c:pt>
                <c:pt idx="9">
                  <c:v>802398660.30391395</c:v>
                </c:pt>
                <c:pt idx="10">
                  <c:v>806042233.70187449</c:v>
                </c:pt>
                <c:pt idx="11">
                  <c:v>808684013.54222047</c:v>
                </c:pt>
                <c:pt idx="12">
                  <c:v>812364667.48019409</c:v>
                </c:pt>
                <c:pt idx="13">
                  <c:v>816329148.99232793</c:v>
                </c:pt>
                <c:pt idx="14">
                  <c:v>820389131.97827649</c:v>
                </c:pt>
                <c:pt idx="15">
                  <c:v>824732062.91371787</c:v>
                </c:pt>
                <c:pt idx="16">
                  <c:v>828875121.153808</c:v>
                </c:pt>
                <c:pt idx="17">
                  <c:v>832853094.74155962</c:v>
                </c:pt>
                <c:pt idx="18">
                  <c:v>836704443.23035383</c:v>
                </c:pt>
                <c:pt idx="19">
                  <c:v>840563013.52324724</c:v>
                </c:pt>
                <c:pt idx="20">
                  <c:v>844481347.4808687</c:v>
                </c:pt>
                <c:pt idx="21">
                  <c:v>848315414.57527256</c:v>
                </c:pt>
                <c:pt idx="22">
                  <c:v>852020102.10721493</c:v>
                </c:pt>
                <c:pt idx="23">
                  <c:v>855511200.8105067</c:v>
                </c:pt>
                <c:pt idx="24">
                  <c:v>858951445.52885413</c:v>
                </c:pt>
                <c:pt idx="25">
                  <c:v>860755985.94669652</c:v>
                </c:pt>
                <c:pt idx="26">
                  <c:v>862558250.25461483</c:v>
                </c:pt>
                <c:pt idx="27">
                  <c:v>864505597.75138485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91-41D3-A203-C060819B67A9}"/>
            </c:ext>
          </c:extLst>
        </c:ser>
        <c:ser>
          <c:idx val="2"/>
          <c:order val="1"/>
          <c:tx>
            <c:strRef>
              <c:f>'Gross Plant'!$A$49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cat>
            <c:numRef>
              <c:f>'Gross Plant'!$E$5:$AF$5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'Gross Plant'!$E$80:$AF$80</c:f>
              <c:numCache>
                <c:formatCode>_(* #,##0_);_(* \(#,##0\);_(* "-"??_);_(@_)</c:formatCode>
                <c:ptCount val="28"/>
                <c:pt idx="0">
                  <c:v>150489527.95999998</c:v>
                </c:pt>
                <c:pt idx="1">
                  <c:v>150596567.01999995</c:v>
                </c:pt>
                <c:pt idx="2">
                  <c:v>150595343.45999995</c:v>
                </c:pt>
                <c:pt idx="3">
                  <c:v>151347115.54999995</c:v>
                </c:pt>
                <c:pt idx="4">
                  <c:v>151349105.66999996</c:v>
                </c:pt>
                <c:pt idx="5">
                  <c:v>151886779.31999996</c:v>
                </c:pt>
                <c:pt idx="6">
                  <c:v>151887346.05999994</c:v>
                </c:pt>
                <c:pt idx="7">
                  <c:v>151969047.91999996</c:v>
                </c:pt>
                <c:pt idx="8">
                  <c:v>152051168.03999996</c:v>
                </c:pt>
                <c:pt idx="9">
                  <c:v>152132786.17999998</c:v>
                </c:pt>
                <c:pt idx="10">
                  <c:v>152214484.02999997</c:v>
                </c:pt>
                <c:pt idx="11">
                  <c:v>152295694.56999996</c:v>
                </c:pt>
                <c:pt idx="12">
                  <c:v>152383442.46999997</c:v>
                </c:pt>
                <c:pt idx="13">
                  <c:v>152490481.52999997</c:v>
                </c:pt>
                <c:pt idx="14">
                  <c:v>152489257.96999997</c:v>
                </c:pt>
                <c:pt idx="15">
                  <c:v>153241030.06</c:v>
                </c:pt>
                <c:pt idx="16">
                  <c:v>153243020.17999998</c:v>
                </c:pt>
                <c:pt idx="17">
                  <c:v>153780693.82999998</c:v>
                </c:pt>
                <c:pt idx="18">
                  <c:v>153781260.56999999</c:v>
                </c:pt>
                <c:pt idx="19">
                  <c:v>153862962.42999998</c:v>
                </c:pt>
                <c:pt idx="20">
                  <c:v>153945082.54999998</c:v>
                </c:pt>
                <c:pt idx="21">
                  <c:v>154026700.69</c:v>
                </c:pt>
                <c:pt idx="22">
                  <c:v>154108398.53999999</c:v>
                </c:pt>
                <c:pt idx="23">
                  <c:v>154189609.07999998</c:v>
                </c:pt>
                <c:pt idx="24">
                  <c:v>154277356.97999999</c:v>
                </c:pt>
                <c:pt idx="25">
                  <c:v>154384396.04000002</c:v>
                </c:pt>
                <c:pt idx="26">
                  <c:v>154383172.48000002</c:v>
                </c:pt>
                <c:pt idx="27">
                  <c:v>155134944.56999999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91-41D3-A203-C060819B67A9}"/>
            </c:ext>
          </c:extLst>
        </c:ser>
        <c:ser>
          <c:idx val="1"/>
          <c:order val="2"/>
          <c:tx>
            <c:strRef>
              <c:f>'Gross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cat>
            <c:numRef>
              <c:f>'Gross Plant'!$E$5:$AF$5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'Gross Plant'!$E$46:$AF$46</c:f>
              <c:numCache>
                <c:formatCode>_(* #,##0_);_(* \(#,##0\);_(* "-"??_);_(@_)</c:formatCode>
                <c:ptCount val="28"/>
                <c:pt idx="0">
                  <c:v>193115081.33999997</c:v>
                </c:pt>
                <c:pt idx="1">
                  <c:v>201191125.5</c:v>
                </c:pt>
                <c:pt idx="2">
                  <c:v>202460485.87</c:v>
                </c:pt>
                <c:pt idx="3">
                  <c:v>212854172.09</c:v>
                </c:pt>
                <c:pt idx="4">
                  <c:v>212979966.39000002</c:v>
                </c:pt>
                <c:pt idx="5">
                  <c:v>213033148.37</c:v>
                </c:pt>
                <c:pt idx="6">
                  <c:v>213047849.23999998</c:v>
                </c:pt>
                <c:pt idx="7">
                  <c:v>217293872.06240347</c:v>
                </c:pt>
                <c:pt idx="8">
                  <c:v>221656734.83002353</c:v>
                </c:pt>
                <c:pt idx="9">
                  <c:v>225621469.51759762</c:v>
                </c:pt>
                <c:pt idx="10">
                  <c:v>229328677.47679371</c:v>
                </c:pt>
                <c:pt idx="11">
                  <c:v>232944556.1499044</c:v>
                </c:pt>
                <c:pt idx="12">
                  <c:v>236644399.22072497</c:v>
                </c:pt>
                <c:pt idx="13">
                  <c:v>244693261.93813035</c:v>
                </c:pt>
                <c:pt idx="14">
                  <c:v>245958350.03753036</c:v>
                </c:pt>
                <c:pt idx="15">
                  <c:v>256384141.82752889</c:v>
                </c:pt>
                <c:pt idx="16">
                  <c:v>256509512.74319905</c:v>
                </c:pt>
                <c:pt idx="17">
                  <c:v>256562515.72926247</c:v>
                </c:pt>
                <c:pt idx="18">
                  <c:v>256577167.12072495</c:v>
                </c:pt>
                <c:pt idx="19">
                  <c:v>260823189.94312844</c:v>
                </c:pt>
                <c:pt idx="20">
                  <c:v>265186052.71074852</c:v>
                </c:pt>
                <c:pt idx="21">
                  <c:v>269150787.39832258</c:v>
                </c:pt>
                <c:pt idx="22">
                  <c:v>272857995.35751867</c:v>
                </c:pt>
                <c:pt idx="23">
                  <c:v>276473874.03062934</c:v>
                </c:pt>
                <c:pt idx="24">
                  <c:v>280173717.10144991</c:v>
                </c:pt>
                <c:pt idx="25">
                  <c:v>288222579.81885529</c:v>
                </c:pt>
                <c:pt idx="26">
                  <c:v>289487667.91825533</c:v>
                </c:pt>
                <c:pt idx="27">
                  <c:v>299913459.7082538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91-41D3-A203-C060819B6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221208"/>
        <c:axId val="154224344"/>
      </c:lineChart>
      <c:catAx>
        <c:axId val="1542212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54224344"/>
        <c:crosses val="autoZero"/>
        <c:auto val="0"/>
        <c:lblAlgn val="ctr"/>
        <c:lblOffset val="50"/>
        <c:noMultiLvlLbl val="0"/>
      </c:catAx>
      <c:valAx>
        <c:axId val="154224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54221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516096383943783"/>
          <c:y val="0.92865669023272546"/>
          <c:w val="0.73362421074621109"/>
          <c:h val="5.4421051112105524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'Gross Plant'!$A$83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cat>
            <c:numRef>
              <c:f>'Gross Plant'!$E$5:$AF$5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'Gross Plant'!$E$108:$AF$108</c:f>
              <c:numCache>
                <c:formatCode>_(* #,##0_);_(* \(#,##0\);_(* "-"??_);_(@_)</c:formatCode>
                <c:ptCount val="28"/>
                <c:pt idx="0">
                  <c:v>2714030.4399999995</c:v>
                </c:pt>
                <c:pt idx="1">
                  <c:v>2726297.2899999996</c:v>
                </c:pt>
                <c:pt idx="2">
                  <c:v>2726297.2899999996</c:v>
                </c:pt>
                <c:pt idx="3">
                  <c:v>2075192.6599999997</c:v>
                </c:pt>
                <c:pt idx="4">
                  <c:v>2075192.6599999997</c:v>
                </c:pt>
                <c:pt idx="5">
                  <c:v>2075192.6599999997</c:v>
                </c:pt>
                <c:pt idx="6">
                  <c:v>2073159.6699999995</c:v>
                </c:pt>
                <c:pt idx="7">
                  <c:v>2073159.6699999995</c:v>
                </c:pt>
                <c:pt idx="8">
                  <c:v>2073159.6499999994</c:v>
                </c:pt>
                <c:pt idx="9">
                  <c:v>2073159.6499999994</c:v>
                </c:pt>
                <c:pt idx="10">
                  <c:v>2073159.6499999994</c:v>
                </c:pt>
                <c:pt idx="11">
                  <c:v>2073159.6499999994</c:v>
                </c:pt>
                <c:pt idx="12">
                  <c:v>2073159.6999999993</c:v>
                </c:pt>
                <c:pt idx="13">
                  <c:v>2085426.5499999993</c:v>
                </c:pt>
                <c:pt idx="14">
                  <c:v>2085426.5499999993</c:v>
                </c:pt>
                <c:pt idx="15">
                  <c:v>2095969.7599999993</c:v>
                </c:pt>
                <c:pt idx="16">
                  <c:v>2095969.7599999993</c:v>
                </c:pt>
                <c:pt idx="17">
                  <c:v>2095969.7599999993</c:v>
                </c:pt>
                <c:pt idx="18">
                  <c:v>2095969.7599999993</c:v>
                </c:pt>
                <c:pt idx="19">
                  <c:v>2095969.7599999993</c:v>
                </c:pt>
                <c:pt idx="20">
                  <c:v>2095969.7399999998</c:v>
                </c:pt>
                <c:pt idx="21">
                  <c:v>2095969.7399999998</c:v>
                </c:pt>
                <c:pt idx="22">
                  <c:v>2095969.7399999998</c:v>
                </c:pt>
                <c:pt idx="23">
                  <c:v>2095969.7399999993</c:v>
                </c:pt>
                <c:pt idx="24">
                  <c:v>2095969.7899999996</c:v>
                </c:pt>
                <c:pt idx="25">
                  <c:v>2108236.6399999992</c:v>
                </c:pt>
                <c:pt idx="26">
                  <c:v>2108236.6399999992</c:v>
                </c:pt>
                <c:pt idx="27">
                  <c:v>2118779.8499999992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7-4134-B7D0-9DD52B967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221600"/>
        <c:axId val="154220816"/>
      </c:lineChart>
      <c:dateAx>
        <c:axId val="154221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54220816"/>
        <c:crosses val="autoZero"/>
        <c:auto val="1"/>
        <c:lblOffset val="100"/>
        <c:baseTimeUnit val="months"/>
      </c:dateAx>
      <c:valAx>
        <c:axId val="154220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54221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28900515342559"/>
          <c:y val="0.92312805673384157"/>
          <c:w val="0.27472924024031881"/>
          <c:h val="5.8638321760247976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Reserve!$A$6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cat>
            <c:numRef>
              <c:f>Reserve!$E$5:$AF$5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Reserve!$E$46:$AF$46</c:f>
              <c:numCache>
                <c:formatCode>_(* #,##0_);_(* \(#,##0\);_(* "-"??_);_(@_)</c:formatCode>
                <c:ptCount val="28"/>
                <c:pt idx="0">
                  <c:v>84144064.220000014</c:v>
                </c:pt>
                <c:pt idx="1">
                  <c:v>85224244.290000007</c:v>
                </c:pt>
                <c:pt idx="2">
                  <c:v>86296435.050000012</c:v>
                </c:pt>
                <c:pt idx="3">
                  <c:v>87353292.00999999</c:v>
                </c:pt>
                <c:pt idx="4">
                  <c:v>88477832.140000001</c:v>
                </c:pt>
                <c:pt idx="5">
                  <c:v>89598027.170000002</c:v>
                </c:pt>
                <c:pt idx="6">
                  <c:v>90710834.139999986</c:v>
                </c:pt>
                <c:pt idx="7">
                  <c:v>91906865.251605824</c:v>
                </c:pt>
                <c:pt idx="8">
                  <c:v>93129937.28933759</c:v>
                </c:pt>
                <c:pt idx="9">
                  <c:v>94379285.732499197</c:v>
                </c:pt>
                <c:pt idx="10">
                  <c:v>95652816.327271789</c:v>
                </c:pt>
                <c:pt idx="11">
                  <c:v>96949393.49930191</c:v>
                </c:pt>
                <c:pt idx="12">
                  <c:v>98268953.27554068</c:v>
                </c:pt>
                <c:pt idx="13">
                  <c:v>99624440.784453183</c:v>
                </c:pt>
                <c:pt idx="14">
                  <c:v>101010792.8670198</c:v>
                </c:pt>
                <c:pt idx="15">
                  <c:v>102431770.48774114</c:v>
                </c:pt>
                <c:pt idx="16">
                  <c:v>104225376.86171149</c:v>
                </c:pt>
                <c:pt idx="17">
                  <c:v>105948448.96428183</c:v>
                </c:pt>
                <c:pt idx="18">
                  <c:v>107671768.09870064</c:v>
                </c:pt>
                <c:pt idx="19">
                  <c:v>109414854.32874404</c:v>
                </c:pt>
                <c:pt idx="20">
                  <c:v>111264518.86917076</c:v>
                </c:pt>
                <c:pt idx="21">
                  <c:v>113147682.66885635</c:v>
                </c:pt>
                <c:pt idx="22">
                  <c:v>114989117.74014851</c:v>
                </c:pt>
                <c:pt idx="23">
                  <c:v>116906109.93977857</c:v>
                </c:pt>
                <c:pt idx="24">
                  <c:v>118779506.76388481</c:v>
                </c:pt>
                <c:pt idx="25">
                  <c:v>120776812.79679134</c:v>
                </c:pt>
                <c:pt idx="26">
                  <c:v>122807288.10899884</c:v>
                </c:pt>
                <c:pt idx="27">
                  <c:v>124816300.33607602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F-468B-A2B9-8FB0EC66B864}"/>
            </c:ext>
          </c:extLst>
        </c:ser>
        <c:ser>
          <c:idx val="1"/>
          <c:order val="1"/>
          <c:tx>
            <c:strRef>
              <c:f>Reserve!$A$49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cat>
            <c:numRef>
              <c:f>Reserve!$E$5:$AF$5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Reserve!$E$80:$AF$80</c:f>
              <c:numCache>
                <c:formatCode>_(* #,##0_);_(* \(#,##0\);_(* "-"??_);_(@_)</c:formatCode>
                <c:ptCount val="28"/>
                <c:pt idx="0">
                  <c:v>61073043.160000004</c:v>
                </c:pt>
                <c:pt idx="1">
                  <c:v>61803832.31000001</c:v>
                </c:pt>
                <c:pt idx="2">
                  <c:v>62534617.850000001</c:v>
                </c:pt>
                <c:pt idx="3">
                  <c:v>63268363.390000008</c:v>
                </c:pt>
                <c:pt idx="4">
                  <c:v>64002130.249999993</c:v>
                </c:pt>
                <c:pt idx="5">
                  <c:v>64738251.760000005</c:v>
                </c:pt>
                <c:pt idx="6">
                  <c:v>65474355.99000001</c:v>
                </c:pt>
                <c:pt idx="7">
                  <c:v>66216810.077412657</c:v>
                </c:pt>
                <c:pt idx="8">
                  <c:v>66959119.689202264</c:v>
                </c:pt>
                <c:pt idx="9">
                  <c:v>67701956.728730068</c:v>
                </c:pt>
                <c:pt idx="10">
                  <c:v>68445317.971960589</c:v>
                </c:pt>
                <c:pt idx="11">
                  <c:v>69189203.93084231</c:v>
                </c:pt>
                <c:pt idx="12">
                  <c:v>69933611.475559831</c:v>
                </c:pt>
                <c:pt idx="13">
                  <c:v>70678582.593204781</c:v>
                </c:pt>
                <c:pt idx="14">
                  <c:v>71424241.183899105</c:v>
                </c:pt>
                <c:pt idx="15">
                  <c:v>72169891.916111439</c:v>
                </c:pt>
                <c:pt idx="16">
                  <c:v>73052336.780275881</c:v>
                </c:pt>
                <c:pt idx="17">
                  <c:v>73939342.150434598</c:v>
                </c:pt>
                <c:pt idx="18">
                  <c:v>74826352.528990507</c:v>
                </c:pt>
                <c:pt idx="19">
                  <c:v>75714084.923575163</c:v>
                </c:pt>
                <c:pt idx="20">
                  <c:v>76602543.030437648</c:v>
                </c:pt>
                <c:pt idx="21">
                  <c:v>77491722.413478181</c:v>
                </c:pt>
                <c:pt idx="22">
                  <c:v>78381623.777110279</c:v>
                </c:pt>
                <c:pt idx="23">
                  <c:v>79272242.814875931</c:v>
                </c:pt>
                <c:pt idx="24">
                  <c:v>80163637.29876104</c:v>
                </c:pt>
                <c:pt idx="25">
                  <c:v>81055977.708687812</c:v>
                </c:pt>
                <c:pt idx="26">
                  <c:v>81948307.305764869</c:v>
                </c:pt>
                <c:pt idx="27">
                  <c:v>82847280.466390654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F-468B-A2B9-8FB0EC66B864}"/>
            </c:ext>
          </c:extLst>
        </c:ser>
        <c:ser>
          <c:idx val="2"/>
          <c:order val="2"/>
          <c:tx>
            <c:strRef>
              <c:f>Reserve!$A$111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cat>
            <c:numRef>
              <c:f>Reserve!$E$5:$AF$5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Reserve!$E$193:$AF$193</c:f>
              <c:numCache>
                <c:formatCode>_(* #,##0_);_(* \(#,##0\);_(* "-"??_);_(@_)</c:formatCode>
                <c:ptCount val="28"/>
                <c:pt idx="0">
                  <c:v>173659852.36000001</c:v>
                </c:pt>
                <c:pt idx="1">
                  <c:v>173935529.38000005</c:v>
                </c:pt>
                <c:pt idx="2">
                  <c:v>174552567.84000003</c:v>
                </c:pt>
                <c:pt idx="3">
                  <c:v>174865398.69</c:v>
                </c:pt>
                <c:pt idx="4">
                  <c:v>175248443.5399999</c:v>
                </c:pt>
                <c:pt idx="5">
                  <c:v>174819159.20000002</c:v>
                </c:pt>
                <c:pt idx="6">
                  <c:v>175532570.28999999</c:v>
                </c:pt>
                <c:pt idx="7">
                  <c:v>175321309.11635539</c:v>
                </c:pt>
                <c:pt idx="8">
                  <c:v>175150088.07841632</c:v>
                </c:pt>
                <c:pt idx="9">
                  <c:v>174988450.99913424</c:v>
                </c:pt>
                <c:pt idx="10">
                  <c:v>175069149.11064249</c:v>
                </c:pt>
                <c:pt idx="11">
                  <c:v>175512401.07636246</c:v>
                </c:pt>
                <c:pt idx="12">
                  <c:v>175590173.87701941</c:v>
                </c:pt>
                <c:pt idx="13">
                  <c:v>175572523.6649425</c:v>
                </c:pt>
                <c:pt idx="14">
                  <c:v>175527359.00788155</c:v>
                </c:pt>
                <c:pt idx="15">
                  <c:v>175388112.61244017</c:v>
                </c:pt>
                <c:pt idx="16">
                  <c:v>175465913.73808393</c:v>
                </c:pt>
                <c:pt idx="17">
                  <c:v>175609611.72166306</c:v>
                </c:pt>
                <c:pt idx="18">
                  <c:v>175805235.16912702</c:v>
                </c:pt>
                <c:pt idx="19">
                  <c:v>176004933.65038884</c:v>
                </c:pt>
                <c:pt idx="20">
                  <c:v>176190021.61042425</c:v>
                </c:pt>
                <c:pt idx="21">
                  <c:v>176411858.15339863</c:v>
                </c:pt>
                <c:pt idx="22">
                  <c:v>176686352.09446937</c:v>
                </c:pt>
                <c:pt idx="23">
                  <c:v>177043247.66533449</c:v>
                </c:pt>
                <c:pt idx="24">
                  <c:v>177424264.06985518</c:v>
                </c:pt>
                <c:pt idx="25">
                  <c:v>178393312.54171631</c:v>
                </c:pt>
                <c:pt idx="26">
                  <c:v>179366229.01587456</c:v>
                </c:pt>
                <c:pt idx="27">
                  <c:v>180290169.07352778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0F-468B-A2B9-8FB0EC66B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224736"/>
        <c:axId val="154226304"/>
      </c:lineChart>
      <c:dateAx>
        <c:axId val="154224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54226304"/>
        <c:crosses val="autoZero"/>
        <c:auto val="1"/>
        <c:lblOffset val="100"/>
        <c:baseTimeUnit val="months"/>
      </c:dateAx>
      <c:valAx>
        <c:axId val="154226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542247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Reserve!$A$83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cat>
            <c:numRef>
              <c:f>Reserve!$E$5:$AF$5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Reserve!$E$108:$AF$108</c:f>
              <c:numCache>
                <c:formatCode>_(* #,##0_);_(* \(#,##0\);_(* "-"??_);_(@_)</c:formatCode>
                <c:ptCount val="28"/>
                <c:pt idx="0">
                  <c:v>1066699.71</c:v>
                </c:pt>
                <c:pt idx="1">
                  <c:v>1069718.6400000001</c:v>
                </c:pt>
                <c:pt idx="2">
                  <c:v>1072737.57</c:v>
                </c:pt>
                <c:pt idx="3">
                  <c:v>413683.62999999995</c:v>
                </c:pt>
                <c:pt idx="4">
                  <c:v>416277.52999999997</c:v>
                </c:pt>
                <c:pt idx="5">
                  <c:v>418775.73000000004</c:v>
                </c:pt>
                <c:pt idx="6">
                  <c:v>419136.46999999991</c:v>
                </c:pt>
                <c:pt idx="7">
                  <c:v>421463.18914116669</c:v>
                </c:pt>
                <c:pt idx="8">
                  <c:v>423789.90828233334</c:v>
                </c:pt>
                <c:pt idx="9">
                  <c:v>426116.62734316668</c:v>
                </c:pt>
                <c:pt idx="10">
                  <c:v>428443.34640400001</c:v>
                </c:pt>
                <c:pt idx="11">
                  <c:v>430770.06546483329</c:v>
                </c:pt>
                <c:pt idx="12">
                  <c:v>433096.78452566674</c:v>
                </c:pt>
                <c:pt idx="13">
                  <c:v>435423.50378733332</c:v>
                </c:pt>
                <c:pt idx="14">
                  <c:v>437799.49489650002</c:v>
                </c:pt>
                <c:pt idx="15">
                  <c:v>440175.48600566672</c:v>
                </c:pt>
                <c:pt idx="16">
                  <c:v>442593.82567500015</c:v>
                </c:pt>
                <c:pt idx="17">
                  <c:v>445012.16534433339</c:v>
                </c:pt>
                <c:pt idx="18">
                  <c:v>447430.50501366676</c:v>
                </c:pt>
                <c:pt idx="19">
                  <c:v>449848.84468300006</c:v>
                </c:pt>
                <c:pt idx="20">
                  <c:v>452267.1842720001</c:v>
                </c:pt>
                <c:pt idx="21">
                  <c:v>454685.52386100014</c:v>
                </c:pt>
                <c:pt idx="22">
                  <c:v>457103.86345000012</c:v>
                </c:pt>
                <c:pt idx="23">
                  <c:v>459522.2030390001</c:v>
                </c:pt>
                <c:pt idx="24">
                  <c:v>461940.54282883345</c:v>
                </c:pt>
                <c:pt idx="25">
                  <c:v>464408.1544661668</c:v>
                </c:pt>
                <c:pt idx="26">
                  <c:v>466875.76610350009</c:v>
                </c:pt>
                <c:pt idx="27">
                  <c:v>469385.7263010001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12-462C-B47F-197D9CD43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413280"/>
        <c:axId val="524416808"/>
      </c:lineChart>
      <c:dateAx>
        <c:axId val="5244132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524416808"/>
        <c:crosses val="autoZero"/>
        <c:auto val="1"/>
        <c:lblOffset val="100"/>
        <c:baseTimeUnit val="months"/>
      </c:dateAx>
      <c:valAx>
        <c:axId val="524416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24413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cat>
            <c:numRef>
              <c:f>'Net Plant'!$C$5:$AD$5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'Net Plant'!$C$46:$AD$46</c:f>
              <c:numCache>
                <c:formatCode>_(* #,##0_);_(* \(#,##0\);_(* "-"??_);_(@_)</c:formatCode>
                <c:ptCount val="28"/>
                <c:pt idx="0">
                  <c:v>108971017.11999999</c:v>
                </c:pt>
                <c:pt idx="1">
                  <c:v>115966881.21000001</c:v>
                </c:pt>
                <c:pt idx="2">
                  <c:v>116164050.81999998</c:v>
                </c:pt>
                <c:pt idx="3">
                  <c:v>125500880.07999998</c:v>
                </c:pt>
                <c:pt idx="4">
                  <c:v>124502134.25</c:v>
                </c:pt>
                <c:pt idx="5">
                  <c:v>123435121.2</c:v>
                </c:pt>
                <c:pt idx="6">
                  <c:v>122337015.09999999</c:v>
                </c:pt>
                <c:pt idx="7">
                  <c:v>125387006.81079768</c:v>
                </c:pt>
                <c:pt idx="8">
                  <c:v>128526797.54068598</c:v>
                </c:pt>
                <c:pt idx="9">
                  <c:v>131242183.78509842</c:v>
                </c:pt>
                <c:pt idx="10">
                  <c:v>133675861.1495219</c:v>
                </c:pt>
                <c:pt idx="11">
                  <c:v>135995162.65060246</c:v>
                </c:pt>
                <c:pt idx="12">
                  <c:v>138375445.94518423</c:v>
                </c:pt>
                <c:pt idx="13">
                  <c:v>145068821.15367714</c:v>
                </c:pt>
                <c:pt idx="14">
                  <c:v>144947557.17051053</c:v>
                </c:pt>
                <c:pt idx="15">
                  <c:v>153952371.33978775</c:v>
                </c:pt>
                <c:pt idx="16">
                  <c:v>152284135.88148755</c:v>
                </c:pt>
                <c:pt idx="17">
                  <c:v>150614066.76498064</c:v>
                </c:pt>
                <c:pt idx="18">
                  <c:v>148905399.0220243</c:v>
                </c:pt>
                <c:pt idx="19">
                  <c:v>151408335.61438435</c:v>
                </c:pt>
                <c:pt idx="20">
                  <c:v>153921533.84157774</c:v>
                </c:pt>
                <c:pt idx="21">
                  <c:v>156003104.72946623</c:v>
                </c:pt>
                <c:pt idx="22">
                  <c:v>157868877.61737013</c:v>
                </c:pt>
                <c:pt idx="23">
                  <c:v>159567764.09085074</c:v>
                </c:pt>
                <c:pt idx="24">
                  <c:v>161394210.33756503</c:v>
                </c:pt>
                <c:pt idx="25">
                  <c:v>167445767.02206394</c:v>
                </c:pt>
                <c:pt idx="26">
                  <c:v>166680379.80925646</c:v>
                </c:pt>
                <c:pt idx="27">
                  <c:v>175097159.37217778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5-4088-A834-FE188FA6E9F1}"/>
            </c:ext>
          </c:extLst>
        </c:ser>
        <c:ser>
          <c:idx val="1"/>
          <c:order val="1"/>
          <c:tx>
            <c:strRef>
              <c:f>'Net Plant'!$A$49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cat>
            <c:numRef>
              <c:f>'Net Plant'!$C$5:$AD$5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'Net Plant'!$C$80:$AD$80</c:f>
              <c:numCache>
                <c:formatCode>_(* #,##0_);_(* \(#,##0\);_(* "-"??_);_(@_)</c:formatCode>
                <c:ptCount val="28"/>
                <c:pt idx="0">
                  <c:v>89416484.799999997</c:v>
                </c:pt>
                <c:pt idx="1">
                  <c:v>88792734.709999979</c:v>
                </c:pt>
                <c:pt idx="2">
                  <c:v>88060725.609999985</c:v>
                </c:pt>
                <c:pt idx="3">
                  <c:v>88078752.159999982</c:v>
                </c:pt>
                <c:pt idx="4">
                  <c:v>87346975.419999972</c:v>
                </c:pt>
                <c:pt idx="5">
                  <c:v>87148527.559999987</c:v>
                </c:pt>
                <c:pt idx="6">
                  <c:v>86412990.069999993</c:v>
                </c:pt>
                <c:pt idx="7">
                  <c:v>85752237.842587307</c:v>
                </c:pt>
                <c:pt idx="8">
                  <c:v>85092048.350797713</c:v>
                </c:pt>
                <c:pt idx="9">
                  <c:v>84430829.45126994</c:v>
                </c:pt>
                <c:pt idx="10">
                  <c:v>83769166.058039382</c:v>
                </c:pt>
                <c:pt idx="11">
                  <c:v>83106490.639157698</c:v>
                </c:pt>
                <c:pt idx="12">
                  <c:v>82449830.994440153</c:v>
                </c:pt>
                <c:pt idx="13">
                  <c:v>81811898.936795205</c:v>
                </c:pt>
                <c:pt idx="14">
                  <c:v>81065016.786100924</c:v>
                </c:pt>
                <c:pt idx="15">
                  <c:v>81071138.143888578</c:v>
                </c:pt>
                <c:pt idx="16">
                  <c:v>80190683.399724126</c:v>
                </c:pt>
                <c:pt idx="17">
                  <c:v>79841351.679565415</c:v>
                </c:pt>
                <c:pt idx="18">
                  <c:v>78954908.041009501</c:v>
                </c:pt>
                <c:pt idx="19">
                  <c:v>78148877.506424859</c:v>
                </c:pt>
                <c:pt idx="20">
                  <c:v>77342539.519562349</c:v>
                </c:pt>
                <c:pt idx="21">
                  <c:v>76534978.276521832</c:v>
                </c:pt>
                <c:pt idx="22">
                  <c:v>75726774.762889728</c:v>
                </c:pt>
                <c:pt idx="23">
                  <c:v>74917366.265124097</c:v>
                </c:pt>
                <c:pt idx="24">
                  <c:v>74113719.681238979</c:v>
                </c:pt>
                <c:pt idx="25">
                  <c:v>73328418.331312224</c:v>
                </c:pt>
                <c:pt idx="26">
                  <c:v>72434865.17423518</c:v>
                </c:pt>
                <c:pt idx="27">
                  <c:v>72287664.103609398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5-4088-A834-FE188FA6E9F1}"/>
            </c:ext>
          </c:extLst>
        </c:ser>
        <c:ser>
          <c:idx val="2"/>
          <c:order val="2"/>
          <c:tx>
            <c:strRef>
              <c:f>'Net Plant'!$A$111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cat>
            <c:numRef>
              <c:f>'Net Plant'!$C$5:$AD$5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'Net Plant'!$C$192:$AD$192</c:f>
              <c:numCache>
                <c:formatCode>_(* #,##0_);_(* \(#,##0\);_(* "-"??_);_(@_)</c:formatCode>
                <c:ptCount val="28"/>
                <c:pt idx="0">
                  <c:v>602727618.12999976</c:v>
                </c:pt>
                <c:pt idx="1">
                  <c:v>604376999.44000018</c:v>
                </c:pt>
                <c:pt idx="2">
                  <c:v>605314205.04999971</c:v>
                </c:pt>
                <c:pt idx="3">
                  <c:v>607656303.62999952</c:v>
                </c:pt>
                <c:pt idx="4">
                  <c:v>608738605.27999973</c:v>
                </c:pt>
                <c:pt idx="5">
                  <c:v>609121043.41000009</c:v>
                </c:pt>
                <c:pt idx="6">
                  <c:v>613845777.3499999</c:v>
                </c:pt>
                <c:pt idx="7">
                  <c:v>618461025.55558872</c:v>
                </c:pt>
                <c:pt idx="8">
                  <c:v>622943971.79186606</c:v>
                </c:pt>
                <c:pt idx="9">
                  <c:v>627410209.30477977</c:v>
                </c:pt>
                <c:pt idx="10">
                  <c:v>630973084.59123242</c:v>
                </c:pt>
                <c:pt idx="11">
                  <c:v>633171612.4658581</c:v>
                </c:pt>
                <c:pt idx="12">
                  <c:v>636774493.60317481</c:v>
                </c:pt>
                <c:pt idx="13">
                  <c:v>640756625.32738554</c:v>
                </c:pt>
                <c:pt idx="14">
                  <c:v>644861772.97039533</c:v>
                </c:pt>
                <c:pt idx="15">
                  <c:v>649343950.301278</c:v>
                </c:pt>
                <c:pt idx="16">
                  <c:v>653409207.41572428</c:v>
                </c:pt>
                <c:pt idx="17">
                  <c:v>657243483.01989686</c:v>
                </c:pt>
                <c:pt idx="18">
                  <c:v>660899208.06122696</c:v>
                </c:pt>
                <c:pt idx="19">
                  <c:v>664558079.87285852</c:v>
                </c:pt>
                <c:pt idx="20">
                  <c:v>668291325.87044466</c:v>
                </c:pt>
                <c:pt idx="21">
                  <c:v>671903556.42187428</c:v>
                </c:pt>
                <c:pt idx="22">
                  <c:v>675333750.01274574</c:v>
                </c:pt>
                <c:pt idx="23">
                  <c:v>678467953.14517188</c:v>
                </c:pt>
                <c:pt idx="24">
                  <c:v>681527181.4589988</c:v>
                </c:pt>
                <c:pt idx="25">
                  <c:v>682362673.40498066</c:v>
                </c:pt>
                <c:pt idx="26">
                  <c:v>683192021.23874032</c:v>
                </c:pt>
                <c:pt idx="27">
                  <c:v>684215428.6778568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A5-4088-A834-FE188FA6E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410928"/>
        <c:axId val="524412888"/>
      </c:lineChart>
      <c:dateAx>
        <c:axId val="5244109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524412888"/>
        <c:crosses val="autoZero"/>
        <c:auto val="1"/>
        <c:lblOffset val="100"/>
        <c:baseTimeUnit val="months"/>
      </c:dateAx>
      <c:valAx>
        <c:axId val="5244128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24410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cat>
            <c:numRef>
              <c:f>'Net Plant'!$C$5:$AD$5</c:f>
              <c:numCache>
                <c:formatCode>mmm\-yy</c:formatCode>
                <c:ptCount val="28"/>
                <c:pt idx="0">
                  <c:v>44104</c:v>
                </c:pt>
                <c:pt idx="1">
                  <c:v>44135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  <c:pt idx="6">
                  <c:v>44286</c:v>
                </c:pt>
                <c:pt idx="7">
                  <c:v>44316</c:v>
                </c:pt>
                <c:pt idx="8">
                  <c:v>44347</c:v>
                </c:pt>
                <c:pt idx="9">
                  <c:v>44377</c:v>
                </c:pt>
                <c:pt idx="10">
                  <c:v>44408</c:v>
                </c:pt>
                <c:pt idx="11">
                  <c:v>44439</c:v>
                </c:pt>
                <c:pt idx="12">
                  <c:v>44469</c:v>
                </c:pt>
                <c:pt idx="13">
                  <c:v>44500</c:v>
                </c:pt>
                <c:pt idx="14">
                  <c:v>44530</c:v>
                </c:pt>
                <c:pt idx="15">
                  <c:v>44561</c:v>
                </c:pt>
                <c:pt idx="16">
                  <c:v>44592</c:v>
                </c:pt>
                <c:pt idx="17">
                  <c:v>44620</c:v>
                </c:pt>
                <c:pt idx="18">
                  <c:v>44651</c:v>
                </c:pt>
                <c:pt idx="19">
                  <c:v>44681</c:v>
                </c:pt>
                <c:pt idx="20">
                  <c:v>44712</c:v>
                </c:pt>
                <c:pt idx="21">
                  <c:v>44742</c:v>
                </c:pt>
                <c:pt idx="22">
                  <c:v>44773</c:v>
                </c:pt>
                <c:pt idx="23">
                  <c:v>44804</c:v>
                </c:pt>
                <c:pt idx="24">
                  <c:v>44834</c:v>
                </c:pt>
                <c:pt idx="25">
                  <c:v>44865</c:v>
                </c:pt>
                <c:pt idx="26">
                  <c:v>44895</c:v>
                </c:pt>
                <c:pt idx="27">
                  <c:v>44926</c:v>
                </c:pt>
              </c:numCache>
            </c:numRef>
          </c:cat>
          <c:val>
            <c:numRef>
              <c:f>'Net Plant'!$C$108:$AD$108</c:f>
              <c:numCache>
                <c:formatCode>_(* #,##0_);_(* \(#,##0\);_(* "-"??_);_(@_)</c:formatCode>
                <c:ptCount val="28"/>
                <c:pt idx="0">
                  <c:v>1647330.73</c:v>
                </c:pt>
                <c:pt idx="1">
                  <c:v>1656578.65</c:v>
                </c:pt>
                <c:pt idx="2">
                  <c:v>1653559.7200000002</c:v>
                </c:pt>
                <c:pt idx="3">
                  <c:v>1661509.0300000003</c:v>
                </c:pt>
                <c:pt idx="4">
                  <c:v>1658915.13</c:v>
                </c:pt>
                <c:pt idx="5">
                  <c:v>1656416.9299999997</c:v>
                </c:pt>
                <c:pt idx="6">
                  <c:v>1654023.1999999997</c:v>
                </c:pt>
                <c:pt idx="7">
                  <c:v>1651696.4808588331</c:v>
                </c:pt>
                <c:pt idx="8">
                  <c:v>1649369.7417176662</c:v>
                </c:pt>
                <c:pt idx="9">
                  <c:v>1647043.0226568333</c:v>
                </c:pt>
                <c:pt idx="10">
                  <c:v>1644716.3035959997</c:v>
                </c:pt>
                <c:pt idx="11">
                  <c:v>1642389.5845351662</c:v>
                </c:pt>
                <c:pt idx="12">
                  <c:v>1640062.9154743329</c:v>
                </c:pt>
                <c:pt idx="13">
                  <c:v>1650003.0462126664</c:v>
                </c:pt>
                <c:pt idx="14">
                  <c:v>1647627.0551034994</c:v>
                </c:pt>
                <c:pt idx="15">
                  <c:v>1655794.2739943329</c:v>
                </c:pt>
                <c:pt idx="16">
                  <c:v>1653375.9343249998</c:v>
                </c:pt>
                <c:pt idx="17">
                  <c:v>1650957.5946556663</c:v>
                </c:pt>
                <c:pt idx="18">
                  <c:v>1648539.2549863332</c:v>
                </c:pt>
                <c:pt idx="19">
                  <c:v>1646120.9153169994</c:v>
                </c:pt>
                <c:pt idx="20">
                  <c:v>1643702.5557279997</c:v>
                </c:pt>
                <c:pt idx="21">
                  <c:v>1641284.2161389999</c:v>
                </c:pt>
                <c:pt idx="22">
                  <c:v>1638865.8765499997</c:v>
                </c:pt>
                <c:pt idx="23">
                  <c:v>1636447.5369609999</c:v>
                </c:pt>
                <c:pt idx="24">
                  <c:v>1634029.2471711657</c:v>
                </c:pt>
                <c:pt idx="25">
                  <c:v>1643828.4855338328</c:v>
                </c:pt>
                <c:pt idx="26">
                  <c:v>1641360.8738964989</c:v>
                </c:pt>
                <c:pt idx="27">
                  <c:v>1649394.1236989994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0-4C5B-BD74-C4C190321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414064"/>
        <c:axId val="196744440"/>
      </c:lineChart>
      <c:dateAx>
        <c:axId val="524414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96744440"/>
        <c:crosses val="autoZero"/>
        <c:auto val="1"/>
        <c:lblOffset val="100"/>
        <c:baseTimeUnit val="months"/>
      </c:dateAx>
      <c:valAx>
        <c:axId val="1967444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24414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23813</xdr:colOff>
      <xdr:row>231</xdr:row>
      <xdr:rowOff>69054</xdr:rowOff>
    </xdr:from>
    <xdr:to>
      <xdr:col>19</xdr:col>
      <xdr:colOff>250032</xdr:colOff>
      <xdr:row>258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261</xdr:row>
      <xdr:rowOff>142876</xdr:rowOff>
    </xdr:from>
    <xdr:to>
      <xdr:col>19</xdr:col>
      <xdr:colOff>285750</xdr:colOff>
      <xdr:row>277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53577</xdr:colOff>
      <xdr:row>212</xdr:row>
      <xdr:rowOff>0</xdr:rowOff>
    </xdr:from>
    <xdr:to>
      <xdr:col>19</xdr:col>
      <xdr:colOff>476250</xdr:colOff>
      <xdr:row>234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237</xdr:row>
      <xdr:rowOff>0</xdr:rowOff>
    </xdr:from>
    <xdr:to>
      <xdr:col>19</xdr:col>
      <xdr:colOff>440532</xdr:colOff>
      <xdr:row>256</xdr:row>
      <xdr:rowOff>130969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148166</xdr:colOff>
      <xdr:row>202</xdr:row>
      <xdr:rowOff>147106</xdr:rowOff>
    </xdr:from>
    <xdr:to>
      <xdr:col>16</xdr:col>
      <xdr:colOff>74084</xdr:colOff>
      <xdr:row>226</xdr:row>
      <xdr:rowOff>116415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230</xdr:row>
      <xdr:rowOff>1</xdr:rowOff>
    </xdr:from>
    <xdr:to>
      <xdr:col>15</xdr:col>
      <xdr:colOff>814916</xdr:colOff>
      <xdr:row>247</xdr:row>
      <xdr:rowOff>84667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GA%20Rate%20Case\GA%20Rate%20Case%202009\13%20MFR%20and%20Workpapers%20public%202009WP%20as%20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a\2002%20VA%20AIF\AIF%20Filing\2002%2009%20AI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dcotten\Local%20Settings\Temporary%20Internet%20Files\OLK3\Kentucky%20-%20CCS98%20as%20fil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ShSr_WORKGROUPS/Plant%20Accounting/Monthly%20Reports/Capital%20Expenditure%20reports/Capital%20Expenditures%20-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IRGINIA\2003%20AIF\2003%2009%20AIF\2003%2009%20AI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GEORGIA\2004%20Case%20Dec%2004\Budget%20data\FY%202005%20Margin%20Model%20Mid-States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Kentucky%20Asset%20%20Reserve%20Activity%20with%20RWIP%20Sep-20%20to%20Mar-21_WITH%20PIVOT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Jurirep%20DTB-2020%20case%20Plant%20Balance%20check%20Mar-2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&amp;%20SSU%20Open%20CWIP%20with%20AFUDC%20Sep-20%20to%20Mar-21%20WITH%20SUMMARY%20PIVO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KY%20Rate%20Case%20Proposed%20Depreciation%20Rates_05-27-2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SU-CapEx%20projections%20by%20Div%20-%20April%2021%20-%20Sep%202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Kentucky%20-%20%20CapEx%205%20Year%20Plan%20-%20RATE%20CASE%20FILING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Blending%20percentages%20CKV%20Center%20&amp;%20Greenville%20Effective%20Jan-21%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Aligne%20Blending%20Rates%20FY21%20to%20Plant%201104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Y21%20Composite%2011.04.20%20-%20Ra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shburn.ATMOS\Local%20Settings\Temp\Weather\Regression15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ShSr_WORKGROUPS/Plant%20Accounting/Monthly%20Reports/Current_Open%20CWIP%20Balances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  <sheetName val="B1.3-10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 refreshError="1">
        <row r="43">
          <cell r="D43">
            <v>1.2800000000000001E-2</v>
          </cell>
        </row>
        <row r="51">
          <cell r="D51">
            <v>7.0400000000000004E-2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M1" t="str">
            <v>Colorado-Kansas</v>
          </cell>
          <cell r="N1" t="str">
            <v>Utility</v>
          </cell>
        </row>
        <row r="2">
          <cell r="M2" t="str">
            <v>Kentucky</v>
          </cell>
          <cell r="N2" t="str">
            <v>Utility</v>
          </cell>
        </row>
        <row r="3">
          <cell r="M3" t="str">
            <v>Louisiana</v>
          </cell>
          <cell r="N3" t="str">
            <v>Utility</v>
          </cell>
        </row>
        <row r="4">
          <cell r="M4" t="str">
            <v>Mid-States</v>
          </cell>
          <cell r="N4" t="str">
            <v>Utility</v>
          </cell>
        </row>
        <row r="5">
          <cell r="M5" t="str">
            <v>Mid-Tex Utility</v>
          </cell>
          <cell r="N5" t="str">
            <v>Utility</v>
          </cell>
        </row>
        <row r="6">
          <cell r="M6" t="str">
            <v>Mississippi</v>
          </cell>
          <cell r="N6" t="str">
            <v>Utility</v>
          </cell>
        </row>
        <row r="7">
          <cell r="M7" t="str">
            <v>Shared Services</v>
          </cell>
          <cell r="N7" t="str">
            <v>Utility</v>
          </cell>
        </row>
        <row r="8">
          <cell r="M8" t="str">
            <v>West Texas</v>
          </cell>
          <cell r="N8" t="str">
            <v>Utility</v>
          </cell>
        </row>
        <row r="9">
          <cell r="M9" t="str">
            <v>Atmos Energy Marketing (AEM)</v>
          </cell>
          <cell r="N9" t="str">
            <v>Non-Utility</v>
          </cell>
        </row>
        <row r="10">
          <cell r="M10" t="str">
            <v>Atmos Exploration &amp; Production (AEP)</v>
          </cell>
          <cell r="N10" t="str">
            <v>Non-Utility</v>
          </cell>
        </row>
        <row r="11">
          <cell r="M11" t="str">
            <v>Atmos Power Systems</v>
          </cell>
          <cell r="N11" t="str">
            <v>Non-Utility</v>
          </cell>
        </row>
        <row r="12">
          <cell r="M12" t="str">
            <v>Mid-Tex Pipeline</v>
          </cell>
          <cell r="N12" t="str">
            <v>Non-Utility</v>
          </cell>
        </row>
        <row r="13">
          <cell r="M13" t="str">
            <v>Trans LA Gas Pipeline</v>
          </cell>
          <cell r="N13" t="str">
            <v>Non-Utility</v>
          </cell>
        </row>
        <row r="14">
          <cell r="M14" t="str">
            <v>UCG Storage</v>
          </cell>
          <cell r="N14" t="str">
            <v>Non-Utility</v>
          </cell>
        </row>
        <row r="15">
          <cell r="M15" t="str">
            <v>WKG Storage</v>
          </cell>
          <cell r="N15" t="str">
            <v>Non-Utility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 refreshError="1">
        <row r="45">
          <cell r="D45">
            <v>1.54E-2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Georgia 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sset Activity"/>
      <sheetName val="Reserve Activity"/>
      <sheetName val="Asset End Balances"/>
      <sheetName val="Additions"/>
      <sheetName val="Asset Retirements"/>
      <sheetName val="Assset Transfers Adjustments"/>
      <sheetName val="Reserve End Balances"/>
      <sheetName val="Depreciation Provision"/>
      <sheetName val="Reserve Retirements"/>
      <sheetName val="Reserve Transfers"/>
      <sheetName val="COR"/>
    </sheetNames>
    <sheetDataSet>
      <sheetData sheetId="0"/>
      <sheetData sheetId="1"/>
      <sheetData sheetId="2"/>
      <sheetData sheetId="3">
        <row r="5">
          <cell r="P5">
            <v>4270431.13</v>
          </cell>
        </row>
        <row r="6">
          <cell r="P6">
            <v>9187141.9700000007</v>
          </cell>
        </row>
        <row r="7">
          <cell r="P7">
            <v>9849831.9900000002</v>
          </cell>
        </row>
        <row r="8">
          <cell r="P8">
            <v>2116.08</v>
          </cell>
        </row>
        <row r="9">
          <cell r="P9">
            <v>31824.47</v>
          </cell>
        </row>
        <row r="10">
          <cell r="P10">
            <v>5696389.5800000001</v>
          </cell>
        </row>
        <row r="11">
          <cell r="P11">
            <v>71036.47</v>
          </cell>
        </row>
        <row r="12">
          <cell r="P12">
            <v>263337.89</v>
          </cell>
        </row>
        <row r="13">
          <cell r="P13">
            <v>311702.73</v>
          </cell>
        </row>
        <row r="14">
          <cell r="P14">
            <v>76071.34</v>
          </cell>
        </row>
        <row r="15">
          <cell r="P15">
            <v>381530.57</v>
          </cell>
        </row>
        <row r="16">
          <cell r="P16">
            <v>8824.34</v>
          </cell>
        </row>
        <row r="17">
          <cell r="P17">
            <v>136509.51999999999</v>
          </cell>
        </row>
        <row r="18">
          <cell r="P18">
            <v>7388.39</v>
          </cell>
        </row>
        <row r="19">
          <cell r="P19">
            <v>20579223.57</v>
          </cell>
        </row>
        <row r="20">
          <cell r="P20">
            <v>7398603.9500000002</v>
          </cell>
        </row>
        <row r="21">
          <cell r="P21">
            <v>3790844.43</v>
          </cell>
        </row>
        <row r="22">
          <cell r="P22">
            <v>2154001</v>
          </cell>
        </row>
        <row r="23">
          <cell r="P23">
            <v>1182201.3799999999</v>
          </cell>
        </row>
        <row r="24">
          <cell r="P24">
            <v>78936039.170000002</v>
          </cell>
        </row>
        <row r="25">
          <cell r="P25">
            <v>23894.94</v>
          </cell>
        </row>
        <row r="26">
          <cell r="P26">
            <v>1063472.95</v>
          </cell>
        </row>
        <row r="27">
          <cell r="P27">
            <v>3858250.14</v>
          </cell>
        </row>
        <row r="28">
          <cell r="P28">
            <v>22205.23</v>
          </cell>
        </row>
        <row r="29">
          <cell r="P29">
            <v>314379.42</v>
          </cell>
        </row>
        <row r="30">
          <cell r="P30">
            <v>22674500.59</v>
          </cell>
        </row>
        <row r="31">
          <cell r="P31">
            <v>297266.61</v>
          </cell>
        </row>
        <row r="32">
          <cell r="P32">
            <v>783916.61</v>
          </cell>
        </row>
        <row r="33">
          <cell r="P33">
            <v>19742144.879999999</v>
          </cell>
        </row>
        <row r="35">
          <cell r="P35">
            <v>8329.7199999999993</v>
          </cell>
        </row>
        <row r="36">
          <cell r="P36">
            <v>119852.69</v>
          </cell>
        </row>
        <row r="37">
          <cell r="P37">
            <v>261126.69</v>
          </cell>
        </row>
        <row r="38">
          <cell r="P38">
            <v>4681.58</v>
          </cell>
        </row>
        <row r="39">
          <cell r="P39">
            <v>17916.189999999999</v>
          </cell>
        </row>
        <row r="40">
          <cell r="P40">
            <v>153261.29999999999</v>
          </cell>
        </row>
        <row r="41">
          <cell r="P41">
            <v>23138.38</v>
          </cell>
        </row>
        <row r="42">
          <cell r="P42">
            <v>137442.53</v>
          </cell>
        </row>
        <row r="43">
          <cell r="P43">
            <v>9083125.5700000003</v>
          </cell>
        </row>
        <row r="44">
          <cell r="P44">
            <v>1699998.54</v>
          </cell>
        </row>
        <row r="45">
          <cell r="P45">
            <v>449309.06</v>
          </cell>
        </row>
        <row r="46">
          <cell r="P46">
            <v>1694832.96</v>
          </cell>
        </row>
        <row r="47">
          <cell r="P47">
            <v>178530.09</v>
          </cell>
        </row>
        <row r="48">
          <cell r="P48">
            <v>54614.27</v>
          </cell>
        </row>
        <row r="49">
          <cell r="P49">
            <v>175350.37</v>
          </cell>
        </row>
        <row r="50">
          <cell r="P50">
            <v>209318.9</v>
          </cell>
        </row>
        <row r="51">
          <cell r="P51">
            <v>923446.05</v>
          </cell>
        </row>
        <row r="52">
          <cell r="P52">
            <v>273084.38</v>
          </cell>
        </row>
        <row r="53">
          <cell r="P53">
            <v>829029.81</v>
          </cell>
        </row>
        <row r="54">
          <cell r="P54">
            <v>26970.37</v>
          </cell>
        </row>
        <row r="55">
          <cell r="P55">
            <v>867772</v>
          </cell>
        </row>
        <row r="56">
          <cell r="P56">
            <v>49001.72</v>
          </cell>
        </row>
        <row r="57">
          <cell r="P57">
            <v>60826.29</v>
          </cell>
        </row>
        <row r="58">
          <cell r="P58">
            <v>47232.93</v>
          </cell>
        </row>
        <row r="59">
          <cell r="P59">
            <v>27828360.870000001</v>
          </cell>
        </row>
        <row r="60">
          <cell r="P60">
            <v>51177.42</v>
          </cell>
        </row>
        <row r="61">
          <cell r="P61">
            <v>1999587.39</v>
          </cell>
        </row>
        <row r="62">
          <cell r="P62">
            <v>2269499.29</v>
          </cell>
        </row>
        <row r="63">
          <cell r="P63">
            <v>531166.79</v>
          </cell>
        </row>
        <row r="64">
          <cell r="P64">
            <v>428640.46</v>
          </cell>
        </row>
        <row r="65">
          <cell r="P65">
            <v>3561926.33</v>
          </cell>
        </row>
        <row r="66">
          <cell r="P66">
            <v>2783.89</v>
          </cell>
        </row>
        <row r="67">
          <cell r="P67">
            <v>336167.54</v>
          </cell>
        </row>
        <row r="68">
          <cell r="P68">
            <v>99818.13</v>
          </cell>
        </row>
        <row r="69">
          <cell r="P69">
            <v>46264.19</v>
          </cell>
        </row>
        <row r="70">
          <cell r="P70">
            <v>4005.08</v>
          </cell>
        </row>
        <row r="71">
          <cell r="P71">
            <v>2897551.26</v>
          </cell>
        </row>
        <row r="72">
          <cell r="P72">
            <v>207894563.69</v>
          </cell>
        </row>
        <row r="73">
          <cell r="P73">
            <v>171178445.25</v>
          </cell>
        </row>
        <row r="74">
          <cell r="P74">
            <v>3838422.57</v>
          </cell>
        </row>
        <row r="75">
          <cell r="P75">
            <v>11012354.33</v>
          </cell>
        </row>
        <row r="76">
          <cell r="P76">
            <v>22600764.449999999</v>
          </cell>
        </row>
        <row r="77">
          <cell r="P77">
            <v>5045840.28</v>
          </cell>
        </row>
        <row r="78">
          <cell r="P78">
            <v>1725666.96</v>
          </cell>
        </row>
        <row r="79">
          <cell r="P79">
            <v>159637749.75</v>
          </cell>
        </row>
        <row r="80">
          <cell r="P80">
            <v>45804435.409999996</v>
          </cell>
        </row>
        <row r="81">
          <cell r="P81">
            <v>56604472</v>
          </cell>
        </row>
        <row r="82">
          <cell r="P82">
            <v>4029567.24</v>
          </cell>
        </row>
        <row r="83">
          <cell r="P83">
            <v>259583.78</v>
          </cell>
        </row>
        <row r="84">
          <cell r="P84">
            <v>5268224.97</v>
          </cell>
        </row>
        <row r="85">
          <cell r="P85">
            <v>1211697.3</v>
          </cell>
        </row>
        <row r="86">
          <cell r="P86">
            <v>8439654.1500000004</v>
          </cell>
        </row>
        <row r="87">
          <cell r="P87">
            <v>173114.85</v>
          </cell>
        </row>
        <row r="88">
          <cell r="P88">
            <v>709199.18</v>
          </cell>
        </row>
        <row r="89">
          <cell r="P89">
            <v>12954.74</v>
          </cell>
        </row>
        <row r="90">
          <cell r="P90">
            <v>1246194.18</v>
          </cell>
        </row>
        <row r="91">
          <cell r="P91">
            <v>1753372.73</v>
          </cell>
        </row>
        <row r="92">
          <cell r="P92">
            <v>191968.61</v>
          </cell>
        </row>
        <row r="93">
          <cell r="P93">
            <v>42813.74</v>
          </cell>
        </row>
        <row r="94">
          <cell r="P94">
            <v>4775605.0199999996</v>
          </cell>
        </row>
        <row r="95">
          <cell r="P95">
            <v>7057.68</v>
          </cell>
        </row>
        <row r="96">
          <cell r="P96">
            <v>425326.37</v>
          </cell>
        </row>
        <row r="97">
          <cell r="P97">
            <v>3889123.02</v>
          </cell>
        </row>
        <row r="98">
          <cell r="P98">
            <v>35814.99</v>
          </cell>
        </row>
        <row r="99">
          <cell r="P99">
            <v>134598.85999999999</v>
          </cell>
        </row>
        <row r="100">
          <cell r="P100">
            <v>968137.56</v>
          </cell>
        </row>
        <row r="101">
          <cell r="P101">
            <v>65605.8</v>
          </cell>
        </row>
        <row r="103">
          <cell r="P103">
            <v>2874239.86</v>
          </cell>
        </row>
        <row r="104">
          <cell r="P104">
            <v>1886442.92</v>
          </cell>
        </row>
        <row r="105">
          <cell r="P105">
            <v>13177790.15</v>
          </cell>
        </row>
        <row r="106">
          <cell r="P106">
            <v>2820613.55</v>
          </cell>
        </row>
        <row r="107">
          <cell r="P107">
            <v>12562619.01</v>
          </cell>
        </row>
        <row r="108">
          <cell r="P108">
            <v>2640949.96</v>
          </cell>
        </row>
        <row r="109">
          <cell r="P109">
            <v>534049.43000000005</v>
          </cell>
        </row>
        <row r="110">
          <cell r="P110">
            <v>96290.22</v>
          </cell>
        </row>
        <row r="111">
          <cell r="P111">
            <v>595549.02</v>
          </cell>
        </row>
        <row r="112">
          <cell r="P112">
            <v>23632.07</v>
          </cell>
        </row>
        <row r="113">
          <cell r="P113">
            <v>1913117.11</v>
          </cell>
        </row>
        <row r="114">
          <cell r="P114">
            <v>327905.48</v>
          </cell>
        </row>
        <row r="115">
          <cell r="P115">
            <v>71376.73</v>
          </cell>
        </row>
        <row r="116">
          <cell r="P116">
            <v>545395.62</v>
          </cell>
        </row>
        <row r="117">
          <cell r="P117">
            <v>9861029.8100000005</v>
          </cell>
        </row>
        <row r="118">
          <cell r="P118">
            <v>2208691.44</v>
          </cell>
        </row>
        <row r="119">
          <cell r="P119">
            <v>338087.79</v>
          </cell>
        </row>
        <row r="120">
          <cell r="P120">
            <v>426237.4</v>
          </cell>
        </row>
        <row r="121">
          <cell r="P121">
            <v>97208743.989999995</v>
          </cell>
        </row>
        <row r="122">
          <cell r="P122">
            <v>301110.64</v>
          </cell>
        </row>
        <row r="123">
          <cell r="P123">
            <v>72356.72</v>
          </cell>
        </row>
        <row r="124">
          <cell r="P124">
            <v>3299.04</v>
          </cell>
        </row>
        <row r="126">
          <cell r="P126">
            <v>185309.27</v>
          </cell>
        </row>
        <row r="127">
          <cell r="P127">
            <v>1109551.68</v>
          </cell>
        </row>
        <row r="128">
          <cell r="P128">
            <v>179338.52</v>
          </cell>
        </row>
        <row r="129">
          <cell r="P129">
            <v>15383.91</v>
          </cell>
        </row>
        <row r="130">
          <cell r="P130">
            <v>38834</v>
          </cell>
        </row>
        <row r="131">
          <cell r="P131">
            <v>28960.92</v>
          </cell>
        </row>
        <row r="132">
          <cell r="P132">
            <v>27284.69</v>
          </cell>
        </row>
        <row r="133">
          <cell r="P133">
            <v>102476.99</v>
          </cell>
        </row>
        <row r="134">
          <cell r="P134">
            <v>20515.689999999999</v>
          </cell>
        </row>
        <row r="135">
          <cell r="P135">
            <v>37541</v>
          </cell>
        </row>
        <row r="136">
          <cell r="P136">
            <v>4535.9399999999996</v>
          </cell>
        </row>
        <row r="137">
          <cell r="P137">
            <v>28266.44</v>
          </cell>
        </row>
        <row r="138">
          <cell r="P138">
            <v>28936.35</v>
          </cell>
        </row>
        <row r="139">
          <cell r="P139">
            <v>78585.679999999993</v>
          </cell>
        </row>
        <row r="140">
          <cell r="P140">
            <v>828509.36</v>
          </cell>
        </row>
      </sheetData>
      <sheetData sheetId="4">
        <row r="5">
          <cell r="Q5">
            <v>1612697</v>
          </cell>
          <cell r="R5">
            <v>0</v>
          </cell>
          <cell r="S5">
            <v>0</v>
          </cell>
          <cell r="T5">
            <v>22432.32</v>
          </cell>
          <cell r="U5">
            <v>0</v>
          </cell>
          <cell r="V5">
            <v>46.75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Q10">
            <v>0</v>
          </cell>
          <cell r="R10">
            <v>354858.65</v>
          </cell>
          <cell r="S10">
            <v>959.01</v>
          </cell>
          <cell r="T10">
            <v>0</v>
          </cell>
          <cell r="U10">
            <v>0</v>
          </cell>
          <cell r="V10">
            <v>1769.07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Q13">
            <v>0</v>
          </cell>
          <cell r="R13">
            <v>0</v>
          </cell>
          <cell r="S13">
            <v>3634.2</v>
          </cell>
          <cell r="T13">
            <v>0</v>
          </cell>
          <cell r="U13">
            <v>0</v>
          </cell>
          <cell r="V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2797.09</v>
          </cell>
          <cell r="U15">
            <v>1944.19</v>
          </cell>
          <cell r="V15">
            <v>9.8800000000000008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Q19">
            <v>2188049.0499999998</v>
          </cell>
          <cell r="R19">
            <v>-260323.46</v>
          </cell>
          <cell r="S19">
            <v>4510991.74</v>
          </cell>
          <cell r="T19">
            <v>6245.87</v>
          </cell>
          <cell r="U19">
            <v>6883.78</v>
          </cell>
          <cell r="V19">
            <v>11008.12</v>
          </cell>
        </row>
        <row r="20">
          <cell r="Q20">
            <v>1561940.73</v>
          </cell>
          <cell r="R20">
            <v>-1561940.73</v>
          </cell>
          <cell r="S20">
            <v>201059.83</v>
          </cell>
          <cell r="T20">
            <v>0</v>
          </cell>
          <cell r="U20">
            <v>0</v>
          </cell>
          <cell r="V20">
            <v>0</v>
          </cell>
        </row>
        <row r="21">
          <cell r="Q21">
            <v>0</v>
          </cell>
          <cell r="R21">
            <v>0</v>
          </cell>
          <cell r="S21">
            <v>20129.2</v>
          </cell>
          <cell r="T21">
            <v>0</v>
          </cell>
          <cell r="U21">
            <v>0</v>
          </cell>
          <cell r="V21">
            <v>0</v>
          </cell>
        </row>
        <row r="22">
          <cell r="Q22">
            <v>0</v>
          </cell>
          <cell r="R22">
            <v>766026.52</v>
          </cell>
          <cell r="S22">
            <v>148.16</v>
          </cell>
          <cell r="T22">
            <v>0</v>
          </cell>
          <cell r="U22">
            <v>2941.21</v>
          </cell>
          <cell r="V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Q24">
            <v>2712174.72</v>
          </cell>
          <cell r="R24">
            <v>-2015236.18</v>
          </cell>
          <cell r="S24">
            <v>5518148.75</v>
          </cell>
          <cell r="T24">
            <v>-141537.97</v>
          </cell>
          <cell r="U24">
            <v>-217171.23</v>
          </cell>
          <cell r="V24">
            <v>-81.540000000000006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Q26">
            <v>0</v>
          </cell>
          <cell r="R26">
            <v>260366.31</v>
          </cell>
          <cell r="S26">
            <v>-8.61</v>
          </cell>
          <cell r="T26">
            <v>245.82</v>
          </cell>
          <cell r="U26">
            <v>454.23</v>
          </cell>
          <cell r="V26">
            <v>124.36</v>
          </cell>
        </row>
        <row r="27">
          <cell r="Q27">
            <v>736.85</v>
          </cell>
          <cell r="R27">
            <v>1561630.76</v>
          </cell>
          <cell r="S27">
            <v>-80.180000000000007</v>
          </cell>
          <cell r="T27">
            <v>1474.85</v>
          </cell>
          <cell r="U27">
            <v>2725.34</v>
          </cell>
          <cell r="V27">
            <v>746.13</v>
          </cell>
        </row>
        <row r="28">
          <cell r="Q28">
            <v>0</v>
          </cell>
          <cell r="R28">
            <v>0</v>
          </cell>
          <cell r="S28">
            <v>160667.71</v>
          </cell>
          <cell r="T28">
            <v>1297.8900000000001</v>
          </cell>
          <cell r="U28">
            <v>0</v>
          </cell>
          <cell r="V28">
            <v>43.01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Q30">
            <v>445.81</v>
          </cell>
          <cell r="R30">
            <v>1716867.26</v>
          </cell>
          <cell r="S30">
            <v>44448.9</v>
          </cell>
          <cell r="T30">
            <v>232947.34</v>
          </cell>
          <cell r="U30">
            <v>255404.46</v>
          </cell>
          <cell r="V30">
            <v>1036.67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Q33">
            <v>0</v>
          </cell>
          <cell r="R33">
            <v>447111.24</v>
          </cell>
          <cell r="S33">
            <v>901.54</v>
          </cell>
          <cell r="T33">
            <v>-108.91</v>
          </cell>
          <cell r="U33">
            <v>0</v>
          </cell>
          <cell r="V33">
            <v>-1.58</v>
          </cell>
        </row>
        <row r="34">
          <cell r="Q34">
            <v>8076044.1599999992</v>
          </cell>
          <cell r="R34">
            <v>1269360.3699999999</v>
          </cell>
          <cell r="S34">
            <v>10461000.250000002</v>
          </cell>
          <cell r="T34">
            <v>125794.3</v>
          </cell>
          <cell r="U34">
            <v>53181.979999999981</v>
          </cell>
          <cell r="V34">
            <v>14700.87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Q71">
            <v>20274.07</v>
          </cell>
          <cell r="R71">
            <v>16372.07</v>
          </cell>
          <cell r="S71">
            <v>22264.39</v>
          </cell>
          <cell r="T71">
            <v>27608.31</v>
          </cell>
          <cell r="U71">
            <v>16502.32</v>
          </cell>
          <cell r="V71">
            <v>11285.89</v>
          </cell>
        </row>
        <row r="72">
          <cell r="Q72">
            <v>127944.25</v>
          </cell>
          <cell r="R72">
            <v>330151.52</v>
          </cell>
          <cell r="S72">
            <v>9808.7999999999993</v>
          </cell>
          <cell r="T72">
            <v>-140162.54999999999</v>
          </cell>
          <cell r="U72">
            <v>50677.35</v>
          </cell>
          <cell r="V72">
            <v>303484.28000000003</v>
          </cell>
        </row>
        <row r="73">
          <cell r="Q73">
            <v>688084.29</v>
          </cell>
          <cell r="R73">
            <v>283862.26</v>
          </cell>
          <cell r="S73">
            <v>1257041.77</v>
          </cell>
          <cell r="T73">
            <v>559713.21</v>
          </cell>
          <cell r="U73">
            <v>325009.3</v>
          </cell>
          <cell r="V73">
            <v>3966576.11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3478.13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Q76">
            <v>4237.5600000000004</v>
          </cell>
          <cell r="R76">
            <v>-306.68</v>
          </cell>
          <cell r="S76">
            <v>499.16</v>
          </cell>
          <cell r="T76">
            <v>38928.61</v>
          </cell>
          <cell r="U76">
            <v>36437.71</v>
          </cell>
          <cell r="V76">
            <v>-542.53</v>
          </cell>
        </row>
        <row r="77">
          <cell r="Q77">
            <v>203.79</v>
          </cell>
          <cell r="R77">
            <v>0</v>
          </cell>
          <cell r="S77">
            <v>23562.36</v>
          </cell>
          <cell r="T77">
            <v>-28.42</v>
          </cell>
          <cell r="U77">
            <v>-65.44</v>
          </cell>
          <cell r="V77">
            <v>-54.01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2067.1799999999998</v>
          </cell>
        </row>
        <row r="79">
          <cell r="Q79">
            <v>1236485.3899999999</v>
          </cell>
          <cell r="R79">
            <v>953774.47</v>
          </cell>
          <cell r="S79">
            <v>1561001.21</v>
          </cell>
          <cell r="T79">
            <v>1327957.95</v>
          </cell>
          <cell r="U79">
            <v>960826.9</v>
          </cell>
          <cell r="V79">
            <v>1378652.14</v>
          </cell>
        </row>
        <row r="80">
          <cell r="Q80">
            <v>154079.62</v>
          </cell>
          <cell r="R80">
            <v>138914.79</v>
          </cell>
          <cell r="S80">
            <v>368632.26</v>
          </cell>
          <cell r="T80">
            <v>108438.34</v>
          </cell>
          <cell r="U80">
            <v>88790.92</v>
          </cell>
          <cell r="V80">
            <v>145656.75</v>
          </cell>
        </row>
        <row r="81">
          <cell r="Q81">
            <v>181227.68</v>
          </cell>
          <cell r="R81">
            <v>176246.76</v>
          </cell>
          <cell r="S81">
            <v>17604.41</v>
          </cell>
          <cell r="T81">
            <v>121689.60000000001</v>
          </cell>
          <cell r="U81">
            <v>115902.21</v>
          </cell>
          <cell r="V81">
            <v>-180732.12</v>
          </cell>
        </row>
        <row r="82">
          <cell r="Q82">
            <v>20599.72</v>
          </cell>
          <cell r="R82">
            <v>11421.39</v>
          </cell>
          <cell r="S82">
            <v>130175.77</v>
          </cell>
          <cell r="T82">
            <v>7719.49</v>
          </cell>
          <cell r="U82">
            <v>8342.7099999999991</v>
          </cell>
          <cell r="V82">
            <v>252034.23</v>
          </cell>
        </row>
        <row r="83">
          <cell r="Q83">
            <v>1964.9</v>
          </cell>
          <cell r="R83">
            <v>4178.0200000000004</v>
          </cell>
          <cell r="S83">
            <v>4218.75</v>
          </cell>
          <cell r="T83">
            <v>340.93</v>
          </cell>
          <cell r="U83">
            <v>202.03</v>
          </cell>
          <cell r="V83">
            <v>3526.03</v>
          </cell>
        </row>
        <row r="84">
          <cell r="Q84">
            <v>3561.16</v>
          </cell>
          <cell r="R84">
            <v>10200.950000000001</v>
          </cell>
          <cell r="S84">
            <v>-1765.56</v>
          </cell>
          <cell r="T84">
            <v>4575.79</v>
          </cell>
          <cell r="U84">
            <v>966.12</v>
          </cell>
          <cell r="V84">
            <v>1157.78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Q86">
            <v>27852.15</v>
          </cell>
          <cell r="R86">
            <v>93104.56</v>
          </cell>
          <cell r="S86">
            <v>19503.29</v>
          </cell>
          <cell r="T86">
            <v>0</v>
          </cell>
          <cell r="U86">
            <v>0</v>
          </cell>
          <cell r="V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Q94">
            <v>382673.94</v>
          </cell>
          <cell r="R94">
            <v>55083.61</v>
          </cell>
          <cell r="S94">
            <v>84862.47</v>
          </cell>
          <cell r="T94">
            <v>212763.84</v>
          </cell>
          <cell r="U94">
            <v>292.48</v>
          </cell>
          <cell r="V94">
            <v>-537.55999999999995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Q100">
            <v>0</v>
          </cell>
          <cell r="R100">
            <v>22445.25</v>
          </cell>
          <cell r="S100">
            <v>29838.04</v>
          </cell>
          <cell r="T100">
            <v>25286.400000000001</v>
          </cell>
          <cell r="U100">
            <v>0</v>
          </cell>
          <cell r="V100">
            <v>-445.1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Q102">
            <v>2849188.5200000005</v>
          </cell>
          <cell r="R102">
            <v>2095448.9700000002</v>
          </cell>
          <cell r="S102">
            <v>3527247.1200000006</v>
          </cell>
          <cell r="T102">
            <v>2294831.5</v>
          </cell>
          <cell r="U102">
            <v>1603884.61</v>
          </cell>
          <cell r="V102">
            <v>5885607.2000000011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Q105">
            <v>44184.04</v>
          </cell>
          <cell r="R105">
            <v>0</v>
          </cell>
          <cell r="S105">
            <v>299.95</v>
          </cell>
          <cell r="T105">
            <v>0</v>
          </cell>
          <cell r="U105">
            <v>0</v>
          </cell>
          <cell r="V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122609.28</v>
          </cell>
          <cell r="V117">
            <v>-176.15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Q120">
            <v>0</v>
          </cell>
          <cell r="R120">
            <v>0</v>
          </cell>
          <cell r="S120">
            <v>366039.54</v>
          </cell>
          <cell r="T120">
            <v>0</v>
          </cell>
          <cell r="U120">
            <v>0</v>
          </cell>
          <cell r="V120">
            <v>0</v>
          </cell>
        </row>
        <row r="121">
          <cell r="Q121">
            <v>62855.02</v>
          </cell>
          <cell r="R121">
            <v>-1223.56</v>
          </cell>
          <cell r="S121">
            <v>385432.6</v>
          </cell>
          <cell r="T121">
            <v>1990.12</v>
          </cell>
          <cell r="U121">
            <v>415064.37</v>
          </cell>
          <cell r="V121">
            <v>742.89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Q125">
            <v>107039.06</v>
          </cell>
          <cell r="R125">
            <v>-1223.56</v>
          </cell>
          <cell r="S125">
            <v>751772.09</v>
          </cell>
          <cell r="T125">
            <v>1990.12</v>
          </cell>
          <cell r="U125">
            <v>537673.65</v>
          </cell>
          <cell r="V125">
            <v>566.74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Q133">
            <v>12266.85</v>
          </cell>
          <cell r="R133">
            <v>0</v>
          </cell>
          <cell r="S133">
            <v>10543.21</v>
          </cell>
          <cell r="T133">
            <v>0</v>
          </cell>
          <cell r="U133">
            <v>0</v>
          </cell>
          <cell r="V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Q141">
            <v>12266.85</v>
          </cell>
          <cell r="R141">
            <v>0</v>
          </cell>
          <cell r="S141">
            <v>10543.21</v>
          </cell>
          <cell r="T141">
            <v>0</v>
          </cell>
          <cell r="U141">
            <v>0</v>
          </cell>
          <cell r="V141">
            <v>0</v>
          </cell>
        </row>
      </sheetData>
      <sheetData sheetId="5"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Q19">
            <v>0</v>
          </cell>
          <cell r="R19">
            <v>0</v>
          </cell>
          <cell r="S19">
            <v>-67314.03</v>
          </cell>
          <cell r="T19">
            <v>0</v>
          </cell>
          <cell r="U19">
            <v>0</v>
          </cell>
          <cell r="V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Q34">
            <v>0</v>
          </cell>
          <cell r="R34">
            <v>0</v>
          </cell>
          <cell r="S34">
            <v>-67314.03</v>
          </cell>
          <cell r="T34">
            <v>0</v>
          </cell>
          <cell r="U34">
            <v>0</v>
          </cell>
          <cell r="V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Q72">
            <v>-83674</v>
          </cell>
          <cell r="R72">
            <v>-362327.68</v>
          </cell>
          <cell r="S72">
            <v>-160610.60999999999</v>
          </cell>
          <cell r="T72">
            <v>-85117.58</v>
          </cell>
          <cell r="U72">
            <v>-182168.78</v>
          </cell>
          <cell r="V72">
            <v>-5718.63</v>
          </cell>
        </row>
        <row r="73">
          <cell r="Q73">
            <v>-28664.27</v>
          </cell>
          <cell r="R73">
            <v>-4722.59</v>
          </cell>
          <cell r="S73">
            <v>-7464.45</v>
          </cell>
          <cell r="T73">
            <v>-13603.66</v>
          </cell>
          <cell r="U73">
            <v>-5455.72</v>
          </cell>
          <cell r="V73">
            <v>-9149.31</v>
          </cell>
        </row>
        <row r="74">
          <cell r="Q74">
            <v>-1479.3</v>
          </cell>
          <cell r="R74">
            <v>-1794.67</v>
          </cell>
          <cell r="S74">
            <v>-3298.29</v>
          </cell>
          <cell r="T74">
            <v>-28172.76</v>
          </cell>
          <cell r="U74">
            <v>-4942.21</v>
          </cell>
          <cell r="V74">
            <v>-14983.74</v>
          </cell>
        </row>
        <row r="75">
          <cell r="Q75">
            <v>-98624.47</v>
          </cell>
          <cell r="R75">
            <v>-28645.45</v>
          </cell>
          <cell r="S75">
            <v>-33327.26</v>
          </cell>
          <cell r="T75">
            <v>-56555.87</v>
          </cell>
          <cell r="U75">
            <v>-84510.29</v>
          </cell>
          <cell r="V75">
            <v>-139179.15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Q77">
            <v>0</v>
          </cell>
          <cell r="R77">
            <v>0</v>
          </cell>
          <cell r="S77">
            <v>-117730.56</v>
          </cell>
          <cell r="T77">
            <v>0</v>
          </cell>
          <cell r="U77">
            <v>0</v>
          </cell>
          <cell r="V77">
            <v>0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-2841.99</v>
          </cell>
        </row>
        <row r="79">
          <cell r="Q79">
            <v>-610871.30000000005</v>
          </cell>
          <cell r="R79">
            <v>-125100.77</v>
          </cell>
          <cell r="S79">
            <v>-507280.9</v>
          </cell>
          <cell r="T79">
            <v>-509055.75</v>
          </cell>
          <cell r="U79">
            <v>-644058.88</v>
          </cell>
          <cell r="V79">
            <v>-15294.6</v>
          </cell>
        </row>
        <row r="80">
          <cell r="Q80">
            <v>-52117.440000000002</v>
          </cell>
          <cell r="R80">
            <v>-8013.09</v>
          </cell>
          <cell r="S80">
            <v>-12873.09</v>
          </cell>
          <cell r="T80">
            <v>-22471.9</v>
          </cell>
          <cell r="U80">
            <v>-62734.66</v>
          </cell>
          <cell r="V80">
            <v>-2920.79</v>
          </cell>
        </row>
        <row r="81">
          <cell r="Q81">
            <v>-48699.41</v>
          </cell>
          <cell r="R81">
            <v>-10600.65</v>
          </cell>
          <cell r="S81">
            <v>-13982.75</v>
          </cell>
          <cell r="T81">
            <v>-18436.14</v>
          </cell>
          <cell r="U81">
            <v>-52954.48</v>
          </cell>
          <cell r="V81">
            <v>-4265.84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-82122.25</v>
          </cell>
          <cell r="U82">
            <v>-613905.80000000005</v>
          </cell>
          <cell r="V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-13949.09</v>
          </cell>
          <cell r="U94">
            <v>0</v>
          </cell>
          <cell r="V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-253108.12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Q102">
            <v>-924130.19000000006</v>
          </cell>
          <cell r="R102">
            <v>-541204.9</v>
          </cell>
          <cell r="S102">
            <v>-856567.91</v>
          </cell>
          <cell r="T102">
            <v>-829485</v>
          </cell>
          <cell r="U102">
            <v>-1650730.82</v>
          </cell>
          <cell r="V102">
            <v>-447462.17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-2032.99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Q135">
            <v>0</v>
          </cell>
          <cell r="R135">
            <v>0</v>
          </cell>
          <cell r="S135">
            <v>-37541</v>
          </cell>
          <cell r="T135">
            <v>0</v>
          </cell>
          <cell r="U135">
            <v>0</v>
          </cell>
          <cell r="V135">
            <v>0</v>
          </cell>
        </row>
        <row r="136">
          <cell r="Q136">
            <v>0</v>
          </cell>
          <cell r="R136">
            <v>0</v>
          </cell>
          <cell r="S136">
            <v>-4535.9399999999996</v>
          </cell>
          <cell r="T136">
            <v>0</v>
          </cell>
          <cell r="U136">
            <v>0</v>
          </cell>
          <cell r="V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Q138">
            <v>0</v>
          </cell>
          <cell r="R138">
            <v>0</v>
          </cell>
          <cell r="S138">
            <v>-28936.35</v>
          </cell>
          <cell r="T138">
            <v>0</v>
          </cell>
          <cell r="U138">
            <v>0</v>
          </cell>
          <cell r="V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Q140">
            <v>0</v>
          </cell>
          <cell r="R140">
            <v>0</v>
          </cell>
          <cell r="S140">
            <v>-590634.55000000005</v>
          </cell>
          <cell r="T140">
            <v>0</v>
          </cell>
          <cell r="U140">
            <v>0</v>
          </cell>
          <cell r="V140">
            <v>0</v>
          </cell>
        </row>
        <row r="141">
          <cell r="Q141">
            <v>0</v>
          </cell>
          <cell r="R141">
            <v>0</v>
          </cell>
          <cell r="S141">
            <v>-661647.84000000008</v>
          </cell>
          <cell r="T141">
            <v>0</v>
          </cell>
          <cell r="U141">
            <v>0</v>
          </cell>
          <cell r="V141">
            <v>-2032.99</v>
          </cell>
        </row>
      </sheetData>
      <sheetData sheetId="6"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Q7">
            <v>0</v>
          </cell>
          <cell r="R7">
            <v>0</v>
          </cell>
          <cell r="S7">
            <v>23894.94</v>
          </cell>
          <cell r="T7">
            <v>0</v>
          </cell>
          <cell r="U7">
            <v>0</v>
          </cell>
          <cell r="V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Q22">
            <v>-18899.34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Q25">
            <v>0</v>
          </cell>
          <cell r="R25">
            <v>0</v>
          </cell>
          <cell r="S25">
            <v>-23894.94</v>
          </cell>
          <cell r="T25">
            <v>0</v>
          </cell>
          <cell r="U25">
            <v>0</v>
          </cell>
          <cell r="V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Q29">
            <v>18899.34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Q93">
            <v>0</v>
          </cell>
          <cell r="R93">
            <v>0</v>
          </cell>
          <cell r="S93">
            <v>-15749.78</v>
          </cell>
          <cell r="T93">
            <v>0</v>
          </cell>
          <cell r="U93">
            <v>0</v>
          </cell>
          <cell r="V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7057.68</v>
          </cell>
          <cell r="V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-7057.68</v>
          </cell>
          <cell r="V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Q102">
            <v>0</v>
          </cell>
          <cell r="R102">
            <v>0</v>
          </cell>
          <cell r="S102">
            <v>-15749.78</v>
          </cell>
          <cell r="T102">
            <v>0</v>
          </cell>
          <cell r="U102">
            <v>0</v>
          </cell>
          <cell r="V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</sheetData>
      <sheetData sheetId="7">
        <row r="5">
          <cell r="P5">
            <v>640989.12</v>
          </cell>
        </row>
        <row r="6">
          <cell r="P6">
            <v>4243237.66</v>
          </cell>
        </row>
        <row r="7">
          <cell r="P7">
            <v>9254660.8399999999</v>
          </cell>
        </row>
        <row r="8">
          <cell r="P8">
            <v>154.97</v>
          </cell>
        </row>
        <row r="9">
          <cell r="P9">
            <v>1879.86</v>
          </cell>
        </row>
        <row r="10">
          <cell r="P10">
            <v>2354590.0699999998</v>
          </cell>
        </row>
        <row r="11">
          <cell r="P11">
            <v>1.26</v>
          </cell>
        </row>
        <row r="12">
          <cell r="P12">
            <v>0.45</v>
          </cell>
        </row>
        <row r="13">
          <cell r="P13">
            <v>37886.74</v>
          </cell>
        </row>
        <row r="14">
          <cell r="P14">
            <v>125880.18</v>
          </cell>
        </row>
        <row r="15">
          <cell r="P15">
            <v>32865.54</v>
          </cell>
        </row>
        <row r="16">
          <cell r="P16">
            <v>45699.74</v>
          </cell>
        </row>
        <row r="17">
          <cell r="P17">
            <v>388.07</v>
          </cell>
        </row>
        <row r="18">
          <cell r="P18">
            <v>-14846.48</v>
          </cell>
        </row>
        <row r="19">
          <cell r="P19">
            <v>4888.84</v>
          </cell>
        </row>
        <row r="20">
          <cell r="P20">
            <v>54890.59</v>
          </cell>
        </row>
        <row r="21">
          <cell r="P21">
            <v>1290.22</v>
          </cell>
        </row>
        <row r="22">
          <cell r="P22">
            <v>-0.06</v>
          </cell>
        </row>
        <row r="23">
          <cell r="P23">
            <v>4785.66</v>
          </cell>
        </row>
        <row r="24">
          <cell r="P24">
            <v>7144715.7699999996</v>
          </cell>
        </row>
        <row r="25">
          <cell r="P25">
            <v>752285.22</v>
          </cell>
        </row>
        <row r="26">
          <cell r="P26">
            <v>-290688.95</v>
          </cell>
        </row>
        <row r="27">
          <cell r="P27">
            <v>135916.29999999999</v>
          </cell>
        </row>
        <row r="28">
          <cell r="P28">
            <v>37414369.640000001</v>
          </cell>
        </row>
        <row r="29">
          <cell r="P29">
            <v>8012.7</v>
          </cell>
        </row>
        <row r="30">
          <cell r="P30">
            <v>541294.52</v>
          </cell>
        </row>
        <row r="31">
          <cell r="P31">
            <v>806552.34</v>
          </cell>
        </row>
        <row r="32">
          <cell r="P32">
            <v>12249.99</v>
          </cell>
        </row>
        <row r="33">
          <cell r="P33">
            <v>121583.24</v>
          </cell>
        </row>
        <row r="34">
          <cell r="P34">
            <v>14154369.539999999</v>
          </cell>
        </row>
        <row r="35">
          <cell r="P35">
            <v>116919.38</v>
          </cell>
        </row>
        <row r="36">
          <cell r="P36">
            <v>137485.84</v>
          </cell>
        </row>
        <row r="37">
          <cell r="P37">
            <v>6299755.4199999999</v>
          </cell>
        </row>
        <row r="39">
          <cell r="P39">
            <v>8329.7199999999993</v>
          </cell>
        </row>
        <row r="40">
          <cell r="P40">
            <v>119852.69</v>
          </cell>
        </row>
        <row r="41">
          <cell r="P41">
            <v>4088.51</v>
          </cell>
        </row>
        <row r="42">
          <cell r="P42">
            <v>6450.57</v>
          </cell>
        </row>
        <row r="43">
          <cell r="P43">
            <v>110854.39999999999</v>
          </cell>
        </row>
        <row r="44">
          <cell r="P44">
            <v>19883.59</v>
          </cell>
        </row>
        <row r="45">
          <cell r="P45">
            <v>98013.88</v>
          </cell>
        </row>
        <row r="46">
          <cell r="P46">
            <v>1553335.88</v>
          </cell>
        </row>
        <row r="47">
          <cell r="P47">
            <v>1392687.46</v>
          </cell>
        </row>
        <row r="48">
          <cell r="P48">
            <v>444493.38</v>
          </cell>
        </row>
        <row r="49">
          <cell r="P49">
            <v>591110.21</v>
          </cell>
        </row>
        <row r="50">
          <cell r="P50">
            <v>163406.49</v>
          </cell>
        </row>
        <row r="51">
          <cell r="P51">
            <v>42719.28</v>
          </cell>
        </row>
        <row r="52">
          <cell r="P52">
            <v>98113.16</v>
          </cell>
        </row>
        <row r="53">
          <cell r="P53">
            <v>147089.39000000001</v>
          </cell>
        </row>
        <row r="54">
          <cell r="P54">
            <v>478807.81</v>
          </cell>
        </row>
        <row r="55">
          <cell r="P55">
            <v>149554.09</v>
          </cell>
        </row>
        <row r="56">
          <cell r="P56">
            <v>199528.08</v>
          </cell>
        </row>
        <row r="57">
          <cell r="P57">
            <v>576446.73</v>
          </cell>
        </row>
        <row r="58">
          <cell r="P58">
            <v>23150.33</v>
          </cell>
        </row>
        <row r="59">
          <cell r="P59">
            <v>65485.02</v>
          </cell>
        </row>
        <row r="60">
          <cell r="P60">
            <v>23237.86</v>
          </cell>
        </row>
        <row r="61">
          <cell r="P61">
            <v>16146031</v>
          </cell>
        </row>
        <row r="62">
          <cell r="P62">
            <v>44726.11</v>
          </cell>
        </row>
        <row r="63">
          <cell r="P63">
            <v>396561.1</v>
          </cell>
        </row>
        <row r="64">
          <cell r="P64">
            <v>1960124.3</v>
          </cell>
        </row>
        <row r="65">
          <cell r="P65">
            <v>386538.12</v>
          </cell>
        </row>
        <row r="66">
          <cell r="P66">
            <v>132527.04000000001</v>
          </cell>
        </row>
        <row r="67">
          <cell r="P67">
            <v>89279.679999999993</v>
          </cell>
        </row>
        <row r="68">
          <cell r="P68">
            <v>45005.36</v>
          </cell>
        </row>
        <row r="69">
          <cell r="P69">
            <v>3336.99</v>
          </cell>
        </row>
        <row r="70">
          <cell r="P70">
            <v>1019571.09</v>
          </cell>
        </row>
        <row r="71">
          <cell r="P71">
            <v>24800311.32</v>
          </cell>
        </row>
        <row r="72">
          <cell r="P72">
            <v>15881548.5</v>
          </cell>
        </row>
        <row r="73">
          <cell r="P73">
            <v>2495819.7799999998</v>
          </cell>
        </row>
        <row r="74">
          <cell r="P74">
            <v>7876590.0300000003</v>
          </cell>
        </row>
        <row r="75">
          <cell r="P75">
            <v>2623996.37</v>
          </cell>
        </row>
        <row r="76">
          <cell r="P76">
            <v>1105756.73</v>
          </cell>
        </row>
        <row r="77">
          <cell r="P77">
            <v>1054573.6599999999</v>
          </cell>
        </row>
        <row r="78">
          <cell r="P78">
            <v>44984522.119999997</v>
          </cell>
        </row>
        <row r="79">
          <cell r="P79">
            <v>16813594.870000001</v>
          </cell>
        </row>
        <row r="80">
          <cell r="P80">
            <v>25695618.539999999</v>
          </cell>
        </row>
        <row r="81">
          <cell r="P81">
            <v>-6736186.8099999996</v>
          </cell>
        </row>
        <row r="82">
          <cell r="P82">
            <v>129889.29</v>
          </cell>
        </row>
        <row r="83">
          <cell r="P83">
            <v>3338238.15</v>
          </cell>
        </row>
        <row r="84">
          <cell r="P84">
            <v>1364175.6</v>
          </cell>
        </row>
        <row r="85">
          <cell r="P85">
            <v>145231.39000000001</v>
          </cell>
        </row>
        <row r="86">
          <cell r="P86">
            <v>352428.89</v>
          </cell>
        </row>
        <row r="87">
          <cell r="P87">
            <v>9716.18</v>
          </cell>
        </row>
        <row r="88">
          <cell r="P88">
            <v>1246194.18</v>
          </cell>
        </row>
        <row r="89">
          <cell r="P89">
            <v>1034585.8</v>
          </cell>
        </row>
        <row r="90">
          <cell r="P90">
            <v>86626.47</v>
          </cell>
        </row>
        <row r="91">
          <cell r="P91">
            <v>4559.1099999999997</v>
          </cell>
        </row>
        <row r="92">
          <cell r="P92">
            <v>1525416.54</v>
          </cell>
        </row>
        <row r="93">
          <cell r="P93">
            <v>-6489.75</v>
          </cell>
        </row>
        <row r="94">
          <cell r="P94">
            <v>3201.29</v>
          </cell>
        </row>
        <row r="95">
          <cell r="P95">
            <v>3974.76</v>
          </cell>
        </row>
        <row r="96">
          <cell r="P96">
            <v>225875.53</v>
          </cell>
        </row>
        <row r="97">
          <cell r="P97">
            <v>2525147.37</v>
          </cell>
        </row>
        <row r="98">
          <cell r="P98">
            <v>16756.2</v>
          </cell>
        </row>
        <row r="99">
          <cell r="P99">
            <v>85103.33</v>
          </cell>
        </row>
        <row r="100">
          <cell r="P100">
            <v>531055.15</v>
          </cell>
        </row>
        <row r="101">
          <cell r="P101">
            <v>53810.8</v>
          </cell>
        </row>
        <row r="102">
          <cell r="P102">
            <v>-2152128.3499999978</v>
          </cell>
        </row>
        <row r="104">
          <cell r="P104">
            <v>2754726.05</v>
          </cell>
        </row>
        <row r="105">
          <cell r="P105">
            <v>1894862.38</v>
          </cell>
        </row>
        <row r="106">
          <cell r="P106">
            <v>3683658.73</v>
          </cell>
        </row>
        <row r="107">
          <cell r="P107">
            <v>1053223.17</v>
          </cell>
        </row>
        <row r="108">
          <cell r="P108">
            <v>85707.42</v>
          </cell>
        </row>
        <row r="109">
          <cell r="P109">
            <v>95706.59</v>
          </cell>
        </row>
        <row r="110">
          <cell r="P110">
            <v>190688.47</v>
          </cell>
        </row>
        <row r="111">
          <cell r="P111">
            <v>20695.939999999999</v>
          </cell>
        </row>
        <row r="112">
          <cell r="P112">
            <v>1275551.58</v>
          </cell>
        </row>
        <row r="113">
          <cell r="P113">
            <v>189535.98</v>
          </cell>
        </row>
        <row r="114">
          <cell r="P114">
            <v>16356.84</v>
          </cell>
        </row>
        <row r="115">
          <cell r="P115">
            <v>162442.28</v>
          </cell>
        </row>
        <row r="116">
          <cell r="P116">
            <v>-154264.63</v>
          </cell>
        </row>
        <row r="117">
          <cell r="P117">
            <v>5716782.4100000001</v>
          </cell>
        </row>
        <row r="118">
          <cell r="P118">
            <v>1565836.83</v>
          </cell>
        </row>
        <row r="119">
          <cell r="P119">
            <v>165144.79</v>
          </cell>
        </row>
        <row r="120">
          <cell r="P120">
            <v>-218160.09</v>
          </cell>
        </row>
        <row r="121">
          <cell r="P121">
            <v>-57199.47</v>
          </cell>
        </row>
        <row r="122">
          <cell r="P122">
            <v>42457960.539999999</v>
          </cell>
        </row>
        <row r="123">
          <cell r="P123">
            <v>165671.71</v>
          </cell>
        </row>
        <row r="124">
          <cell r="P124">
            <v>45985.9</v>
          </cell>
        </row>
        <row r="125">
          <cell r="P125">
            <v>-27903.85</v>
          </cell>
        </row>
        <row r="126">
          <cell r="P126">
            <v>-9966.41</v>
          </cell>
        </row>
        <row r="128">
          <cell r="P128">
            <v>94237.94</v>
          </cell>
        </row>
        <row r="129">
          <cell r="P129">
            <v>10874.25</v>
          </cell>
        </row>
        <row r="130">
          <cell r="P130">
            <v>38834</v>
          </cell>
        </row>
        <row r="131">
          <cell r="P131">
            <v>3359.32</v>
          </cell>
        </row>
        <row r="132">
          <cell r="P132">
            <v>15320.15</v>
          </cell>
        </row>
        <row r="133">
          <cell r="P133">
            <v>41025.879999999997</v>
          </cell>
        </row>
        <row r="134">
          <cell r="P134">
            <v>10823.38</v>
          </cell>
        </row>
        <row r="135">
          <cell r="P135">
            <v>13923.85</v>
          </cell>
        </row>
        <row r="136">
          <cell r="P136">
            <v>-122518.71</v>
          </cell>
        </row>
        <row r="137">
          <cell r="P137">
            <v>5095.72</v>
          </cell>
        </row>
        <row r="138">
          <cell r="P138">
            <v>27488.78</v>
          </cell>
        </row>
        <row r="139">
          <cell r="P139">
            <v>47208.49</v>
          </cell>
        </row>
        <row r="140">
          <cell r="P140">
            <v>828509.36</v>
          </cell>
        </row>
        <row r="141">
          <cell r="P141">
            <v>52517.30000000001</v>
          </cell>
        </row>
      </sheetData>
      <sheetData sheetId="8">
        <row r="5">
          <cell r="Q5">
            <v>13460.87</v>
          </cell>
          <cell r="R5">
            <v>13460.87</v>
          </cell>
          <cell r="S5">
            <v>13460.87</v>
          </cell>
          <cell r="T5">
            <v>13500.52</v>
          </cell>
          <cell r="U5">
            <v>13500.52</v>
          </cell>
          <cell r="V5">
            <v>13500.63</v>
          </cell>
        </row>
        <row r="6">
          <cell r="Q6">
            <v>23466.23</v>
          </cell>
          <cell r="R6">
            <v>23466.23</v>
          </cell>
          <cell r="S6">
            <v>23466.23</v>
          </cell>
          <cell r="T6">
            <v>23466.23</v>
          </cell>
          <cell r="U6">
            <v>23466.23</v>
          </cell>
          <cell r="V6">
            <v>23466.23</v>
          </cell>
        </row>
        <row r="7">
          <cell r="Q7">
            <v>30627.29</v>
          </cell>
          <cell r="R7">
            <v>30627.29</v>
          </cell>
          <cell r="S7">
            <v>30701.59</v>
          </cell>
          <cell r="T7">
            <v>30701.59</v>
          </cell>
          <cell r="U7">
            <v>30701.59</v>
          </cell>
          <cell r="V7">
            <v>30701.59</v>
          </cell>
        </row>
        <row r="8">
          <cell r="Q8">
            <v>5.68</v>
          </cell>
          <cell r="R8">
            <v>5.68</v>
          </cell>
          <cell r="S8">
            <v>5.68</v>
          </cell>
          <cell r="T8">
            <v>5.68</v>
          </cell>
          <cell r="U8">
            <v>5.68</v>
          </cell>
          <cell r="V8">
            <v>5.68</v>
          </cell>
        </row>
        <row r="9">
          <cell r="Q9">
            <v>101.77</v>
          </cell>
          <cell r="R9">
            <v>101.77</v>
          </cell>
          <cell r="S9">
            <v>101.77</v>
          </cell>
          <cell r="T9">
            <v>101.77</v>
          </cell>
          <cell r="U9">
            <v>101.77</v>
          </cell>
          <cell r="V9">
            <v>101.77</v>
          </cell>
        </row>
        <row r="10">
          <cell r="Q10">
            <v>19049.14</v>
          </cell>
          <cell r="R10">
            <v>19696.41</v>
          </cell>
          <cell r="S10">
            <v>19698.34</v>
          </cell>
          <cell r="T10">
            <v>19698.34</v>
          </cell>
          <cell r="U10">
            <v>19698.34</v>
          </cell>
          <cell r="V10">
            <v>19703.41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Q13">
            <v>235.39</v>
          </cell>
          <cell r="R13">
            <v>235.39</v>
          </cell>
          <cell r="S13">
            <v>235.39</v>
          </cell>
          <cell r="T13">
            <v>235.39</v>
          </cell>
          <cell r="U13">
            <v>235.39</v>
          </cell>
          <cell r="V13">
            <v>235.39</v>
          </cell>
        </row>
        <row r="14">
          <cell r="Q14">
            <v>883.31000000000006</v>
          </cell>
          <cell r="R14">
            <v>883.2</v>
          </cell>
          <cell r="S14">
            <v>883.2</v>
          </cell>
          <cell r="T14">
            <v>883.2</v>
          </cell>
          <cell r="U14">
            <v>883.2</v>
          </cell>
          <cell r="V14">
            <v>883.2</v>
          </cell>
        </row>
        <row r="15">
          <cell r="Q15">
            <v>4467.67</v>
          </cell>
          <cell r="R15">
            <v>4467.67</v>
          </cell>
          <cell r="S15">
            <v>4498.92</v>
          </cell>
          <cell r="T15">
            <v>4498.92</v>
          </cell>
          <cell r="U15">
            <v>4498.92</v>
          </cell>
          <cell r="V15">
            <v>4498.92</v>
          </cell>
        </row>
        <row r="16">
          <cell r="Q16">
            <v>516.21999999999991</v>
          </cell>
          <cell r="R16">
            <v>516.21999999999991</v>
          </cell>
          <cell r="S16">
            <v>516.21999999999991</v>
          </cell>
          <cell r="T16">
            <v>516.21999999999991</v>
          </cell>
          <cell r="U16">
            <v>516.21999999999991</v>
          </cell>
          <cell r="V16">
            <v>516.21999999999991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Q18">
            <v>1805.68</v>
          </cell>
          <cell r="R18">
            <v>1805.68</v>
          </cell>
          <cell r="S18">
            <v>1805.66</v>
          </cell>
          <cell r="T18">
            <v>1814.5</v>
          </cell>
          <cell r="U18">
            <v>1821.4</v>
          </cell>
          <cell r="V18">
            <v>1821.43</v>
          </cell>
        </row>
        <row r="19">
          <cell r="Q19">
            <v>41.5</v>
          </cell>
          <cell r="R19">
            <v>41.49</v>
          </cell>
          <cell r="S19">
            <v>41.49</v>
          </cell>
          <cell r="T19">
            <v>41.49</v>
          </cell>
          <cell r="U19">
            <v>41.49</v>
          </cell>
          <cell r="V19">
            <v>41.49</v>
          </cell>
        </row>
        <row r="20">
          <cell r="Q20">
            <v>373.7</v>
          </cell>
          <cell r="R20">
            <v>373.7</v>
          </cell>
          <cell r="S20">
            <v>373.7</v>
          </cell>
          <cell r="T20">
            <v>373.7</v>
          </cell>
          <cell r="U20">
            <v>348.11</v>
          </cell>
          <cell r="V20">
            <v>333.91999999999996</v>
          </cell>
        </row>
        <row r="21">
          <cell r="Q21">
            <v>17.579999999999998</v>
          </cell>
          <cell r="R21">
            <v>17.579999999999998</v>
          </cell>
          <cell r="S21">
            <v>17.579999999999998</v>
          </cell>
          <cell r="T21">
            <v>17.579999999999998</v>
          </cell>
          <cell r="U21">
            <v>17.579999999999998</v>
          </cell>
          <cell r="V21">
            <v>17.579999999999998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Q23">
            <v>162149.98000000001</v>
          </cell>
          <cell r="R23">
            <v>161087.63</v>
          </cell>
          <cell r="S23">
            <v>181035.05</v>
          </cell>
          <cell r="T23">
            <v>181066.2</v>
          </cell>
          <cell r="U23">
            <v>181104.83</v>
          </cell>
          <cell r="V23">
            <v>181175.42</v>
          </cell>
        </row>
        <row r="24">
          <cell r="Q24">
            <v>60068.78</v>
          </cell>
          <cell r="R24">
            <v>41434.369999999995</v>
          </cell>
          <cell r="S24">
            <v>54697.34</v>
          </cell>
          <cell r="T24">
            <v>54642.45</v>
          </cell>
          <cell r="U24">
            <v>50086.93</v>
          </cell>
          <cell r="V24">
            <v>42627.53</v>
          </cell>
        </row>
        <row r="25">
          <cell r="Q25">
            <v>25328.69</v>
          </cell>
          <cell r="R25">
            <v>25328.69</v>
          </cell>
          <cell r="S25">
            <v>25409.39</v>
          </cell>
          <cell r="T25">
            <v>25409.39</v>
          </cell>
          <cell r="U25">
            <v>25409.39</v>
          </cell>
          <cell r="V25">
            <v>25409.39</v>
          </cell>
        </row>
        <row r="26">
          <cell r="Q26">
            <v>17054.420000000002</v>
          </cell>
          <cell r="R26">
            <v>20391.91</v>
          </cell>
          <cell r="S26">
            <v>20392.63</v>
          </cell>
          <cell r="T26">
            <v>20392.63</v>
          </cell>
          <cell r="U26">
            <v>20410.240000000002</v>
          </cell>
          <cell r="V26">
            <v>20410.240000000002</v>
          </cell>
        </row>
        <row r="27">
          <cell r="Q27">
            <v>6595.13</v>
          </cell>
          <cell r="R27">
            <v>6595.13</v>
          </cell>
          <cell r="S27">
            <v>6595.13</v>
          </cell>
          <cell r="T27">
            <v>6595.13</v>
          </cell>
          <cell r="U27">
            <v>6595.13</v>
          </cell>
          <cell r="V27">
            <v>6595.13</v>
          </cell>
        </row>
        <row r="28">
          <cell r="Q28">
            <v>435679.64</v>
          </cell>
          <cell r="R28">
            <v>429715.07</v>
          </cell>
          <cell r="S28">
            <v>447680.56</v>
          </cell>
          <cell r="T28">
            <v>447168.55</v>
          </cell>
          <cell r="U28">
            <v>446284.75</v>
          </cell>
          <cell r="V28">
            <v>446284.37</v>
          </cell>
        </row>
        <row r="29">
          <cell r="Q29">
            <v>194.85</v>
          </cell>
          <cell r="R29">
            <v>194.85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Q30">
            <v>7862.6799999999994</v>
          </cell>
          <cell r="R30">
            <v>8912.67</v>
          </cell>
          <cell r="S30">
            <v>8912.64</v>
          </cell>
          <cell r="T30">
            <v>8913.84</v>
          </cell>
          <cell r="U30">
            <v>8916.3599999999988</v>
          </cell>
          <cell r="V30">
            <v>8917.16</v>
          </cell>
        </row>
        <row r="31">
          <cell r="Q31">
            <v>28267.05</v>
          </cell>
          <cell r="R31">
            <v>34507.06</v>
          </cell>
          <cell r="S31">
            <v>34506.720000000001</v>
          </cell>
          <cell r="T31">
            <v>34513.910000000003</v>
          </cell>
          <cell r="U31">
            <v>34528.89</v>
          </cell>
          <cell r="V31">
            <v>34533.58</v>
          </cell>
        </row>
        <row r="32">
          <cell r="Q32">
            <v>151.79999999999998</v>
          </cell>
          <cell r="R32">
            <v>151.72</v>
          </cell>
          <cell r="S32">
            <v>814.77</v>
          </cell>
          <cell r="T32">
            <v>820.72</v>
          </cell>
          <cell r="U32">
            <v>820.72</v>
          </cell>
          <cell r="V32">
            <v>820.97</v>
          </cell>
        </row>
        <row r="33">
          <cell r="Q33">
            <v>2609.52</v>
          </cell>
          <cell r="R33">
            <v>2609.52</v>
          </cell>
          <cell r="S33">
            <v>2609.52</v>
          </cell>
          <cell r="T33">
            <v>2609.52</v>
          </cell>
          <cell r="U33">
            <v>2609.52</v>
          </cell>
          <cell r="V33">
            <v>2609.0700000000002</v>
          </cell>
        </row>
        <row r="34">
          <cell r="Q34">
            <v>123024.36</v>
          </cell>
          <cell r="R34">
            <v>128089.13</v>
          </cell>
          <cell r="S34">
            <v>128233.81</v>
          </cell>
          <cell r="T34">
            <v>129076.28</v>
          </cell>
          <cell r="U34">
            <v>130115.45000000001</v>
          </cell>
          <cell r="V34">
            <v>130120.27</v>
          </cell>
        </row>
        <row r="35">
          <cell r="Q35">
            <v>2358.9</v>
          </cell>
          <cell r="R35">
            <v>2358.9</v>
          </cell>
          <cell r="S35">
            <v>2358.9</v>
          </cell>
          <cell r="T35">
            <v>2358.9</v>
          </cell>
          <cell r="U35">
            <v>2358.9</v>
          </cell>
          <cell r="V35">
            <v>2358.9</v>
          </cell>
        </row>
        <row r="36">
          <cell r="Q36">
            <v>5900.72</v>
          </cell>
          <cell r="R36">
            <v>5900.72</v>
          </cell>
          <cell r="S36">
            <v>5900.72</v>
          </cell>
          <cell r="T36">
            <v>5900.72</v>
          </cell>
          <cell r="U36">
            <v>5900.72</v>
          </cell>
          <cell r="V36">
            <v>5900.72</v>
          </cell>
        </row>
        <row r="37">
          <cell r="Q37">
            <v>107881.52</v>
          </cell>
          <cell r="R37">
            <v>109214.21</v>
          </cell>
          <cell r="S37">
            <v>109217.17</v>
          </cell>
          <cell r="T37">
            <v>109216.76</v>
          </cell>
          <cell r="U37">
            <v>109216.76</v>
          </cell>
          <cell r="V37">
            <v>109216.76</v>
          </cell>
        </row>
        <row r="38">
          <cell r="Q38">
            <v>1080180.07</v>
          </cell>
          <cell r="R38">
            <v>1072190.76</v>
          </cell>
          <cell r="S38">
            <v>1124170.99</v>
          </cell>
          <cell r="T38">
            <v>1124540.1299999999</v>
          </cell>
          <cell r="U38">
            <v>1120195.0299999998</v>
          </cell>
          <cell r="V38">
            <v>1112806.97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Q41">
            <v>1.4</v>
          </cell>
          <cell r="R41">
            <v>1.4</v>
          </cell>
          <cell r="S41">
            <v>1.4</v>
          </cell>
          <cell r="T41">
            <v>1.4</v>
          </cell>
          <cell r="U41">
            <v>1.4</v>
          </cell>
          <cell r="V41">
            <v>1.4</v>
          </cell>
        </row>
        <row r="42">
          <cell r="Q42">
            <v>23.880000000000003</v>
          </cell>
          <cell r="R42">
            <v>23.880000000000003</v>
          </cell>
          <cell r="S42">
            <v>23.880000000000003</v>
          </cell>
          <cell r="T42">
            <v>23.880000000000003</v>
          </cell>
          <cell r="U42">
            <v>23.880000000000003</v>
          </cell>
          <cell r="V42">
            <v>23.880000000000003</v>
          </cell>
        </row>
        <row r="43">
          <cell r="Q43">
            <v>150.71</v>
          </cell>
          <cell r="R43">
            <v>150.71</v>
          </cell>
          <cell r="S43">
            <v>150.71</v>
          </cell>
          <cell r="T43">
            <v>150.71</v>
          </cell>
          <cell r="U43">
            <v>150.71</v>
          </cell>
          <cell r="V43">
            <v>150.71</v>
          </cell>
        </row>
        <row r="44">
          <cell r="Q44">
            <v>15.23</v>
          </cell>
          <cell r="R44">
            <v>15.23</v>
          </cell>
          <cell r="S44">
            <v>15.23</v>
          </cell>
          <cell r="T44">
            <v>15.23</v>
          </cell>
          <cell r="U44">
            <v>15.23</v>
          </cell>
          <cell r="V44">
            <v>15.23</v>
          </cell>
        </row>
        <row r="45">
          <cell r="Q45">
            <v>137.44</v>
          </cell>
          <cell r="R45">
            <v>137.44</v>
          </cell>
          <cell r="S45">
            <v>137.44</v>
          </cell>
          <cell r="T45">
            <v>137.44</v>
          </cell>
          <cell r="U45">
            <v>137.44</v>
          </cell>
          <cell r="V45">
            <v>137.44</v>
          </cell>
        </row>
        <row r="46">
          <cell r="Q46">
            <v>14381.61</v>
          </cell>
          <cell r="R46">
            <v>14381.61</v>
          </cell>
          <cell r="S46">
            <v>14381.61</v>
          </cell>
          <cell r="T46">
            <v>14381.61</v>
          </cell>
          <cell r="U46">
            <v>14381.61</v>
          </cell>
          <cell r="V46">
            <v>14381.61</v>
          </cell>
        </row>
        <row r="47">
          <cell r="Q47">
            <v>2011.67</v>
          </cell>
          <cell r="R47">
            <v>2011.67</v>
          </cell>
          <cell r="S47">
            <v>2011.67</v>
          </cell>
          <cell r="T47">
            <v>2011.67</v>
          </cell>
          <cell r="U47">
            <v>2011.67</v>
          </cell>
          <cell r="V47">
            <v>2011.67</v>
          </cell>
        </row>
        <row r="48">
          <cell r="Q48">
            <v>408.12</v>
          </cell>
          <cell r="R48">
            <v>408.12</v>
          </cell>
          <cell r="S48">
            <v>408.12</v>
          </cell>
          <cell r="T48">
            <v>408.12</v>
          </cell>
          <cell r="U48">
            <v>408.12</v>
          </cell>
          <cell r="V48">
            <v>408.12</v>
          </cell>
        </row>
        <row r="49">
          <cell r="Q49">
            <v>1920.81</v>
          </cell>
          <cell r="R49">
            <v>1920.81</v>
          </cell>
          <cell r="S49">
            <v>1920.81</v>
          </cell>
          <cell r="T49">
            <v>1920.81</v>
          </cell>
          <cell r="U49">
            <v>1920.81</v>
          </cell>
          <cell r="V49">
            <v>1920.81</v>
          </cell>
        </row>
        <row r="50">
          <cell r="Q50">
            <v>22.32</v>
          </cell>
          <cell r="R50">
            <v>22.32</v>
          </cell>
          <cell r="S50">
            <v>22.32</v>
          </cell>
          <cell r="T50">
            <v>22.32</v>
          </cell>
          <cell r="U50">
            <v>22.32</v>
          </cell>
          <cell r="V50">
            <v>22.32</v>
          </cell>
        </row>
        <row r="51">
          <cell r="Q51">
            <v>35.5</v>
          </cell>
          <cell r="R51">
            <v>35.5</v>
          </cell>
          <cell r="S51">
            <v>35.5</v>
          </cell>
          <cell r="T51">
            <v>35.5</v>
          </cell>
          <cell r="U51">
            <v>35.5</v>
          </cell>
          <cell r="V51">
            <v>35.5</v>
          </cell>
        </row>
        <row r="52">
          <cell r="Q52">
            <v>163.66</v>
          </cell>
          <cell r="R52">
            <v>163.66</v>
          </cell>
          <cell r="S52">
            <v>163.66</v>
          </cell>
          <cell r="T52">
            <v>163.66</v>
          </cell>
          <cell r="U52">
            <v>163.66</v>
          </cell>
          <cell r="V52">
            <v>163.66</v>
          </cell>
        </row>
        <row r="53">
          <cell r="Q53">
            <v>195.36</v>
          </cell>
          <cell r="R53">
            <v>195.36</v>
          </cell>
          <cell r="S53">
            <v>195.36</v>
          </cell>
          <cell r="T53">
            <v>195.36</v>
          </cell>
          <cell r="U53">
            <v>195.36</v>
          </cell>
          <cell r="V53">
            <v>195.36</v>
          </cell>
        </row>
        <row r="54">
          <cell r="Q54">
            <v>1262.04</v>
          </cell>
          <cell r="R54">
            <v>1262.04</v>
          </cell>
          <cell r="S54">
            <v>1262.04</v>
          </cell>
          <cell r="T54">
            <v>1262.04</v>
          </cell>
          <cell r="U54">
            <v>1262.04</v>
          </cell>
          <cell r="V54">
            <v>1262.04</v>
          </cell>
        </row>
        <row r="55">
          <cell r="Q55">
            <v>389.15</v>
          </cell>
          <cell r="R55">
            <v>389.15</v>
          </cell>
          <cell r="S55">
            <v>389.15</v>
          </cell>
          <cell r="T55">
            <v>389.15</v>
          </cell>
          <cell r="U55">
            <v>389.15</v>
          </cell>
          <cell r="V55">
            <v>389.15</v>
          </cell>
        </row>
        <row r="56">
          <cell r="Q56">
            <v>1347.1699999999998</v>
          </cell>
          <cell r="R56">
            <v>1347.1699999999998</v>
          </cell>
          <cell r="S56">
            <v>1347.1699999999998</v>
          </cell>
          <cell r="T56">
            <v>1347.1699999999998</v>
          </cell>
          <cell r="U56">
            <v>1347.1699999999998</v>
          </cell>
          <cell r="V56">
            <v>1347.1699999999998</v>
          </cell>
        </row>
        <row r="57">
          <cell r="Q57">
            <v>535.13</v>
          </cell>
          <cell r="R57">
            <v>535.13</v>
          </cell>
          <cell r="S57">
            <v>535.13</v>
          </cell>
          <cell r="T57">
            <v>535.13</v>
          </cell>
          <cell r="U57">
            <v>535.13</v>
          </cell>
          <cell r="V57">
            <v>535.13</v>
          </cell>
        </row>
        <row r="58">
          <cell r="Q58">
            <v>28.99</v>
          </cell>
          <cell r="R58">
            <v>28.99</v>
          </cell>
          <cell r="S58">
            <v>28.99</v>
          </cell>
          <cell r="T58">
            <v>28.99</v>
          </cell>
          <cell r="U58">
            <v>28.99</v>
          </cell>
          <cell r="V58">
            <v>28.99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Q60">
            <v>129.1</v>
          </cell>
          <cell r="R60">
            <v>129.1</v>
          </cell>
          <cell r="S60">
            <v>129.1</v>
          </cell>
          <cell r="T60">
            <v>129.1</v>
          </cell>
          <cell r="U60">
            <v>129.1</v>
          </cell>
          <cell r="V60">
            <v>129.1</v>
          </cell>
        </row>
        <row r="61">
          <cell r="Q61">
            <v>26900.75</v>
          </cell>
          <cell r="R61">
            <v>26900.75</v>
          </cell>
          <cell r="S61">
            <v>26900.75</v>
          </cell>
          <cell r="T61">
            <v>26900.75</v>
          </cell>
          <cell r="U61">
            <v>26900.75</v>
          </cell>
          <cell r="V61">
            <v>26900.75</v>
          </cell>
        </row>
        <row r="62">
          <cell r="Q62">
            <v>213.24</v>
          </cell>
          <cell r="R62">
            <v>213.24</v>
          </cell>
          <cell r="S62">
            <v>213.24</v>
          </cell>
          <cell r="T62">
            <v>213.24</v>
          </cell>
          <cell r="U62">
            <v>213.24</v>
          </cell>
          <cell r="V62">
            <v>213.24</v>
          </cell>
        </row>
        <row r="63">
          <cell r="Q63">
            <v>2082.91</v>
          </cell>
          <cell r="R63">
            <v>2082.91</v>
          </cell>
          <cell r="S63">
            <v>2082.91</v>
          </cell>
          <cell r="T63">
            <v>2082.91</v>
          </cell>
          <cell r="U63">
            <v>2082.91</v>
          </cell>
          <cell r="V63">
            <v>2082.91</v>
          </cell>
        </row>
        <row r="64">
          <cell r="Q64">
            <v>2364.06</v>
          </cell>
          <cell r="R64">
            <v>2364.06</v>
          </cell>
          <cell r="S64">
            <v>2364.06</v>
          </cell>
          <cell r="T64">
            <v>2364.06</v>
          </cell>
          <cell r="U64">
            <v>2364.06</v>
          </cell>
          <cell r="V64">
            <v>2364.06</v>
          </cell>
        </row>
        <row r="65">
          <cell r="Q65">
            <v>3829.07</v>
          </cell>
          <cell r="R65">
            <v>3829.07</v>
          </cell>
          <cell r="S65">
            <v>3829.07</v>
          </cell>
          <cell r="T65">
            <v>3829.07</v>
          </cell>
          <cell r="U65">
            <v>3829.07</v>
          </cell>
          <cell r="V65">
            <v>3829.07</v>
          </cell>
        </row>
        <row r="66">
          <cell r="Q66">
            <v>350.16999999999996</v>
          </cell>
          <cell r="R66">
            <v>350.16999999999996</v>
          </cell>
          <cell r="S66">
            <v>350.16999999999996</v>
          </cell>
          <cell r="T66">
            <v>350.16999999999996</v>
          </cell>
          <cell r="U66">
            <v>350.16999999999996</v>
          </cell>
          <cell r="V66">
            <v>350.16999999999996</v>
          </cell>
        </row>
        <row r="67">
          <cell r="Q67">
            <v>103.98</v>
          </cell>
          <cell r="R67">
            <v>103.98</v>
          </cell>
          <cell r="S67">
            <v>103.98</v>
          </cell>
          <cell r="T67">
            <v>103.98</v>
          </cell>
          <cell r="U67">
            <v>103.98</v>
          </cell>
          <cell r="V67">
            <v>103.98</v>
          </cell>
        </row>
        <row r="68">
          <cell r="Q68">
            <v>48.19</v>
          </cell>
          <cell r="R68">
            <v>48.19</v>
          </cell>
          <cell r="S68">
            <v>48.19</v>
          </cell>
          <cell r="T68">
            <v>48.19</v>
          </cell>
          <cell r="U68">
            <v>48.19</v>
          </cell>
          <cell r="V68">
            <v>48.19</v>
          </cell>
        </row>
        <row r="69">
          <cell r="Q69">
            <v>4.17</v>
          </cell>
          <cell r="R69">
            <v>4.17</v>
          </cell>
          <cell r="S69">
            <v>4.17</v>
          </cell>
          <cell r="T69">
            <v>4.17</v>
          </cell>
          <cell r="U69">
            <v>4.17</v>
          </cell>
          <cell r="V69">
            <v>4.17</v>
          </cell>
        </row>
        <row r="70">
          <cell r="Q70">
            <v>8286.91</v>
          </cell>
          <cell r="R70">
            <v>8312.36</v>
          </cell>
          <cell r="S70">
            <v>8350.43</v>
          </cell>
          <cell r="T70">
            <v>8402.89</v>
          </cell>
          <cell r="U70">
            <v>8438.16</v>
          </cell>
          <cell r="V70">
            <v>8465.73</v>
          </cell>
        </row>
        <row r="71">
          <cell r="Q71">
            <v>247767.4</v>
          </cell>
          <cell r="R71">
            <v>247746.48</v>
          </cell>
          <cell r="S71">
            <v>247638.66</v>
          </cell>
          <cell r="T71">
            <v>247459.69</v>
          </cell>
          <cell r="U71">
            <v>247342.17</v>
          </cell>
          <cell r="V71">
            <v>247646.31999999998</v>
          </cell>
        </row>
        <row r="72">
          <cell r="Q72">
            <v>204380.55</v>
          </cell>
          <cell r="R72">
            <v>204561.99</v>
          </cell>
          <cell r="S72">
            <v>205455.44</v>
          </cell>
          <cell r="T72">
            <v>205889.3</v>
          </cell>
          <cell r="U72">
            <v>206174.90000000002</v>
          </cell>
          <cell r="V72">
            <v>210217.13</v>
          </cell>
        </row>
        <row r="73">
          <cell r="Q73">
            <v>15990.35</v>
          </cell>
          <cell r="R73">
            <v>15986.27</v>
          </cell>
          <cell r="S73">
            <v>15978.02</v>
          </cell>
          <cell r="T73">
            <v>15899.76</v>
          </cell>
          <cell r="U73">
            <v>15884.32</v>
          </cell>
          <cell r="V73">
            <v>15843.23</v>
          </cell>
        </row>
        <row r="74">
          <cell r="Q74">
            <v>45679.34</v>
          </cell>
          <cell r="R74">
            <v>45614.239999999998</v>
          </cell>
          <cell r="S74">
            <v>45530.92</v>
          </cell>
          <cell r="T74">
            <v>45373.82</v>
          </cell>
          <cell r="U74">
            <v>45109.73</v>
          </cell>
          <cell r="V74">
            <v>44612.66</v>
          </cell>
        </row>
        <row r="75">
          <cell r="Q75">
            <v>39555.040000000001</v>
          </cell>
          <cell r="R75">
            <v>39554.75</v>
          </cell>
          <cell r="S75">
            <v>39555.269999999997</v>
          </cell>
          <cell r="T75">
            <v>39600.689999999995</v>
          </cell>
          <cell r="U75">
            <v>39648.51</v>
          </cell>
          <cell r="V75">
            <v>39647.71</v>
          </cell>
        </row>
        <row r="76">
          <cell r="Q76">
            <v>8367.86</v>
          </cell>
          <cell r="R76">
            <v>8367.86</v>
          </cell>
          <cell r="S76">
            <v>8274.16</v>
          </cell>
          <cell r="T76">
            <v>8274.130000000001</v>
          </cell>
          <cell r="U76">
            <v>8274.0399999999991</v>
          </cell>
          <cell r="V76">
            <v>8273.9700000000012</v>
          </cell>
        </row>
        <row r="77">
          <cell r="Q77">
            <v>2861.73</v>
          </cell>
          <cell r="R77">
            <v>2861.73</v>
          </cell>
          <cell r="S77">
            <v>2861.73</v>
          </cell>
          <cell r="T77">
            <v>2861.73</v>
          </cell>
          <cell r="U77">
            <v>2861.73</v>
          </cell>
          <cell r="V77">
            <v>2860.63</v>
          </cell>
        </row>
        <row r="78">
          <cell r="Q78">
            <v>299907.28999999998</v>
          </cell>
          <cell r="R78">
            <v>300754.8</v>
          </cell>
          <cell r="S78">
            <v>301940.23</v>
          </cell>
          <cell r="T78">
            <v>302963.86</v>
          </cell>
          <cell r="U78">
            <v>303409.31</v>
          </cell>
          <cell r="V78">
            <v>305600.43</v>
          </cell>
        </row>
        <row r="79">
          <cell r="Q79">
            <v>173486.33000000002</v>
          </cell>
          <cell r="R79">
            <v>173756.46000000002</v>
          </cell>
          <cell r="S79">
            <v>174564.04</v>
          </cell>
          <cell r="T79">
            <v>174780.86</v>
          </cell>
          <cell r="U79">
            <v>174854.79</v>
          </cell>
          <cell r="V79">
            <v>175317.65999999997</v>
          </cell>
        </row>
        <row r="80">
          <cell r="Q80">
            <v>127036.9</v>
          </cell>
          <cell r="R80">
            <v>127239.44</v>
          </cell>
          <cell r="S80">
            <v>127244.31</v>
          </cell>
          <cell r="T80">
            <v>127398.62</v>
          </cell>
          <cell r="U80">
            <v>127504.45</v>
          </cell>
          <cell r="V80">
            <v>127148.99</v>
          </cell>
        </row>
        <row r="81">
          <cell r="Q81">
            <v>9291.6899999999987</v>
          </cell>
          <cell r="R81">
            <v>9306.0299999999988</v>
          </cell>
          <cell r="S81">
            <v>9485.67</v>
          </cell>
          <cell r="T81">
            <v>9371.59</v>
          </cell>
          <cell r="U81">
            <v>8326.99</v>
          </cell>
          <cell r="V81">
            <v>8823.85</v>
          </cell>
        </row>
        <row r="82">
          <cell r="Q82">
            <v>529.81999999999994</v>
          </cell>
          <cell r="R82">
            <v>534.44999999999993</v>
          </cell>
          <cell r="S82">
            <v>539.6</v>
          </cell>
          <cell r="T82">
            <v>540.05999999999995</v>
          </cell>
          <cell r="U82">
            <v>540.36</v>
          </cell>
          <cell r="V82">
            <v>546.51</v>
          </cell>
        </row>
        <row r="83">
          <cell r="Q83">
            <v>6060.51</v>
          </cell>
          <cell r="R83">
            <v>6066.91</v>
          </cell>
          <cell r="S83">
            <v>6065.68</v>
          </cell>
          <cell r="T83">
            <v>6069.2</v>
          </cell>
          <cell r="U83">
            <v>6070.03</v>
          </cell>
          <cell r="V83">
            <v>6071.17</v>
          </cell>
        </row>
        <row r="84">
          <cell r="Q84">
            <v>17541.18</v>
          </cell>
          <cell r="R84">
            <v>17646.55</v>
          </cell>
          <cell r="S84">
            <v>17670.84</v>
          </cell>
          <cell r="T84">
            <v>17670.84</v>
          </cell>
          <cell r="U84">
            <v>17670.84</v>
          </cell>
          <cell r="V84">
            <v>17670.84</v>
          </cell>
        </row>
        <row r="85">
          <cell r="Q85">
            <v>359.22</v>
          </cell>
          <cell r="R85">
            <v>359.22</v>
          </cell>
          <cell r="S85">
            <v>359.22</v>
          </cell>
          <cell r="T85">
            <v>359.22</v>
          </cell>
          <cell r="U85">
            <v>359.22</v>
          </cell>
          <cell r="V85">
            <v>359.22</v>
          </cell>
        </row>
        <row r="86">
          <cell r="Q86">
            <v>1471.59</v>
          </cell>
          <cell r="R86">
            <v>1471.59</v>
          </cell>
          <cell r="S86">
            <v>1471.59</v>
          </cell>
          <cell r="T86">
            <v>1471.59</v>
          </cell>
          <cell r="U86">
            <v>1471.59</v>
          </cell>
          <cell r="V86">
            <v>1471.59</v>
          </cell>
        </row>
        <row r="87">
          <cell r="Q87">
            <v>54.09</v>
          </cell>
          <cell r="R87">
            <v>54.09</v>
          </cell>
          <cell r="S87">
            <v>54.09</v>
          </cell>
          <cell r="T87">
            <v>54.09</v>
          </cell>
          <cell r="U87">
            <v>54.09</v>
          </cell>
          <cell r="V87">
            <v>54.09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Q89">
            <v>7305.72</v>
          </cell>
          <cell r="R89">
            <v>7305.72</v>
          </cell>
          <cell r="S89">
            <v>7305.72</v>
          </cell>
          <cell r="T89">
            <v>7305.72</v>
          </cell>
          <cell r="U89">
            <v>7305.72</v>
          </cell>
          <cell r="V89">
            <v>7305.72</v>
          </cell>
        </row>
        <row r="90">
          <cell r="Q90">
            <v>751.88</v>
          </cell>
          <cell r="R90">
            <v>751.88</v>
          </cell>
          <cell r="S90">
            <v>751.88</v>
          </cell>
          <cell r="T90">
            <v>751.88</v>
          </cell>
          <cell r="U90">
            <v>751.88</v>
          </cell>
          <cell r="V90">
            <v>751.88</v>
          </cell>
        </row>
        <row r="91">
          <cell r="Q91">
            <v>167.69</v>
          </cell>
          <cell r="R91">
            <v>167.69</v>
          </cell>
          <cell r="S91">
            <v>106</v>
          </cell>
          <cell r="T91">
            <v>106</v>
          </cell>
          <cell r="U91">
            <v>106</v>
          </cell>
          <cell r="V91">
            <v>106</v>
          </cell>
        </row>
        <row r="92">
          <cell r="Q92">
            <v>25869.49</v>
          </cell>
          <cell r="R92">
            <v>26025.98</v>
          </cell>
          <cell r="S92">
            <v>26291.17</v>
          </cell>
          <cell r="T92">
            <v>26981.5</v>
          </cell>
          <cell r="U92">
            <v>27019.4</v>
          </cell>
          <cell r="V92">
            <v>27017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Q95">
            <v>51.46</v>
          </cell>
          <cell r="R95">
            <v>51.46</v>
          </cell>
          <cell r="S95">
            <v>51.46</v>
          </cell>
          <cell r="T95">
            <v>51.46</v>
          </cell>
          <cell r="U95">
            <v>0</v>
          </cell>
          <cell r="V95">
            <v>0</v>
          </cell>
        </row>
        <row r="96">
          <cell r="Q96">
            <v>2364.11</v>
          </cell>
          <cell r="R96">
            <v>2364.11</v>
          </cell>
          <cell r="S96">
            <v>2364.11</v>
          </cell>
          <cell r="T96">
            <v>2364.11</v>
          </cell>
          <cell r="U96">
            <v>2364.11</v>
          </cell>
          <cell r="V96">
            <v>2364.11</v>
          </cell>
        </row>
        <row r="97">
          <cell r="Q97">
            <v>16204.68</v>
          </cell>
          <cell r="R97">
            <v>16204.68</v>
          </cell>
          <cell r="S97">
            <v>16204.68</v>
          </cell>
          <cell r="T97">
            <v>16204.68</v>
          </cell>
          <cell r="U97">
            <v>16204.68</v>
          </cell>
          <cell r="V97">
            <v>16204.68</v>
          </cell>
        </row>
        <row r="98">
          <cell r="Q98">
            <v>426.5</v>
          </cell>
          <cell r="R98">
            <v>426.5</v>
          </cell>
          <cell r="S98">
            <v>426.5</v>
          </cell>
          <cell r="T98">
            <v>426.5</v>
          </cell>
          <cell r="U98">
            <v>426.5</v>
          </cell>
          <cell r="V98">
            <v>426.5</v>
          </cell>
        </row>
        <row r="99">
          <cell r="Q99">
            <v>1121.6600000000001</v>
          </cell>
          <cell r="R99">
            <v>1121.6600000000001</v>
          </cell>
          <cell r="S99">
            <v>1121.6600000000001</v>
          </cell>
          <cell r="T99">
            <v>1121.6600000000001</v>
          </cell>
          <cell r="U99">
            <v>1121.6600000000001</v>
          </cell>
          <cell r="V99">
            <v>1121.6600000000001</v>
          </cell>
        </row>
        <row r="100">
          <cell r="Q100">
            <v>16135.63</v>
          </cell>
          <cell r="R100">
            <v>16339.67</v>
          </cell>
          <cell r="S100">
            <v>16638.05</v>
          </cell>
          <cell r="T100">
            <v>16919.009999999998</v>
          </cell>
          <cell r="U100">
            <v>16919.009999999998</v>
          </cell>
          <cell r="V100">
            <v>13296.83</v>
          </cell>
        </row>
        <row r="101">
          <cell r="Q101">
            <v>455.41</v>
          </cell>
          <cell r="R101">
            <v>455.41</v>
          </cell>
          <cell r="S101">
            <v>455.41</v>
          </cell>
          <cell r="T101">
            <v>455.41</v>
          </cell>
          <cell r="U101">
            <v>455.41</v>
          </cell>
          <cell r="V101">
            <v>455.41</v>
          </cell>
        </row>
        <row r="102">
          <cell r="Q102">
            <v>-96292.14</v>
          </cell>
          <cell r="R102">
            <v>172872.90999999995</v>
          </cell>
          <cell r="S102">
            <v>103104.26</v>
          </cell>
          <cell r="T102">
            <v>-83623.229999999981</v>
          </cell>
          <cell r="U102">
            <v>-63488.289999999994</v>
          </cell>
          <cell r="V102">
            <v>-60101.51999999999</v>
          </cell>
        </row>
        <row r="103">
          <cell r="Q103">
            <v>1242245.7199999997</v>
          </cell>
          <cell r="R103">
            <v>1513338.7199999995</v>
          </cell>
          <cell r="S103">
            <v>1446916.63</v>
          </cell>
          <cell r="T103">
            <v>1262562.4699999997</v>
          </cell>
          <cell r="U103">
            <v>1282237.1399999999</v>
          </cell>
          <cell r="V103">
            <v>1288635.8299999998</v>
          </cell>
        </row>
        <row r="104">
          <cell r="Q104">
            <v>35275.74</v>
          </cell>
          <cell r="R104">
            <v>35275.74</v>
          </cell>
          <cell r="S104">
            <v>35276.230000000003</v>
          </cell>
          <cell r="T104">
            <v>35276.230000000003</v>
          </cell>
          <cell r="U104">
            <v>35276.230000000003</v>
          </cell>
          <cell r="V104">
            <v>35276.230000000003</v>
          </cell>
        </row>
        <row r="105">
          <cell r="Q105">
            <v>8988.66</v>
          </cell>
          <cell r="R105">
            <v>8988.66</v>
          </cell>
          <cell r="S105">
            <v>8988.66</v>
          </cell>
          <cell r="T105">
            <v>8988.66</v>
          </cell>
          <cell r="U105">
            <v>8988.66</v>
          </cell>
          <cell r="V105">
            <v>8988.66</v>
          </cell>
        </row>
        <row r="106">
          <cell r="Q106">
            <v>34289.9</v>
          </cell>
          <cell r="R106">
            <v>34289.9</v>
          </cell>
          <cell r="S106">
            <v>34289.9</v>
          </cell>
          <cell r="T106">
            <v>34316.699999999997</v>
          </cell>
          <cell r="U106">
            <v>34316.699999999997</v>
          </cell>
          <cell r="V106">
            <v>34316.699999999997</v>
          </cell>
        </row>
        <row r="107">
          <cell r="Q107">
            <v>8840.39</v>
          </cell>
          <cell r="R107">
            <v>8840.39</v>
          </cell>
          <cell r="S107">
            <v>8840.39</v>
          </cell>
          <cell r="T107">
            <v>8840.39</v>
          </cell>
          <cell r="U107">
            <v>8840.39</v>
          </cell>
          <cell r="V107">
            <v>8840.39</v>
          </cell>
        </row>
        <row r="108">
          <cell r="Q108">
            <v>1790.03</v>
          </cell>
          <cell r="R108">
            <v>1790.03</v>
          </cell>
          <cell r="S108">
            <v>1790.03</v>
          </cell>
          <cell r="T108">
            <v>1790.6</v>
          </cell>
          <cell r="U108">
            <v>1790.6</v>
          </cell>
          <cell r="V108">
            <v>1790.6</v>
          </cell>
        </row>
        <row r="109">
          <cell r="Q109">
            <v>53.160000000000082</v>
          </cell>
          <cell r="R109">
            <v>53.160000000000082</v>
          </cell>
          <cell r="S109">
            <v>53.160000000000082</v>
          </cell>
          <cell r="T109">
            <v>50.569999999999936</v>
          </cell>
          <cell r="U109">
            <v>50.569999999999936</v>
          </cell>
          <cell r="V109">
            <v>50.569999999999936</v>
          </cell>
        </row>
        <row r="110">
          <cell r="Q110">
            <v>4377.43</v>
          </cell>
          <cell r="R110">
            <v>4377.43</v>
          </cell>
          <cell r="S110">
            <v>4377.43</v>
          </cell>
          <cell r="T110">
            <v>4378.43</v>
          </cell>
          <cell r="U110">
            <v>4378.43</v>
          </cell>
          <cell r="V110">
            <v>4378.43</v>
          </cell>
        </row>
        <row r="111">
          <cell r="Q111">
            <v>188.7</v>
          </cell>
          <cell r="R111">
            <v>188.7</v>
          </cell>
          <cell r="S111">
            <v>186.48</v>
          </cell>
          <cell r="T111">
            <v>177.96</v>
          </cell>
          <cell r="U111">
            <v>176.85000000000002</v>
          </cell>
          <cell r="V111">
            <v>175.37</v>
          </cell>
        </row>
        <row r="112">
          <cell r="Q112">
            <v>8980.36</v>
          </cell>
          <cell r="R112">
            <v>8980.36</v>
          </cell>
          <cell r="S112">
            <v>8980.36</v>
          </cell>
          <cell r="T112">
            <v>8980.36</v>
          </cell>
          <cell r="U112">
            <v>8980.36</v>
          </cell>
          <cell r="V112">
            <v>8980.36</v>
          </cell>
        </row>
        <row r="113">
          <cell r="Q113">
            <v>1525.64</v>
          </cell>
          <cell r="R113">
            <v>1525.64</v>
          </cell>
          <cell r="S113">
            <v>1525.64</v>
          </cell>
          <cell r="T113">
            <v>1525.6</v>
          </cell>
          <cell r="U113">
            <v>1525.6</v>
          </cell>
          <cell r="V113">
            <v>1525.6</v>
          </cell>
        </row>
        <row r="114">
          <cell r="Q114">
            <v>167.32</v>
          </cell>
          <cell r="R114">
            <v>167.32</v>
          </cell>
          <cell r="S114">
            <v>167.32</v>
          </cell>
          <cell r="T114">
            <v>167.32</v>
          </cell>
          <cell r="U114">
            <v>167.32</v>
          </cell>
          <cell r="V114">
            <v>167.32</v>
          </cell>
        </row>
        <row r="115">
          <cell r="Q115">
            <v>1016.15</v>
          </cell>
          <cell r="R115">
            <v>1016.15</v>
          </cell>
          <cell r="S115">
            <v>1016.15</v>
          </cell>
          <cell r="T115">
            <v>1012.56</v>
          </cell>
          <cell r="U115">
            <v>1012.56</v>
          </cell>
          <cell r="V115">
            <v>1012.56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Q117">
            <v>72614.34</v>
          </cell>
          <cell r="R117">
            <v>72614.34</v>
          </cell>
          <cell r="S117">
            <v>72614.34</v>
          </cell>
          <cell r="T117">
            <v>72614.34</v>
          </cell>
          <cell r="U117">
            <v>73291.5</v>
          </cell>
          <cell r="V117">
            <v>73290.39</v>
          </cell>
        </row>
        <row r="118">
          <cell r="Q118">
            <v>16129.01</v>
          </cell>
          <cell r="R118">
            <v>16129.01</v>
          </cell>
          <cell r="S118">
            <v>16129.01</v>
          </cell>
          <cell r="T118">
            <v>16129.01</v>
          </cell>
          <cell r="U118">
            <v>16129.01</v>
          </cell>
          <cell r="V118">
            <v>16129.01</v>
          </cell>
        </row>
        <row r="119">
          <cell r="Q119">
            <v>2316.7800000000002</v>
          </cell>
          <cell r="R119">
            <v>2316.7800000000002</v>
          </cell>
          <cell r="S119">
            <v>2316.7800000000002</v>
          </cell>
          <cell r="T119">
            <v>2316.7800000000002</v>
          </cell>
          <cell r="U119">
            <v>2316.7800000000002</v>
          </cell>
          <cell r="V119">
            <v>2316.7800000000002</v>
          </cell>
        </row>
        <row r="120">
          <cell r="Q120">
            <v>3316</v>
          </cell>
          <cell r="R120">
            <v>3316</v>
          </cell>
          <cell r="S120">
            <v>5024.6000000000004</v>
          </cell>
          <cell r="T120">
            <v>5024.6000000000004</v>
          </cell>
          <cell r="U120">
            <v>5024.6000000000004</v>
          </cell>
          <cell r="V120">
            <v>5024.6000000000004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Q122">
            <v>526918.65</v>
          </cell>
          <cell r="R122">
            <v>526915.04</v>
          </cell>
          <cell r="S122">
            <v>528168.17000000004</v>
          </cell>
          <cell r="T122">
            <v>528175.35999999999</v>
          </cell>
          <cell r="U122">
            <v>529862.19999999995</v>
          </cell>
          <cell r="V122">
            <v>529865.65</v>
          </cell>
        </row>
        <row r="123">
          <cell r="Q123">
            <v>3444.38</v>
          </cell>
          <cell r="R123">
            <v>3444.38</v>
          </cell>
          <cell r="S123">
            <v>3444.38</v>
          </cell>
          <cell r="T123">
            <v>3445.13</v>
          </cell>
          <cell r="U123">
            <v>3445.13</v>
          </cell>
          <cell r="V123">
            <v>3445.13</v>
          </cell>
        </row>
        <row r="124">
          <cell r="Q124">
            <v>538.24</v>
          </cell>
          <cell r="R124">
            <v>538.24</v>
          </cell>
          <cell r="S124">
            <v>538.24</v>
          </cell>
          <cell r="T124">
            <v>537.99</v>
          </cell>
          <cell r="U124">
            <v>529.75</v>
          </cell>
          <cell r="V124">
            <v>511.60999999999996</v>
          </cell>
        </row>
        <row r="125">
          <cell r="Q125">
            <v>18.27</v>
          </cell>
          <cell r="R125">
            <v>18.27</v>
          </cell>
          <cell r="S125">
            <v>18.27</v>
          </cell>
          <cell r="T125">
            <v>18.27</v>
          </cell>
          <cell r="U125">
            <v>18.27</v>
          </cell>
          <cell r="V125">
            <v>18.27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Q127">
            <v>730789.15</v>
          </cell>
          <cell r="R127">
            <v>730785.54</v>
          </cell>
          <cell r="S127">
            <v>733745.54000000015</v>
          </cell>
          <cell r="T127">
            <v>733766.86</v>
          </cell>
          <cell r="U127">
            <v>736121.51</v>
          </cell>
          <cell r="V127">
            <v>736104.2300000001</v>
          </cell>
        </row>
        <row r="128">
          <cell r="Q128">
            <v>369.14</v>
          </cell>
          <cell r="R128">
            <v>369.14</v>
          </cell>
          <cell r="S128">
            <v>369.14</v>
          </cell>
          <cell r="T128">
            <v>369.14</v>
          </cell>
          <cell r="U128">
            <v>369.14</v>
          </cell>
          <cell r="V128">
            <v>369.14</v>
          </cell>
        </row>
        <row r="129">
          <cell r="Q129">
            <v>82.43</v>
          </cell>
          <cell r="R129">
            <v>82.43</v>
          </cell>
          <cell r="S129">
            <v>82.43</v>
          </cell>
          <cell r="T129">
            <v>82.43</v>
          </cell>
          <cell r="U129">
            <v>82.43</v>
          </cell>
          <cell r="V129">
            <v>82.43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Q131">
            <v>120.67</v>
          </cell>
          <cell r="R131">
            <v>120.67</v>
          </cell>
          <cell r="S131">
            <v>120.67</v>
          </cell>
          <cell r="T131">
            <v>120.67</v>
          </cell>
          <cell r="U131">
            <v>120.67</v>
          </cell>
          <cell r="V131">
            <v>113.41</v>
          </cell>
        </row>
        <row r="132">
          <cell r="Q132">
            <v>123.01</v>
          </cell>
          <cell r="R132">
            <v>123.01</v>
          </cell>
          <cell r="S132">
            <v>123.01</v>
          </cell>
          <cell r="T132">
            <v>123.01</v>
          </cell>
          <cell r="U132">
            <v>123.01</v>
          </cell>
          <cell r="V132">
            <v>123.01</v>
          </cell>
        </row>
        <row r="133">
          <cell r="Q133">
            <v>436.25</v>
          </cell>
          <cell r="R133">
            <v>436.25</v>
          </cell>
          <cell r="S133">
            <v>461.66</v>
          </cell>
          <cell r="T133">
            <v>461.66</v>
          </cell>
          <cell r="U133">
            <v>461.66</v>
          </cell>
          <cell r="V133">
            <v>461.66</v>
          </cell>
        </row>
        <row r="134">
          <cell r="Q134">
            <v>85.82</v>
          </cell>
          <cell r="R134">
            <v>85.82</v>
          </cell>
          <cell r="S134">
            <v>85.82</v>
          </cell>
          <cell r="T134">
            <v>85.82</v>
          </cell>
          <cell r="U134">
            <v>85.82</v>
          </cell>
          <cell r="V134">
            <v>85.82</v>
          </cell>
        </row>
        <row r="135">
          <cell r="Q135">
            <v>258.41000000000003</v>
          </cell>
          <cell r="R135">
            <v>258.41000000000003</v>
          </cell>
          <cell r="S135">
            <v>103.36</v>
          </cell>
          <cell r="T135">
            <v>103.36</v>
          </cell>
          <cell r="U135">
            <v>103.36</v>
          </cell>
          <cell r="V135">
            <v>103.36</v>
          </cell>
        </row>
        <row r="136">
          <cell r="Q136">
            <v>10.050000000000001</v>
          </cell>
          <cell r="R136">
            <v>10.050000000000001</v>
          </cell>
          <cell r="S136">
            <v>4.0199999999999996</v>
          </cell>
          <cell r="T136">
            <v>4.0199999999999996</v>
          </cell>
          <cell r="U136">
            <v>4.0199999999999996</v>
          </cell>
          <cell r="V136">
            <v>4.0199999999999996</v>
          </cell>
        </row>
        <row r="137">
          <cell r="Q137">
            <v>235.55</v>
          </cell>
          <cell r="R137">
            <v>235.55</v>
          </cell>
          <cell r="S137">
            <v>235.55</v>
          </cell>
          <cell r="T137">
            <v>235.55</v>
          </cell>
          <cell r="U137">
            <v>235.55</v>
          </cell>
          <cell r="V137">
            <v>235.55</v>
          </cell>
        </row>
        <row r="138">
          <cell r="Q138">
            <v>482.27</v>
          </cell>
          <cell r="R138">
            <v>482.27</v>
          </cell>
          <cell r="S138">
            <v>192.91</v>
          </cell>
          <cell r="T138">
            <v>192.91</v>
          </cell>
          <cell r="U138">
            <v>97.21</v>
          </cell>
          <cell r="V138">
            <v>0</v>
          </cell>
        </row>
        <row r="139">
          <cell r="Q139">
            <v>815.33</v>
          </cell>
          <cell r="R139">
            <v>815.33</v>
          </cell>
          <cell r="S139">
            <v>815.33</v>
          </cell>
          <cell r="T139">
            <v>815.33</v>
          </cell>
          <cell r="U139">
            <v>815.33</v>
          </cell>
          <cell r="V139">
            <v>815.33</v>
          </cell>
        </row>
        <row r="140"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Q142">
            <v>3018.93</v>
          </cell>
          <cell r="R142">
            <v>3018.93</v>
          </cell>
          <cell r="S142">
            <v>2593.9</v>
          </cell>
          <cell r="T142">
            <v>2593.9</v>
          </cell>
          <cell r="U142">
            <v>2498.1999999999998</v>
          </cell>
          <cell r="V142">
            <v>2393.73</v>
          </cell>
        </row>
      </sheetData>
      <sheetData sheetId="9"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Q23">
            <v>0</v>
          </cell>
          <cell r="R23">
            <v>0</v>
          </cell>
          <cell r="S23">
            <v>-67314.03</v>
          </cell>
          <cell r="T23">
            <v>0</v>
          </cell>
          <cell r="U23">
            <v>0</v>
          </cell>
          <cell r="V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Q38">
            <v>0</v>
          </cell>
          <cell r="R38">
            <v>0</v>
          </cell>
          <cell r="S38">
            <v>-67314.03</v>
          </cell>
          <cell r="T38">
            <v>0</v>
          </cell>
          <cell r="U38">
            <v>0</v>
          </cell>
          <cell r="V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Q71">
            <v>-83674</v>
          </cell>
          <cell r="R71">
            <v>-362327.68</v>
          </cell>
          <cell r="S71">
            <v>-160610.60999999999</v>
          </cell>
          <cell r="T71">
            <v>-85117.58</v>
          </cell>
          <cell r="U71">
            <v>-182168.78</v>
          </cell>
          <cell r="V71">
            <v>-5718.63</v>
          </cell>
        </row>
        <row r="72">
          <cell r="Q72">
            <v>-28664.27</v>
          </cell>
          <cell r="R72">
            <v>-4722.59</v>
          </cell>
          <cell r="S72">
            <v>-7464.45</v>
          </cell>
          <cell r="T72">
            <v>-13603.66</v>
          </cell>
          <cell r="U72">
            <v>-5455.72</v>
          </cell>
          <cell r="V72">
            <v>-9149.31</v>
          </cell>
        </row>
        <row r="73">
          <cell r="Q73">
            <v>-1479.3</v>
          </cell>
          <cell r="R73">
            <v>-1794.67</v>
          </cell>
          <cell r="S73">
            <v>-3298.29</v>
          </cell>
          <cell r="T73">
            <v>-28172.76</v>
          </cell>
          <cell r="U73">
            <v>-4942.21</v>
          </cell>
          <cell r="V73">
            <v>-14983.74</v>
          </cell>
        </row>
        <row r="74">
          <cell r="Q74">
            <v>-98624.47</v>
          </cell>
          <cell r="R74">
            <v>-28645.45</v>
          </cell>
          <cell r="S74">
            <v>-33327.26</v>
          </cell>
          <cell r="T74">
            <v>-56555.87</v>
          </cell>
          <cell r="U74">
            <v>-84510.29</v>
          </cell>
          <cell r="V74">
            <v>-139179.15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Q76">
            <v>0</v>
          </cell>
          <cell r="R76">
            <v>0</v>
          </cell>
          <cell r="S76">
            <v>-117730.56</v>
          </cell>
          <cell r="T76">
            <v>0</v>
          </cell>
          <cell r="U76">
            <v>0</v>
          </cell>
          <cell r="V76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-2841.99</v>
          </cell>
        </row>
        <row r="78">
          <cell r="Q78">
            <v>-610871.30000000005</v>
          </cell>
          <cell r="R78">
            <v>-125100.77</v>
          </cell>
          <cell r="S78">
            <v>-507280.9</v>
          </cell>
          <cell r="T78">
            <v>-509055.75</v>
          </cell>
          <cell r="U78">
            <v>-644058.88</v>
          </cell>
          <cell r="V78">
            <v>-15294.6</v>
          </cell>
        </row>
        <row r="79">
          <cell r="Q79">
            <v>-52117.440000000002</v>
          </cell>
          <cell r="R79">
            <v>-8013.09</v>
          </cell>
          <cell r="S79">
            <v>-12873.09</v>
          </cell>
          <cell r="T79">
            <v>-22471.9</v>
          </cell>
          <cell r="U79">
            <v>-62734.66</v>
          </cell>
          <cell r="V79">
            <v>-2920.79</v>
          </cell>
        </row>
        <row r="80">
          <cell r="Q80">
            <v>-48699.41</v>
          </cell>
          <cell r="R80">
            <v>-10600.65</v>
          </cell>
          <cell r="S80">
            <v>-13982.75</v>
          </cell>
          <cell r="T80">
            <v>-18436.14</v>
          </cell>
          <cell r="U80">
            <v>-52954.48</v>
          </cell>
          <cell r="V80">
            <v>-4265.84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-82122.25</v>
          </cell>
          <cell r="U81">
            <v>-613905.80000000005</v>
          </cell>
          <cell r="V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-13949.09</v>
          </cell>
          <cell r="U92">
            <v>0</v>
          </cell>
          <cell r="V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-253108.12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Q103">
            <v>-924130.19000000006</v>
          </cell>
          <cell r="R103">
            <v>-541204.9</v>
          </cell>
          <cell r="S103">
            <v>-856567.91</v>
          </cell>
          <cell r="T103">
            <v>-829485</v>
          </cell>
          <cell r="U103">
            <v>-1650730.82</v>
          </cell>
          <cell r="V103">
            <v>-447462.17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-2032.99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Q135">
            <v>0</v>
          </cell>
          <cell r="R135">
            <v>0</v>
          </cell>
          <cell r="S135">
            <v>-37541</v>
          </cell>
          <cell r="T135">
            <v>0</v>
          </cell>
          <cell r="U135">
            <v>0</v>
          </cell>
          <cell r="V135">
            <v>0</v>
          </cell>
        </row>
        <row r="136">
          <cell r="Q136">
            <v>0</v>
          </cell>
          <cell r="R136">
            <v>0</v>
          </cell>
          <cell r="S136">
            <v>-4535.9399999999996</v>
          </cell>
          <cell r="T136">
            <v>0</v>
          </cell>
          <cell r="U136">
            <v>0</v>
          </cell>
          <cell r="V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Q138">
            <v>0</v>
          </cell>
          <cell r="R138">
            <v>0</v>
          </cell>
          <cell r="S138">
            <v>-28936.35</v>
          </cell>
          <cell r="T138">
            <v>0</v>
          </cell>
          <cell r="U138">
            <v>0</v>
          </cell>
          <cell r="V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Q140">
            <v>0</v>
          </cell>
          <cell r="R140">
            <v>0</v>
          </cell>
          <cell r="S140">
            <v>-590634.55000000005</v>
          </cell>
          <cell r="T140">
            <v>0</v>
          </cell>
          <cell r="U140">
            <v>0</v>
          </cell>
          <cell r="V140">
            <v>0</v>
          </cell>
        </row>
        <row r="142">
          <cell r="Q142">
            <v>0</v>
          </cell>
          <cell r="R142">
            <v>0</v>
          </cell>
          <cell r="S142">
            <v>-661647.84000000008</v>
          </cell>
          <cell r="T142">
            <v>0</v>
          </cell>
          <cell r="U142">
            <v>0</v>
          </cell>
          <cell r="V142">
            <v>-2032.99</v>
          </cell>
        </row>
      </sheetData>
      <sheetData sheetId="10"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Q7">
            <v>0</v>
          </cell>
          <cell r="R7">
            <v>0</v>
          </cell>
          <cell r="S7">
            <v>8402.4</v>
          </cell>
          <cell r="T7">
            <v>0</v>
          </cell>
          <cell r="U7">
            <v>0</v>
          </cell>
          <cell r="V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Q26">
            <v>461.04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Q29">
            <v>0</v>
          </cell>
          <cell r="R29">
            <v>0</v>
          </cell>
          <cell r="S29">
            <v>-8402.4</v>
          </cell>
          <cell r="T29"/>
          <cell r="U29"/>
          <cell r="V29"/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Q33">
            <v>-461.04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Q91">
            <v>0</v>
          </cell>
          <cell r="R91">
            <v>0</v>
          </cell>
          <cell r="S91">
            <v>-2647.83</v>
          </cell>
          <cell r="T91">
            <v>0</v>
          </cell>
          <cell r="U91">
            <v>0</v>
          </cell>
          <cell r="V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4180.6000000000004</v>
          </cell>
          <cell r="V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-4180.6000000000004</v>
          </cell>
          <cell r="V95"/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Q103">
            <v>0</v>
          </cell>
          <cell r="R103">
            <v>0</v>
          </cell>
          <cell r="S103">
            <v>-2647.83</v>
          </cell>
          <cell r="T103">
            <v>0</v>
          </cell>
          <cell r="U103">
            <v>0</v>
          </cell>
          <cell r="V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</sheetData>
      <sheetData sheetId="11"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Q71">
            <v>-40544.93</v>
          </cell>
          <cell r="R71">
            <v>-300141.65999999997</v>
          </cell>
          <cell r="S71">
            <v>-173597.17</v>
          </cell>
          <cell r="T71">
            <v>-46828.800000000003</v>
          </cell>
          <cell r="U71">
            <v>-59623.08</v>
          </cell>
          <cell r="V71">
            <v>-3298.1</v>
          </cell>
        </row>
        <row r="72">
          <cell r="Q72">
            <v>-49.66</v>
          </cell>
          <cell r="R72">
            <v>-53256.35</v>
          </cell>
          <cell r="S72">
            <v>-6816.98</v>
          </cell>
          <cell r="T72">
            <v>-3203.82</v>
          </cell>
          <cell r="U72">
            <v>-1167.58</v>
          </cell>
          <cell r="V72">
            <v>-4440.72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Q75">
            <v>-1843.92</v>
          </cell>
          <cell r="R75">
            <v>0.19</v>
          </cell>
          <cell r="S75">
            <v>0.03</v>
          </cell>
          <cell r="T75">
            <v>0</v>
          </cell>
          <cell r="U75">
            <v>0</v>
          </cell>
          <cell r="V75">
            <v>0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Q78">
            <v>0</v>
          </cell>
          <cell r="R78">
            <v>-1697.54</v>
          </cell>
          <cell r="S78">
            <v>-85703.6</v>
          </cell>
          <cell r="T78">
            <v>0</v>
          </cell>
          <cell r="U78">
            <v>0</v>
          </cell>
          <cell r="V78">
            <v>-107115.47</v>
          </cell>
        </row>
        <row r="79">
          <cell r="Q79">
            <v>0</v>
          </cell>
          <cell r="R79">
            <v>0</v>
          </cell>
          <cell r="S79">
            <v>-2385.81</v>
          </cell>
          <cell r="T79">
            <v>0</v>
          </cell>
          <cell r="U79">
            <v>0</v>
          </cell>
          <cell r="V79">
            <v>-1932.06</v>
          </cell>
        </row>
        <row r="80">
          <cell r="Q80">
            <v>0</v>
          </cell>
          <cell r="R80">
            <v>0</v>
          </cell>
          <cell r="S80">
            <v>-6366.51</v>
          </cell>
          <cell r="T80">
            <v>0</v>
          </cell>
          <cell r="U80">
            <v>0</v>
          </cell>
          <cell r="V80">
            <v>-8049.91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-2926.31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Q103">
            <v>-42438.51</v>
          </cell>
          <cell r="R103">
            <v>-355095.35999999993</v>
          </cell>
          <cell r="S103">
            <v>-274870.04000000004</v>
          </cell>
          <cell r="T103">
            <v>-50032.62</v>
          </cell>
          <cell r="U103">
            <v>-60790.66</v>
          </cell>
          <cell r="V103">
            <v>-127762.57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Q14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ratebase items"/>
    </sheetNames>
    <sheetDataSet>
      <sheetData sheetId="0">
        <row r="9">
          <cell r="L9">
            <v>193115081.34</v>
          </cell>
          <cell r="M9">
            <v>201191125.5</v>
          </cell>
          <cell r="N9">
            <v>202460485.87</v>
          </cell>
          <cell r="O9">
            <v>212854172.09</v>
          </cell>
          <cell r="P9">
            <v>212979966.38999999</v>
          </cell>
          <cell r="Q9">
            <v>213033148.37</v>
          </cell>
          <cell r="R9">
            <v>213047849.24000001</v>
          </cell>
        </row>
        <row r="13">
          <cell r="L13">
            <v>-84144064.219999999</v>
          </cell>
          <cell r="M13">
            <v>-85224244.290000007</v>
          </cell>
          <cell r="N13">
            <v>-86296435.049999997</v>
          </cell>
          <cell r="O13">
            <v>-87353292.010000005</v>
          </cell>
          <cell r="P13">
            <v>-88477832.140000001</v>
          </cell>
          <cell r="Q13">
            <v>-89598027.170000002</v>
          </cell>
          <cell r="R13">
            <v>-90710834.140000001</v>
          </cell>
        </row>
        <row r="21">
          <cell r="L21">
            <v>150489527.96000001</v>
          </cell>
          <cell r="M21">
            <v>150596567.02000001</v>
          </cell>
          <cell r="N21">
            <v>150595343.46000001</v>
          </cell>
          <cell r="O21">
            <v>151347115.55000001</v>
          </cell>
          <cell r="P21">
            <v>151349105.66999999</v>
          </cell>
          <cell r="Q21">
            <v>151886779.31999999</v>
          </cell>
          <cell r="R21">
            <v>151887346.06</v>
          </cell>
        </row>
        <row r="25">
          <cell r="L25">
            <v>-61073043.159999996</v>
          </cell>
          <cell r="M25">
            <v>-61803832.310000002</v>
          </cell>
          <cell r="N25">
            <v>-62534617.850000001</v>
          </cell>
          <cell r="O25">
            <v>-63268363.390000001</v>
          </cell>
          <cell r="P25">
            <v>-64002130.25</v>
          </cell>
          <cell r="Q25">
            <v>-64738251.759999998</v>
          </cell>
          <cell r="R25">
            <v>-65474355.990000002</v>
          </cell>
        </row>
        <row r="33">
          <cell r="L33">
            <v>2714030.44</v>
          </cell>
          <cell r="M33">
            <v>2726297.29</v>
          </cell>
          <cell r="N33">
            <v>2726297.29</v>
          </cell>
          <cell r="O33">
            <v>2075192.66</v>
          </cell>
          <cell r="P33">
            <v>2075192.66</v>
          </cell>
          <cell r="Q33">
            <v>2075192.66</v>
          </cell>
          <cell r="R33">
            <v>2073159.67</v>
          </cell>
        </row>
        <row r="37">
          <cell r="L37">
            <v>-1066699.7100000004</v>
          </cell>
          <cell r="M37">
            <v>-1069718.6400000001</v>
          </cell>
          <cell r="N37">
            <v>-1072737.5700000008</v>
          </cell>
          <cell r="O37">
            <v>-413683.63000000012</v>
          </cell>
          <cell r="P37">
            <v>-416277.53000000049</v>
          </cell>
          <cell r="Q37">
            <v>-418775.72999999975</v>
          </cell>
          <cell r="R37">
            <v>-419136.47</v>
          </cell>
        </row>
        <row r="45">
          <cell r="L45">
            <v>776387470.49000001</v>
          </cell>
          <cell r="M45">
            <v>778312528.81999993</v>
          </cell>
          <cell r="N45">
            <v>779866772.88999999</v>
          </cell>
          <cell r="O45">
            <v>782521702.31999993</v>
          </cell>
          <cell r="P45">
            <v>783987048.81999993</v>
          </cell>
          <cell r="Q45">
            <v>783940202.6099999</v>
          </cell>
          <cell r="R45">
            <v>789378347.63999999</v>
          </cell>
        </row>
        <row r="49">
          <cell r="L49">
            <v>-173659852.35999995</v>
          </cell>
          <cell r="M49">
            <v>-173935529.38</v>
          </cell>
          <cell r="N49">
            <v>-174552567.83999997</v>
          </cell>
          <cell r="O49">
            <v>-174865398.68999997</v>
          </cell>
          <cell r="P49">
            <v>-175248443.53999999</v>
          </cell>
          <cell r="Q49">
            <v>-174819159.19999999</v>
          </cell>
          <cell r="R49">
            <v>-175532570.28999996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WIP Summary"/>
      <sheetName val="Data"/>
      <sheetName val="Recon"/>
    </sheetNames>
    <sheetDataSet>
      <sheetData sheetId="0"/>
      <sheetData sheetId="1">
        <row r="9">
          <cell r="L9">
            <v>0</v>
          </cell>
          <cell r="M9">
            <v>0</v>
          </cell>
          <cell r="N9">
            <v>0</v>
          </cell>
          <cell r="O9">
            <v>5335.65</v>
          </cell>
          <cell r="P9">
            <v>15988.38</v>
          </cell>
          <cell r="Q9">
            <v>25362.48</v>
          </cell>
          <cell r="R9">
            <v>35996.51</v>
          </cell>
        </row>
        <row r="10">
          <cell r="L10">
            <v>20970984.389999997</v>
          </cell>
          <cell r="M10">
            <v>14646247.729999999</v>
          </cell>
          <cell r="N10">
            <v>14949743.529999996</v>
          </cell>
          <cell r="O10">
            <v>8307225.299999998</v>
          </cell>
          <cell r="P10">
            <v>9097074.6900000013</v>
          </cell>
          <cell r="Q10">
            <v>11858193.08</v>
          </cell>
          <cell r="R10">
            <v>9646514.3700000048</v>
          </cell>
        </row>
        <row r="13">
          <cell r="L13">
            <v>1520.2600000000002</v>
          </cell>
          <cell r="M13">
            <v>10395.449999999999</v>
          </cell>
          <cell r="N13">
            <v>38682.009999999995</v>
          </cell>
          <cell r="O13">
            <v>76694.590000000011</v>
          </cell>
          <cell r="P13">
            <v>134147.36999999997</v>
          </cell>
          <cell r="Q13">
            <v>201223.04000000001</v>
          </cell>
          <cell r="R13">
            <v>195904.55000000002</v>
          </cell>
        </row>
        <row r="14">
          <cell r="L14">
            <v>391934.56999999954</v>
          </cell>
          <cell r="M14">
            <v>2484204.6500000013</v>
          </cell>
          <cell r="N14">
            <v>4634844.089999998</v>
          </cell>
          <cell r="O14">
            <v>6218548.2600000007</v>
          </cell>
          <cell r="P14">
            <v>8345943.0299999965</v>
          </cell>
          <cell r="Q14">
            <v>10038622.670000004</v>
          </cell>
          <cell r="R14">
            <v>8127182.6599999992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L18">
            <v>1638044.78</v>
          </cell>
          <cell r="M18">
            <v>1573332.37</v>
          </cell>
          <cell r="N18">
            <v>1623310.2300000002</v>
          </cell>
          <cell r="O18">
            <v>933675.95</v>
          </cell>
          <cell r="P18">
            <v>962157.79999999993</v>
          </cell>
          <cell r="Q18">
            <v>451295.24</v>
          </cell>
          <cell r="R18">
            <v>463343.83999999997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L22">
            <v>-10502.06999999972</v>
          </cell>
          <cell r="M22">
            <v>-371646.4899999997</v>
          </cell>
          <cell r="N22">
            <v>-462761.70999999938</v>
          </cell>
          <cell r="O22">
            <v>-10502.069999999774</v>
          </cell>
          <cell r="P22">
            <v>-1434957.7000000009</v>
          </cell>
          <cell r="Q22">
            <v>-1296825.2799999996</v>
          </cell>
          <cell r="R22">
            <v>-36798.729999999778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 Direct"/>
      <sheetName val="KMD Gnrl Office"/>
      <sheetName val="SSU"/>
      <sheetName val="2021 KY Rate Case Proposed Depr"/>
    </sheetNames>
    <sheetDataSet>
      <sheetData sheetId="0">
        <row r="2">
          <cell r="E2" t="str">
            <v>30100</v>
          </cell>
          <cell r="F2">
            <v>0</v>
          </cell>
          <cell r="G2">
            <v>0</v>
          </cell>
        </row>
        <row r="3">
          <cell r="E3" t="str">
            <v>30200</v>
          </cell>
          <cell r="F3">
            <v>0</v>
          </cell>
          <cell r="G3">
            <v>0</v>
          </cell>
        </row>
        <row r="5">
          <cell r="E5" t="str">
            <v>32540</v>
          </cell>
          <cell r="F5">
            <v>2.07E-2</v>
          </cell>
          <cell r="G5">
            <v>2.07E-2</v>
          </cell>
        </row>
        <row r="9">
          <cell r="E9" t="str">
            <v>33202</v>
          </cell>
          <cell r="F9">
            <v>0</v>
          </cell>
          <cell r="G9">
            <v>0</v>
          </cell>
        </row>
        <row r="10">
          <cell r="E10" t="str">
            <v>33400</v>
          </cell>
          <cell r="F10">
            <v>3.1699999999999999E-2</v>
          </cell>
          <cell r="G10">
            <v>3.1699999999999999E-2</v>
          </cell>
        </row>
        <row r="12">
          <cell r="E12" t="str">
            <v>35010</v>
          </cell>
          <cell r="F12">
            <v>0</v>
          </cell>
          <cell r="G12">
            <v>0</v>
          </cell>
        </row>
        <row r="13">
          <cell r="E13" t="str">
            <v>35020</v>
          </cell>
          <cell r="F13">
            <v>3.5999999999999999E-3</v>
          </cell>
          <cell r="G13">
            <v>6.7999999999999996E-3</v>
          </cell>
        </row>
        <row r="14">
          <cell r="E14" t="str">
            <v>35100</v>
          </cell>
          <cell r="F14">
            <v>1.6E-2</v>
          </cell>
          <cell r="G14">
            <v>1.6400000000000001E-2</v>
          </cell>
        </row>
        <row r="15">
          <cell r="E15" t="str">
            <v>35102</v>
          </cell>
          <cell r="F15">
            <v>1.18E-2</v>
          </cell>
          <cell r="G15">
            <v>1.37E-2</v>
          </cell>
        </row>
        <row r="16">
          <cell r="E16" t="str">
            <v>35103</v>
          </cell>
          <cell r="F16">
            <v>7.9000000000000008E-3</v>
          </cell>
          <cell r="G16">
            <v>1.0999999999999999E-2</v>
          </cell>
        </row>
        <row r="17">
          <cell r="E17" t="str">
            <v>35104</v>
          </cell>
          <cell r="F17">
            <v>1.2E-2</v>
          </cell>
          <cell r="G17">
            <v>1.38E-2</v>
          </cell>
        </row>
        <row r="18">
          <cell r="E18" t="str">
            <v>35200</v>
          </cell>
          <cell r="F18">
            <v>1.9E-2</v>
          </cell>
          <cell r="G18">
            <v>1.9099999999999999E-2</v>
          </cell>
        </row>
        <row r="19">
          <cell r="E19" t="str">
            <v>35201</v>
          </cell>
          <cell r="F19">
            <v>1.4200000000000001E-2</v>
          </cell>
          <cell r="G19">
            <v>1.6E-2</v>
          </cell>
        </row>
        <row r="20">
          <cell r="E20" t="str">
            <v>35202</v>
          </cell>
          <cell r="F20">
            <v>1.09E-2</v>
          </cell>
          <cell r="G20">
            <v>1.38E-2</v>
          </cell>
        </row>
        <row r="21">
          <cell r="E21" t="str">
            <v>35203</v>
          </cell>
          <cell r="F21">
            <v>1.3599999999999999E-2</v>
          </cell>
          <cell r="G21">
            <v>1.4E-2</v>
          </cell>
        </row>
        <row r="22">
          <cell r="E22" t="str">
            <v>35210</v>
          </cell>
          <cell r="F22">
            <v>1.5E-3</v>
          </cell>
          <cell r="G22">
            <v>5.5999999999999999E-3</v>
          </cell>
        </row>
        <row r="23">
          <cell r="E23" t="str">
            <v>35211</v>
          </cell>
          <cell r="F23">
            <v>7.7999999999999996E-3</v>
          </cell>
          <cell r="G23">
            <v>1.0200000000000001E-2</v>
          </cell>
        </row>
        <row r="24">
          <cell r="E24" t="str">
            <v>35301</v>
          </cell>
          <cell r="F24">
            <v>1.12E-2</v>
          </cell>
          <cell r="G24">
            <v>1.26E-2</v>
          </cell>
        </row>
        <row r="25">
          <cell r="E25" t="str">
            <v>35302</v>
          </cell>
          <cell r="F25">
            <v>1.12E-2</v>
          </cell>
          <cell r="G25">
            <v>1.26E-2</v>
          </cell>
        </row>
        <row r="26">
          <cell r="E26" t="str">
            <v>35400</v>
          </cell>
          <cell r="F26">
            <v>1.6400000000000001E-2</v>
          </cell>
          <cell r="G26">
            <v>1.7100000000000001E-2</v>
          </cell>
        </row>
        <row r="27">
          <cell r="E27" t="str">
            <v>35500</v>
          </cell>
          <cell r="F27">
            <v>1.7099999999999997E-2</v>
          </cell>
          <cell r="G27">
            <v>1.8700000000000001E-2</v>
          </cell>
        </row>
        <row r="28">
          <cell r="E28" t="str">
            <v>35600</v>
          </cell>
          <cell r="F28">
            <v>1.95E-2</v>
          </cell>
          <cell r="G28">
            <v>2.5000000000000001E-2</v>
          </cell>
        </row>
        <row r="29">
          <cell r="E29" t="str">
            <v>36510</v>
          </cell>
          <cell r="F29">
            <v>0</v>
          </cell>
          <cell r="G29">
            <v>0</v>
          </cell>
        </row>
        <row r="30">
          <cell r="E30" t="str">
            <v>36520</v>
          </cell>
          <cell r="F30">
            <v>7.4000000000000003E-3</v>
          </cell>
          <cell r="G30">
            <v>8.5000000000000006E-3</v>
          </cell>
        </row>
        <row r="31">
          <cell r="E31" t="str">
            <v>36602</v>
          </cell>
          <cell r="F31">
            <v>7.1000000000000004E-3</v>
          </cell>
          <cell r="G31">
            <v>1.1299999999999999E-2</v>
          </cell>
        </row>
        <row r="32">
          <cell r="E32" t="str">
            <v>36603</v>
          </cell>
          <cell r="F32">
            <v>7.1000000000000004E-3</v>
          </cell>
          <cell r="G32">
            <v>1.1299999999999999E-2</v>
          </cell>
        </row>
        <row r="33">
          <cell r="E33" t="str">
            <v>36700</v>
          </cell>
          <cell r="F33">
            <v>3.2800000000000003E-2</v>
          </cell>
          <cell r="G33">
            <v>3.1300000000000001E-2</v>
          </cell>
        </row>
        <row r="34">
          <cell r="E34" t="str">
            <v>36701</v>
          </cell>
          <cell r="F34">
            <v>1.1599999999999999E-2</v>
          </cell>
          <cell r="G34">
            <v>1.38E-2</v>
          </cell>
        </row>
        <row r="35">
          <cell r="E35" t="str">
            <v>36703</v>
          </cell>
          <cell r="F35">
            <v>0.05</v>
          </cell>
          <cell r="G35">
            <v>0.05</v>
          </cell>
        </row>
        <row r="36">
          <cell r="E36" t="str">
            <v>36900</v>
          </cell>
          <cell r="F36">
            <v>1.2500000000000001E-2</v>
          </cell>
          <cell r="G36">
            <v>1.7899999999999999E-2</v>
          </cell>
        </row>
        <row r="37">
          <cell r="E37" t="str">
            <v>36901</v>
          </cell>
          <cell r="F37">
            <v>1.2500000000000001E-2</v>
          </cell>
          <cell r="G37">
            <v>1.7899999999999999E-2</v>
          </cell>
        </row>
        <row r="38">
          <cell r="E38" t="str">
            <v>37400</v>
          </cell>
          <cell r="F38">
            <v>0</v>
          </cell>
          <cell r="G38">
            <v>0</v>
          </cell>
        </row>
        <row r="39">
          <cell r="E39" t="str">
            <v>37401</v>
          </cell>
          <cell r="F39">
            <v>0</v>
          </cell>
          <cell r="G39">
            <v>0</v>
          </cell>
        </row>
        <row r="40">
          <cell r="E40" t="str">
            <v>37402</v>
          </cell>
          <cell r="F40">
            <v>1.29E-2</v>
          </cell>
          <cell r="G40">
            <v>1.3100000000000001E-2</v>
          </cell>
        </row>
        <row r="41">
          <cell r="E41" t="str">
            <v>37403</v>
          </cell>
          <cell r="F41">
            <v>0</v>
          </cell>
          <cell r="G41">
            <v>0</v>
          </cell>
        </row>
        <row r="42">
          <cell r="E42" t="str">
            <v>37500</v>
          </cell>
          <cell r="F42">
            <v>1.2499999999999999E-2</v>
          </cell>
          <cell r="G42">
            <v>1.44E-2</v>
          </cell>
        </row>
        <row r="43">
          <cell r="E43" t="str">
            <v>37501</v>
          </cell>
          <cell r="F43">
            <v>1.2499999999999999E-2</v>
          </cell>
          <cell r="G43">
            <v>1.44E-2</v>
          </cell>
        </row>
        <row r="44">
          <cell r="E44" t="str">
            <v>37502</v>
          </cell>
          <cell r="F44">
            <v>1.2499999999999999E-2</v>
          </cell>
          <cell r="G44">
            <v>1.44E-2</v>
          </cell>
        </row>
        <row r="45">
          <cell r="E45" t="str">
            <v>37503</v>
          </cell>
          <cell r="F45">
            <v>1.2499999999999999E-2</v>
          </cell>
          <cell r="G45">
            <v>1.44E-2</v>
          </cell>
        </row>
        <row r="46">
          <cell r="E46" t="str">
            <v>37600</v>
          </cell>
          <cell r="F46">
            <v>3.4200000000000001E-2</v>
          </cell>
          <cell r="G46">
            <v>4.6600000000000003E-2</v>
          </cell>
        </row>
        <row r="47">
          <cell r="E47" t="str">
            <v>37601</v>
          </cell>
          <cell r="F47">
            <v>1.4299999999999998E-2</v>
          </cell>
          <cell r="G47">
            <v>1.54E-2</v>
          </cell>
        </row>
        <row r="48">
          <cell r="E48" t="str">
            <v>37602</v>
          </cell>
          <cell r="F48">
            <v>1.4299999999999998E-2</v>
          </cell>
          <cell r="G48">
            <v>1.54E-2</v>
          </cell>
        </row>
        <row r="49">
          <cell r="E49" t="str">
            <v>37603</v>
          </cell>
          <cell r="F49">
            <v>0.05</v>
          </cell>
          <cell r="G49">
            <v>5.5599999999999997E-2</v>
          </cell>
        </row>
        <row r="50">
          <cell r="E50" t="str">
            <v>37604</v>
          </cell>
          <cell r="F50">
            <v>0.05</v>
          </cell>
          <cell r="G50">
            <v>0.05</v>
          </cell>
        </row>
        <row r="51">
          <cell r="E51" t="str">
            <v>37800</v>
          </cell>
          <cell r="F51">
            <v>2.0999999999999998E-2</v>
          </cell>
          <cell r="G51">
            <v>2.24E-2</v>
          </cell>
        </row>
        <row r="52">
          <cell r="E52" t="str">
            <v>37900</v>
          </cell>
          <cell r="F52">
            <v>1.9899999999999998E-2</v>
          </cell>
          <cell r="G52">
            <v>2.1700000000000001E-2</v>
          </cell>
        </row>
        <row r="54">
          <cell r="E54" t="str">
            <v>37905</v>
          </cell>
          <cell r="F54">
            <v>1.9899999999999998E-2</v>
          </cell>
          <cell r="G54">
            <v>2.1700000000000001E-2</v>
          </cell>
        </row>
        <row r="55">
          <cell r="E55" t="str">
            <v>38000</v>
          </cell>
          <cell r="F55">
            <v>2.2499999999999999E-2</v>
          </cell>
          <cell r="G55">
            <v>2.4799999999999999E-2</v>
          </cell>
        </row>
        <row r="56">
          <cell r="E56" t="str">
            <v>38100</v>
          </cell>
          <cell r="F56">
            <v>4.5399999999999996E-2</v>
          </cell>
          <cell r="G56">
            <v>4.8500000000000001E-2</v>
          </cell>
        </row>
        <row r="57">
          <cell r="E57" t="str">
            <v>38200</v>
          </cell>
          <cell r="F57">
            <v>2.69E-2</v>
          </cell>
          <cell r="G57">
            <v>3.2800000000000003E-2</v>
          </cell>
        </row>
        <row r="58">
          <cell r="E58" t="str">
            <v>38300</v>
          </cell>
          <cell r="F58">
            <v>2.76E-2</v>
          </cell>
          <cell r="G58">
            <v>3.1399999999999997E-2</v>
          </cell>
        </row>
        <row r="59">
          <cell r="E59" t="str">
            <v>38400</v>
          </cell>
          <cell r="F59">
            <v>2.4399999999999998E-2</v>
          </cell>
          <cell r="G59">
            <v>3.2800000000000003E-2</v>
          </cell>
        </row>
        <row r="60">
          <cell r="E60" t="str">
            <v>38500</v>
          </cell>
          <cell r="F60">
            <v>1.38E-2</v>
          </cell>
          <cell r="G60">
            <v>1.7000000000000001E-2</v>
          </cell>
        </row>
        <row r="62">
          <cell r="E62" t="str">
            <v>38900</v>
          </cell>
          <cell r="F62">
            <v>0</v>
          </cell>
          <cell r="G62">
            <v>0</v>
          </cell>
        </row>
        <row r="63">
          <cell r="E63" t="str">
            <v>39000</v>
          </cell>
          <cell r="F63">
            <v>2.4900000000000002E-2</v>
          </cell>
          <cell r="G63">
            <v>2.4299999999999999E-2</v>
          </cell>
        </row>
        <row r="64">
          <cell r="E64" t="str">
            <v>39002</v>
          </cell>
          <cell r="F64">
            <v>2.4900000000000002E-2</v>
          </cell>
          <cell r="G64">
            <v>2.4299999999999999E-2</v>
          </cell>
        </row>
        <row r="65">
          <cell r="E65" t="str">
            <v>39003</v>
          </cell>
          <cell r="F65">
            <v>2.4900000000000002E-2</v>
          </cell>
          <cell r="G65">
            <v>2.4299999999999999E-2</v>
          </cell>
        </row>
        <row r="66">
          <cell r="E66" t="str">
            <v>39004</v>
          </cell>
          <cell r="F66">
            <v>5.0100000000000006E-2</v>
          </cell>
          <cell r="G66">
            <v>4.2700000000000002E-2</v>
          </cell>
        </row>
        <row r="67">
          <cell r="E67" t="str">
            <v>39009</v>
          </cell>
          <cell r="F67">
            <v>0.1237</v>
          </cell>
          <cell r="G67">
            <v>3.1300000000000001E-2</v>
          </cell>
        </row>
        <row r="68">
          <cell r="E68" t="str">
            <v>39100</v>
          </cell>
          <cell r="F68">
            <v>0.05</v>
          </cell>
          <cell r="G68">
            <v>0.05</v>
          </cell>
        </row>
        <row r="69">
          <cell r="E69" t="str">
            <v>39103</v>
          </cell>
          <cell r="F69">
            <v>0.05</v>
          </cell>
          <cell r="G69">
            <v>0.05</v>
          </cell>
        </row>
        <row r="70">
          <cell r="E70" t="str">
            <v>39200</v>
          </cell>
          <cell r="F70">
            <v>4.7E-2</v>
          </cell>
          <cell r="G70">
            <v>4.4499999999999998E-2</v>
          </cell>
        </row>
        <row r="72">
          <cell r="E72" t="str">
            <v>39202</v>
          </cell>
          <cell r="F72">
            <v>4.7E-2</v>
          </cell>
          <cell r="G72">
            <v>4.4499999999999998E-2</v>
          </cell>
        </row>
        <row r="73">
          <cell r="E73" t="str">
            <v>39400</v>
          </cell>
          <cell r="F73">
            <v>6.25E-2</v>
          </cell>
          <cell r="G73">
            <v>6.25E-2</v>
          </cell>
        </row>
        <row r="74">
          <cell r="E74" t="str">
            <v>39603</v>
          </cell>
          <cell r="F74">
            <v>8.7499999999999994E-2</v>
          </cell>
          <cell r="G74">
            <v>8.7499999999999994E-2</v>
          </cell>
        </row>
        <row r="75">
          <cell r="E75" t="str">
            <v>39604</v>
          </cell>
          <cell r="F75">
            <v>8.7499999999999994E-2</v>
          </cell>
          <cell r="G75">
            <v>8.7499999999999994E-2</v>
          </cell>
        </row>
        <row r="76">
          <cell r="E76" t="str">
            <v>39605</v>
          </cell>
          <cell r="F76">
            <v>8.7499999999999994E-2</v>
          </cell>
          <cell r="G76">
            <v>8.7499999999999994E-2</v>
          </cell>
        </row>
        <row r="77">
          <cell r="E77" t="str">
            <v>39700</v>
          </cell>
          <cell r="F77">
            <v>6.6699999999999995E-2</v>
          </cell>
          <cell r="G77">
            <v>6.6699999999999995E-2</v>
          </cell>
        </row>
        <row r="78">
          <cell r="E78" t="str">
            <v>39701</v>
          </cell>
          <cell r="F78">
            <v>6.6699999999999995E-2</v>
          </cell>
          <cell r="G78">
            <v>6.6699999999999995E-2</v>
          </cell>
        </row>
        <row r="79">
          <cell r="E79" t="str">
            <v>39702</v>
          </cell>
          <cell r="F79">
            <v>6.6699999999999995E-2</v>
          </cell>
          <cell r="G79">
            <v>6.6699999999999995E-2</v>
          </cell>
        </row>
        <row r="80">
          <cell r="E80" t="str">
            <v>39705</v>
          </cell>
          <cell r="F80">
            <v>6.6699999999999995E-2</v>
          </cell>
          <cell r="G80">
            <v>6.6699999999999995E-2</v>
          </cell>
        </row>
        <row r="81">
          <cell r="E81" t="str">
            <v>39800</v>
          </cell>
          <cell r="F81">
            <v>0.05</v>
          </cell>
          <cell r="G81">
            <v>6.6699999999999995E-2</v>
          </cell>
        </row>
        <row r="82">
          <cell r="E82" t="str">
            <v>39901</v>
          </cell>
          <cell r="F82">
            <v>0.1429</v>
          </cell>
          <cell r="G82">
            <v>0.1429</v>
          </cell>
        </row>
        <row r="83">
          <cell r="E83" t="str">
            <v>39902</v>
          </cell>
          <cell r="F83">
            <v>0.1429</v>
          </cell>
          <cell r="G83">
            <v>0.1429</v>
          </cell>
        </row>
        <row r="84">
          <cell r="E84" t="str">
            <v>39903</v>
          </cell>
          <cell r="F84">
            <v>0.1</v>
          </cell>
          <cell r="G84">
            <v>0.1429</v>
          </cell>
        </row>
        <row r="85">
          <cell r="E85" t="str">
            <v>39906</v>
          </cell>
          <cell r="F85">
            <v>0.2</v>
          </cell>
          <cell r="G85">
            <v>0.25</v>
          </cell>
        </row>
        <row r="86">
          <cell r="E86" t="str">
            <v>39907</v>
          </cell>
          <cell r="F86">
            <v>0.1429</v>
          </cell>
          <cell r="G86">
            <v>0.1429</v>
          </cell>
        </row>
        <row r="87">
          <cell r="E87" t="str">
            <v>39908</v>
          </cell>
          <cell r="F87">
            <v>8.3299999999999999E-2</v>
          </cell>
          <cell r="G87">
            <v>8.3299999999999999E-2</v>
          </cell>
        </row>
      </sheetData>
      <sheetData sheetId="1">
        <row r="2">
          <cell r="E2" t="str">
            <v>30100</v>
          </cell>
          <cell r="F2">
            <v>0</v>
          </cell>
          <cell r="G2">
            <v>0</v>
          </cell>
        </row>
        <row r="3">
          <cell r="E3">
            <v>30300</v>
          </cell>
          <cell r="F3">
            <v>0</v>
          </cell>
          <cell r="G3">
            <v>0</v>
          </cell>
        </row>
        <row r="4">
          <cell r="E4">
            <v>39001</v>
          </cell>
          <cell r="F4">
            <v>2.47E-2</v>
          </cell>
          <cell r="G4">
            <v>2.47E-2</v>
          </cell>
        </row>
        <row r="5">
          <cell r="E5" t="str">
            <v>39004</v>
          </cell>
          <cell r="F5">
            <v>6.4299999999999996E-2</v>
          </cell>
          <cell r="G5">
            <v>6.4299999999999996E-2</v>
          </cell>
        </row>
        <row r="6">
          <cell r="E6" t="str">
            <v>39009</v>
          </cell>
          <cell r="F6">
            <v>0.05</v>
          </cell>
          <cell r="G6">
            <v>0.05</v>
          </cell>
        </row>
        <row r="7">
          <cell r="E7" t="str">
            <v>39100</v>
          </cell>
          <cell r="F7">
            <v>0.05</v>
          </cell>
          <cell r="G7">
            <v>0.05</v>
          </cell>
        </row>
        <row r="8">
          <cell r="E8">
            <v>39101</v>
          </cell>
          <cell r="F8">
            <v>0.05</v>
          </cell>
          <cell r="G8">
            <v>0.05</v>
          </cell>
        </row>
        <row r="9">
          <cell r="E9" t="str">
            <v>39103</v>
          </cell>
          <cell r="F9">
            <v>0.05</v>
          </cell>
          <cell r="G9">
            <v>0.05</v>
          </cell>
        </row>
        <row r="10">
          <cell r="E10" t="str">
            <v>39200</v>
          </cell>
          <cell r="F10">
            <v>5.4100000000000002E-2</v>
          </cell>
          <cell r="G10">
            <v>5.4100000000000002E-2</v>
          </cell>
        </row>
        <row r="11">
          <cell r="E11">
            <v>39300</v>
          </cell>
          <cell r="F11">
            <v>8.1000000000000003E-2</v>
          </cell>
          <cell r="G11">
            <v>8.1000000000000003E-2</v>
          </cell>
        </row>
        <row r="12">
          <cell r="E12" t="str">
            <v>39400</v>
          </cell>
          <cell r="F12">
            <v>4.82E-2</v>
          </cell>
          <cell r="G12">
            <v>4.82E-2</v>
          </cell>
        </row>
        <row r="14">
          <cell r="E14">
            <v>39600</v>
          </cell>
          <cell r="F14">
            <v>5.0200000000000002E-2</v>
          </cell>
          <cell r="G14">
            <v>5.0200000000000002E-2</v>
          </cell>
        </row>
        <row r="15">
          <cell r="E15" t="str">
            <v>39700</v>
          </cell>
          <cell r="F15">
            <v>8.2600000000000007E-2</v>
          </cell>
          <cell r="G15">
            <v>8.2600000000000007E-2</v>
          </cell>
        </row>
        <row r="16">
          <cell r="E16" t="str">
            <v>39701</v>
          </cell>
          <cell r="F16">
            <v>8.2600000000000007E-2</v>
          </cell>
          <cell r="G16">
            <v>8.2600000000000007E-2</v>
          </cell>
        </row>
        <row r="17">
          <cell r="E17" t="str">
            <v>39702</v>
          </cell>
          <cell r="F17">
            <v>8.2600000000000007E-2</v>
          </cell>
          <cell r="G17">
            <v>8.2600000000000007E-2</v>
          </cell>
        </row>
        <row r="18">
          <cell r="E18" t="str">
            <v>39800</v>
          </cell>
          <cell r="F18">
            <v>2.6599999999999999E-2</v>
          </cell>
          <cell r="G18">
            <v>2.6599999999999999E-2</v>
          </cell>
        </row>
        <row r="19">
          <cell r="E19">
            <v>39900</v>
          </cell>
          <cell r="F19">
            <v>0.1</v>
          </cell>
          <cell r="G19">
            <v>0.1</v>
          </cell>
        </row>
        <row r="20">
          <cell r="E20" t="str">
            <v>39901</v>
          </cell>
          <cell r="F20">
            <v>6.3E-2</v>
          </cell>
          <cell r="G20">
            <v>6.3E-2</v>
          </cell>
        </row>
        <row r="21">
          <cell r="E21" t="str">
            <v>39902</v>
          </cell>
          <cell r="F21">
            <v>0.1429</v>
          </cell>
          <cell r="G21">
            <v>0.1429</v>
          </cell>
        </row>
        <row r="22">
          <cell r="E22" t="str">
            <v>39903</v>
          </cell>
          <cell r="F22">
            <v>0.1</v>
          </cell>
          <cell r="G22">
            <v>0.1</v>
          </cell>
        </row>
        <row r="23">
          <cell r="E23" t="str">
            <v>39906</v>
          </cell>
          <cell r="F23">
            <v>0.2</v>
          </cell>
          <cell r="G23">
            <v>0.2</v>
          </cell>
        </row>
        <row r="24">
          <cell r="E24" t="str">
            <v>39907</v>
          </cell>
          <cell r="F24">
            <v>0.1245</v>
          </cell>
          <cell r="G24">
            <v>0.1245</v>
          </cell>
        </row>
        <row r="25">
          <cell r="E25" t="str">
            <v>39908</v>
          </cell>
          <cell r="F25">
            <v>8.3299999999999999E-2</v>
          </cell>
          <cell r="G25">
            <v>8.3299999999999999E-2</v>
          </cell>
        </row>
      </sheetData>
      <sheetData sheetId="2">
        <row r="4">
          <cell r="E4" t="str">
            <v>39000</v>
          </cell>
          <cell r="F4">
            <v>3.0099999999999998E-2</v>
          </cell>
          <cell r="G4">
            <v>2.3800000000000002E-2</v>
          </cell>
        </row>
        <row r="5">
          <cell r="E5" t="str">
            <v>39009</v>
          </cell>
          <cell r="F5">
            <v>3.2500000000000001E-2</v>
          </cell>
          <cell r="G5">
            <v>5.1299999999999998E-2</v>
          </cell>
        </row>
        <row r="6">
          <cell r="E6" t="str">
            <v>39100</v>
          </cell>
          <cell r="F6">
            <v>3.9600000000000003E-2</v>
          </cell>
          <cell r="G6">
            <v>6.6000000000000003E-2</v>
          </cell>
        </row>
        <row r="8">
          <cell r="E8" t="str">
            <v>39102</v>
          </cell>
          <cell r="F8">
            <v>3.9600000000000003E-2</v>
          </cell>
          <cell r="G8">
            <v>6.6000000000000003E-2</v>
          </cell>
        </row>
        <row r="9">
          <cell r="E9" t="str">
            <v>39103</v>
          </cell>
          <cell r="F9">
            <v>3.9600000000000003E-2</v>
          </cell>
          <cell r="G9">
            <v>6.6000000000000003E-2</v>
          </cell>
        </row>
        <row r="10">
          <cell r="E10" t="str">
            <v>39200</v>
          </cell>
          <cell r="F10">
            <v>8.3400000000000002E-2</v>
          </cell>
          <cell r="G10">
            <v>6.2899999999999998E-2</v>
          </cell>
        </row>
        <row r="11">
          <cell r="E11" t="str">
            <v>39300</v>
          </cell>
          <cell r="F11">
            <v>0.1032</v>
          </cell>
          <cell r="G11">
            <v>0.1032</v>
          </cell>
        </row>
        <row r="12">
          <cell r="E12" t="str">
            <v>39400</v>
          </cell>
          <cell r="F12">
            <v>8.3699999999999997E-2</v>
          </cell>
          <cell r="G12">
            <v>0.13039999999999999</v>
          </cell>
        </row>
        <row r="13">
          <cell r="E13" t="str">
            <v>39500</v>
          </cell>
          <cell r="F13">
            <v>0.10050000000000001</v>
          </cell>
          <cell r="G13">
            <v>9.7000000000000003E-2</v>
          </cell>
        </row>
        <row r="14">
          <cell r="E14" t="str">
            <v>39700</v>
          </cell>
          <cell r="F14">
            <v>5.8500000000000003E-2</v>
          </cell>
          <cell r="G14">
            <v>6.7199999999999996E-2</v>
          </cell>
        </row>
        <row r="15">
          <cell r="E15" t="str">
            <v>39800</v>
          </cell>
          <cell r="F15">
            <v>5.2900000000000003E-2</v>
          </cell>
          <cell r="G15">
            <v>7.2400000000000006E-2</v>
          </cell>
        </row>
        <row r="17">
          <cell r="E17" t="str">
            <v>39900</v>
          </cell>
          <cell r="F17">
            <v>0.13059999999999999</v>
          </cell>
          <cell r="G17">
            <v>0.14960000000000001</v>
          </cell>
        </row>
        <row r="18">
          <cell r="E18" t="str">
            <v>39901</v>
          </cell>
          <cell r="F18">
            <v>9.4799999999999995E-2</v>
          </cell>
          <cell r="G18">
            <v>0.13300000000000001</v>
          </cell>
        </row>
        <row r="19">
          <cell r="E19" t="str">
            <v>39902</v>
          </cell>
          <cell r="F19">
            <v>8.9300000000000004E-2</v>
          </cell>
          <cell r="G19">
            <v>0.10630000000000001</v>
          </cell>
        </row>
        <row r="20">
          <cell r="E20" t="str">
            <v>39903</v>
          </cell>
          <cell r="F20">
            <v>6.9900000000000004E-2</v>
          </cell>
          <cell r="G20">
            <v>0.10340000000000001</v>
          </cell>
        </row>
        <row r="21">
          <cell r="E21" t="str">
            <v>39906</v>
          </cell>
          <cell r="F21">
            <v>0.10489999999999999</v>
          </cell>
          <cell r="G21">
            <v>0.1792</v>
          </cell>
        </row>
        <row r="22">
          <cell r="E22" t="str">
            <v>39907</v>
          </cell>
          <cell r="F22">
            <v>6.6299999999999998E-2</v>
          </cell>
          <cell r="G22">
            <v>0.1075</v>
          </cell>
        </row>
        <row r="23">
          <cell r="E23" t="str">
            <v>39908</v>
          </cell>
          <cell r="F23">
            <v>6.5199999999999994E-2</v>
          </cell>
          <cell r="G23">
            <v>7.5499999999999998E-2</v>
          </cell>
        </row>
        <row r="24">
          <cell r="E24" t="str">
            <v>39909</v>
          </cell>
          <cell r="F24">
            <v>0.1032</v>
          </cell>
          <cell r="G24">
            <v>0.1032</v>
          </cell>
        </row>
        <row r="27">
          <cell r="E27" t="str">
            <v>39005</v>
          </cell>
          <cell r="F27">
            <v>3.0099999999999998E-2</v>
          </cell>
          <cell r="G27">
            <v>2.3800000000000002E-2</v>
          </cell>
        </row>
        <row r="28">
          <cell r="E28" t="str">
            <v>39104</v>
          </cell>
          <cell r="F28">
            <v>3.9600000000000003E-2</v>
          </cell>
          <cell r="G28">
            <v>6.6000000000000003E-2</v>
          </cell>
        </row>
        <row r="31">
          <cell r="E31" t="str">
            <v>39020</v>
          </cell>
          <cell r="F31">
            <v>3.0099999999999998E-2</v>
          </cell>
          <cell r="G31">
            <v>2.3800000000000002E-2</v>
          </cell>
        </row>
        <row r="32">
          <cell r="E32" t="str">
            <v>39029</v>
          </cell>
          <cell r="F32">
            <v>3.2500000000000001E-2</v>
          </cell>
          <cell r="G32">
            <v>5.1299999999999998E-2</v>
          </cell>
        </row>
        <row r="33">
          <cell r="E33" t="str">
            <v>39120</v>
          </cell>
          <cell r="F33">
            <v>3.9600000000000003E-2</v>
          </cell>
          <cell r="G33">
            <v>6.6000000000000003E-2</v>
          </cell>
        </row>
        <row r="34">
          <cell r="E34" t="str">
            <v>39420</v>
          </cell>
          <cell r="F34">
            <v>8.3699999999999997E-2</v>
          </cell>
          <cell r="G34">
            <v>0.13039999999999999</v>
          </cell>
        </row>
        <row r="35">
          <cell r="E35" t="str">
            <v>39720</v>
          </cell>
          <cell r="F35">
            <v>5.8500000000000003E-2</v>
          </cell>
          <cell r="G35">
            <v>6.7199999999999996E-2</v>
          </cell>
        </row>
        <row r="36">
          <cell r="E36" t="str">
            <v>39820</v>
          </cell>
          <cell r="F36">
            <v>5.2900000000000003E-2</v>
          </cell>
          <cell r="G36">
            <v>7.2400000000000006E-2</v>
          </cell>
        </row>
        <row r="37">
          <cell r="E37" t="str">
            <v>39921</v>
          </cell>
          <cell r="F37">
            <v>9.4799999999999995E-2</v>
          </cell>
          <cell r="G37">
            <v>0.13300000000000001</v>
          </cell>
        </row>
        <row r="38">
          <cell r="E38" t="str">
            <v>39922</v>
          </cell>
          <cell r="F38">
            <v>8.9300000000000004E-2</v>
          </cell>
          <cell r="G38">
            <v>0.10630000000000001</v>
          </cell>
        </row>
        <row r="39">
          <cell r="E39" t="str">
            <v>39923</v>
          </cell>
          <cell r="F39">
            <v>6.9900000000000004E-2</v>
          </cell>
          <cell r="G39">
            <v>0.10340000000000001</v>
          </cell>
        </row>
        <row r="40">
          <cell r="E40" t="str">
            <v>39926</v>
          </cell>
          <cell r="F40">
            <v>0.10489999999999999</v>
          </cell>
          <cell r="G40">
            <v>0.1792</v>
          </cell>
        </row>
        <row r="41">
          <cell r="E41" t="str">
            <v>39928</v>
          </cell>
          <cell r="F41">
            <v>6.5199999999999994E-2</v>
          </cell>
          <cell r="G41">
            <v>7.5499999999999998E-2</v>
          </cell>
        </row>
        <row r="44">
          <cell r="E44" t="str">
            <v>39931</v>
          </cell>
          <cell r="F44">
            <v>9.4799999999999995E-2</v>
          </cell>
          <cell r="G44">
            <v>0.13300000000000001</v>
          </cell>
        </row>
        <row r="45">
          <cell r="E45" t="str">
            <v>39932</v>
          </cell>
          <cell r="F45">
            <v>8.9300000000000004E-2</v>
          </cell>
          <cell r="G45">
            <v>0.10630000000000001</v>
          </cell>
        </row>
        <row r="46">
          <cell r="E46" t="str">
            <v>39938</v>
          </cell>
          <cell r="F46">
            <v>6.5199999999999994E-2</v>
          </cell>
          <cell r="G46">
            <v>7.5499999999999998E-2</v>
          </cell>
        </row>
        <row r="50">
          <cell r="E50" t="str">
            <v>38900</v>
          </cell>
          <cell r="F50">
            <v>0</v>
          </cell>
          <cell r="G50">
            <v>0</v>
          </cell>
        </row>
        <row r="51">
          <cell r="E51" t="str">
            <v>39000</v>
          </cell>
          <cell r="F51">
            <v>3.0099999999999998E-2</v>
          </cell>
          <cell r="G51">
            <v>2.3800000000000002E-2</v>
          </cell>
        </row>
        <row r="52">
          <cell r="E52" t="str">
            <v>39009</v>
          </cell>
          <cell r="F52">
            <v>3.2500000000000001E-2</v>
          </cell>
          <cell r="G52">
            <v>5.1299999999999998E-2</v>
          </cell>
        </row>
        <row r="53">
          <cell r="E53" t="str">
            <v>39100</v>
          </cell>
          <cell r="F53">
            <v>3.9600000000000003E-2</v>
          </cell>
          <cell r="G53">
            <v>6.6000000000000003E-2</v>
          </cell>
        </row>
        <row r="54">
          <cell r="E54" t="str">
            <v>39101</v>
          </cell>
          <cell r="F54">
            <v>3.9600000000000003E-2</v>
          </cell>
          <cell r="G54">
            <v>6.6000000000000003E-2</v>
          </cell>
        </row>
        <row r="55">
          <cell r="E55" t="str">
            <v>39102</v>
          </cell>
          <cell r="F55">
            <v>3.9600000000000003E-2</v>
          </cell>
          <cell r="G55">
            <v>6.6000000000000003E-2</v>
          </cell>
        </row>
        <row r="56">
          <cell r="E56" t="str">
            <v>39103</v>
          </cell>
          <cell r="F56">
            <v>3.9600000000000003E-2</v>
          </cell>
          <cell r="G56">
            <v>6.6000000000000003E-2</v>
          </cell>
        </row>
        <row r="57">
          <cell r="E57" t="str">
            <v>39700</v>
          </cell>
          <cell r="F57">
            <v>5.8500000000000003E-2</v>
          </cell>
          <cell r="G57">
            <v>6.7199999999999996E-2</v>
          </cell>
        </row>
        <row r="58">
          <cell r="E58" t="str">
            <v>39800</v>
          </cell>
          <cell r="F58">
            <v>5.2900000000000003E-2</v>
          </cell>
          <cell r="G58">
            <v>7.2400000000000006E-2</v>
          </cell>
        </row>
        <row r="59">
          <cell r="E59" t="str">
            <v>39900</v>
          </cell>
          <cell r="F59">
            <v>0.13059999999999999</v>
          </cell>
          <cell r="G59">
            <v>0.14960000000000001</v>
          </cell>
        </row>
        <row r="60">
          <cell r="E60" t="str">
            <v>39901</v>
          </cell>
          <cell r="F60">
            <v>9.4799999999999995E-2</v>
          </cell>
          <cell r="G60">
            <v>0.13300000000000001</v>
          </cell>
        </row>
        <row r="61">
          <cell r="E61" t="str">
            <v>39902</v>
          </cell>
          <cell r="F61">
            <v>8.9300000000000004E-2</v>
          </cell>
          <cell r="G61">
            <v>0.10630000000000001</v>
          </cell>
        </row>
        <row r="62">
          <cell r="E62" t="str">
            <v>39903</v>
          </cell>
          <cell r="F62">
            <v>6.9900000000000004E-2</v>
          </cell>
          <cell r="G62">
            <v>0.10340000000000001</v>
          </cell>
        </row>
        <row r="63">
          <cell r="E63" t="str">
            <v>39906</v>
          </cell>
          <cell r="F63">
            <v>0.10489999999999999</v>
          </cell>
          <cell r="G63">
            <v>0.1792</v>
          </cell>
        </row>
        <row r="64">
          <cell r="E64" t="str">
            <v>39907</v>
          </cell>
          <cell r="F64">
            <v>6.6299999999999998E-2</v>
          </cell>
          <cell r="G64">
            <v>0.1075</v>
          </cell>
        </row>
        <row r="65">
          <cell r="E65" t="str">
            <v>39908</v>
          </cell>
          <cell r="F65">
            <v>6.5199999999999994E-2</v>
          </cell>
          <cell r="G65">
            <v>7.5499999999999998E-2</v>
          </cell>
        </row>
        <row r="68">
          <cell r="E68" t="str">
            <v>38910</v>
          </cell>
          <cell r="F68">
            <v>0</v>
          </cell>
          <cell r="G68">
            <v>0</v>
          </cell>
        </row>
        <row r="69">
          <cell r="E69" t="str">
            <v>39010</v>
          </cell>
          <cell r="F69">
            <v>3.0099999999999998E-2</v>
          </cell>
          <cell r="G69">
            <v>2.3800000000000002E-2</v>
          </cell>
        </row>
        <row r="70">
          <cell r="E70" t="str">
            <v>39110</v>
          </cell>
          <cell r="F70">
            <v>3.9600000000000003E-2</v>
          </cell>
          <cell r="G70">
            <v>6.6000000000000003E-2</v>
          </cell>
        </row>
        <row r="71">
          <cell r="E71" t="str">
            <v>39210</v>
          </cell>
          <cell r="F71">
            <v>8.3400000000000002E-2</v>
          </cell>
          <cell r="G71">
            <v>6.2899999999999998E-2</v>
          </cell>
        </row>
        <row r="72">
          <cell r="E72" t="str">
            <v>39410</v>
          </cell>
          <cell r="F72">
            <v>8.3699999999999997E-2</v>
          </cell>
          <cell r="G72">
            <v>0.13039999999999999</v>
          </cell>
        </row>
        <row r="73">
          <cell r="E73" t="str">
            <v>39510</v>
          </cell>
          <cell r="F73">
            <v>0.10050000000000001</v>
          </cell>
          <cell r="G73">
            <v>9.7000000000000003E-2</v>
          </cell>
        </row>
        <row r="74">
          <cell r="E74" t="str">
            <v>39710</v>
          </cell>
          <cell r="F74">
            <v>5.8500000000000003E-2</v>
          </cell>
          <cell r="G74">
            <v>6.7199999999999996E-2</v>
          </cell>
        </row>
        <row r="75">
          <cell r="E75" t="str">
            <v>39810</v>
          </cell>
          <cell r="F75">
            <v>5.2900000000000003E-2</v>
          </cell>
          <cell r="G75">
            <v>7.2400000000000006E-2</v>
          </cell>
        </row>
        <row r="76">
          <cell r="E76" t="str">
            <v>39910</v>
          </cell>
          <cell r="F76">
            <v>0.13059999999999999</v>
          </cell>
          <cell r="G76">
            <v>0.14960000000000001</v>
          </cell>
        </row>
        <row r="77">
          <cell r="E77" t="str">
            <v>39916</v>
          </cell>
          <cell r="F77">
            <v>0.10489999999999999</v>
          </cell>
          <cell r="G77">
            <v>0.1792</v>
          </cell>
        </row>
        <row r="78">
          <cell r="E78" t="str">
            <v>39917</v>
          </cell>
          <cell r="F78">
            <v>6.6299999999999998E-2</v>
          </cell>
          <cell r="G78">
            <v>0.1075</v>
          </cell>
        </row>
        <row r="79">
          <cell r="E79" t="str">
            <v>39918</v>
          </cell>
          <cell r="F79">
            <v>6.5199999999999994E-2</v>
          </cell>
          <cell r="G79">
            <v>7.5499999999999998E-2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div"/>
      <sheetName val="012 div"/>
      <sheetName val="091 div"/>
      <sheetName val="6225C2F8314A4C43BA387B51D45840A"/>
      <sheetName val="3FB43041CF5543368D4FAE54598DE08"/>
    </sheetNames>
    <sheetDataSet>
      <sheetData sheetId="0">
        <row r="25">
          <cell r="B25">
            <v>4260361.87</v>
          </cell>
          <cell r="C25">
            <v>4377596.3899999997</v>
          </cell>
          <cell r="D25">
            <v>3978123.81</v>
          </cell>
          <cell r="E25">
            <v>3719727.3999999994</v>
          </cell>
          <cell r="F25">
            <v>3628089.69</v>
          </cell>
          <cell r="G25">
            <v>3712337.6399999997</v>
          </cell>
        </row>
      </sheetData>
      <sheetData sheetId="1">
        <row r="25">
          <cell r="B25">
            <v>81701.86</v>
          </cell>
          <cell r="C25">
            <v>82120.12</v>
          </cell>
          <cell r="D25">
            <v>81618.14</v>
          </cell>
          <cell r="E25">
            <v>81697.850000000006</v>
          </cell>
          <cell r="F25">
            <v>81210.540000000008</v>
          </cell>
          <cell r="G25">
            <v>87747.900000000009</v>
          </cell>
        </row>
      </sheetData>
      <sheetData sheetId="2">
        <row r="25">
          <cell r="B25">
            <v>0</v>
          </cell>
          <cell r="C25">
            <v>-1.999999990221113E-2</v>
          </cell>
          <cell r="D25">
            <v>0</v>
          </cell>
          <cell r="E25">
            <v>0</v>
          </cell>
          <cell r="F25">
            <v>-1.1641532182693481E-10</v>
          </cell>
          <cell r="G25">
            <v>4.9999999930150807E-2</v>
          </cell>
        </row>
      </sheetData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1 Forecast"/>
      <sheetName val="FY 22"/>
      <sheetName val="FY23"/>
      <sheetName val="Pivot"/>
      <sheetName val="Clean"/>
      <sheetName val="Kentucky -  CapEx 5 Year Plan -"/>
      <sheetName val="Kentucky - CapEx 5 Year Plan - "/>
      <sheetName val="FY22 PRP"/>
      <sheetName val="FY23 PRP"/>
      <sheetName val="Filing"/>
      <sheetName val="Comments"/>
    </sheetNames>
    <sheetDataSet>
      <sheetData sheetId="0">
        <row r="215">
          <cell r="I215">
            <v>5978827.7200000035</v>
          </cell>
          <cell r="J215">
            <v>5853573.5799999991</v>
          </cell>
          <cell r="K215">
            <v>5843901.0399999972</v>
          </cell>
          <cell r="L215">
            <v>4946494.5</v>
          </cell>
          <cell r="M215">
            <v>3586465.2700000014</v>
          </cell>
          <cell r="N215">
            <v>4996834.83</v>
          </cell>
        </row>
      </sheetData>
      <sheetData sheetId="1">
        <row r="118">
          <cell r="C118">
            <v>5382157.5286774477</v>
          </cell>
          <cell r="D118">
            <v>5511809.785780116</v>
          </cell>
          <cell r="E118">
            <v>5895938.3110180143</v>
          </cell>
          <cell r="F118">
            <v>5624592.2778051067</v>
          </cell>
          <cell r="G118">
            <v>5400474.2937176563</v>
          </cell>
          <cell r="H118">
            <v>5228568.7803262807</v>
          </cell>
          <cell r="I118">
            <v>5238373.060453346</v>
          </cell>
          <cell r="J118">
            <v>5319507.8714171583</v>
          </cell>
          <cell r="K118">
            <v>5205107.657695761</v>
          </cell>
          <cell r="L118">
            <v>5029462.7003334844</v>
          </cell>
          <cell r="M118">
            <v>4739495.7226484325</v>
          </cell>
          <cell r="N118">
            <v>4670456.6422308823</v>
          </cell>
        </row>
      </sheetData>
      <sheetData sheetId="2">
        <row r="113">
          <cell r="C113">
            <v>5148886.5194096649</v>
          </cell>
          <cell r="D113">
            <v>5145796.485535495</v>
          </cell>
          <cell r="E113">
            <v>5342760.5966739841</v>
          </cell>
        </row>
        <row r="116">
          <cell r="C116">
            <v>2699052.7224886012</v>
          </cell>
          <cell r="D116">
            <v>2699052.7224886012</v>
          </cell>
          <cell r="E116">
            <v>2699052.7224886012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V Center"/>
      <sheetName val="Detail CKV"/>
      <sheetName val="2020 Training usage"/>
      <sheetName val="Greenville"/>
      <sheetName val="Customer Count Per GA"/>
      <sheetName val="Notes "/>
    </sheetNames>
    <sheetDataSet>
      <sheetData sheetId="0">
        <row r="20">
          <cell r="L20">
            <v>2.4788790000000002E-2</v>
          </cell>
        </row>
      </sheetData>
      <sheetData sheetId="1"/>
      <sheetData sheetId="2"/>
      <sheetData sheetId="3">
        <row r="24">
          <cell r="J24">
            <v>1.559576E-2</v>
          </cell>
        </row>
      </sheetData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ligne Blending Rates All"/>
      <sheetName val="Aligne Blending Rates FY21 to P"/>
    </sheetNames>
    <sheetDataSet>
      <sheetData sheetId="0">
        <row r="21">
          <cell r="E21">
            <v>4.6370689999999999E-2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Factor Composite"/>
      <sheetName val="Mid States FY21"/>
      <sheetName val="Mid States FY21 NSC only"/>
      <sheetName val="CO KS FY21"/>
      <sheetName val="COdiv 2021_old way"/>
      <sheetName val="COdiv 2021_new way"/>
      <sheetName val="COdiv 2021_new way NSC only"/>
      <sheetName val="West Texas FY21 new rollup"/>
      <sheetName val="West Texas FY21 NSC only"/>
      <sheetName val="Div 002 Rates"/>
      <sheetName val="Div 002 Rates (Excl APT)"/>
      <sheetName val="Div 012 Rates"/>
    </sheetNames>
    <sheetDataSet>
      <sheetData sheetId="0"/>
      <sheetData sheetId="1">
        <row r="10">
          <cell r="M10">
            <v>50.42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8">
          <cell r="J38">
            <v>4.9718229999999995E-2</v>
          </cell>
        </row>
      </sheetData>
      <sheetData sheetId="10">
        <row r="38">
          <cell r="J38">
            <v>6.106367E-2</v>
          </cell>
        </row>
      </sheetData>
      <sheetData sheetId="11">
        <row r="36">
          <cell r="J36">
            <v>5.5628439999999994E-2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 refreshError="1">
        <row r="2">
          <cell r="A2">
            <v>3</v>
          </cell>
          <cell r="B2">
            <v>80</v>
          </cell>
          <cell r="G2">
            <v>1784921.04</v>
          </cell>
        </row>
        <row r="3">
          <cell r="A3">
            <v>3</v>
          </cell>
          <cell r="B3">
            <v>180</v>
          </cell>
          <cell r="G3">
            <v>416597.05</v>
          </cell>
        </row>
        <row r="4">
          <cell r="A4">
            <v>4</v>
          </cell>
          <cell r="B4">
            <v>80</v>
          </cell>
          <cell r="G4">
            <v>244284.62</v>
          </cell>
        </row>
        <row r="5">
          <cell r="A5">
            <v>4</v>
          </cell>
          <cell r="B5">
            <v>180</v>
          </cell>
          <cell r="G5">
            <v>110148.99</v>
          </cell>
        </row>
        <row r="6">
          <cell r="A6">
            <v>5</v>
          </cell>
          <cell r="B6">
            <v>80</v>
          </cell>
          <cell r="G6">
            <v>244284.64</v>
          </cell>
        </row>
        <row r="7">
          <cell r="A7">
            <v>5</v>
          </cell>
          <cell r="B7">
            <v>180</v>
          </cell>
          <cell r="G7">
            <v>110148.99</v>
          </cell>
        </row>
        <row r="8">
          <cell r="A8">
            <v>1</v>
          </cell>
          <cell r="B8">
            <v>20</v>
          </cell>
          <cell r="G8">
            <v>-5.6843418860808002E-14</v>
          </cell>
        </row>
        <row r="9">
          <cell r="A9">
            <v>1</v>
          </cell>
          <cell r="B9">
            <v>30</v>
          </cell>
          <cell r="G9">
            <v>1.7053025658242399E-13</v>
          </cell>
        </row>
        <row r="10">
          <cell r="A10">
            <v>1</v>
          </cell>
          <cell r="B10">
            <v>40</v>
          </cell>
          <cell r="G10">
            <v>-4.6611603465862596E-12</v>
          </cell>
        </row>
        <row r="11">
          <cell r="A11">
            <v>1</v>
          </cell>
          <cell r="B11">
            <v>50</v>
          </cell>
          <cell r="G11">
            <v>-2.18278728425503E-11</v>
          </cell>
        </row>
        <row r="12">
          <cell r="A12">
            <v>1</v>
          </cell>
          <cell r="B12">
            <v>60</v>
          </cell>
          <cell r="G12">
            <v>0</v>
          </cell>
        </row>
        <row r="13">
          <cell r="A13">
            <v>1</v>
          </cell>
          <cell r="B13">
            <v>70</v>
          </cell>
          <cell r="G13">
            <v>7.2759576141834308E-12</v>
          </cell>
        </row>
        <row r="14">
          <cell r="A14">
            <v>1</v>
          </cell>
          <cell r="B14">
            <v>80</v>
          </cell>
          <cell r="G14">
            <v>1.06581410364015E-14</v>
          </cell>
        </row>
        <row r="15">
          <cell r="A15">
            <v>1</v>
          </cell>
          <cell r="B15">
            <v>80</v>
          </cell>
          <cell r="G15">
            <v>3.6379788070917097E-11</v>
          </cell>
        </row>
        <row r="16">
          <cell r="A16">
            <v>1</v>
          </cell>
          <cell r="B16">
            <v>80</v>
          </cell>
          <cell r="G16">
            <v>-4.2632564145605999E-14</v>
          </cell>
        </row>
        <row r="17">
          <cell r="A17">
            <v>1</v>
          </cell>
          <cell r="B17">
            <v>80</v>
          </cell>
          <cell r="G17">
            <v>1.0800249583553501E-12</v>
          </cell>
        </row>
        <row r="18">
          <cell r="A18">
            <v>1</v>
          </cell>
          <cell r="B18">
            <v>180</v>
          </cell>
          <cell r="G18">
            <v>0</v>
          </cell>
        </row>
        <row r="19">
          <cell r="A19">
            <v>1</v>
          </cell>
          <cell r="B19">
            <v>180</v>
          </cell>
          <cell r="G19">
            <v>3651.35</v>
          </cell>
        </row>
        <row r="20">
          <cell r="A20">
            <v>1</v>
          </cell>
          <cell r="B20">
            <v>180</v>
          </cell>
          <cell r="G20">
            <v>3651.35</v>
          </cell>
        </row>
        <row r="21">
          <cell r="A21">
            <v>1</v>
          </cell>
          <cell r="B21">
            <v>212</v>
          </cell>
          <cell r="G21">
            <v>633.86</v>
          </cell>
        </row>
        <row r="22">
          <cell r="A22">
            <v>1</v>
          </cell>
          <cell r="B22">
            <v>221</v>
          </cell>
          <cell r="G22">
            <v>7663.37</v>
          </cell>
        </row>
        <row r="23">
          <cell r="A23">
            <v>1</v>
          </cell>
          <cell r="B23">
            <v>232</v>
          </cell>
          <cell r="G23">
            <v>192142.89</v>
          </cell>
        </row>
        <row r="24">
          <cell r="A24">
            <v>1</v>
          </cell>
          <cell r="B24">
            <v>233</v>
          </cell>
          <cell r="G24">
            <v>633.86</v>
          </cell>
        </row>
        <row r="25">
          <cell r="A25">
            <v>1</v>
          </cell>
          <cell r="B25">
            <v>234</v>
          </cell>
          <cell r="G25">
            <v>7663.37</v>
          </cell>
        </row>
        <row r="26">
          <cell r="A26">
            <v>1</v>
          </cell>
          <cell r="B26">
            <v>303</v>
          </cell>
          <cell r="G26">
            <v>9094.9500000000007</v>
          </cell>
        </row>
        <row r="27">
          <cell r="A27">
            <v>2</v>
          </cell>
          <cell r="B27">
            <v>20</v>
          </cell>
          <cell r="G27">
            <v>11967.42</v>
          </cell>
        </row>
        <row r="28">
          <cell r="A28">
            <v>2</v>
          </cell>
          <cell r="B28">
            <v>30</v>
          </cell>
          <cell r="G28">
            <v>13458.65</v>
          </cell>
        </row>
        <row r="29">
          <cell r="A29">
            <v>2</v>
          </cell>
          <cell r="B29">
            <v>40</v>
          </cell>
          <cell r="G29">
            <v>17838.400000000001</v>
          </cell>
        </row>
        <row r="30">
          <cell r="A30">
            <v>2</v>
          </cell>
          <cell r="B30">
            <v>50</v>
          </cell>
          <cell r="G30">
            <v>150088.01999999999</v>
          </cell>
        </row>
        <row r="31">
          <cell r="A31">
            <v>2</v>
          </cell>
          <cell r="B31">
            <v>60</v>
          </cell>
          <cell r="G31">
            <v>12735.7</v>
          </cell>
        </row>
        <row r="32">
          <cell r="A32">
            <v>2</v>
          </cell>
          <cell r="B32">
            <v>70</v>
          </cell>
          <cell r="G32">
            <v>22212.41</v>
          </cell>
        </row>
        <row r="33">
          <cell r="A33">
            <v>2</v>
          </cell>
          <cell r="B33">
            <v>80</v>
          </cell>
          <cell r="G33">
            <v>17248.28</v>
          </cell>
        </row>
        <row r="34">
          <cell r="A34">
            <v>2</v>
          </cell>
          <cell r="B34">
            <v>80</v>
          </cell>
          <cell r="G34">
            <v>9094.9500000000007</v>
          </cell>
        </row>
        <row r="35">
          <cell r="A35">
            <v>2</v>
          </cell>
          <cell r="B35">
            <v>80</v>
          </cell>
          <cell r="G35">
            <v>11967.42</v>
          </cell>
        </row>
        <row r="36">
          <cell r="A36">
            <v>2</v>
          </cell>
          <cell r="B36">
            <v>80</v>
          </cell>
          <cell r="G36">
            <v>13458.65</v>
          </cell>
        </row>
        <row r="37">
          <cell r="A37">
            <v>2</v>
          </cell>
          <cell r="B37">
            <v>180</v>
          </cell>
          <cell r="G37">
            <v>17838.400000000001</v>
          </cell>
        </row>
        <row r="38">
          <cell r="A38">
            <v>2</v>
          </cell>
          <cell r="B38">
            <v>180</v>
          </cell>
          <cell r="G38">
            <v>12755.89</v>
          </cell>
        </row>
        <row r="39">
          <cell r="A39">
            <v>2</v>
          </cell>
          <cell r="B39">
            <v>180</v>
          </cell>
          <cell r="G39">
            <v>22212.41</v>
          </cell>
        </row>
        <row r="40">
          <cell r="A40">
            <v>2</v>
          </cell>
          <cell r="B40">
            <v>212</v>
          </cell>
          <cell r="G40">
            <v>17248.28</v>
          </cell>
        </row>
        <row r="41">
          <cell r="A41">
            <v>2</v>
          </cell>
          <cell r="B41">
            <v>221</v>
          </cell>
          <cell r="G41">
            <v>16441.22</v>
          </cell>
        </row>
        <row r="42">
          <cell r="A42">
            <v>2</v>
          </cell>
          <cell r="B42">
            <v>232</v>
          </cell>
          <cell r="G42">
            <v>18527.669999999998</v>
          </cell>
        </row>
        <row r="43">
          <cell r="A43">
            <v>2</v>
          </cell>
          <cell r="B43">
            <v>233</v>
          </cell>
          <cell r="G43">
            <v>29660.82</v>
          </cell>
        </row>
        <row r="44">
          <cell r="A44">
            <v>2</v>
          </cell>
          <cell r="B44">
            <v>234</v>
          </cell>
          <cell r="G44">
            <v>60448.23</v>
          </cell>
        </row>
        <row r="45">
          <cell r="A45">
            <v>2</v>
          </cell>
          <cell r="B45">
            <v>303</v>
          </cell>
          <cell r="G45">
            <v>18114</v>
          </cell>
        </row>
        <row r="46">
          <cell r="A46">
            <v>3</v>
          </cell>
          <cell r="B46">
            <v>20</v>
          </cell>
          <cell r="G46">
            <v>58806.6</v>
          </cell>
        </row>
        <row r="47">
          <cell r="A47">
            <v>3</v>
          </cell>
          <cell r="B47">
            <v>30</v>
          </cell>
          <cell r="G47">
            <v>898805.72</v>
          </cell>
        </row>
        <row r="48">
          <cell r="A48">
            <v>3</v>
          </cell>
          <cell r="B48">
            <v>40</v>
          </cell>
          <cell r="G48">
            <v>49808.480000000003</v>
          </cell>
        </row>
        <row r="49">
          <cell r="A49">
            <v>3</v>
          </cell>
          <cell r="B49">
            <v>50</v>
          </cell>
          <cell r="G49">
            <v>16717.16</v>
          </cell>
        </row>
        <row r="50">
          <cell r="A50">
            <v>3</v>
          </cell>
          <cell r="B50">
            <v>60</v>
          </cell>
          <cell r="G50">
            <v>18514.52</v>
          </cell>
        </row>
        <row r="51">
          <cell r="A51">
            <v>3</v>
          </cell>
          <cell r="B51">
            <v>70</v>
          </cell>
          <cell r="G51">
            <v>29669.58</v>
          </cell>
        </row>
        <row r="52">
          <cell r="A52">
            <v>3</v>
          </cell>
          <cell r="B52">
            <v>80</v>
          </cell>
          <cell r="G52">
            <v>60448.23</v>
          </cell>
        </row>
        <row r="53">
          <cell r="A53">
            <v>3</v>
          </cell>
          <cell r="B53">
            <v>80</v>
          </cell>
          <cell r="G53">
            <v>18114</v>
          </cell>
        </row>
        <row r="54">
          <cell r="A54">
            <v>3</v>
          </cell>
          <cell r="B54">
            <v>80</v>
          </cell>
          <cell r="G54">
            <v>59259.26</v>
          </cell>
        </row>
        <row r="55">
          <cell r="A55">
            <v>3</v>
          </cell>
          <cell r="B55">
            <v>80</v>
          </cell>
          <cell r="G55">
            <v>49808.480000000003</v>
          </cell>
        </row>
        <row r="56">
          <cell r="A56">
            <v>3</v>
          </cell>
          <cell r="B56">
            <v>180</v>
          </cell>
          <cell r="G56">
            <v>1328879.06</v>
          </cell>
        </row>
        <row r="57">
          <cell r="A57">
            <v>3</v>
          </cell>
          <cell r="B57">
            <v>180</v>
          </cell>
          <cell r="G57">
            <v>760292.42</v>
          </cell>
        </row>
        <row r="58">
          <cell r="A58">
            <v>3</v>
          </cell>
          <cell r="B58">
            <v>180</v>
          </cell>
          <cell r="G58">
            <v>733457.48</v>
          </cell>
        </row>
        <row r="59">
          <cell r="A59">
            <v>3</v>
          </cell>
          <cell r="B59">
            <v>212</v>
          </cell>
          <cell r="G59">
            <v>1476490.75</v>
          </cell>
        </row>
        <row r="60">
          <cell r="A60">
            <v>3</v>
          </cell>
          <cell r="B60">
            <v>221</v>
          </cell>
          <cell r="G60">
            <v>818049.8</v>
          </cell>
        </row>
        <row r="61">
          <cell r="A61">
            <v>3</v>
          </cell>
          <cell r="B61">
            <v>232</v>
          </cell>
          <cell r="G61">
            <v>369202.87</v>
          </cell>
        </row>
        <row r="62">
          <cell r="A62">
            <v>3</v>
          </cell>
          <cell r="B62">
            <v>233</v>
          </cell>
          <cell r="G62">
            <v>31840.09</v>
          </cell>
        </row>
        <row r="63">
          <cell r="A63">
            <v>3</v>
          </cell>
          <cell r="B63">
            <v>234</v>
          </cell>
          <cell r="G63">
            <v>11958.43</v>
          </cell>
        </row>
        <row r="64">
          <cell r="A64">
            <v>3</v>
          </cell>
          <cell r="B64">
            <v>303</v>
          </cell>
          <cell r="G64">
            <v>6462.72</v>
          </cell>
        </row>
        <row r="65">
          <cell r="A65">
            <v>4</v>
          </cell>
          <cell r="B65">
            <v>20</v>
          </cell>
          <cell r="G65">
            <v>1315587.95</v>
          </cell>
        </row>
        <row r="66">
          <cell r="A66">
            <v>4</v>
          </cell>
          <cell r="B66">
            <v>30</v>
          </cell>
          <cell r="G66">
            <v>752005.98</v>
          </cell>
        </row>
        <row r="67">
          <cell r="A67">
            <v>4</v>
          </cell>
          <cell r="B67">
            <v>40</v>
          </cell>
          <cell r="G67">
            <v>704344.2</v>
          </cell>
        </row>
        <row r="68">
          <cell r="A68">
            <v>4</v>
          </cell>
          <cell r="B68">
            <v>50</v>
          </cell>
          <cell r="G68">
            <v>1464133.81</v>
          </cell>
        </row>
        <row r="69">
          <cell r="A69">
            <v>4</v>
          </cell>
          <cell r="B69">
            <v>60</v>
          </cell>
          <cell r="G69">
            <v>818935.74</v>
          </cell>
        </row>
        <row r="70">
          <cell r="A70">
            <v>4</v>
          </cell>
          <cell r="B70">
            <v>70</v>
          </cell>
          <cell r="G70">
            <v>535143.73</v>
          </cell>
        </row>
        <row r="71">
          <cell r="A71">
            <v>4</v>
          </cell>
          <cell r="B71">
            <v>80</v>
          </cell>
          <cell r="G71">
            <v>11991.98</v>
          </cell>
        </row>
        <row r="72">
          <cell r="A72">
            <v>4</v>
          </cell>
          <cell r="B72">
            <v>80</v>
          </cell>
          <cell r="G72">
            <v>6462.72</v>
          </cell>
        </row>
        <row r="73">
          <cell r="A73">
            <v>4</v>
          </cell>
          <cell r="B73">
            <v>80</v>
          </cell>
          <cell r="G73">
            <v>1009214.23</v>
          </cell>
        </row>
        <row r="74">
          <cell r="A74">
            <v>4</v>
          </cell>
          <cell r="B74">
            <v>80</v>
          </cell>
          <cell r="G74">
            <v>128461.51</v>
          </cell>
        </row>
        <row r="75">
          <cell r="A75">
            <v>4</v>
          </cell>
          <cell r="B75">
            <v>180</v>
          </cell>
          <cell r="G75">
            <v>91271.73</v>
          </cell>
        </row>
        <row r="76">
          <cell r="A76">
            <v>4</v>
          </cell>
          <cell r="B76">
            <v>180</v>
          </cell>
          <cell r="G76">
            <v>70475.399999999994</v>
          </cell>
        </row>
        <row r="77">
          <cell r="A77">
            <v>4</v>
          </cell>
          <cell r="B77">
            <v>180</v>
          </cell>
          <cell r="G77">
            <v>74877.899999999994</v>
          </cell>
        </row>
        <row r="78">
          <cell r="A78">
            <v>4</v>
          </cell>
          <cell r="B78">
            <v>212</v>
          </cell>
          <cell r="G78">
            <v>101847.09</v>
          </cell>
        </row>
        <row r="79">
          <cell r="A79">
            <v>4</v>
          </cell>
          <cell r="B79">
            <v>221</v>
          </cell>
          <cell r="G79">
            <v>44540.22</v>
          </cell>
        </row>
        <row r="80">
          <cell r="A80">
            <v>4</v>
          </cell>
          <cell r="B80">
            <v>232</v>
          </cell>
          <cell r="G80">
            <v>23.01</v>
          </cell>
        </row>
        <row r="81">
          <cell r="A81">
            <v>4</v>
          </cell>
          <cell r="B81">
            <v>233</v>
          </cell>
          <cell r="G81">
            <v>23.92</v>
          </cell>
        </row>
        <row r="82">
          <cell r="A82">
            <v>4</v>
          </cell>
          <cell r="B82">
            <v>234</v>
          </cell>
          <cell r="G82">
            <v>1022767.54</v>
          </cell>
        </row>
        <row r="83">
          <cell r="A83">
            <v>4</v>
          </cell>
          <cell r="B83">
            <v>303</v>
          </cell>
          <cell r="G83">
            <v>129203.5</v>
          </cell>
        </row>
        <row r="84">
          <cell r="A84">
            <v>5</v>
          </cell>
          <cell r="B84">
            <v>20</v>
          </cell>
          <cell r="G84">
            <v>89083.4</v>
          </cell>
        </row>
        <row r="85">
          <cell r="A85">
            <v>5</v>
          </cell>
          <cell r="B85">
            <v>30</v>
          </cell>
          <cell r="G85">
            <v>72001.64</v>
          </cell>
        </row>
        <row r="86">
          <cell r="A86">
            <v>5</v>
          </cell>
          <cell r="B86">
            <v>40</v>
          </cell>
          <cell r="G86">
            <v>73445.23</v>
          </cell>
        </row>
        <row r="87">
          <cell r="A87">
            <v>5</v>
          </cell>
          <cell r="B87">
            <v>50</v>
          </cell>
          <cell r="G87">
            <v>103090.68</v>
          </cell>
        </row>
        <row r="88">
          <cell r="A88">
            <v>5</v>
          </cell>
          <cell r="B88">
            <v>60</v>
          </cell>
          <cell r="G88">
            <v>44677.72</v>
          </cell>
        </row>
        <row r="89">
          <cell r="A89">
            <v>5</v>
          </cell>
          <cell r="B89">
            <v>70</v>
          </cell>
          <cell r="G89">
            <v>23.01</v>
          </cell>
        </row>
        <row r="90">
          <cell r="A90">
            <v>5</v>
          </cell>
          <cell r="B90">
            <v>80</v>
          </cell>
          <cell r="G90">
            <v>23.92</v>
          </cell>
        </row>
        <row r="91">
          <cell r="A91">
            <v>5</v>
          </cell>
          <cell r="B91">
            <v>80</v>
          </cell>
          <cell r="G91">
            <v>66.95</v>
          </cell>
        </row>
        <row r="92">
          <cell r="A92">
            <v>5</v>
          </cell>
          <cell r="B92">
            <v>80</v>
          </cell>
          <cell r="G92">
            <v>66.95</v>
          </cell>
        </row>
        <row r="93">
          <cell r="A93">
            <v>5</v>
          </cell>
          <cell r="B93">
            <v>80</v>
          </cell>
          <cell r="G93">
            <v>3.59</v>
          </cell>
        </row>
        <row r="94">
          <cell r="A94">
            <v>5</v>
          </cell>
          <cell r="B94">
            <v>180</v>
          </cell>
          <cell r="G94">
            <v>3.59</v>
          </cell>
        </row>
        <row r="95">
          <cell r="A95">
            <v>5</v>
          </cell>
          <cell r="B95">
            <v>180</v>
          </cell>
          <cell r="G95">
            <v>163477.16</v>
          </cell>
        </row>
        <row r="96">
          <cell r="A96">
            <v>5</v>
          </cell>
          <cell r="B96">
            <v>180</v>
          </cell>
          <cell r="G96">
            <v>57147.56</v>
          </cell>
        </row>
        <row r="97">
          <cell r="A97">
            <v>5</v>
          </cell>
          <cell r="B97">
            <v>212</v>
          </cell>
          <cell r="G97">
            <v>191.52</v>
          </cell>
        </row>
        <row r="98">
          <cell r="A98">
            <v>5</v>
          </cell>
          <cell r="B98">
            <v>221</v>
          </cell>
          <cell r="G98">
            <v>104747.45</v>
          </cell>
        </row>
        <row r="99">
          <cell r="A99">
            <v>5</v>
          </cell>
          <cell r="B99">
            <v>232</v>
          </cell>
          <cell r="G99">
            <v>2078.36</v>
          </cell>
        </row>
        <row r="100">
          <cell r="A100">
            <v>5</v>
          </cell>
          <cell r="B100">
            <v>233</v>
          </cell>
          <cell r="G100">
            <v>9103.9</v>
          </cell>
        </row>
        <row r="101">
          <cell r="A101">
            <v>5</v>
          </cell>
          <cell r="B101">
            <v>234</v>
          </cell>
          <cell r="G101">
            <v>958.32</v>
          </cell>
        </row>
        <row r="102">
          <cell r="A102">
            <v>5</v>
          </cell>
          <cell r="B102">
            <v>303</v>
          </cell>
          <cell r="G102">
            <v>5679.37</v>
          </cell>
        </row>
        <row r="103">
          <cell r="A103">
            <v>1</v>
          </cell>
          <cell r="B103">
            <v>301</v>
          </cell>
          <cell r="G103">
            <v>166.68</v>
          </cell>
        </row>
        <row r="104">
          <cell r="A104">
            <v>4</v>
          </cell>
          <cell r="B104">
            <v>301</v>
          </cell>
          <cell r="G104">
            <v>166.68</v>
          </cell>
        </row>
        <row r="105">
          <cell r="A105">
            <v>5</v>
          </cell>
          <cell r="B105">
            <v>301</v>
          </cell>
          <cell r="G105">
            <v>166.68</v>
          </cell>
        </row>
        <row r="106">
          <cell r="A106">
            <v>1</v>
          </cell>
          <cell r="B106">
            <v>20</v>
          </cell>
          <cell r="G106">
            <v>0</v>
          </cell>
        </row>
        <row r="107">
          <cell r="A107">
            <v>1</v>
          </cell>
          <cell r="B107">
            <v>20</v>
          </cell>
          <cell r="G107">
            <v>2.2737367544323201E-13</v>
          </cell>
        </row>
        <row r="108">
          <cell r="A108">
            <v>1</v>
          </cell>
          <cell r="B108">
            <v>30</v>
          </cell>
          <cell r="G108">
            <v>-7.2759576141834308E-12</v>
          </cell>
        </row>
        <row r="109">
          <cell r="A109">
            <v>1</v>
          </cell>
          <cell r="B109">
            <v>30</v>
          </cell>
          <cell r="G109">
            <v>6742.97</v>
          </cell>
        </row>
        <row r="110">
          <cell r="A110">
            <v>1</v>
          </cell>
          <cell r="B110">
            <v>50</v>
          </cell>
          <cell r="G110">
            <v>-4.1836756281554699E-11</v>
          </cell>
        </row>
        <row r="111">
          <cell r="A111">
            <v>1</v>
          </cell>
          <cell r="B111">
            <v>50</v>
          </cell>
          <cell r="G111">
            <v>0</v>
          </cell>
        </row>
        <row r="112">
          <cell r="A112">
            <v>1</v>
          </cell>
          <cell r="B112">
            <v>50</v>
          </cell>
          <cell r="G112">
            <v>1.7053025658242399E-13</v>
          </cell>
        </row>
        <row r="113">
          <cell r="A113">
            <v>1</v>
          </cell>
          <cell r="B113">
            <v>60</v>
          </cell>
          <cell r="G113">
            <v>0</v>
          </cell>
        </row>
        <row r="114">
          <cell r="A114">
            <v>2</v>
          </cell>
          <cell r="B114">
            <v>20</v>
          </cell>
          <cell r="G114">
            <v>-2.91038304567337E-11</v>
          </cell>
        </row>
        <row r="115">
          <cell r="A115">
            <v>2</v>
          </cell>
          <cell r="B115">
            <v>20</v>
          </cell>
          <cell r="G115">
            <v>0</v>
          </cell>
        </row>
        <row r="116">
          <cell r="A116">
            <v>2</v>
          </cell>
          <cell r="B116">
            <v>30</v>
          </cell>
          <cell r="G116">
            <v>3.6379788070917097E-11</v>
          </cell>
        </row>
        <row r="117">
          <cell r="A117">
            <v>2</v>
          </cell>
          <cell r="B117">
            <v>30</v>
          </cell>
          <cell r="G117">
            <v>1.06581410364015E-14</v>
          </cell>
        </row>
        <row r="118">
          <cell r="A118">
            <v>2</v>
          </cell>
          <cell r="B118">
            <v>50</v>
          </cell>
          <cell r="G118">
            <v>3.6379788070917097E-11</v>
          </cell>
        </row>
        <row r="119">
          <cell r="A119">
            <v>2</v>
          </cell>
          <cell r="B119">
            <v>50</v>
          </cell>
          <cell r="G119">
            <v>-4.2632564145605999E-14</v>
          </cell>
        </row>
        <row r="120">
          <cell r="A120">
            <v>2</v>
          </cell>
          <cell r="B120">
            <v>50</v>
          </cell>
          <cell r="G120">
            <v>1.9895196601282801E-12</v>
          </cell>
        </row>
        <row r="121">
          <cell r="A121">
            <v>2</v>
          </cell>
          <cell r="B121">
            <v>60</v>
          </cell>
          <cell r="G121">
            <v>0</v>
          </cell>
        </row>
        <row r="122">
          <cell r="A122">
            <v>3</v>
          </cell>
          <cell r="B122">
            <v>20</v>
          </cell>
          <cell r="G122">
            <v>-7.2759576141834308E-12</v>
          </cell>
        </row>
        <row r="123">
          <cell r="A123">
            <v>3</v>
          </cell>
          <cell r="B123">
            <v>20</v>
          </cell>
          <cell r="G123">
            <v>2.2737367544323201E-13</v>
          </cell>
        </row>
        <row r="124">
          <cell r="A124">
            <v>3</v>
          </cell>
          <cell r="B124">
            <v>30</v>
          </cell>
          <cell r="G124">
            <v>2.91038304567337E-11</v>
          </cell>
        </row>
        <row r="125">
          <cell r="A125">
            <v>3</v>
          </cell>
          <cell r="B125">
            <v>30</v>
          </cell>
          <cell r="G125">
            <v>0</v>
          </cell>
        </row>
        <row r="126">
          <cell r="A126">
            <v>3</v>
          </cell>
          <cell r="B126">
            <v>50</v>
          </cell>
          <cell r="G126">
            <v>2.0918378140777301E-11</v>
          </cell>
        </row>
        <row r="127">
          <cell r="A127">
            <v>3</v>
          </cell>
          <cell r="B127">
            <v>50</v>
          </cell>
          <cell r="G127">
            <v>0</v>
          </cell>
        </row>
        <row r="128">
          <cell r="A128">
            <v>3</v>
          </cell>
          <cell r="B128">
            <v>50</v>
          </cell>
          <cell r="G128">
            <v>1.7053025658242399E-13</v>
          </cell>
        </row>
        <row r="129">
          <cell r="A129">
            <v>3</v>
          </cell>
          <cell r="B129">
            <v>60</v>
          </cell>
          <cell r="G129">
            <v>1.45519152283669E-11</v>
          </cell>
        </row>
        <row r="130">
          <cell r="A130">
            <v>4</v>
          </cell>
          <cell r="B130">
            <v>20</v>
          </cell>
          <cell r="G130">
            <v>-4.5474735088646402E-13</v>
          </cell>
        </row>
        <row r="131">
          <cell r="A131">
            <v>4</v>
          </cell>
          <cell r="B131">
            <v>20</v>
          </cell>
          <cell r="G131">
            <v>0</v>
          </cell>
        </row>
        <row r="132">
          <cell r="A132">
            <v>4</v>
          </cell>
          <cell r="B132">
            <v>30</v>
          </cell>
          <cell r="G132">
            <v>-9.0949470177292804E-13</v>
          </cell>
        </row>
        <row r="133">
          <cell r="A133">
            <v>4</v>
          </cell>
          <cell r="B133">
            <v>30</v>
          </cell>
          <cell r="G133">
            <v>-6742.97</v>
          </cell>
        </row>
        <row r="134">
          <cell r="A134">
            <v>4</v>
          </cell>
          <cell r="B134">
            <v>50</v>
          </cell>
          <cell r="G134">
            <v>1.02318153949454E-12</v>
          </cell>
        </row>
        <row r="135">
          <cell r="A135">
            <v>4</v>
          </cell>
          <cell r="B135">
            <v>50</v>
          </cell>
          <cell r="G135">
            <v>1.7053025658242399E-13</v>
          </cell>
        </row>
        <row r="136">
          <cell r="A136">
            <v>4</v>
          </cell>
          <cell r="B136">
            <v>60</v>
          </cell>
          <cell r="G136">
            <v>3.6379788070917101E-12</v>
          </cell>
        </row>
        <row r="137">
          <cell r="A137">
            <v>5</v>
          </cell>
          <cell r="B137">
            <v>20</v>
          </cell>
          <cell r="G137">
            <v>0</v>
          </cell>
        </row>
        <row r="138">
          <cell r="A138">
            <v>5</v>
          </cell>
          <cell r="B138">
            <v>30</v>
          </cell>
          <cell r="G138">
            <v>4.0927261579781803E-12</v>
          </cell>
        </row>
        <row r="139">
          <cell r="A139">
            <v>5</v>
          </cell>
          <cell r="B139">
            <v>30</v>
          </cell>
          <cell r="G139">
            <v>0</v>
          </cell>
        </row>
        <row r="140">
          <cell r="A140">
            <v>5</v>
          </cell>
          <cell r="B140">
            <v>50</v>
          </cell>
          <cell r="G140">
            <v>1.8189894035458601E-12</v>
          </cell>
        </row>
        <row r="141">
          <cell r="A141">
            <v>5</v>
          </cell>
          <cell r="B141">
            <v>50</v>
          </cell>
          <cell r="G141">
            <v>1.7053025658242399E-13</v>
          </cell>
        </row>
        <row r="142">
          <cell r="A142">
            <v>5</v>
          </cell>
          <cell r="B142">
            <v>60</v>
          </cell>
          <cell r="G142">
            <v>-2.0463630789890902E-12</v>
          </cell>
        </row>
        <row r="143">
          <cell r="A143">
            <v>1</v>
          </cell>
          <cell r="B143">
            <v>50</v>
          </cell>
          <cell r="G143">
            <v>3651.35</v>
          </cell>
        </row>
        <row r="144">
          <cell r="A144">
            <v>2</v>
          </cell>
          <cell r="B144">
            <v>50</v>
          </cell>
          <cell r="G144">
            <v>3651.35</v>
          </cell>
        </row>
        <row r="145">
          <cell r="A145">
            <v>3</v>
          </cell>
          <cell r="B145">
            <v>50</v>
          </cell>
          <cell r="G145">
            <v>3651.35</v>
          </cell>
        </row>
        <row r="146">
          <cell r="A146">
            <v>4</v>
          </cell>
          <cell r="B146">
            <v>50</v>
          </cell>
          <cell r="G146">
            <v>3640.63</v>
          </cell>
        </row>
        <row r="147">
          <cell r="A147">
            <v>5</v>
          </cell>
          <cell r="B147">
            <v>50</v>
          </cell>
          <cell r="G147">
            <v>3640.63</v>
          </cell>
        </row>
        <row r="148">
          <cell r="A148">
            <v>1</v>
          </cell>
          <cell r="B148">
            <v>40</v>
          </cell>
          <cell r="G148">
            <v>633.86</v>
          </cell>
        </row>
        <row r="149">
          <cell r="A149">
            <v>1</v>
          </cell>
          <cell r="B149">
            <v>60</v>
          </cell>
          <cell r="G149">
            <v>7663.37</v>
          </cell>
        </row>
        <row r="150">
          <cell r="A150">
            <v>1</v>
          </cell>
          <cell r="B150">
            <v>180</v>
          </cell>
          <cell r="G150">
            <v>192142.89</v>
          </cell>
        </row>
        <row r="151">
          <cell r="A151">
            <v>2</v>
          </cell>
          <cell r="B151">
            <v>40</v>
          </cell>
          <cell r="G151">
            <v>633.86</v>
          </cell>
        </row>
        <row r="152">
          <cell r="A152">
            <v>2</v>
          </cell>
          <cell r="B152">
            <v>60</v>
          </cell>
          <cell r="G152">
            <v>7663.37</v>
          </cell>
        </row>
        <row r="153">
          <cell r="A153">
            <v>2</v>
          </cell>
          <cell r="B153">
            <v>180</v>
          </cell>
          <cell r="G153">
            <v>193688.72</v>
          </cell>
        </row>
        <row r="154">
          <cell r="A154">
            <v>3</v>
          </cell>
          <cell r="B154">
            <v>40</v>
          </cell>
          <cell r="G154">
            <v>633.86</v>
          </cell>
        </row>
        <row r="155">
          <cell r="A155">
            <v>3</v>
          </cell>
          <cell r="B155">
            <v>60</v>
          </cell>
          <cell r="G155">
            <v>7663.37</v>
          </cell>
        </row>
        <row r="156">
          <cell r="A156">
            <v>3</v>
          </cell>
          <cell r="B156">
            <v>180</v>
          </cell>
          <cell r="G156">
            <v>193869.2</v>
          </cell>
        </row>
        <row r="157">
          <cell r="A157">
            <v>4</v>
          </cell>
          <cell r="B157">
            <v>60</v>
          </cell>
          <cell r="G157">
            <v>7712.83</v>
          </cell>
        </row>
        <row r="158">
          <cell r="A158">
            <v>4</v>
          </cell>
          <cell r="B158">
            <v>180</v>
          </cell>
          <cell r="G158">
            <v>193997.82</v>
          </cell>
        </row>
        <row r="159">
          <cell r="A159">
            <v>5</v>
          </cell>
          <cell r="B159">
            <v>60</v>
          </cell>
          <cell r="G159">
            <v>7712.83</v>
          </cell>
        </row>
        <row r="160">
          <cell r="A160">
            <v>5</v>
          </cell>
          <cell r="B160">
            <v>180</v>
          </cell>
          <cell r="G160">
            <v>194024.14</v>
          </cell>
        </row>
        <row r="161">
          <cell r="A161">
            <v>1</v>
          </cell>
          <cell r="B161">
            <v>40</v>
          </cell>
          <cell r="G161">
            <v>9094.9500000000007</v>
          </cell>
        </row>
        <row r="162">
          <cell r="A162">
            <v>1</v>
          </cell>
          <cell r="B162">
            <v>50</v>
          </cell>
          <cell r="G162">
            <v>11967.42</v>
          </cell>
        </row>
        <row r="163">
          <cell r="A163">
            <v>1</v>
          </cell>
          <cell r="B163">
            <v>60</v>
          </cell>
          <cell r="G163">
            <v>13458.65</v>
          </cell>
        </row>
        <row r="164">
          <cell r="A164">
            <v>1</v>
          </cell>
          <cell r="B164">
            <v>70</v>
          </cell>
          <cell r="G164">
            <v>17838.400000000001</v>
          </cell>
        </row>
        <row r="165">
          <cell r="A165">
            <v>1</v>
          </cell>
          <cell r="B165">
            <v>180</v>
          </cell>
          <cell r="G165">
            <v>150088.01999999999</v>
          </cell>
        </row>
        <row r="166">
          <cell r="A166">
            <v>1</v>
          </cell>
          <cell r="B166">
            <v>232</v>
          </cell>
          <cell r="G166">
            <v>12735.7</v>
          </cell>
        </row>
        <row r="167">
          <cell r="A167">
            <v>1</v>
          </cell>
          <cell r="B167">
            <v>233</v>
          </cell>
          <cell r="G167">
            <v>22212.41</v>
          </cell>
        </row>
        <row r="168">
          <cell r="A168">
            <v>1</v>
          </cell>
          <cell r="B168">
            <v>234</v>
          </cell>
          <cell r="G168">
            <v>17248.28</v>
          </cell>
        </row>
        <row r="169">
          <cell r="A169">
            <v>2</v>
          </cell>
          <cell r="B169">
            <v>40</v>
          </cell>
          <cell r="G169">
            <v>9094.9500000000007</v>
          </cell>
        </row>
        <row r="170">
          <cell r="A170">
            <v>2</v>
          </cell>
          <cell r="B170">
            <v>50</v>
          </cell>
          <cell r="G170">
            <v>11967.42</v>
          </cell>
        </row>
        <row r="171">
          <cell r="A171">
            <v>2</v>
          </cell>
          <cell r="B171">
            <v>60</v>
          </cell>
          <cell r="G171">
            <v>13458.65</v>
          </cell>
        </row>
        <row r="172">
          <cell r="A172">
            <v>2</v>
          </cell>
          <cell r="B172">
            <v>70</v>
          </cell>
          <cell r="G172">
            <v>17838.400000000001</v>
          </cell>
        </row>
        <row r="173">
          <cell r="A173">
            <v>2</v>
          </cell>
          <cell r="B173">
            <v>180</v>
          </cell>
          <cell r="G173">
            <v>150105.88</v>
          </cell>
        </row>
        <row r="174">
          <cell r="A174">
            <v>2</v>
          </cell>
          <cell r="B174">
            <v>232</v>
          </cell>
          <cell r="G174">
            <v>12755.89</v>
          </cell>
        </row>
        <row r="175">
          <cell r="A175">
            <v>2</v>
          </cell>
          <cell r="B175">
            <v>233</v>
          </cell>
          <cell r="G175">
            <v>22212.41</v>
          </cell>
        </row>
        <row r="176">
          <cell r="A176">
            <v>2</v>
          </cell>
          <cell r="B176">
            <v>234</v>
          </cell>
          <cell r="G176">
            <v>17248.28</v>
          </cell>
        </row>
        <row r="177">
          <cell r="A177">
            <v>3</v>
          </cell>
          <cell r="B177">
            <v>40</v>
          </cell>
          <cell r="G177">
            <v>9094.9500000000007</v>
          </cell>
        </row>
        <row r="178">
          <cell r="A178">
            <v>3</v>
          </cell>
          <cell r="B178">
            <v>50</v>
          </cell>
          <cell r="G178">
            <v>11967.42</v>
          </cell>
        </row>
        <row r="179">
          <cell r="A179">
            <v>3</v>
          </cell>
          <cell r="B179">
            <v>60</v>
          </cell>
          <cell r="G179">
            <v>13458.65</v>
          </cell>
        </row>
        <row r="180">
          <cell r="A180">
            <v>3</v>
          </cell>
          <cell r="B180">
            <v>70</v>
          </cell>
          <cell r="G180">
            <v>17838.400000000001</v>
          </cell>
        </row>
        <row r="181">
          <cell r="A181">
            <v>3</v>
          </cell>
          <cell r="B181">
            <v>180</v>
          </cell>
          <cell r="G181">
            <v>151210.74</v>
          </cell>
        </row>
        <row r="182">
          <cell r="A182">
            <v>3</v>
          </cell>
          <cell r="B182">
            <v>232</v>
          </cell>
          <cell r="G182">
            <v>12755.89</v>
          </cell>
        </row>
        <row r="183">
          <cell r="A183">
            <v>3</v>
          </cell>
          <cell r="B183">
            <v>233</v>
          </cell>
          <cell r="G183">
            <v>22212.41</v>
          </cell>
        </row>
        <row r="184">
          <cell r="A184">
            <v>3</v>
          </cell>
          <cell r="B184">
            <v>234</v>
          </cell>
          <cell r="G184">
            <v>17248.28</v>
          </cell>
        </row>
        <row r="185">
          <cell r="A185">
            <v>4</v>
          </cell>
          <cell r="B185">
            <v>40</v>
          </cell>
          <cell r="G185">
            <v>28356.34</v>
          </cell>
        </row>
        <row r="186">
          <cell r="A186">
            <v>4</v>
          </cell>
          <cell r="B186">
            <v>50</v>
          </cell>
          <cell r="G186">
            <v>13728.76</v>
          </cell>
        </row>
        <row r="187">
          <cell r="A187">
            <v>4</v>
          </cell>
          <cell r="B187">
            <v>60</v>
          </cell>
          <cell r="G187">
            <v>13458.65</v>
          </cell>
        </row>
        <row r="188">
          <cell r="A188">
            <v>4</v>
          </cell>
          <cell r="B188">
            <v>70</v>
          </cell>
          <cell r="G188">
            <v>17818.14</v>
          </cell>
        </row>
        <row r="189">
          <cell r="A189">
            <v>4</v>
          </cell>
          <cell r="B189">
            <v>180</v>
          </cell>
          <cell r="G189">
            <v>151324.56</v>
          </cell>
        </row>
        <row r="190">
          <cell r="A190">
            <v>4</v>
          </cell>
          <cell r="B190">
            <v>232</v>
          </cell>
          <cell r="G190">
            <v>12755.89</v>
          </cell>
        </row>
        <row r="191">
          <cell r="A191">
            <v>4</v>
          </cell>
          <cell r="B191">
            <v>233</v>
          </cell>
          <cell r="G191">
            <v>22212.41</v>
          </cell>
        </row>
        <row r="192">
          <cell r="A192">
            <v>4</v>
          </cell>
          <cell r="B192">
            <v>234</v>
          </cell>
          <cell r="G192">
            <v>17248.28</v>
          </cell>
        </row>
        <row r="193">
          <cell r="A193">
            <v>5</v>
          </cell>
          <cell r="B193">
            <v>40</v>
          </cell>
          <cell r="G193">
            <v>8666.74</v>
          </cell>
        </row>
        <row r="194">
          <cell r="A194">
            <v>5</v>
          </cell>
          <cell r="B194">
            <v>50</v>
          </cell>
          <cell r="G194">
            <v>13728.76</v>
          </cell>
        </row>
        <row r="195">
          <cell r="A195">
            <v>5</v>
          </cell>
          <cell r="B195">
            <v>60</v>
          </cell>
          <cell r="G195">
            <v>13458.65</v>
          </cell>
        </row>
        <row r="196">
          <cell r="A196">
            <v>5</v>
          </cell>
          <cell r="B196">
            <v>70</v>
          </cell>
          <cell r="G196">
            <v>17408.099999999999</v>
          </cell>
        </row>
        <row r="197">
          <cell r="A197">
            <v>5</v>
          </cell>
          <cell r="B197">
            <v>180</v>
          </cell>
          <cell r="G197">
            <v>151578.96</v>
          </cell>
        </row>
        <row r="198">
          <cell r="A198">
            <v>5</v>
          </cell>
          <cell r="B198">
            <v>232</v>
          </cell>
          <cell r="G198">
            <v>12755.89</v>
          </cell>
        </row>
        <row r="199">
          <cell r="A199">
            <v>5</v>
          </cell>
          <cell r="B199">
            <v>233</v>
          </cell>
          <cell r="G199">
            <v>22212.41</v>
          </cell>
        </row>
        <row r="200">
          <cell r="A200">
            <v>5</v>
          </cell>
          <cell r="B200">
            <v>234</v>
          </cell>
          <cell r="G200">
            <v>17248.28</v>
          </cell>
        </row>
        <row r="201">
          <cell r="A201">
            <v>1</v>
          </cell>
          <cell r="B201">
            <v>20</v>
          </cell>
          <cell r="G201">
            <v>16441.22</v>
          </cell>
        </row>
        <row r="202">
          <cell r="A202">
            <v>1</v>
          </cell>
          <cell r="B202">
            <v>30</v>
          </cell>
          <cell r="G202">
            <v>18527.669999999998</v>
          </cell>
        </row>
        <row r="203">
          <cell r="A203">
            <v>1</v>
          </cell>
          <cell r="B203">
            <v>40</v>
          </cell>
          <cell r="G203">
            <v>29660.82</v>
          </cell>
        </row>
        <row r="204">
          <cell r="A204">
            <v>1</v>
          </cell>
          <cell r="B204">
            <v>50</v>
          </cell>
          <cell r="G204">
            <v>60448.23</v>
          </cell>
        </row>
        <row r="205">
          <cell r="A205">
            <v>1</v>
          </cell>
          <cell r="B205">
            <v>60</v>
          </cell>
          <cell r="G205">
            <v>18114</v>
          </cell>
        </row>
        <row r="206">
          <cell r="A206">
            <v>1</v>
          </cell>
          <cell r="B206">
            <v>70</v>
          </cell>
          <cell r="G206">
            <v>58806.6</v>
          </cell>
        </row>
        <row r="207">
          <cell r="A207">
            <v>1</v>
          </cell>
          <cell r="B207">
            <v>180</v>
          </cell>
          <cell r="G207">
            <v>898805.72</v>
          </cell>
        </row>
        <row r="208">
          <cell r="A208">
            <v>1</v>
          </cell>
          <cell r="B208">
            <v>303</v>
          </cell>
          <cell r="G208">
            <v>49808.480000000003</v>
          </cell>
        </row>
        <row r="209">
          <cell r="A209">
            <v>2</v>
          </cell>
          <cell r="B209">
            <v>20</v>
          </cell>
          <cell r="G209">
            <v>16717.16</v>
          </cell>
        </row>
        <row r="210">
          <cell r="A210">
            <v>2</v>
          </cell>
          <cell r="B210">
            <v>30</v>
          </cell>
          <cell r="G210">
            <v>18514.52</v>
          </cell>
        </row>
        <row r="211">
          <cell r="A211">
            <v>2</v>
          </cell>
          <cell r="B211">
            <v>40</v>
          </cell>
          <cell r="G211">
            <v>29669.58</v>
          </cell>
        </row>
        <row r="212">
          <cell r="A212">
            <v>2</v>
          </cell>
          <cell r="B212">
            <v>50</v>
          </cell>
          <cell r="G212">
            <v>60448.23</v>
          </cell>
        </row>
        <row r="213">
          <cell r="A213">
            <v>2</v>
          </cell>
          <cell r="B213">
            <v>60</v>
          </cell>
          <cell r="G213">
            <v>18114</v>
          </cell>
        </row>
        <row r="214">
          <cell r="A214">
            <v>2</v>
          </cell>
          <cell r="B214">
            <v>70</v>
          </cell>
          <cell r="G214">
            <v>59259.26</v>
          </cell>
        </row>
        <row r="215">
          <cell r="A215">
            <v>2</v>
          </cell>
          <cell r="B215">
            <v>180</v>
          </cell>
          <cell r="G215">
            <v>902958.07999999996</v>
          </cell>
        </row>
        <row r="216">
          <cell r="A216">
            <v>2</v>
          </cell>
          <cell r="B216">
            <v>303</v>
          </cell>
          <cell r="G216">
            <v>49808.480000000003</v>
          </cell>
        </row>
        <row r="217">
          <cell r="A217">
            <v>3</v>
          </cell>
          <cell r="B217">
            <v>20</v>
          </cell>
          <cell r="G217">
            <v>16662.009999999998</v>
          </cell>
        </row>
        <row r="218">
          <cell r="A218">
            <v>3</v>
          </cell>
          <cell r="B218">
            <v>30</v>
          </cell>
          <cell r="G218">
            <v>18521.5</v>
          </cell>
        </row>
        <row r="219">
          <cell r="A219">
            <v>3</v>
          </cell>
          <cell r="B219">
            <v>40</v>
          </cell>
          <cell r="G219">
            <v>29667.1</v>
          </cell>
        </row>
        <row r="220">
          <cell r="A220">
            <v>3</v>
          </cell>
          <cell r="B220">
            <v>50</v>
          </cell>
          <cell r="G220">
            <v>60448.23</v>
          </cell>
        </row>
        <row r="221">
          <cell r="A221">
            <v>3</v>
          </cell>
          <cell r="B221">
            <v>60</v>
          </cell>
          <cell r="G221">
            <v>18114</v>
          </cell>
        </row>
        <row r="222">
          <cell r="A222">
            <v>3</v>
          </cell>
          <cell r="B222">
            <v>70</v>
          </cell>
          <cell r="G222">
            <v>59316.56</v>
          </cell>
        </row>
        <row r="223">
          <cell r="A223">
            <v>3</v>
          </cell>
          <cell r="B223">
            <v>180</v>
          </cell>
          <cell r="G223">
            <v>904779.28</v>
          </cell>
        </row>
        <row r="224">
          <cell r="A224">
            <v>3</v>
          </cell>
          <cell r="B224">
            <v>303</v>
          </cell>
          <cell r="G224">
            <v>49808.480000000003</v>
          </cell>
        </row>
        <row r="225">
          <cell r="A225">
            <v>4</v>
          </cell>
          <cell r="B225">
            <v>20</v>
          </cell>
          <cell r="G225">
            <v>16681.38</v>
          </cell>
        </row>
        <row r="226">
          <cell r="A226">
            <v>4</v>
          </cell>
          <cell r="B226">
            <v>30</v>
          </cell>
          <cell r="G226">
            <v>18512.18</v>
          </cell>
        </row>
        <row r="227">
          <cell r="A227">
            <v>4</v>
          </cell>
          <cell r="B227">
            <v>40</v>
          </cell>
          <cell r="G227">
            <v>43148.69</v>
          </cell>
        </row>
        <row r="228">
          <cell r="A228">
            <v>4</v>
          </cell>
          <cell r="B228">
            <v>50</v>
          </cell>
          <cell r="G228">
            <v>61175.79</v>
          </cell>
        </row>
        <row r="229">
          <cell r="A229">
            <v>4</v>
          </cell>
          <cell r="B229">
            <v>60</v>
          </cell>
          <cell r="G229">
            <v>18114.02</v>
          </cell>
        </row>
        <row r="230">
          <cell r="A230">
            <v>4</v>
          </cell>
          <cell r="B230">
            <v>70</v>
          </cell>
          <cell r="G230">
            <v>59209.42</v>
          </cell>
        </row>
        <row r="231">
          <cell r="A231">
            <v>4</v>
          </cell>
          <cell r="B231">
            <v>180</v>
          </cell>
          <cell r="G231">
            <v>923579.84</v>
          </cell>
        </row>
        <row r="232">
          <cell r="A232">
            <v>4</v>
          </cell>
          <cell r="B232">
            <v>303</v>
          </cell>
          <cell r="G232">
            <v>49808.480000000003</v>
          </cell>
        </row>
        <row r="233">
          <cell r="A233">
            <v>5</v>
          </cell>
          <cell r="B233">
            <v>20</v>
          </cell>
          <cell r="G233">
            <v>16681.38</v>
          </cell>
        </row>
        <row r="234">
          <cell r="A234">
            <v>5</v>
          </cell>
          <cell r="B234">
            <v>30</v>
          </cell>
          <cell r="G234">
            <v>18512.18</v>
          </cell>
        </row>
        <row r="235">
          <cell r="A235">
            <v>5</v>
          </cell>
          <cell r="B235">
            <v>40</v>
          </cell>
          <cell r="G235">
            <v>29654.61</v>
          </cell>
        </row>
        <row r="236">
          <cell r="A236">
            <v>5</v>
          </cell>
          <cell r="B236">
            <v>50</v>
          </cell>
          <cell r="G236">
            <v>61175.79</v>
          </cell>
        </row>
        <row r="237">
          <cell r="A237">
            <v>5</v>
          </cell>
          <cell r="B237">
            <v>60</v>
          </cell>
          <cell r="G237">
            <v>18114.02</v>
          </cell>
        </row>
        <row r="238">
          <cell r="A238">
            <v>5</v>
          </cell>
          <cell r="B238">
            <v>70</v>
          </cell>
          <cell r="G238">
            <v>59209.42</v>
          </cell>
        </row>
        <row r="239">
          <cell r="A239">
            <v>5</v>
          </cell>
          <cell r="B239">
            <v>180</v>
          </cell>
          <cell r="G239">
            <v>919674.56</v>
          </cell>
        </row>
        <row r="240">
          <cell r="A240">
            <v>5</v>
          </cell>
          <cell r="B240">
            <v>303</v>
          </cell>
          <cell r="G240">
            <v>49808.480000000003</v>
          </cell>
        </row>
        <row r="241">
          <cell r="A241">
            <v>1</v>
          </cell>
          <cell r="B241">
            <v>20</v>
          </cell>
          <cell r="G241">
            <v>1328879.06</v>
          </cell>
        </row>
        <row r="242">
          <cell r="A242">
            <v>1</v>
          </cell>
          <cell r="B242">
            <v>30</v>
          </cell>
          <cell r="G242">
            <v>760292.42</v>
          </cell>
        </row>
        <row r="243">
          <cell r="A243">
            <v>1</v>
          </cell>
          <cell r="B243">
            <v>40</v>
          </cell>
          <cell r="G243">
            <v>733457.48</v>
          </cell>
        </row>
        <row r="244">
          <cell r="A244">
            <v>1</v>
          </cell>
          <cell r="B244">
            <v>50</v>
          </cell>
          <cell r="G244">
            <v>1476490.75</v>
          </cell>
        </row>
        <row r="245">
          <cell r="A245">
            <v>1</v>
          </cell>
          <cell r="B245">
            <v>60</v>
          </cell>
          <cell r="G245">
            <v>818049.8</v>
          </cell>
        </row>
        <row r="246">
          <cell r="A246">
            <v>1</v>
          </cell>
          <cell r="B246">
            <v>70</v>
          </cell>
          <cell r="G246">
            <v>369202.87</v>
          </cell>
        </row>
        <row r="247">
          <cell r="A247">
            <v>1</v>
          </cell>
          <cell r="B247">
            <v>80</v>
          </cell>
          <cell r="G247">
            <v>4744747.01</v>
          </cell>
        </row>
        <row r="248">
          <cell r="A248">
            <v>1</v>
          </cell>
          <cell r="B248">
            <v>180</v>
          </cell>
          <cell r="G248">
            <v>31840.09</v>
          </cell>
        </row>
        <row r="249">
          <cell r="A249">
            <v>1</v>
          </cell>
          <cell r="B249">
            <v>212</v>
          </cell>
          <cell r="G249">
            <v>11958.43</v>
          </cell>
        </row>
        <row r="250">
          <cell r="A250">
            <v>1</v>
          </cell>
          <cell r="B250">
            <v>303</v>
          </cell>
          <cell r="G250">
            <v>6462.72</v>
          </cell>
        </row>
        <row r="251">
          <cell r="A251">
            <v>2</v>
          </cell>
          <cell r="B251">
            <v>20</v>
          </cell>
          <cell r="G251">
            <v>1315587.95</v>
          </cell>
        </row>
        <row r="252">
          <cell r="A252">
            <v>2</v>
          </cell>
          <cell r="B252">
            <v>30</v>
          </cell>
          <cell r="G252">
            <v>752005.98</v>
          </cell>
        </row>
        <row r="253">
          <cell r="A253">
            <v>2</v>
          </cell>
          <cell r="B253">
            <v>40</v>
          </cell>
          <cell r="G253">
            <v>704344.2</v>
          </cell>
        </row>
        <row r="254">
          <cell r="A254">
            <v>2</v>
          </cell>
          <cell r="B254">
            <v>50</v>
          </cell>
          <cell r="G254">
            <v>1464133.81</v>
          </cell>
        </row>
        <row r="255">
          <cell r="A255">
            <v>2</v>
          </cell>
          <cell r="B255">
            <v>60</v>
          </cell>
          <cell r="G255">
            <v>818935.74</v>
          </cell>
        </row>
        <row r="256">
          <cell r="A256">
            <v>2</v>
          </cell>
          <cell r="B256">
            <v>70</v>
          </cell>
          <cell r="G256">
            <v>683633.73</v>
          </cell>
        </row>
        <row r="257">
          <cell r="A257">
            <v>2</v>
          </cell>
          <cell r="B257">
            <v>80</v>
          </cell>
          <cell r="G257">
            <v>4755579.7499999898</v>
          </cell>
        </row>
        <row r="258">
          <cell r="A258">
            <v>2</v>
          </cell>
          <cell r="B258">
            <v>180</v>
          </cell>
          <cell r="G258">
            <v>31840.09</v>
          </cell>
        </row>
        <row r="259">
          <cell r="A259">
            <v>2</v>
          </cell>
          <cell r="B259">
            <v>212</v>
          </cell>
          <cell r="G259">
            <v>11991.98</v>
          </cell>
        </row>
        <row r="260">
          <cell r="A260">
            <v>2</v>
          </cell>
          <cell r="B260">
            <v>303</v>
          </cell>
          <cell r="G260">
            <v>6462.72</v>
          </cell>
        </row>
        <row r="261">
          <cell r="A261">
            <v>3</v>
          </cell>
          <cell r="B261">
            <v>20</v>
          </cell>
          <cell r="G261">
            <v>1328847.02</v>
          </cell>
        </row>
        <row r="262">
          <cell r="A262">
            <v>3</v>
          </cell>
          <cell r="B262">
            <v>30</v>
          </cell>
          <cell r="G262">
            <v>744879.44</v>
          </cell>
        </row>
        <row r="263">
          <cell r="A263">
            <v>3</v>
          </cell>
          <cell r="B263">
            <v>40</v>
          </cell>
          <cell r="G263">
            <v>713648.25</v>
          </cell>
        </row>
        <row r="264">
          <cell r="A264">
            <v>3</v>
          </cell>
          <cell r="B264">
            <v>50</v>
          </cell>
          <cell r="G264">
            <v>1494106.9</v>
          </cell>
        </row>
        <row r="265">
          <cell r="A265">
            <v>3</v>
          </cell>
          <cell r="B265">
            <v>60</v>
          </cell>
          <cell r="G265">
            <v>832571.13</v>
          </cell>
        </row>
        <row r="266">
          <cell r="A266">
            <v>3</v>
          </cell>
          <cell r="B266">
            <v>70</v>
          </cell>
          <cell r="G266">
            <v>533400.14</v>
          </cell>
        </row>
        <row r="267">
          <cell r="A267">
            <v>3</v>
          </cell>
          <cell r="B267">
            <v>80</v>
          </cell>
          <cell r="G267">
            <v>4774858.24</v>
          </cell>
        </row>
        <row r="268">
          <cell r="A268">
            <v>3</v>
          </cell>
          <cell r="B268">
            <v>180</v>
          </cell>
          <cell r="G268">
            <v>30617.41</v>
          </cell>
        </row>
        <row r="269">
          <cell r="A269">
            <v>3</v>
          </cell>
          <cell r="B269">
            <v>212</v>
          </cell>
          <cell r="G269">
            <v>11961.56</v>
          </cell>
        </row>
        <row r="270">
          <cell r="A270">
            <v>3</v>
          </cell>
          <cell r="B270">
            <v>303</v>
          </cell>
          <cell r="G270">
            <v>6462.72</v>
          </cell>
        </row>
        <row r="271">
          <cell r="A271">
            <v>4</v>
          </cell>
          <cell r="B271">
            <v>20</v>
          </cell>
          <cell r="G271">
            <v>1315716.02</v>
          </cell>
        </row>
        <row r="272">
          <cell r="A272">
            <v>4</v>
          </cell>
          <cell r="B272">
            <v>30</v>
          </cell>
          <cell r="G272">
            <v>731652.65</v>
          </cell>
        </row>
        <row r="273">
          <cell r="A273">
            <v>4</v>
          </cell>
          <cell r="B273">
            <v>40</v>
          </cell>
          <cell r="G273">
            <v>493044.12</v>
          </cell>
        </row>
        <row r="274">
          <cell r="A274">
            <v>4</v>
          </cell>
          <cell r="B274">
            <v>50</v>
          </cell>
          <cell r="G274">
            <v>1448741.62</v>
          </cell>
        </row>
        <row r="275">
          <cell r="A275">
            <v>4</v>
          </cell>
          <cell r="B275">
            <v>60</v>
          </cell>
          <cell r="G275">
            <v>778700.99</v>
          </cell>
        </row>
        <row r="276">
          <cell r="A276">
            <v>4</v>
          </cell>
          <cell r="B276">
            <v>70</v>
          </cell>
          <cell r="G276">
            <v>535386.69999999995</v>
          </cell>
        </row>
        <row r="277">
          <cell r="A277">
            <v>4</v>
          </cell>
          <cell r="B277">
            <v>80</v>
          </cell>
          <cell r="G277">
            <v>4820538.5</v>
          </cell>
        </row>
        <row r="278">
          <cell r="A278">
            <v>4</v>
          </cell>
          <cell r="B278">
            <v>180</v>
          </cell>
          <cell r="G278">
            <v>30917.33</v>
          </cell>
        </row>
        <row r="279">
          <cell r="A279">
            <v>4</v>
          </cell>
          <cell r="B279">
            <v>212</v>
          </cell>
          <cell r="G279">
            <v>11945.16</v>
          </cell>
        </row>
        <row r="280">
          <cell r="A280">
            <v>4</v>
          </cell>
          <cell r="B280">
            <v>303</v>
          </cell>
          <cell r="G280">
            <v>6462.72</v>
          </cell>
        </row>
        <row r="281">
          <cell r="A281">
            <v>5</v>
          </cell>
          <cell r="B281">
            <v>20</v>
          </cell>
          <cell r="G281">
            <v>1321419.3799999999</v>
          </cell>
        </row>
        <row r="282">
          <cell r="A282">
            <v>5</v>
          </cell>
          <cell r="B282">
            <v>30</v>
          </cell>
          <cell r="G282">
            <v>740612.77</v>
          </cell>
        </row>
        <row r="283">
          <cell r="A283">
            <v>5</v>
          </cell>
          <cell r="B283">
            <v>40</v>
          </cell>
          <cell r="G283">
            <v>700490.55</v>
          </cell>
        </row>
        <row r="284">
          <cell r="A284">
            <v>5</v>
          </cell>
          <cell r="B284">
            <v>50</v>
          </cell>
          <cell r="G284">
            <v>1455893.74</v>
          </cell>
        </row>
        <row r="285">
          <cell r="A285">
            <v>5</v>
          </cell>
          <cell r="B285">
            <v>60</v>
          </cell>
          <cell r="G285">
            <v>780506.43</v>
          </cell>
        </row>
        <row r="286">
          <cell r="A286">
            <v>5</v>
          </cell>
          <cell r="B286">
            <v>70</v>
          </cell>
          <cell r="G286">
            <v>535954.4</v>
          </cell>
        </row>
        <row r="287">
          <cell r="A287">
            <v>5</v>
          </cell>
          <cell r="B287">
            <v>80</v>
          </cell>
          <cell r="G287">
            <v>4838267.54</v>
          </cell>
        </row>
        <row r="288">
          <cell r="A288">
            <v>5</v>
          </cell>
          <cell r="B288">
            <v>180</v>
          </cell>
          <cell r="G288">
            <v>30935.52</v>
          </cell>
        </row>
        <row r="289">
          <cell r="A289">
            <v>5</v>
          </cell>
          <cell r="B289">
            <v>212</v>
          </cell>
          <cell r="G289">
            <v>11945.16</v>
          </cell>
        </row>
        <row r="290">
          <cell r="A290">
            <v>5</v>
          </cell>
          <cell r="B290">
            <v>303</v>
          </cell>
          <cell r="G290">
            <v>6462.72</v>
          </cell>
        </row>
        <row r="291">
          <cell r="A291">
            <v>1</v>
          </cell>
          <cell r="B291">
            <v>10</v>
          </cell>
          <cell r="G291">
            <v>1009214.23</v>
          </cell>
        </row>
        <row r="292">
          <cell r="A292">
            <v>1</v>
          </cell>
          <cell r="B292">
            <v>20</v>
          </cell>
          <cell r="G292">
            <v>128461.51</v>
          </cell>
        </row>
        <row r="293">
          <cell r="A293">
            <v>1</v>
          </cell>
          <cell r="B293">
            <v>30</v>
          </cell>
          <cell r="G293">
            <v>91271.73</v>
          </cell>
        </row>
        <row r="294">
          <cell r="A294">
            <v>1</v>
          </cell>
          <cell r="B294">
            <v>40</v>
          </cell>
          <cell r="G294">
            <v>70475.399999999994</v>
          </cell>
        </row>
        <row r="295">
          <cell r="A295">
            <v>1</v>
          </cell>
          <cell r="B295">
            <v>50</v>
          </cell>
          <cell r="G295">
            <v>74877.899999999994</v>
          </cell>
        </row>
        <row r="296">
          <cell r="A296">
            <v>1</v>
          </cell>
          <cell r="B296">
            <v>60</v>
          </cell>
          <cell r="G296">
            <v>101847.09</v>
          </cell>
        </row>
        <row r="297">
          <cell r="A297">
            <v>1</v>
          </cell>
          <cell r="B297">
            <v>70</v>
          </cell>
          <cell r="G297">
            <v>44540.22</v>
          </cell>
        </row>
        <row r="298">
          <cell r="A298">
            <v>1</v>
          </cell>
          <cell r="B298">
            <v>212</v>
          </cell>
          <cell r="G298">
            <v>23.01</v>
          </cell>
        </row>
        <row r="299">
          <cell r="A299">
            <v>1</v>
          </cell>
          <cell r="B299">
            <v>303</v>
          </cell>
          <cell r="G299">
            <v>23.92</v>
          </cell>
        </row>
        <row r="300">
          <cell r="A300">
            <v>2</v>
          </cell>
          <cell r="B300">
            <v>10</v>
          </cell>
          <cell r="G300">
            <v>1022767.54</v>
          </cell>
        </row>
        <row r="301">
          <cell r="A301">
            <v>2</v>
          </cell>
          <cell r="B301">
            <v>20</v>
          </cell>
          <cell r="G301">
            <v>129203.5</v>
          </cell>
        </row>
        <row r="302">
          <cell r="A302">
            <v>2</v>
          </cell>
          <cell r="B302">
            <v>30</v>
          </cell>
          <cell r="G302">
            <v>89083.4</v>
          </cell>
        </row>
        <row r="303">
          <cell r="A303">
            <v>2</v>
          </cell>
          <cell r="B303">
            <v>40</v>
          </cell>
          <cell r="G303">
            <v>72001.64</v>
          </cell>
        </row>
        <row r="304">
          <cell r="A304">
            <v>2</v>
          </cell>
          <cell r="B304">
            <v>50</v>
          </cell>
          <cell r="G304">
            <v>73445.23</v>
          </cell>
        </row>
        <row r="305">
          <cell r="A305">
            <v>2</v>
          </cell>
          <cell r="B305">
            <v>60</v>
          </cell>
          <cell r="G305">
            <v>103090.68</v>
          </cell>
        </row>
        <row r="306">
          <cell r="A306">
            <v>2</v>
          </cell>
          <cell r="B306">
            <v>70</v>
          </cell>
          <cell r="G306">
            <v>44677.72</v>
          </cell>
        </row>
        <row r="307">
          <cell r="A307">
            <v>2</v>
          </cell>
          <cell r="B307">
            <v>212</v>
          </cell>
          <cell r="G307">
            <v>23.01</v>
          </cell>
        </row>
        <row r="308">
          <cell r="A308">
            <v>2</v>
          </cell>
          <cell r="B308">
            <v>303</v>
          </cell>
          <cell r="G308">
            <v>23.92</v>
          </cell>
        </row>
        <row r="309">
          <cell r="A309">
            <v>3</v>
          </cell>
          <cell r="B309">
            <v>10</v>
          </cell>
          <cell r="G309">
            <v>1018277.23</v>
          </cell>
        </row>
        <row r="310">
          <cell r="A310">
            <v>3</v>
          </cell>
          <cell r="B310">
            <v>20</v>
          </cell>
          <cell r="G310">
            <v>129040.22</v>
          </cell>
        </row>
        <row r="311">
          <cell r="A311">
            <v>3</v>
          </cell>
          <cell r="B311">
            <v>30</v>
          </cell>
          <cell r="G311">
            <v>106351.7</v>
          </cell>
        </row>
        <row r="312">
          <cell r="A312">
            <v>3</v>
          </cell>
          <cell r="B312">
            <v>40</v>
          </cell>
          <cell r="G312">
            <v>71510.36</v>
          </cell>
        </row>
        <row r="313">
          <cell r="A313">
            <v>3</v>
          </cell>
          <cell r="B313">
            <v>50</v>
          </cell>
          <cell r="G313">
            <v>73426.52</v>
          </cell>
        </row>
        <row r="314">
          <cell r="A314">
            <v>3</v>
          </cell>
          <cell r="B314">
            <v>60</v>
          </cell>
          <cell r="G314">
            <v>107176.62</v>
          </cell>
        </row>
        <row r="315">
          <cell r="A315">
            <v>3</v>
          </cell>
          <cell r="B315">
            <v>70</v>
          </cell>
          <cell r="G315">
            <v>44671.33</v>
          </cell>
        </row>
        <row r="316">
          <cell r="A316">
            <v>3</v>
          </cell>
          <cell r="B316">
            <v>212</v>
          </cell>
          <cell r="G316">
            <v>23.01</v>
          </cell>
        </row>
        <row r="317">
          <cell r="A317">
            <v>3</v>
          </cell>
          <cell r="B317">
            <v>303</v>
          </cell>
          <cell r="G317">
            <v>23.92</v>
          </cell>
        </row>
        <row r="318">
          <cell r="A318">
            <v>4</v>
          </cell>
          <cell r="B318">
            <v>20</v>
          </cell>
          <cell r="G318">
            <v>477987.76</v>
          </cell>
        </row>
        <row r="319">
          <cell r="A319">
            <v>4</v>
          </cell>
          <cell r="B319">
            <v>30</v>
          </cell>
          <cell r="G319">
            <v>322740.57</v>
          </cell>
        </row>
        <row r="320">
          <cell r="A320">
            <v>4</v>
          </cell>
          <cell r="B320">
            <v>40</v>
          </cell>
          <cell r="G320">
            <v>366388.22</v>
          </cell>
        </row>
        <row r="321">
          <cell r="A321">
            <v>4</v>
          </cell>
          <cell r="B321">
            <v>50</v>
          </cell>
          <cell r="G321">
            <v>383534.95</v>
          </cell>
        </row>
        <row r="322">
          <cell r="A322">
            <v>4</v>
          </cell>
          <cell r="B322">
            <v>60</v>
          </cell>
          <cell r="G322">
            <v>280671.84000000003</v>
          </cell>
        </row>
        <row r="323">
          <cell r="A323">
            <v>4</v>
          </cell>
          <cell r="B323">
            <v>70</v>
          </cell>
          <cell r="G323">
            <v>322725.84999999998</v>
          </cell>
        </row>
        <row r="324">
          <cell r="A324">
            <v>4</v>
          </cell>
          <cell r="B324">
            <v>212</v>
          </cell>
          <cell r="G324">
            <v>23.01</v>
          </cell>
        </row>
        <row r="325">
          <cell r="A325">
            <v>4</v>
          </cell>
          <cell r="B325">
            <v>303</v>
          </cell>
          <cell r="G325">
            <v>23.92</v>
          </cell>
        </row>
        <row r="326">
          <cell r="A326">
            <v>5</v>
          </cell>
          <cell r="B326">
            <v>20</v>
          </cell>
          <cell r="G326">
            <v>478498.21</v>
          </cell>
        </row>
        <row r="327">
          <cell r="A327">
            <v>5</v>
          </cell>
          <cell r="B327">
            <v>30</v>
          </cell>
          <cell r="G327">
            <v>323648.68</v>
          </cell>
        </row>
        <row r="328">
          <cell r="A328">
            <v>5</v>
          </cell>
          <cell r="B328">
            <v>40</v>
          </cell>
          <cell r="G328">
            <v>252841.81</v>
          </cell>
        </row>
        <row r="329">
          <cell r="A329">
            <v>5</v>
          </cell>
          <cell r="B329">
            <v>50</v>
          </cell>
          <cell r="G329">
            <v>383140.52</v>
          </cell>
        </row>
        <row r="330">
          <cell r="A330">
            <v>5</v>
          </cell>
          <cell r="B330">
            <v>60</v>
          </cell>
          <cell r="G330">
            <v>280022.95</v>
          </cell>
        </row>
        <row r="331">
          <cell r="A331">
            <v>5</v>
          </cell>
          <cell r="B331">
            <v>70</v>
          </cell>
          <cell r="G331">
            <v>322328.09999999998</v>
          </cell>
        </row>
        <row r="332">
          <cell r="A332">
            <v>5</v>
          </cell>
          <cell r="B332">
            <v>212</v>
          </cell>
          <cell r="G332">
            <v>23.01</v>
          </cell>
        </row>
        <row r="333">
          <cell r="A333">
            <v>5</v>
          </cell>
          <cell r="B333">
            <v>303</v>
          </cell>
          <cell r="G333">
            <v>23.92</v>
          </cell>
        </row>
        <row r="334">
          <cell r="A334">
            <v>1</v>
          </cell>
          <cell r="B334">
            <v>221</v>
          </cell>
          <cell r="G334">
            <v>66.95</v>
          </cell>
        </row>
        <row r="335">
          <cell r="A335">
            <v>2</v>
          </cell>
          <cell r="B335">
            <v>221</v>
          </cell>
          <cell r="G335">
            <v>66.95</v>
          </cell>
        </row>
        <row r="336">
          <cell r="A336">
            <v>3</v>
          </cell>
          <cell r="B336">
            <v>221</v>
          </cell>
          <cell r="G336">
            <v>66.95</v>
          </cell>
        </row>
        <row r="337">
          <cell r="A337">
            <v>4</v>
          </cell>
          <cell r="B337">
            <v>221</v>
          </cell>
          <cell r="G337">
            <v>66.95</v>
          </cell>
        </row>
        <row r="338">
          <cell r="A338">
            <v>5</v>
          </cell>
          <cell r="B338">
            <v>221</v>
          </cell>
          <cell r="G338">
            <v>66.95</v>
          </cell>
        </row>
        <row r="339">
          <cell r="A339">
            <v>1</v>
          </cell>
          <cell r="B339">
            <v>40</v>
          </cell>
          <cell r="G339">
            <v>3.59</v>
          </cell>
        </row>
        <row r="340">
          <cell r="A340">
            <v>2</v>
          </cell>
          <cell r="B340">
            <v>40</v>
          </cell>
          <cell r="G340">
            <v>3.59</v>
          </cell>
        </row>
        <row r="341">
          <cell r="A341">
            <v>3</v>
          </cell>
          <cell r="B341">
            <v>40</v>
          </cell>
          <cell r="G341">
            <v>3.59</v>
          </cell>
        </row>
        <row r="342">
          <cell r="A342">
            <v>4</v>
          </cell>
          <cell r="B342">
            <v>40</v>
          </cell>
          <cell r="G342">
            <v>3.59</v>
          </cell>
        </row>
        <row r="343">
          <cell r="A343">
            <v>5</v>
          </cell>
          <cell r="B343">
            <v>40</v>
          </cell>
          <cell r="G343">
            <v>3.59</v>
          </cell>
        </row>
        <row r="344">
          <cell r="A344">
            <v>1</v>
          </cell>
          <cell r="B344">
            <v>10</v>
          </cell>
          <cell r="G344">
            <v>163477.16</v>
          </cell>
        </row>
        <row r="345">
          <cell r="A345">
            <v>1</v>
          </cell>
          <cell r="B345">
            <v>10</v>
          </cell>
          <cell r="G345">
            <v>57147.56</v>
          </cell>
        </row>
        <row r="346">
          <cell r="A346">
            <v>1</v>
          </cell>
          <cell r="B346">
            <v>20</v>
          </cell>
          <cell r="G346">
            <v>191.52</v>
          </cell>
        </row>
        <row r="347">
          <cell r="A347">
            <v>1</v>
          </cell>
          <cell r="B347">
            <v>20</v>
          </cell>
          <cell r="G347">
            <v>104747.45</v>
          </cell>
        </row>
        <row r="348">
          <cell r="A348">
            <v>1</v>
          </cell>
          <cell r="B348">
            <v>30</v>
          </cell>
          <cell r="G348">
            <v>2078.36</v>
          </cell>
        </row>
        <row r="349">
          <cell r="A349">
            <v>1</v>
          </cell>
          <cell r="B349">
            <v>30</v>
          </cell>
          <cell r="G349">
            <v>9103.9</v>
          </cell>
        </row>
        <row r="350">
          <cell r="A350">
            <v>1</v>
          </cell>
          <cell r="B350">
            <v>40</v>
          </cell>
          <cell r="G350">
            <v>958.32</v>
          </cell>
        </row>
        <row r="351">
          <cell r="A351">
            <v>1</v>
          </cell>
          <cell r="B351">
            <v>40</v>
          </cell>
          <cell r="G351">
            <v>5679.37</v>
          </cell>
        </row>
        <row r="352">
          <cell r="A352">
            <v>1</v>
          </cell>
          <cell r="B352">
            <v>50</v>
          </cell>
          <cell r="G352">
            <v>32444.46</v>
          </cell>
        </row>
        <row r="353">
          <cell r="A353">
            <v>1</v>
          </cell>
          <cell r="B353">
            <v>60</v>
          </cell>
          <cell r="G353">
            <v>66.81</v>
          </cell>
        </row>
        <row r="354">
          <cell r="A354">
            <v>1</v>
          </cell>
          <cell r="B354">
            <v>60</v>
          </cell>
          <cell r="G354">
            <v>3637.48</v>
          </cell>
        </row>
        <row r="355">
          <cell r="A355">
            <v>1</v>
          </cell>
          <cell r="B355">
            <v>70</v>
          </cell>
          <cell r="G355">
            <v>45444.81</v>
          </cell>
        </row>
        <row r="356">
          <cell r="A356">
            <v>1</v>
          </cell>
          <cell r="B356">
            <v>212</v>
          </cell>
          <cell r="G356">
            <v>9199.1</v>
          </cell>
        </row>
        <row r="357">
          <cell r="A357">
            <v>2</v>
          </cell>
          <cell r="B357">
            <v>10</v>
          </cell>
          <cell r="G357">
            <v>163477.16</v>
          </cell>
        </row>
        <row r="358">
          <cell r="A358">
            <v>2</v>
          </cell>
          <cell r="B358">
            <v>10</v>
          </cell>
          <cell r="G358">
            <v>57514.7</v>
          </cell>
        </row>
        <row r="359">
          <cell r="A359">
            <v>2</v>
          </cell>
          <cell r="B359">
            <v>20</v>
          </cell>
          <cell r="G359">
            <v>191.52</v>
          </cell>
        </row>
        <row r="360">
          <cell r="A360">
            <v>2</v>
          </cell>
          <cell r="B360">
            <v>20</v>
          </cell>
          <cell r="G360">
            <v>104779.2</v>
          </cell>
        </row>
        <row r="361">
          <cell r="A361">
            <v>2</v>
          </cell>
          <cell r="B361">
            <v>30</v>
          </cell>
          <cell r="G361">
            <v>2078.36</v>
          </cell>
        </row>
        <row r="362">
          <cell r="A362">
            <v>2</v>
          </cell>
          <cell r="B362">
            <v>30</v>
          </cell>
          <cell r="G362">
            <v>9102.4500000000007</v>
          </cell>
        </row>
        <row r="363">
          <cell r="A363">
            <v>2</v>
          </cell>
          <cell r="B363">
            <v>40</v>
          </cell>
          <cell r="G363">
            <v>958.32</v>
          </cell>
        </row>
        <row r="364">
          <cell r="A364">
            <v>2</v>
          </cell>
          <cell r="B364">
            <v>40</v>
          </cell>
          <cell r="G364">
            <v>5679.37</v>
          </cell>
        </row>
        <row r="365">
          <cell r="A365">
            <v>2</v>
          </cell>
          <cell r="B365">
            <v>50</v>
          </cell>
          <cell r="G365">
            <v>20277.27</v>
          </cell>
        </row>
        <row r="366">
          <cell r="A366">
            <v>2</v>
          </cell>
          <cell r="B366">
            <v>60</v>
          </cell>
          <cell r="G366">
            <v>22.2</v>
          </cell>
        </row>
        <row r="367">
          <cell r="A367">
            <v>2</v>
          </cell>
          <cell r="B367">
            <v>60</v>
          </cell>
          <cell r="G367">
            <v>3690.99</v>
          </cell>
        </row>
        <row r="368">
          <cell r="A368">
            <v>2</v>
          </cell>
          <cell r="B368">
            <v>70</v>
          </cell>
          <cell r="G368">
            <v>45450.86</v>
          </cell>
        </row>
        <row r="369">
          <cell r="A369">
            <v>2</v>
          </cell>
          <cell r="B369">
            <v>212</v>
          </cell>
          <cell r="G369">
            <v>9199.11</v>
          </cell>
        </row>
        <row r="370">
          <cell r="A370">
            <v>3</v>
          </cell>
          <cell r="B370">
            <v>10</v>
          </cell>
          <cell r="G370">
            <v>163477.16</v>
          </cell>
        </row>
        <row r="371">
          <cell r="A371">
            <v>3</v>
          </cell>
          <cell r="B371">
            <v>10</v>
          </cell>
          <cell r="G371">
            <v>57514.7</v>
          </cell>
        </row>
        <row r="372">
          <cell r="A372">
            <v>3</v>
          </cell>
          <cell r="B372">
            <v>20</v>
          </cell>
          <cell r="G372">
            <v>191.52</v>
          </cell>
        </row>
        <row r="373">
          <cell r="A373">
            <v>3</v>
          </cell>
          <cell r="B373">
            <v>20</v>
          </cell>
          <cell r="G373">
            <v>104779.2</v>
          </cell>
        </row>
        <row r="374">
          <cell r="A374">
            <v>3</v>
          </cell>
          <cell r="B374">
            <v>30</v>
          </cell>
          <cell r="G374">
            <v>2078.36</v>
          </cell>
        </row>
        <row r="375">
          <cell r="A375">
            <v>3</v>
          </cell>
          <cell r="B375">
            <v>30</v>
          </cell>
          <cell r="G375">
            <v>9102.4500000000007</v>
          </cell>
        </row>
        <row r="376">
          <cell r="A376">
            <v>3</v>
          </cell>
          <cell r="B376">
            <v>40</v>
          </cell>
          <cell r="G376">
            <v>958.32</v>
          </cell>
        </row>
        <row r="377">
          <cell r="A377">
            <v>3</v>
          </cell>
          <cell r="B377">
            <v>40</v>
          </cell>
          <cell r="G377">
            <v>5679.37</v>
          </cell>
        </row>
        <row r="378">
          <cell r="A378">
            <v>3</v>
          </cell>
          <cell r="B378">
            <v>50</v>
          </cell>
          <cell r="G378">
            <v>19805.580000000002</v>
          </cell>
        </row>
        <row r="379">
          <cell r="A379">
            <v>3</v>
          </cell>
          <cell r="B379">
            <v>60</v>
          </cell>
          <cell r="G379">
            <v>47.18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70</v>
          </cell>
          <cell r="G381">
            <v>45450.86</v>
          </cell>
        </row>
        <row r="382">
          <cell r="A382">
            <v>3</v>
          </cell>
          <cell r="B382">
            <v>212</v>
          </cell>
          <cell r="G382">
            <v>10279.450000000001</v>
          </cell>
        </row>
        <row r="383">
          <cell r="A383">
            <v>4</v>
          </cell>
          <cell r="B383">
            <v>212</v>
          </cell>
          <cell r="G383">
            <v>9559.2199999999993</v>
          </cell>
        </row>
        <row r="384">
          <cell r="A384">
            <v>5</v>
          </cell>
          <cell r="B384">
            <v>212</v>
          </cell>
          <cell r="G384">
            <v>9559.23</v>
          </cell>
        </row>
        <row r="385">
          <cell r="A385">
            <v>1</v>
          </cell>
          <cell r="B385">
            <v>20</v>
          </cell>
          <cell r="G385">
            <v>-4732.8599999999997</v>
          </cell>
        </row>
        <row r="386">
          <cell r="A386">
            <v>1</v>
          </cell>
          <cell r="B386">
            <v>50</v>
          </cell>
          <cell r="G386">
            <v>47207.23</v>
          </cell>
        </row>
        <row r="387">
          <cell r="A387">
            <v>1</v>
          </cell>
          <cell r="B387">
            <v>60</v>
          </cell>
          <cell r="G387">
            <v>31438.55</v>
          </cell>
        </row>
        <row r="388">
          <cell r="A388">
            <v>1</v>
          </cell>
          <cell r="B388">
            <v>80</v>
          </cell>
          <cell r="G388">
            <v>62127.74</v>
          </cell>
        </row>
        <row r="389">
          <cell r="A389">
            <v>1</v>
          </cell>
          <cell r="B389">
            <v>80</v>
          </cell>
          <cell r="G389">
            <v>532736.51</v>
          </cell>
        </row>
        <row r="390">
          <cell r="A390">
            <v>1</v>
          </cell>
          <cell r="B390">
            <v>80</v>
          </cell>
          <cell r="G390">
            <v>52991.02</v>
          </cell>
        </row>
        <row r="391">
          <cell r="A391">
            <v>1</v>
          </cell>
          <cell r="B391">
            <v>180</v>
          </cell>
          <cell r="G391">
            <v>152768.95000000001</v>
          </cell>
        </row>
        <row r="392">
          <cell r="A392">
            <v>1</v>
          </cell>
          <cell r="B392">
            <v>180</v>
          </cell>
          <cell r="G392">
            <v>-68641.850000000006</v>
          </cell>
        </row>
        <row r="393">
          <cell r="A393">
            <v>2</v>
          </cell>
          <cell r="B393">
            <v>20</v>
          </cell>
          <cell r="G393">
            <v>-4732.8599999999997</v>
          </cell>
        </row>
        <row r="394">
          <cell r="A394">
            <v>2</v>
          </cell>
          <cell r="B394">
            <v>50</v>
          </cell>
          <cell r="G394">
            <v>47207.23</v>
          </cell>
        </row>
        <row r="395">
          <cell r="A395">
            <v>2</v>
          </cell>
          <cell r="B395">
            <v>60</v>
          </cell>
          <cell r="G395">
            <v>31438.55</v>
          </cell>
        </row>
        <row r="396">
          <cell r="A396">
            <v>2</v>
          </cell>
          <cell r="B396">
            <v>80</v>
          </cell>
          <cell r="G396">
            <v>62127.73</v>
          </cell>
        </row>
        <row r="397">
          <cell r="A397">
            <v>2</v>
          </cell>
          <cell r="B397">
            <v>80</v>
          </cell>
          <cell r="G397">
            <v>532900.66</v>
          </cell>
        </row>
        <row r="398">
          <cell r="A398">
            <v>2</v>
          </cell>
          <cell r="B398">
            <v>80</v>
          </cell>
          <cell r="G398">
            <v>322036.27</v>
          </cell>
        </row>
        <row r="399">
          <cell r="A399">
            <v>2</v>
          </cell>
          <cell r="B399">
            <v>180</v>
          </cell>
          <cell r="G399">
            <v>131914.04999999999</v>
          </cell>
        </row>
        <row r="400">
          <cell r="A400">
            <v>2</v>
          </cell>
          <cell r="B400">
            <v>180</v>
          </cell>
          <cell r="G400">
            <v>-68641.850000000006</v>
          </cell>
        </row>
        <row r="401">
          <cell r="A401">
            <v>3</v>
          </cell>
          <cell r="B401">
            <v>20</v>
          </cell>
          <cell r="G401">
            <v>-4732.8599999999997</v>
          </cell>
        </row>
        <row r="402">
          <cell r="A402">
            <v>3</v>
          </cell>
          <cell r="B402">
            <v>50</v>
          </cell>
          <cell r="G402">
            <v>47207.23</v>
          </cell>
        </row>
        <row r="403">
          <cell r="A403">
            <v>3</v>
          </cell>
          <cell r="B403">
            <v>60</v>
          </cell>
          <cell r="G403">
            <v>31438.55</v>
          </cell>
        </row>
        <row r="404">
          <cell r="A404">
            <v>3</v>
          </cell>
          <cell r="B404">
            <v>80</v>
          </cell>
          <cell r="G404">
            <v>-124255.47</v>
          </cell>
        </row>
        <row r="405">
          <cell r="A405">
            <v>3</v>
          </cell>
          <cell r="B405">
            <v>80</v>
          </cell>
          <cell r="G405">
            <v>-1065637.17</v>
          </cell>
        </row>
        <row r="406">
          <cell r="A406">
            <v>3</v>
          </cell>
          <cell r="B406">
            <v>80</v>
          </cell>
          <cell r="G406">
            <v>-1132812.51</v>
          </cell>
        </row>
        <row r="407">
          <cell r="A407">
            <v>3</v>
          </cell>
          <cell r="B407">
            <v>80</v>
          </cell>
          <cell r="G407">
            <v>409563.2</v>
          </cell>
        </row>
        <row r="408">
          <cell r="A408">
            <v>3</v>
          </cell>
          <cell r="B408">
            <v>180</v>
          </cell>
          <cell r="G408">
            <v>-284683</v>
          </cell>
        </row>
        <row r="409">
          <cell r="A409">
            <v>3</v>
          </cell>
          <cell r="B409">
            <v>180</v>
          </cell>
          <cell r="G409">
            <v>-68641.850000000006</v>
          </cell>
        </row>
        <row r="410">
          <cell r="A410">
            <v>4</v>
          </cell>
          <cell r="B410">
            <v>20</v>
          </cell>
          <cell r="G410">
            <v>-4732.8599999999997</v>
          </cell>
        </row>
        <row r="411">
          <cell r="A411">
            <v>4</v>
          </cell>
          <cell r="B411">
            <v>50</v>
          </cell>
          <cell r="G411">
            <v>47207.23</v>
          </cell>
        </row>
        <row r="412">
          <cell r="A412">
            <v>4</v>
          </cell>
          <cell r="B412">
            <v>60</v>
          </cell>
          <cell r="G412">
            <v>31438.55</v>
          </cell>
        </row>
        <row r="413">
          <cell r="A413">
            <v>4</v>
          </cell>
          <cell r="B413">
            <v>80</v>
          </cell>
          <cell r="G413">
            <v>75520.83</v>
          </cell>
        </row>
        <row r="414">
          <cell r="A414">
            <v>4</v>
          </cell>
          <cell r="B414">
            <v>80</v>
          </cell>
          <cell r="G414">
            <v>515611.14</v>
          </cell>
        </row>
        <row r="415">
          <cell r="A415">
            <v>4</v>
          </cell>
          <cell r="B415">
            <v>180</v>
          </cell>
          <cell r="G415">
            <v>-453125</v>
          </cell>
        </row>
        <row r="416">
          <cell r="A416">
            <v>4</v>
          </cell>
          <cell r="B416">
            <v>180</v>
          </cell>
          <cell r="G416">
            <v>-68641.850000000006</v>
          </cell>
        </row>
        <row r="417">
          <cell r="A417">
            <v>5</v>
          </cell>
          <cell r="B417">
            <v>20</v>
          </cell>
          <cell r="G417">
            <v>-4732.8599999999997</v>
          </cell>
        </row>
        <row r="418">
          <cell r="A418">
            <v>5</v>
          </cell>
          <cell r="B418">
            <v>50</v>
          </cell>
          <cell r="G418">
            <v>47207.23</v>
          </cell>
        </row>
        <row r="419">
          <cell r="A419">
            <v>5</v>
          </cell>
          <cell r="B419">
            <v>60</v>
          </cell>
          <cell r="G419">
            <v>31438.55</v>
          </cell>
        </row>
        <row r="420">
          <cell r="A420">
            <v>5</v>
          </cell>
          <cell r="B420">
            <v>80</v>
          </cell>
          <cell r="G420">
            <v>620383.53</v>
          </cell>
        </row>
        <row r="421">
          <cell r="A421">
            <v>5</v>
          </cell>
          <cell r="B421">
            <v>80</v>
          </cell>
          <cell r="G421">
            <v>-264322.92</v>
          </cell>
        </row>
        <row r="422">
          <cell r="A422">
            <v>5</v>
          </cell>
          <cell r="B422">
            <v>80</v>
          </cell>
          <cell r="G422">
            <v>555066.78</v>
          </cell>
        </row>
        <row r="423">
          <cell r="A423">
            <v>5</v>
          </cell>
          <cell r="B423">
            <v>180</v>
          </cell>
          <cell r="G423">
            <v>-113281.25</v>
          </cell>
        </row>
        <row r="424">
          <cell r="A424">
            <v>5</v>
          </cell>
          <cell r="B424">
            <v>180</v>
          </cell>
          <cell r="G424">
            <v>-68641.850000000006</v>
          </cell>
        </row>
        <row r="425">
          <cell r="A425">
            <v>1</v>
          </cell>
          <cell r="B425">
            <v>212</v>
          </cell>
          <cell r="G425">
            <v>8394</v>
          </cell>
        </row>
        <row r="426">
          <cell r="A426">
            <v>1</v>
          </cell>
          <cell r="B426">
            <v>221</v>
          </cell>
          <cell r="G426">
            <v>7755</v>
          </cell>
        </row>
        <row r="427">
          <cell r="A427">
            <v>2</v>
          </cell>
          <cell r="B427">
            <v>212</v>
          </cell>
          <cell r="G427">
            <v>8394</v>
          </cell>
        </row>
        <row r="428">
          <cell r="A428">
            <v>2</v>
          </cell>
          <cell r="B428">
            <v>221</v>
          </cell>
          <cell r="G428">
            <v>7755</v>
          </cell>
        </row>
        <row r="429">
          <cell r="A429">
            <v>3</v>
          </cell>
          <cell r="B429">
            <v>212</v>
          </cell>
          <cell r="G429">
            <v>8394</v>
          </cell>
        </row>
        <row r="430">
          <cell r="A430">
            <v>3</v>
          </cell>
          <cell r="B430">
            <v>221</v>
          </cell>
          <cell r="G430">
            <v>7755</v>
          </cell>
        </row>
        <row r="431">
          <cell r="A431">
            <v>4</v>
          </cell>
          <cell r="B431">
            <v>212</v>
          </cell>
          <cell r="G431">
            <v>8394</v>
          </cell>
        </row>
        <row r="432">
          <cell r="A432">
            <v>4</v>
          </cell>
          <cell r="B432">
            <v>221</v>
          </cell>
          <cell r="G432">
            <v>7755</v>
          </cell>
        </row>
        <row r="433">
          <cell r="A433">
            <v>5</v>
          </cell>
          <cell r="B433">
            <v>212</v>
          </cell>
          <cell r="G433">
            <v>8394</v>
          </cell>
        </row>
        <row r="434">
          <cell r="A434">
            <v>5</v>
          </cell>
          <cell r="B434">
            <v>221</v>
          </cell>
          <cell r="G434">
            <v>7755</v>
          </cell>
        </row>
        <row r="435">
          <cell r="A435">
            <v>1</v>
          </cell>
          <cell r="B435">
            <v>80</v>
          </cell>
          <cell r="G435">
            <v>5724.59</v>
          </cell>
        </row>
        <row r="436">
          <cell r="A436">
            <v>1</v>
          </cell>
          <cell r="B436">
            <v>180</v>
          </cell>
          <cell r="G436">
            <v>13755.75</v>
          </cell>
        </row>
        <row r="437">
          <cell r="A437">
            <v>1</v>
          </cell>
          <cell r="B437">
            <v>212</v>
          </cell>
          <cell r="G437">
            <v>71983.679999999993</v>
          </cell>
        </row>
        <row r="438">
          <cell r="A438">
            <v>2</v>
          </cell>
          <cell r="B438">
            <v>80</v>
          </cell>
          <cell r="G438">
            <v>5724.59</v>
          </cell>
        </row>
        <row r="439">
          <cell r="A439">
            <v>2</v>
          </cell>
          <cell r="B439">
            <v>180</v>
          </cell>
          <cell r="G439">
            <v>13755.75</v>
          </cell>
        </row>
        <row r="440">
          <cell r="A440">
            <v>2</v>
          </cell>
          <cell r="B440">
            <v>212</v>
          </cell>
          <cell r="G440">
            <v>72969.84</v>
          </cell>
        </row>
        <row r="441">
          <cell r="A441">
            <v>3</v>
          </cell>
          <cell r="B441">
            <v>80</v>
          </cell>
          <cell r="G441">
            <v>5724.59</v>
          </cell>
        </row>
        <row r="442">
          <cell r="A442">
            <v>3</v>
          </cell>
          <cell r="B442">
            <v>180</v>
          </cell>
          <cell r="G442">
            <v>13755.75</v>
          </cell>
        </row>
        <row r="443">
          <cell r="A443">
            <v>3</v>
          </cell>
          <cell r="B443">
            <v>212</v>
          </cell>
          <cell r="G443">
            <v>73228.5</v>
          </cell>
        </row>
        <row r="444">
          <cell r="A444">
            <v>4</v>
          </cell>
          <cell r="B444">
            <v>80</v>
          </cell>
          <cell r="G444">
            <v>5724.59</v>
          </cell>
        </row>
        <row r="445">
          <cell r="A445">
            <v>4</v>
          </cell>
          <cell r="B445">
            <v>180</v>
          </cell>
          <cell r="G445">
            <v>13755.75</v>
          </cell>
        </row>
        <row r="446">
          <cell r="A446">
            <v>4</v>
          </cell>
          <cell r="B446">
            <v>212</v>
          </cell>
          <cell r="G446">
            <v>73246.240000000005</v>
          </cell>
        </row>
        <row r="447">
          <cell r="A447">
            <v>5</v>
          </cell>
          <cell r="B447">
            <v>80</v>
          </cell>
          <cell r="G447">
            <v>5724.59</v>
          </cell>
        </row>
        <row r="448">
          <cell r="A448">
            <v>5</v>
          </cell>
          <cell r="B448">
            <v>180</v>
          </cell>
          <cell r="G448">
            <v>13755.75</v>
          </cell>
        </row>
        <row r="449">
          <cell r="A449">
            <v>5</v>
          </cell>
          <cell r="B449">
            <v>212</v>
          </cell>
          <cell r="G449">
            <v>73247</v>
          </cell>
        </row>
        <row r="450">
          <cell r="A450">
            <v>1</v>
          </cell>
          <cell r="B450">
            <v>80</v>
          </cell>
          <cell r="G450">
            <v>1288.1500000000001</v>
          </cell>
        </row>
        <row r="451">
          <cell r="A451">
            <v>1</v>
          </cell>
          <cell r="B451">
            <v>180</v>
          </cell>
          <cell r="G451">
            <v>1133.5</v>
          </cell>
        </row>
        <row r="452">
          <cell r="A452">
            <v>2</v>
          </cell>
          <cell r="B452">
            <v>80</v>
          </cell>
          <cell r="G452">
            <v>1300.6500000000001</v>
          </cell>
        </row>
        <row r="453">
          <cell r="A453">
            <v>2</v>
          </cell>
          <cell r="B453">
            <v>180</v>
          </cell>
          <cell r="G453">
            <v>1133.5</v>
          </cell>
        </row>
        <row r="454">
          <cell r="A454">
            <v>2</v>
          </cell>
          <cell r="B454">
            <v>301</v>
          </cell>
          <cell r="G454">
            <v>81</v>
          </cell>
        </row>
        <row r="455">
          <cell r="A455">
            <v>3</v>
          </cell>
          <cell r="B455">
            <v>80</v>
          </cell>
          <cell r="G455">
            <v>1300.6500000000001</v>
          </cell>
        </row>
        <row r="456">
          <cell r="A456">
            <v>3</v>
          </cell>
          <cell r="B456">
            <v>180</v>
          </cell>
          <cell r="G456">
            <v>1133.9100000000001</v>
          </cell>
        </row>
        <row r="457">
          <cell r="A457">
            <v>3</v>
          </cell>
          <cell r="B457">
            <v>301</v>
          </cell>
          <cell r="G457">
            <v>81</v>
          </cell>
        </row>
        <row r="458">
          <cell r="A458">
            <v>4</v>
          </cell>
          <cell r="B458">
            <v>80</v>
          </cell>
          <cell r="G458">
            <v>1324.15</v>
          </cell>
        </row>
        <row r="459">
          <cell r="A459">
            <v>4</v>
          </cell>
          <cell r="B459">
            <v>180</v>
          </cell>
          <cell r="G459">
            <v>1133.9100000000001</v>
          </cell>
        </row>
        <row r="460">
          <cell r="A460">
            <v>4</v>
          </cell>
          <cell r="B460">
            <v>301</v>
          </cell>
          <cell r="G460">
            <v>81</v>
          </cell>
        </row>
        <row r="461">
          <cell r="A461">
            <v>5</v>
          </cell>
          <cell r="B461">
            <v>80</v>
          </cell>
          <cell r="G461">
            <v>1324.15</v>
          </cell>
        </row>
        <row r="462">
          <cell r="A462">
            <v>5</v>
          </cell>
          <cell r="B462">
            <v>180</v>
          </cell>
          <cell r="G462">
            <v>1133.9100000000001</v>
          </cell>
        </row>
        <row r="463">
          <cell r="A463">
            <v>5</v>
          </cell>
          <cell r="B463">
            <v>301</v>
          </cell>
          <cell r="G463">
            <v>81</v>
          </cell>
        </row>
        <row r="464">
          <cell r="A464">
            <v>1</v>
          </cell>
          <cell r="B464">
            <v>212</v>
          </cell>
          <cell r="G464">
            <v>16875</v>
          </cell>
        </row>
        <row r="465">
          <cell r="A465">
            <v>2</v>
          </cell>
          <cell r="B465">
            <v>212</v>
          </cell>
          <cell r="G465">
            <v>16875</v>
          </cell>
        </row>
        <row r="466">
          <cell r="A466">
            <v>3</v>
          </cell>
          <cell r="B466">
            <v>212</v>
          </cell>
          <cell r="G466">
            <v>16875</v>
          </cell>
        </row>
        <row r="467">
          <cell r="A467">
            <v>4</v>
          </cell>
          <cell r="B467">
            <v>212</v>
          </cell>
          <cell r="G467">
            <v>16875</v>
          </cell>
        </row>
        <row r="468">
          <cell r="A468">
            <v>5</v>
          </cell>
          <cell r="B468">
            <v>212</v>
          </cell>
          <cell r="G468">
            <v>452.83</v>
          </cell>
        </row>
        <row r="469">
          <cell r="A469">
            <v>1</v>
          </cell>
          <cell r="B469">
            <v>212</v>
          </cell>
          <cell r="G469">
            <v>48711.5</v>
          </cell>
        </row>
        <row r="470">
          <cell r="A470">
            <v>2</v>
          </cell>
          <cell r="B470">
            <v>212</v>
          </cell>
          <cell r="G470">
            <v>48711.5</v>
          </cell>
        </row>
        <row r="471">
          <cell r="A471">
            <v>3</v>
          </cell>
          <cell r="B471">
            <v>212</v>
          </cell>
          <cell r="G471">
            <v>48711.5</v>
          </cell>
        </row>
        <row r="472">
          <cell r="A472">
            <v>4</v>
          </cell>
          <cell r="B472">
            <v>212</v>
          </cell>
          <cell r="G472">
            <v>48711.5</v>
          </cell>
        </row>
        <row r="473">
          <cell r="A473">
            <v>5</v>
          </cell>
          <cell r="B473">
            <v>212</v>
          </cell>
          <cell r="G473">
            <v>48711.5</v>
          </cell>
        </row>
        <row r="474">
          <cell r="A474">
            <v>1</v>
          </cell>
          <cell r="B474">
            <v>221</v>
          </cell>
          <cell r="G474">
            <v>1578.13</v>
          </cell>
        </row>
        <row r="475">
          <cell r="A475">
            <v>2</v>
          </cell>
          <cell r="B475">
            <v>221</v>
          </cell>
          <cell r="G475">
            <v>1578.13</v>
          </cell>
        </row>
        <row r="476">
          <cell r="A476">
            <v>3</v>
          </cell>
          <cell r="B476">
            <v>221</v>
          </cell>
          <cell r="G476">
            <v>1578.13</v>
          </cell>
        </row>
        <row r="477">
          <cell r="A477">
            <v>4</v>
          </cell>
          <cell r="B477">
            <v>221</v>
          </cell>
          <cell r="G477">
            <v>1578.13</v>
          </cell>
        </row>
        <row r="478">
          <cell r="A478">
            <v>5</v>
          </cell>
          <cell r="B478">
            <v>221</v>
          </cell>
          <cell r="G478">
            <v>1578.13</v>
          </cell>
        </row>
        <row r="479">
          <cell r="A479">
            <v>2</v>
          </cell>
          <cell r="B479">
            <v>301</v>
          </cell>
          <cell r="G479">
            <v>166.68</v>
          </cell>
        </row>
        <row r="480">
          <cell r="A480">
            <v>3</v>
          </cell>
          <cell r="B480">
            <v>301</v>
          </cell>
          <cell r="G480">
            <v>166.68</v>
          </cell>
        </row>
        <row r="481">
          <cell r="A481">
            <v>1</v>
          </cell>
          <cell r="B481">
            <v>20</v>
          </cell>
          <cell r="G481">
            <v>14816.16</v>
          </cell>
        </row>
        <row r="482">
          <cell r="A482">
            <v>1</v>
          </cell>
          <cell r="B482">
            <v>30</v>
          </cell>
          <cell r="G482">
            <v>2010.59</v>
          </cell>
        </row>
        <row r="483">
          <cell r="A483">
            <v>1</v>
          </cell>
          <cell r="B483">
            <v>40</v>
          </cell>
          <cell r="G483">
            <v>3483.88</v>
          </cell>
        </row>
        <row r="484">
          <cell r="A484">
            <v>1</v>
          </cell>
          <cell r="B484">
            <v>50</v>
          </cell>
          <cell r="G484">
            <v>5110.24</v>
          </cell>
        </row>
        <row r="485">
          <cell r="A485">
            <v>1</v>
          </cell>
          <cell r="B485">
            <v>60</v>
          </cell>
          <cell r="G485">
            <v>3011.91</v>
          </cell>
        </row>
        <row r="486">
          <cell r="A486">
            <v>1</v>
          </cell>
          <cell r="B486">
            <v>70</v>
          </cell>
          <cell r="G486">
            <v>17527.84</v>
          </cell>
        </row>
        <row r="487">
          <cell r="A487">
            <v>2</v>
          </cell>
          <cell r="B487">
            <v>20</v>
          </cell>
          <cell r="G487">
            <v>14516.12</v>
          </cell>
        </row>
        <row r="488">
          <cell r="A488">
            <v>2</v>
          </cell>
          <cell r="B488">
            <v>30</v>
          </cell>
          <cell r="G488">
            <v>1357.44</v>
          </cell>
        </row>
        <row r="489">
          <cell r="A489">
            <v>2</v>
          </cell>
          <cell r="B489">
            <v>40</v>
          </cell>
          <cell r="G489">
            <v>3320.32</v>
          </cell>
        </row>
        <row r="490">
          <cell r="A490">
            <v>2</v>
          </cell>
          <cell r="B490">
            <v>50</v>
          </cell>
          <cell r="G490">
            <v>3625.29</v>
          </cell>
        </row>
        <row r="491">
          <cell r="A491">
            <v>2</v>
          </cell>
          <cell r="B491">
            <v>60</v>
          </cell>
          <cell r="G491">
            <v>2799.73</v>
          </cell>
        </row>
        <row r="492">
          <cell r="A492">
            <v>2</v>
          </cell>
          <cell r="B492">
            <v>70</v>
          </cell>
          <cell r="G492">
            <v>16695.68</v>
          </cell>
        </row>
        <row r="493">
          <cell r="A493">
            <v>3</v>
          </cell>
          <cell r="B493">
            <v>20</v>
          </cell>
          <cell r="G493">
            <v>14525.78</v>
          </cell>
        </row>
        <row r="494">
          <cell r="A494">
            <v>3</v>
          </cell>
          <cell r="B494">
            <v>30</v>
          </cell>
          <cell r="G494">
            <v>1321.61</v>
          </cell>
        </row>
        <row r="495">
          <cell r="A495">
            <v>3</v>
          </cell>
          <cell r="B495">
            <v>40</v>
          </cell>
          <cell r="G495">
            <v>6219.84</v>
          </cell>
        </row>
        <row r="496">
          <cell r="A496">
            <v>3</v>
          </cell>
          <cell r="B496">
            <v>50</v>
          </cell>
          <cell r="G496">
            <v>3589.86</v>
          </cell>
        </row>
        <row r="497">
          <cell r="A497">
            <v>3</v>
          </cell>
          <cell r="B497">
            <v>60</v>
          </cell>
          <cell r="G497">
            <v>2555.9499999999998</v>
          </cell>
        </row>
        <row r="498">
          <cell r="A498">
            <v>3</v>
          </cell>
          <cell r="B498">
            <v>70</v>
          </cell>
          <cell r="G498">
            <v>14940.81</v>
          </cell>
        </row>
        <row r="499">
          <cell r="A499">
            <v>4</v>
          </cell>
          <cell r="B499">
            <v>40</v>
          </cell>
          <cell r="G499">
            <v>2533.4499999999998</v>
          </cell>
        </row>
        <row r="500">
          <cell r="A500">
            <v>4</v>
          </cell>
          <cell r="B500">
            <v>50</v>
          </cell>
          <cell r="G500">
            <v>4574.57</v>
          </cell>
        </row>
        <row r="501">
          <cell r="A501">
            <v>4</v>
          </cell>
          <cell r="B501">
            <v>60</v>
          </cell>
          <cell r="G501">
            <v>2130.5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5</v>
          </cell>
          <cell r="B503">
            <v>40</v>
          </cell>
          <cell r="G503">
            <v>3077.08</v>
          </cell>
        </row>
        <row r="504">
          <cell r="A504">
            <v>5</v>
          </cell>
          <cell r="B504">
            <v>50</v>
          </cell>
          <cell r="G504">
            <v>4719.8900000000003</v>
          </cell>
        </row>
        <row r="505">
          <cell r="A505">
            <v>5</v>
          </cell>
          <cell r="B505">
            <v>60</v>
          </cell>
          <cell r="G505">
            <v>2121.13</v>
          </cell>
        </row>
        <row r="506">
          <cell r="A506">
            <v>5</v>
          </cell>
          <cell r="B506">
            <v>70</v>
          </cell>
          <cell r="G506">
            <v>16656.060000000001</v>
          </cell>
        </row>
        <row r="507">
          <cell r="A507">
            <v>1</v>
          </cell>
          <cell r="B507">
            <v>20</v>
          </cell>
          <cell r="G507">
            <v>-8343.3799999999992</v>
          </cell>
        </row>
        <row r="508">
          <cell r="A508">
            <v>1</v>
          </cell>
          <cell r="B508">
            <v>30</v>
          </cell>
          <cell r="G508">
            <v>-1736.68</v>
          </cell>
        </row>
        <row r="509">
          <cell r="A509">
            <v>1</v>
          </cell>
          <cell r="B509">
            <v>40</v>
          </cell>
          <cell r="G509">
            <v>-3483.88</v>
          </cell>
        </row>
        <row r="510">
          <cell r="A510">
            <v>1</v>
          </cell>
          <cell r="B510">
            <v>50</v>
          </cell>
          <cell r="G510">
            <v>-5110.24</v>
          </cell>
        </row>
        <row r="511">
          <cell r="A511">
            <v>1</v>
          </cell>
          <cell r="B511">
            <v>60</v>
          </cell>
          <cell r="G511">
            <v>-2955.12</v>
          </cell>
        </row>
        <row r="512">
          <cell r="A512">
            <v>1</v>
          </cell>
          <cell r="B512">
            <v>70</v>
          </cell>
          <cell r="G512">
            <v>-17527.84</v>
          </cell>
        </row>
        <row r="513">
          <cell r="A513">
            <v>2</v>
          </cell>
          <cell r="B513">
            <v>20</v>
          </cell>
          <cell r="G513">
            <v>-7973</v>
          </cell>
        </row>
        <row r="514">
          <cell r="A514">
            <v>2</v>
          </cell>
          <cell r="B514">
            <v>30</v>
          </cell>
          <cell r="G514">
            <v>-1054.8800000000001</v>
          </cell>
        </row>
        <row r="515">
          <cell r="A515">
            <v>2</v>
          </cell>
          <cell r="B515">
            <v>40</v>
          </cell>
          <cell r="G515">
            <v>-3320.32</v>
          </cell>
        </row>
        <row r="516">
          <cell r="A516">
            <v>2</v>
          </cell>
          <cell r="B516">
            <v>50</v>
          </cell>
          <cell r="G516">
            <v>-3625.29</v>
          </cell>
        </row>
        <row r="517">
          <cell r="A517">
            <v>2</v>
          </cell>
          <cell r="B517">
            <v>60</v>
          </cell>
          <cell r="G517">
            <v>-2706.7</v>
          </cell>
        </row>
        <row r="518">
          <cell r="A518">
            <v>2</v>
          </cell>
          <cell r="B518">
            <v>70</v>
          </cell>
          <cell r="G518">
            <v>-16695.68</v>
          </cell>
        </row>
        <row r="519">
          <cell r="A519">
            <v>3</v>
          </cell>
          <cell r="B519">
            <v>20</v>
          </cell>
          <cell r="G519">
            <v>-7997.94</v>
          </cell>
        </row>
        <row r="520">
          <cell r="A520">
            <v>3</v>
          </cell>
          <cell r="B520">
            <v>30</v>
          </cell>
          <cell r="G520">
            <v>-984.95</v>
          </cell>
        </row>
        <row r="521">
          <cell r="A521">
            <v>3</v>
          </cell>
          <cell r="B521">
            <v>40</v>
          </cell>
          <cell r="G521">
            <v>-6219.84</v>
          </cell>
        </row>
        <row r="522">
          <cell r="A522">
            <v>3</v>
          </cell>
          <cell r="B522">
            <v>50</v>
          </cell>
          <cell r="G522">
            <v>-3589.86</v>
          </cell>
        </row>
        <row r="523">
          <cell r="A523">
            <v>3</v>
          </cell>
          <cell r="B523">
            <v>60</v>
          </cell>
          <cell r="G523">
            <v>-2458.59</v>
          </cell>
        </row>
        <row r="524">
          <cell r="A524">
            <v>3</v>
          </cell>
          <cell r="B524">
            <v>70</v>
          </cell>
          <cell r="G524">
            <v>-14940.81</v>
          </cell>
        </row>
        <row r="525">
          <cell r="A525">
            <v>4</v>
          </cell>
          <cell r="B525">
            <v>40</v>
          </cell>
          <cell r="G525">
            <v>-2533.4499999999998</v>
          </cell>
        </row>
        <row r="526">
          <cell r="A526">
            <v>4</v>
          </cell>
          <cell r="B526">
            <v>50</v>
          </cell>
          <cell r="G526">
            <v>-4574.57</v>
          </cell>
        </row>
        <row r="527">
          <cell r="A527">
            <v>4</v>
          </cell>
          <cell r="B527">
            <v>60</v>
          </cell>
          <cell r="G527">
            <v>-1858.79</v>
          </cell>
        </row>
        <row r="528">
          <cell r="A528">
            <v>4</v>
          </cell>
          <cell r="B528">
            <v>70</v>
          </cell>
          <cell r="G528">
            <v>-16335.72</v>
          </cell>
        </row>
        <row r="529">
          <cell r="A529">
            <v>5</v>
          </cell>
          <cell r="B529">
            <v>40</v>
          </cell>
          <cell r="G529">
            <v>-3077.08</v>
          </cell>
        </row>
        <row r="530">
          <cell r="A530">
            <v>5</v>
          </cell>
          <cell r="B530">
            <v>50</v>
          </cell>
          <cell r="G530">
            <v>-4719.8900000000003</v>
          </cell>
        </row>
        <row r="531">
          <cell r="A531">
            <v>5</v>
          </cell>
          <cell r="B531">
            <v>60</v>
          </cell>
          <cell r="G531">
            <v>-1852.86</v>
          </cell>
        </row>
        <row r="532">
          <cell r="A532">
            <v>5</v>
          </cell>
          <cell r="B532">
            <v>70</v>
          </cell>
          <cell r="G532">
            <v>-16656.060000000001</v>
          </cell>
        </row>
        <row r="533">
          <cell r="A533">
            <v>1</v>
          </cell>
          <cell r="B533">
            <v>20</v>
          </cell>
          <cell r="G533">
            <v>20297.93</v>
          </cell>
        </row>
        <row r="534">
          <cell r="A534">
            <v>1</v>
          </cell>
          <cell r="B534">
            <v>30</v>
          </cell>
          <cell r="G534">
            <v>4144.99</v>
          </cell>
        </row>
        <row r="535">
          <cell r="A535">
            <v>1</v>
          </cell>
          <cell r="B535">
            <v>40</v>
          </cell>
          <cell r="G535">
            <v>2080.63</v>
          </cell>
        </row>
        <row r="536">
          <cell r="A536">
            <v>1</v>
          </cell>
          <cell r="B536">
            <v>50</v>
          </cell>
          <cell r="G536">
            <v>16579.77</v>
          </cell>
        </row>
        <row r="537">
          <cell r="A537">
            <v>1</v>
          </cell>
          <cell r="B537">
            <v>60</v>
          </cell>
          <cell r="G537">
            <v>7705.52</v>
          </cell>
        </row>
        <row r="538">
          <cell r="A538">
            <v>1</v>
          </cell>
          <cell r="B538">
            <v>70</v>
          </cell>
          <cell r="G538">
            <v>7805.63</v>
          </cell>
        </row>
        <row r="539">
          <cell r="A539">
            <v>2</v>
          </cell>
          <cell r="B539">
            <v>20</v>
          </cell>
          <cell r="G539">
            <v>20518.09</v>
          </cell>
        </row>
        <row r="540">
          <cell r="A540">
            <v>2</v>
          </cell>
          <cell r="B540">
            <v>30</v>
          </cell>
          <cell r="G540">
            <v>4126.1000000000004</v>
          </cell>
        </row>
        <row r="541">
          <cell r="A541">
            <v>2</v>
          </cell>
          <cell r="B541">
            <v>40</v>
          </cell>
          <cell r="G541">
            <v>2075.4</v>
          </cell>
        </row>
        <row r="542">
          <cell r="A542">
            <v>2</v>
          </cell>
          <cell r="B542">
            <v>50</v>
          </cell>
          <cell r="G542">
            <v>16701.580000000002</v>
          </cell>
        </row>
        <row r="543">
          <cell r="A543">
            <v>2</v>
          </cell>
          <cell r="B543">
            <v>60</v>
          </cell>
          <cell r="G543">
            <v>7828.88</v>
          </cell>
        </row>
        <row r="544">
          <cell r="A544">
            <v>2</v>
          </cell>
          <cell r="B544">
            <v>70</v>
          </cell>
          <cell r="G544">
            <v>7512.24</v>
          </cell>
        </row>
        <row r="545">
          <cell r="A545">
            <v>3</v>
          </cell>
          <cell r="B545">
            <v>20</v>
          </cell>
          <cell r="G545">
            <v>20518.09</v>
          </cell>
        </row>
        <row r="546">
          <cell r="A546">
            <v>3</v>
          </cell>
          <cell r="B546">
            <v>30</v>
          </cell>
          <cell r="G546">
            <v>4559.26</v>
          </cell>
        </row>
        <row r="547">
          <cell r="A547">
            <v>3</v>
          </cell>
          <cell r="B547">
            <v>40</v>
          </cell>
          <cell r="G547">
            <v>2325.15</v>
          </cell>
        </row>
        <row r="548">
          <cell r="A548">
            <v>3</v>
          </cell>
          <cell r="B548">
            <v>50</v>
          </cell>
          <cell r="G548">
            <v>16700.150000000001</v>
          </cell>
        </row>
        <row r="549">
          <cell r="A549">
            <v>3</v>
          </cell>
          <cell r="B549">
            <v>60</v>
          </cell>
          <cell r="G549">
            <v>7828.88</v>
          </cell>
        </row>
        <row r="550">
          <cell r="A550">
            <v>3</v>
          </cell>
          <cell r="B550">
            <v>70</v>
          </cell>
          <cell r="G550">
            <v>7461.7</v>
          </cell>
        </row>
        <row r="551">
          <cell r="A551">
            <v>4</v>
          </cell>
          <cell r="B551">
            <v>20</v>
          </cell>
          <cell r="G551">
            <v>25421.86</v>
          </cell>
        </row>
        <row r="552">
          <cell r="A552">
            <v>4</v>
          </cell>
          <cell r="B552">
            <v>30</v>
          </cell>
          <cell r="G552">
            <v>5552.59</v>
          </cell>
        </row>
        <row r="553">
          <cell r="A553">
            <v>4</v>
          </cell>
          <cell r="B553">
            <v>40</v>
          </cell>
          <cell r="G553">
            <v>1542.93</v>
          </cell>
        </row>
        <row r="554">
          <cell r="A554">
            <v>4</v>
          </cell>
          <cell r="B554">
            <v>50</v>
          </cell>
          <cell r="G554">
            <v>26173.3</v>
          </cell>
        </row>
        <row r="555">
          <cell r="A555">
            <v>4</v>
          </cell>
          <cell r="B555">
            <v>60</v>
          </cell>
          <cell r="G555">
            <v>12142</v>
          </cell>
        </row>
        <row r="556">
          <cell r="A556">
            <v>4</v>
          </cell>
          <cell r="B556">
            <v>70</v>
          </cell>
          <cell r="G556">
            <v>8779.93</v>
          </cell>
        </row>
        <row r="557">
          <cell r="A557">
            <v>5</v>
          </cell>
          <cell r="B557">
            <v>20</v>
          </cell>
          <cell r="G557">
            <v>25421.86</v>
          </cell>
        </row>
        <row r="558">
          <cell r="A558">
            <v>5</v>
          </cell>
          <cell r="B558">
            <v>30</v>
          </cell>
          <cell r="G558">
            <v>5552.59</v>
          </cell>
        </row>
        <row r="559">
          <cell r="A559">
            <v>5</v>
          </cell>
          <cell r="B559">
            <v>40</v>
          </cell>
          <cell r="G559">
            <v>1542.93</v>
          </cell>
        </row>
        <row r="560">
          <cell r="A560">
            <v>5</v>
          </cell>
          <cell r="B560">
            <v>50</v>
          </cell>
          <cell r="G560">
            <v>26156.7</v>
          </cell>
        </row>
        <row r="561">
          <cell r="A561">
            <v>5</v>
          </cell>
          <cell r="B561">
            <v>60</v>
          </cell>
          <cell r="G561">
            <v>12142</v>
          </cell>
        </row>
        <row r="562">
          <cell r="A562">
            <v>5</v>
          </cell>
          <cell r="B562">
            <v>70</v>
          </cell>
          <cell r="G562">
            <v>8779.93</v>
          </cell>
        </row>
        <row r="563">
          <cell r="A563">
            <v>1</v>
          </cell>
          <cell r="B563">
            <v>20</v>
          </cell>
          <cell r="G563">
            <v>-20297.93</v>
          </cell>
        </row>
        <row r="564">
          <cell r="A564">
            <v>1</v>
          </cell>
          <cell r="B564">
            <v>30</v>
          </cell>
          <cell r="G564">
            <v>-4092.86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D230"/>
  <sheetViews>
    <sheetView workbookViewId="0">
      <selection activeCell="L7" sqref="L7"/>
    </sheetView>
  </sheetViews>
  <sheetFormatPr defaultColWidth="11.5703125" defaultRowHeight="12.75"/>
  <cols>
    <col min="1" max="1" width="11.28515625" style="15" customWidth="1"/>
    <col min="2" max="2" width="38.7109375" style="15" bestFit="1" customWidth="1"/>
    <col min="3" max="3" width="13.28515625" style="18" bestFit="1" customWidth="1"/>
    <col min="4" max="4" width="13.85546875" style="18" bestFit="1" customWidth="1"/>
    <col min="5" max="32" width="13.28515625" style="18" bestFit="1" customWidth="1"/>
    <col min="33" max="33" width="5.28515625" style="18" bestFit="1" customWidth="1"/>
    <col min="34" max="34" width="11.140625" style="18" bestFit="1" customWidth="1"/>
    <col min="35" max="35" width="13" style="18" bestFit="1" customWidth="1"/>
    <col min="36" max="36" width="12.140625" style="18" bestFit="1" customWidth="1"/>
    <col min="37" max="47" width="11.140625" style="18" bestFit="1" customWidth="1"/>
    <col min="48" max="48" width="12.140625" style="18" bestFit="1" customWidth="1"/>
    <col min="49" max="59" width="11.140625" style="18" bestFit="1" customWidth="1"/>
    <col min="60" max="60" width="12.140625" style="18" bestFit="1" customWidth="1"/>
    <col min="61" max="61" width="5.28515625" style="15" bestFit="1" customWidth="1"/>
    <col min="62" max="62" width="11.85546875" style="15" bestFit="1" customWidth="1"/>
    <col min="63" max="64" width="10.140625" style="15" bestFit="1" customWidth="1"/>
    <col min="65" max="65" width="11.7109375" style="15" bestFit="1" customWidth="1"/>
    <col min="66" max="66" width="10.140625" style="15" bestFit="1" customWidth="1"/>
    <col min="67" max="67" width="11.7109375" style="15" bestFit="1" customWidth="1"/>
    <col min="68" max="68" width="10.140625" style="15" bestFit="1" customWidth="1"/>
    <col min="69" max="74" width="11.7109375" style="15" bestFit="1" customWidth="1"/>
    <col min="75" max="79" width="10.140625" style="15" bestFit="1" customWidth="1"/>
    <col min="80" max="86" width="11.7109375" style="15" bestFit="1" customWidth="1"/>
    <col min="87" max="89" width="10.140625" style="15" bestFit="1" customWidth="1"/>
    <col min="90" max="90" width="11.5703125" style="15"/>
    <col min="91" max="91" width="9" style="15" bestFit="1" customWidth="1"/>
    <col min="92" max="92" width="7.42578125" style="15" bestFit="1" customWidth="1"/>
    <col min="93" max="93" width="9" style="15" bestFit="1" customWidth="1"/>
    <col min="94" max="94" width="7.42578125" style="15" bestFit="1" customWidth="1"/>
    <col min="95" max="95" width="7.85546875" style="15" bestFit="1" customWidth="1"/>
    <col min="96" max="96" width="7.42578125" style="15" bestFit="1" customWidth="1"/>
    <col min="97" max="117" width="10" style="15" bestFit="1" customWidth="1"/>
    <col min="118" max="16384" width="11.5703125" style="15"/>
  </cols>
  <sheetData>
    <row r="1" spans="1:118" s="2" customFormat="1" ht="23.25">
      <c r="A1" s="1"/>
      <c r="C1" s="3"/>
      <c r="D1" s="3"/>
      <c r="E1" s="5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  <c r="AJ1" s="3"/>
      <c r="AK1" s="3"/>
      <c r="AL1" s="3"/>
      <c r="AM1" s="3"/>
      <c r="AN1" s="157">
        <v>1</v>
      </c>
      <c r="AO1" s="65" t="s">
        <v>195</v>
      </c>
      <c r="AP1" s="158"/>
      <c r="AQ1" s="158"/>
      <c r="AR1" s="158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118" s="2" customFormat="1" ht="23.25" customHeight="1">
      <c r="A2" s="1"/>
      <c r="C2" s="38"/>
      <c r="D2" s="38"/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"/>
      <c r="AH2" s="39" t="s">
        <v>1</v>
      </c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J2" s="68" t="s">
        <v>138</v>
      </c>
      <c r="BK2" s="39" t="s">
        <v>2</v>
      </c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M2" s="40" t="s">
        <v>132</v>
      </c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</row>
    <row r="3" spans="1:118" s="12" customFormat="1" ht="25.5">
      <c r="A3" s="5"/>
      <c r="B3" s="6"/>
      <c r="C3" s="8" t="s">
        <v>112</v>
      </c>
      <c r="D3" s="10" t="s">
        <v>198</v>
      </c>
      <c r="E3" s="9" t="s">
        <v>3</v>
      </c>
      <c r="F3" s="203" t="s">
        <v>112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7"/>
      <c r="S3" s="7"/>
      <c r="T3" s="9"/>
      <c r="U3" s="202" t="s">
        <v>197</v>
      </c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7"/>
      <c r="AH3" s="203" t="s">
        <v>112</v>
      </c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7"/>
      <c r="AU3" s="7"/>
      <c r="AV3" s="9"/>
      <c r="AW3" s="202" t="s">
        <v>197</v>
      </c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11"/>
      <c r="BJ3" s="13" t="s">
        <v>2</v>
      </c>
      <c r="BK3" s="203" t="s">
        <v>112</v>
      </c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7"/>
      <c r="BX3" s="7"/>
      <c r="BY3" s="9"/>
      <c r="BZ3" s="202" t="s">
        <v>197</v>
      </c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6"/>
      <c r="CM3" s="203" t="s">
        <v>112</v>
      </c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7"/>
      <c r="CZ3" s="7"/>
      <c r="DA3" s="9"/>
      <c r="DB3" s="202" t="s">
        <v>197</v>
      </c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6"/>
    </row>
    <row r="4" spans="1:118" s="2" customFormat="1">
      <c r="C4" s="35" t="s">
        <v>111</v>
      </c>
      <c r="D4" s="35" t="s">
        <v>111</v>
      </c>
      <c r="E4" s="13" t="s">
        <v>4</v>
      </c>
      <c r="F4" s="13" t="s">
        <v>4</v>
      </c>
      <c r="G4" s="13" t="s">
        <v>4</v>
      </c>
      <c r="H4" s="13" t="s">
        <v>4</v>
      </c>
      <c r="I4" s="13" t="s">
        <v>4</v>
      </c>
      <c r="J4" s="13" t="s">
        <v>4</v>
      </c>
      <c r="K4" s="13" t="s">
        <v>4</v>
      </c>
      <c r="L4" s="13" t="s">
        <v>5</v>
      </c>
      <c r="M4" s="13" t="s">
        <v>5</v>
      </c>
      <c r="N4" s="13" t="s">
        <v>5</v>
      </c>
      <c r="O4" s="13" t="s">
        <v>5</v>
      </c>
      <c r="P4" s="13" t="s">
        <v>5</v>
      </c>
      <c r="Q4" s="13" t="s">
        <v>5</v>
      </c>
      <c r="R4" s="13" t="s">
        <v>5</v>
      </c>
      <c r="S4" s="13" t="s">
        <v>5</v>
      </c>
      <c r="T4" s="13" t="s">
        <v>5</v>
      </c>
      <c r="U4" s="13" t="s">
        <v>5</v>
      </c>
      <c r="V4" s="13" t="s">
        <v>5</v>
      </c>
      <c r="W4" s="13" t="s">
        <v>5</v>
      </c>
      <c r="X4" s="13" t="s">
        <v>5</v>
      </c>
      <c r="Y4" s="13" t="s">
        <v>5</v>
      </c>
      <c r="Z4" s="13" t="s">
        <v>5</v>
      </c>
      <c r="AA4" s="13" t="s">
        <v>5</v>
      </c>
      <c r="AB4" s="13" t="s">
        <v>5</v>
      </c>
      <c r="AC4" s="13" t="s">
        <v>5</v>
      </c>
      <c r="AD4" s="13" t="s">
        <v>5</v>
      </c>
      <c r="AE4" s="13" t="s">
        <v>5</v>
      </c>
      <c r="AF4" s="13" t="s">
        <v>5</v>
      </c>
      <c r="AG4" s="3"/>
      <c r="AH4" s="88" t="str">
        <f>$F$4</f>
        <v>Actual</v>
      </c>
      <c r="AI4" s="88" t="str">
        <f>$G$4</f>
        <v>Actual</v>
      </c>
      <c r="AJ4" s="88" t="str">
        <f>$H$4</f>
        <v>Actual</v>
      </c>
      <c r="AK4" s="88" t="str">
        <f>$I$4</f>
        <v>Actual</v>
      </c>
      <c r="AL4" s="88" t="str">
        <f>$J$4</f>
        <v>Actual</v>
      </c>
      <c r="AM4" s="88" t="str">
        <f>$J$4</f>
        <v>Actual</v>
      </c>
      <c r="AN4" s="89" t="str">
        <f>$L$4</f>
        <v>Projected</v>
      </c>
      <c r="AO4" s="88" t="str">
        <f>$M$4</f>
        <v>Projected</v>
      </c>
      <c r="AP4" s="88" t="str">
        <f>$N$4</f>
        <v>Projected</v>
      </c>
      <c r="AQ4" s="88" t="str">
        <f>$O$4</f>
        <v>Projected</v>
      </c>
      <c r="AR4" s="88" t="str">
        <f>$P$4</f>
        <v>Projected</v>
      </c>
      <c r="AS4" s="88" t="str">
        <f>$Q$4</f>
        <v>Projected</v>
      </c>
      <c r="AT4" s="88" t="str">
        <f>$R$4</f>
        <v>Projected</v>
      </c>
      <c r="AU4" s="88" t="str">
        <f t="shared" ref="AU4" si="0">$R$4</f>
        <v>Projected</v>
      </c>
      <c r="AV4" s="88" t="str">
        <f>$T$4</f>
        <v>Projected</v>
      </c>
      <c r="AW4" s="88" t="str">
        <f>$U$4</f>
        <v>Projected</v>
      </c>
      <c r="AX4" s="88" t="str">
        <f>$V$4</f>
        <v>Projected</v>
      </c>
      <c r="AY4" s="88" t="str">
        <f>$W$4</f>
        <v>Projected</v>
      </c>
      <c r="AZ4" s="88" t="str">
        <f>$X$4</f>
        <v>Projected</v>
      </c>
      <c r="BA4" s="88" t="str">
        <f>$Y$4</f>
        <v>Projected</v>
      </c>
      <c r="BB4" s="88" t="str">
        <f>$Z$4</f>
        <v>Projected</v>
      </c>
      <c r="BC4" s="88" t="str">
        <f>$AA$4</f>
        <v>Projected</v>
      </c>
      <c r="BD4" s="88" t="str">
        <f>$AB$4</f>
        <v>Projected</v>
      </c>
      <c r="BE4" s="88" t="str">
        <f>$AC$4</f>
        <v>Projected</v>
      </c>
      <c r="BF4" s="88" t="str">
        <f>$AD$4</f>
        <v>Projected</v>
      </c>
      <c r="BG4" s="88" t="str">
        <f>$AE$4</f>
        <v>Projected</v>
      </c>
      <c r="BH4" s="88" t="str">
        <f>$AF$4</f>
        <v>Projected</v>
      </c>
      <c r="BJ4" s="13" t="s">
        <v>139</v>
      </c>
      <c r="BK4" s="88" t="str">
        <f>$F$4</f>
        <v>Actual</v>
      </c>
      <c r="BL4" s="88" t="str">
        <f>$G$4</f>
        <v>Actual</v>
      </c>
      <c r="BM4" s="88" t="str">
        <f>$H$4</f>
        <v>Actual</v>
      </c>
      <c r="BN4" s="88" t="str">
        <f>$I$4</f>
        <v>Actual</v>
      </c>
      <c r="BO4" s="88" t="str">
        <f>$J$4</f>
        <v>Actual</v>
      </c>
      <c r="BP4" s="88" t="str">
        <f>$K$4</f>
        <v>Actual</v>
      </c>
      <c r="BQ4" s="89" t="str">
        <f>$L$4</f>
        <v>Projected</v>
      </c>
      <c r="BR4" s="88" t="str">
        <f>$M$4</f>
        <v>Projected</v>
      </c>
      <c r="BS4" s="88" t="str">
        <f>$N$4</f>
        <v>Projected</v>
      </c>
      <c r="BT4" s="88" t="str">
        <f>$O$4</f>
        <v>Projected</v>
      </c>
      <c r="BU4" s="88" t="str">
        <f>$P$4</f>
        <v>Projected</v>
      </c>
      <c r="BV4" s="88" t="str">
        <f>$Q$4</f>
        <v>Projected</v>
      </c>
      <c r="BW4" s="88" t="str">
        <f>$R$4</f>
        <v>Projected</v>
      </c>
      <c r="BX4" s="88" t="str">
        <f t="shared" ref="BX4" si="1">$R$4</f>
        <v>Projected</v>
      </c>
      <c r="BY4" s="88" t="str">
        <f>$T$4</f>
        <v>Projected</v>
      </c>
      <c r="BZ4" s="88" t="str">
        <f>$U$4</f>
        <v>Projected</v>
      </c>
      <c r="CA4" s="88" t="str">
        <f>$V$4</f>
        <v>Projected</v>
      </c>
      <c r="CB4" s="88" t="str">
        <f>$W$4</f>
        <v>Projected</v>
      </c>
      <c r="CC4" s="88" t="str">
        <f>$X$4</f>
        <v>Projected</v>
      </c>
      <c r="CD4" s="88" t="str">
        <f>$Y$4</f>
        <v>Projected</v>
      </c>
      <c r="CE4" s="88" t="str">
        <f>$Z$4</f>
        <v>Projected</v>
      </c>
      <c r="CF4" s="88" t="str">
        <f>$AA$4</f>
        <v>Projected</v>
      </c>
      <c r="CG4" s="88" t="str">
        <f>$AB$4</f>
        <v>Projected</v>
      </c>
      <c r="CH4" s="88" t="str">
        <f>$AC$4</f>
        <v>Projected</v>
      </c>
      <c r="CI4" s="88" t="str">
        <f>$AD$4</f>
        <v>Projected</v>
      </c>
      <c r="CJ4" s="88" t="str">
        <f>$AE$4</f>
        <v>Projected</v>
      </c>
      <c r="CK4" s="88" t="str">
        <f>$AF$4</f>
        <v>Projected</v>
      </c>
      <c r="CM4" s="88" t="str">
        <f>$F$4</f>
        <v>Actual</v>
      </c>
      <c r="CN4" s="88" t="str">
        <f>$G$4</f>
        <v>Actual</v>
      </c>
      <c r="CO4" s="88" t="str">
        <f>$H$4</f>
        <v>Actual</v>
      </c>
      <c r="CP4" s="88" t="str">
        <f>$I$4</f>
        <v>Actual</v>
      </c>
      <c r="CQ4" s="88" t="str">
        <f>$J$4</f>
        <v>Actual</v>
      </c>
      <c r="CR4" s="88" t="str">
        <f>$K$4</f>
        <v>Actual</v>
      </c>
      <c r="CS4" s="88" t="str">
        <f>$L$4</f>
        <v>Projected</v>
      </c>
      <c r="CT4" s="88" t="str">
        <f>$M$4</f>
        <v>Projected</v>
      </c>
      <c r="CU4" s="88" t="str">
        <f>$N$4</f>
        <v>Projected</v>
      </c>
      <c r="CV4" s="88" t="str">
        <f>$O$4</f>
        <v>Projected</v>
      </c>
      <c r="CW4" s="88" t="str">
        <f>$P$4</f>
        <v>Projected</v>
      </c>
      <c r="CX4" s="88" t="str">
        <f>$Q$4</f>
        <v>Projected</v>
      </c>
      <c r="CY4" s="88" t="str">
        <f>$R$4</f>
        <v>Projected</v>
      </c>
      <c r="CZ4" s="88" t="str">
        <f t="shared" ref="CZ4" si="2">$R$4</f>
        <v>Projected</v>
      </c>
      <c r="DA4" s="88" t="str">
        <f>$T$4</f>
        <v>Projected</v>
      </c>
      <c r="DB4" s="88" t="str">
        <f>$U$4</f>
        <v>Projected</v>
      </c>
      <c r="DC4" s="88" t="str">
        <f>$V$4</f>
        <v>Projected</v>
      </c>
      <c r="DD4" s="88" t="str">
        <f>$W$4</f>
        <v>Projected</v>
      </c>
      <c r="DE4" s="88" t="str">
        <f>$X$4</f>
        <v>Projected</v>
      </c>
      <c r="DF4" s="88" t="str">
        <f>$Y$4</f>
        <v>Projected</v>
      </c>
      <c r="DG4" s="88" t="str">
        <f>$Z$4</f>
        <v>Projected</v>
      </c>
      <c r="DH4" s="88" t="str">
        <f>$AA$4</f>
        <v>Projected</v>
      </c>
      <c r="DI4" s="88" t="str">
        <f>$AB$4</f>
        <v>Projected</v>
      </c>
      <c r="DJ4" s="88" t="str">
        <f>$AC$4</f>
        <v>Projected</v>
      </c>
      <c r="DK4" s="88" t="str">
        <f>$AD$4</f>
        <v>Projected</v>
      </c>
      <c r="DL4" s="88" t="str">
        <f>$AE$4</f>
        <v>Projected</v>
      </c>
      <c r="DM4" s="88" t="str">
        <f>$AF$4</f>
        <v>Projected</v>
      </c>
    </row>
    <row r="5" spans="1:118" s="12" customFormat="1">
      <c r="A5" s="5" t="s">
        <v>7</v>
      </c>
      <c r="B5" s="12" t="s">
        <v>8</v>
      </c>
      <c r="C5" s="36" t="s">
        <v>70</v>
      </c>
      <c r="D5" s="36" t="s">
        <v>70</v>
      </c>
      <c r="E5" s="14">
        <v>44104</v>
      </c>
      <c r="F5" s="90">
        <f>EOMONTH(E5,1)</f>
        <v>44135</v>
      </c>
      <c r="G5" s="90">
        <f t="shared" ref="G5:AF5" si="3">EOMONTH(F5,1)</f>
        <v>44165</v>
      </c>
      <c r="H5" s="90">
        <f t="shared" si="3"/>
        <v>44196</v>
      </c>
      <c r="I5" s="90">
        <f t="shared" si="3"/>
        <v>44227</v>
      </c>
      <c r="J5" s="90">
        <f t="shared" si="3"/>
        <v>44255</v>
      </c>
      <c r="K5" s="90">
        <f t="shared" si="3"/>
        <v>44286</v>
      </c>
      <c r="L5" s="90">
        <f t="shared" si="3"/>
        <v>44316</v>
      </c>
      <c r="M5" s="90">
        <f t="shared" si="3"/>
        <v>44347</v>
      </c>
      <c r="N5" s="90">
        <f t="shared" si="3"/>
        <v>44377</v>
      </c>
      <c r="O5" s="90">
        <f t="shared" si="3"/>
        <v>44408</v>
      </c>
      <c r="P5" s="90">
        <f t="shared" si="3"/>
        <v>44439</v>
      </c>
      <c r="Q5" s="90">
        <f t="shared" si="3"/>
        <v>44469</v>
      </c>
      <c r="R5" s="90">
        <f t="shared" si="3"/>
        <v>44500</v>
      </c>
      <c r="S5" s="90">
        <f t="shared" si="3"/>
        <v>44530</v>
      </c>
      <c r="T5" s="90">
        <f t="shared" si="3"/>
        <v>44561</v>
      </c>
      <c r="U5" s="90">
        <f t="shared" si="3"/>
        <v>44592</v>
      </c>
      <c r="V5" s="90">
        <f t="shared" si="3"/>
        <v>44620</v>
      </c>
      <c r="W5" s="90">
        <f t="shared" si="3"/>
        <v>44651</v>
      </c>
      <c r="X5" s="90">
        <f t="shared" si="3"/>
        <v>44681</v>
      </c>
      <c r="Y5" s="90">
        <f t="shared" si="3"/>
        <v>44712</v>
      </c>
      <c r="Z5" s="90">
        <f t="shared" si="3"/>
        <v>44742</v>
      </c>
      <c r="AA5" s="90">
        <f t="shared" si="3"/>
        <v>44773</v>
      </c>
      <c r="AB5" s="90">
        <f t="shared" si="3"/>
        <v>44804</v>
      </c>
      <c r="AC5" s="90">
        <f t="shared" si="3"/>
        <v>44834</v>
      </c>
      <c r="AD5" s="90">
        <f t="shared" si="3"/>
        <v>44865</v>
      </c>
      <c r="AE5" s="90">
        <f t="shared" si="3"/>
        <v>44895</v>
      </c>
      <c r="AF5" s="90">
        <f t="shared" si="3"/>
        <v>44926</v>
      </c>
      <c r="AH5" s="90">
        <f>$F$5</f>
        <v>44135</v>
      </c>
      <c r="AI5" s="90">
        <f>$G$5</f>
        <v>44165</v>
      </c>
      <c r="AJ5" s="90">
        <f>$H$5</f>
        <v>44196</v>
      </c>
      <c r="AK5" s="90">
        <f>$I$5</f>
        <v>44227</v>
      </c>
      <c r="AL5" s="90">
        <f>$J$5</f>
        <v>44255</v>
      </c>
      <c r="AM5" s="90">
        <f>$K$5</f>
        <v>44286</v>
      </c>
      <c r="AN5" s="91">
        <f>$L$5</f>
        <v>44316</v>
      </c>
      <c r="AO5" s="91">
        <f>$M$5</f>
        <v>44347</v>
      </c>
      <c r="AP5" s="91">
        <f>$N$5</f>
        <v>44377</v>
      </c>
      <c r="AQ5" s="90">
        <f>$O$5</f>
        <v>44408</v>
      </c>
      <c r="AR5" s="90">
        <f>$P$5</f>
        <v>44439</v>
      </c>
      <c r="AS5" s="90">
        <f>$Q$5</f>
        <v>44469</v>
      </c>
      <c r="AT5" s="90">
        <f>R$5</f>
        <v>44500</v>
      </c>
      <c r="AU5" s="90">
        <f>S$5</f>
        <v>44530</v>
      </c>
      <c r="AV5" s="90">
        <f>$T$5</f>
        <v>44561</v>
      </c>
      <c r="AW5" s="90">
        <f>$U$5</f>
        <v>44592</v>
      </c>
      <c r="AX5" s="90">
        <f>$V$5</f>
        <v>44620</v>
      </c>
      <c r="AY5" s="90">
        <f>$W$5</f>
        <v>44651</v>
      </c>
      <c r="AZ5" s="90">
        <f>$X$5</f>
        <v>44681</v>
      </c>
      <c r="BA5" s="90">
        <f>$Y$5</f>
        <v>44712</v>
      </c>
      <c r="BB5" s="90">
        <f>$Z$5</f>
        <v>44742</v>
      </c>
      <c r="BC5" s="90">
        <f>$AA$5</f>
        <v>44773</v>
      </c>
      <c r="BD5" s="90">
        <f>$AB$5</f>
        <v>44804</v>
      </c>
      <c r="BE5" s="90">
        <f>$AC$5</f>
        <v>44834</v>
      </c>
      <c r="BF5" s="90">
        <f>$AD$5</f>
        <v>44865</v>
      </c>
      <c r="BG5" s="90">
        <f>$AE$5</f>
        <v>44895</v>
      </c>
      <c r="BH5" s="90">
        <f>$AF$5</f>
        <v>44926</v>
      </c>
      <c r="BJ5" s="69" t="s">
        <v>1</v>
      </c>
      <c r="BK5" s="90">
        <f>$F$5</f>
        <v>44135</v>
      </c>
      <c r="BL5" s="90">
        <f>$G$5</f>
        <v>44165</v>
      </c>
      <c r="BM5" s="90">
        <f>$H$5</f>
        <v>44196</v>
      </c>
      <c r="BN5" s="90">
        <f>$I$5</f>
        <v>44227</v>
      </c>
      <c r="BO5" s="90">
        <f>$J$5</f>
        <v>44255</v>
      </c>
      <c r="BP5" s="90">
        <f>$K$5</f>
        <v>44286</v>
      </c>
      <c r="BQ5" s="91">
        <f>$L$5</f>
        <v>44316</v>
      </c>
      <c r="BR5" s="90">
        <f>$M$5</f>
        <v>44347</v>
      </c>
      <c r="BS5" s="90">
        <f>$N$5</f>
        <v>44377</v>
      </c>
      <c r="BT5" s="90">
        <f>$O$5</f>
        <v>44408</v>
      </c>
      <c r="BU5" s="90">
        <f>$P$5</f>
        <v>44439</v>
      </c>
      <c r="BV5" s="90">
        <f>$Q$5</f>
        <v>44469</v>
      </c>
      <c r="BW5" s="90">
        <f>R$5</f>
        <v>44500</v>
      </c>
      <c r="BX5" s="90">
        <f>S$5</f>
        <v>44530</v>
      </c>
      <c r="BY5" s="90">
        <f>$T$5</f>
        <v>44561</v>
      </c>
      <c r="BZ5" s="90">
        <f>$U$5</f>
        <v>44592</v>
      </c>
      <c r="CA5" s="90">
        <f>$V$5</f>
        <v>44620</v>
      </c>
      <c r="CB5" s="90">
        <f>$W$5</f>
        <v>44651</v>
      </c>
      <c r="CC5" s="90">
        <f>$X$5</f>
        <v>44681</v>
      </c>
      <c r="CD5" s="90">
        <f>$Y$5</f>
        <v>44712</v>
      </c>
      <c r="CE5" s="90">
        <f>$Z$5</f>
        <v>44742</v>
      </c>
      <c r="CF5" s="90">
        <f>$AA$5</f>
        <v>44773</v>
      </c>
      <c r="CG5" s="90">
        <f>$AB$5</f>
        <v>44804</v>
      </c>
      <c r="CH5" s="90">
        <f>$AC$5</f>
        <v>44834</v>
      </c>
      <c r="CI5" s="90">
        <f>$AD$5</f>
        <v>44865</v>
      </c>
      <c r="CJ5" s="90">
        <f>$AE$5</f>
        <v>44895</v>
      </c>
      <c r="CK5" s="90">
        <f>$AF$5</f>
        <v>44926</v>
      </c>
      <c r="CM5" s="90">
        <f>$F$5</f>
        <v>44135</v>
      </c>
      <c r="CN5" s="90">
        <f>$G$5</f>
        <v>44165</v>
      </c>
      <c r="CO5" s="90">
        <f>$H$5</f>
        <v>44196</v>
      </c>
      <c r="CP5" s="90">
        <f>$I$5</f>
        <v>44227</v>
      </c>
      <c r="CQ5" s="90">
        <f>$J$5</f>
        <v>44255</v>
      </c>
      <c r="CR5" s="90">
        <f>$K$5</f>
        <v>44286</v>
      </c>
      <c r="CS5" s="90">
        <f>$L$5</f>
        <v>44316</v>
      </c>
      <c r="CT5" s="90">
        <f>$M$5</f>
        <v>44347</v>
      </c>
      <c r="CU5" s="90">
        <f>$N$5</f>
        <v>44377</v>
      </c>
      <c r="CV5" s="90">
        <f>$O$5</f>
        <v>44408</v>
      </c>
      <c r="CW5" s="90">
        <f>$P$5</f>
        <v>44439</v>
      </c>
      <c r="CX5" s="90">
        <f>$Q$5</f>
        <v>44469</v>
      </c>
      <c r="CY5" s="90">
        <f>R$5</f>
        <v>44500</v>
      </c>
      <c r="CZ5" s="90">
        <f>S$5</f>
        <v>44530</v>
      </c>
      <c r="DA5" s="90">
        <f>$T$5</f>
        <v>44561</v>
      </c>
      <c r="DB5" s="90">
        <f>$U$5</f>
        <v>44592</v>
      </c>
      <c r="DC5" s="90">
        <f>$V$5</f>
        <v>44620</v>
      </c>
      <c r="DD5" s="90">
        <f>$W$5</f>
        <v>44651</v>
      </c>
      <c r="DE5" s="90">
        <f>$X$5</f>
        <v>44681</v>
      </c>
      <c r="DF5" s="90">
        <f>$Y$5</f>
        <v>44712</v>
      </c>
      <c r="DG5" s="90">
        <f>$Z$5</f>
        <v>44742</v>
      </c>
      <c r="DH5" s="90">
        <f>$AA$5</f>
        <v>44773</v>
      </c>
      <c r="DI5" s="90">
        <f>$AB$5</f>
        <v>44804</v>
      </c>
      <c r="DJ5" s="90">
        <f>$AC$5</f>
        <v>44834</v>
      </c>
      <c r="DK5" s="90">
        <f>$AD$5</f>
        <v>44865</v>
      </c>
      <c r="DL5" s="90">
        <f>$AE$5</f>
        <v>44895</v>
      </c>
      <c r="DM5" s="90">
        <f>$AF$5</f>
        <v>44926</v>
      </c>
      <c r="DN5" s="14"/>
    </row>
    <row r="6" spans="1:118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>
      <c r="A7" s="140">
        <v>39000</v>
      </c>
      <c r="B7" s="60" t="s">
        <v>10</v>
      </c>
      <c r="C7" s="51">
        <f>SUM(E7:Q7)/13</f>
        <v>6312288.2092535179</v>
      </c>
      <c r="D7" s="51">
        <f>SUM(T7:AF7)/13</f>
        <v>10693274.910112919</v>
      </c>
      <c r="E7" s="92">
        <f>'[20]Asset End Balances'!P5</f>
        <v>4270431.13</v>
      </c>
      <c r="F7" s="51">
        <f>E7+AH7+BK7+CM7</f>
        <v>5883128.1299999999</v>
      </c>
      <c r="G7" s="51">
        <f t="shared" ref="G7:AF16" si="4">F7+AI7+BL7+CN7</f>
        <v>5883128.1299999999</v>
      </c>
      <c r="H7" s="51">
        <f t="shared" si="4"/>
        <v>5883128.1299999999</v>
      </c>
      <c r="I7" s="51">
        <f t="shared" si="4"/>
        <v>5905560.4500000002</v>
      </c>
      <c r="J7" s="51">
        <f t="shared" si="4"/>
        <v>5905560.4500000002</v>
      </c>
      <c r="K7" s="51">
        <f t="shared" si="4"/>
        <v>5905607.2000000002</v>
      </c>
      <c r="L7" s="51">
        <f t="shared" si="4"/>
        <v>6253927.8620726308</v>
      </c>
      <c r="M7" s="51">
        <f t="shared" si="4"/>
        <v>6611833.4389647543</v>
      </c>
      <c r="N7" s="51">
        <f t="shared" si="4"/>
        <v>6937078.7494778009</v>
      </c>
      <c r="O7" s="51">
        <f t="shared" si="4"/>
        <v>7241197.9652235992</v>
      </c>
      <c r="P7" s="51">
        <f t="shared" si="4"/>
        <v>7537825.0221359469</v>
      </c>
      <c r="Q7" s="51">
        <f t="shared" si="4"/>
        <v>7841340.0624209978</v>
      </c>
      <c r="R7" s="51">
        <f>Q7+AT7+BW7+CY7</f>
        <v>8501625.0650982466</v>
      </c>
      <c r="S7" s="51">
        <f t="shared" si="4"/>
        <v>8605406.0250210613</v>
      </c>
      <c r="T7" s="51">
        <f t="shared" si="4"/>
        <v>9460681.3852387499</v>
      </c>
      <c r="U7" s="51">
        <f t="shared" si="4"/>
        <v>9470966.1345623937</v>
      </c>
      <c r="V7" s="51">
        <f t="shared" si="4"/>
        <v>9475314.2118030563</v>
      </c>
      <c r="W7" s="51">
        <f t="shared" si="4"/>
        <v>9476516.1324209981</v>
      </c>
      <c r="X7" s="51">
        <f t="shared" si="4"/>
        <v>9824836.7944936287</v>
      </c>
      <c r="Y7" s="51">
        <f t="shared" si="4"/>
        <v>10182742.371385753</v>
      </c>
      <c r="Z7" s="51">
        <f t="shared" si="4"/>
        <v>10507987.681898801</v>
      </c>
      <c r="AA7" s="51">
        <f t="shared" si="4"/>
        <v>10812106.8976446</v>
      </c>
      <c r="AB7" s="51">
        <f t="shared" si="4"/>
        <v>11108733.954556948</v>
      </c>
      <c r="AC7" s="51">
        <f t="shared" si="4"/>
        <v>11412248.994841998</v>
      </c>
      <c r="AD7" s="51">
        <f t="shared" si="4"/>
        <v>12072533.997519247</v>
      </c>
      <c r="AE7" s="51">
        <f t="shared" si="4"/>
        <v>12176314.957442062</v>
      </c>
      <c r="AF7" s="51">
        <f t="shared" si="4"/>
        <v>13031590.317659751</v>
      </c>
      <c r="AH7" s="92">
        <f>[20]Additions!Q5</f>
        <v>1612697</v>
      </c>
      <c r="AI7" s="92">
        <f>[20]Additions!R5</f>
        <v>0</v>
      </c>
      <c r="AJ7" s="92">
        <f>[20]Additions!S5</f>
        <v>0</v>
      </c>
      <c r="AK7" s="92">
        <f>[20]Additions!T5</f>
        <v>22432.32</v>
      </c>
      <c r="AL7" s="92">
        <f>[20]Additions!U5</f>
        <v>0</v>
      </c>
      <c r="AM7" s="92">
        <f>[20]Additions!V5</f>
        <v>46.75</v>
      </c>
      <c r="AN7" s="93">
        <f>SUM($AH7:$AM7)/SUM($AH$46:$AM$46)*'Capital Spending'!J$6*$AN$1</f>
        <v>348320.66207263037</v>
      </c>
      <c r="AO7" s="93">
        <f>SUM($AH7:$AM7)/SUM($AH$46:$AM$46)*'Capital Spending'!K$6*$AN$1</f>
        <v>357905.57689212356</v>
      </c>
      <c r="AP7" s="93">
        <f>SUM($AH7:$AM7)/SUM($AH$46:$AM$46)*'Capital Spending'!L$6*$AN$1</f>
        <v>325245.3105130468</v>
      </c>
      <c r="AQ7" s="93">
        <f>SUM($AH7:$AM7)/SUM($AH$46:$AM$46)*'Capital Spending'!M$6*$AN$1</f>
        <v>304119.21574579854</v>
      </c>
      <c r="AR7" s="93">
        <f>SUM($AH7:$AM7)/SUM($AH$46:$AM$46)*'Capital Spending'!N$6*$AN$1</f>
        <v>296627.05691234727</v>
      </c>
      <c r="AS7" s="93">
        <f>SUM($AH7:$AM7)/SUM($AH$46:$AM$46)*'Capital Spending'!O$6*$AN$1</f>
        <v>303515.04028505116</v>
      </c>
      <c r="AT7" s="93">
        <f>SUM($AH7:$AM7)/SUM($AH$46:$AM$46)*'Capital Spending'!P$6*$AN$1</f>
        <v>660285.00267724902</v>
      </c>
      <c r="AU7" s="93">
        <f>SUM($AH7:$AM7)/SUM($AH$46:$AM$46)*'Capital Spending'!Q$6*$AN$1</f>
        <v>103780.95992281496</v>
      </c>
      <c r="AV7" s="93">
        <f>SUM($AH7:$AM7)/SUM($AH$46:$AM$46)*'Capital Spending'!R$6*$AN$1</f>
        <v>855275.36021768779</v>
      </c>
      <c r="AW7" s="93">
        <f>SUM($AH7:$AM7)/SUM($AH$46:$AM$46)*'Capital Spending'!S$6*$AN$1</f>
        <v>10284.749323644446</v>
      </c>
      <c r="AX7" s="93">
        <f>SUM($AH7:$AM7)/SUM($AH$46:$AM$46)*'Capital Spending'!T$6*$AN$1</f>
        <v>4348.0772406625119</v>
      </c>
      <c r="AY7" s="93">
        <f>SUM($AH7:$AM7)/SUM($AH$46:$AM$46)*'Capital Spending'!U$6*$AN$1</f>
        <v>1201.9206179412336</v>
      </c>
      <c r="AZ7" s="93">
        <f>SUM($AH7:$AM7)/SUM($AH$46:$AM$46)*'Capital Spending'!V$6*$AN$1</f>
        <v>348320.66207263037</v>
      </c>
      <c r="BA7" s="93">
        <f>SUM($AH7:$AM7)/SUM($AH$46:$AM$46)*'Capital Spending'!W$6*$AN$1</f>
        <v>357905.57689212356</v>
      </c>
      <c r="BB7" s="93">
        <f>SUM($AH7:$AM7)/SUM($AH$46:$AM$46)*'Capital Spending'!X$6*$AN$1</f>
        <v>325245.3105130468</v>
      </c>
      <c r="BC7" s="93">
        <f>SUM($AH7:$AM7)/SUM($AH$46:$AM$46)*'Capital Spending'!Y$6*$AN$1</f>
        <v>304119.21574579854</v>
      </c>
      <c r="BD7" s="93">
        <f>SUM($AH7:$AM7)/SUM($AH$46:$AM$46)*'Capital Spending'!Z$6*$AN$1</f>
        <v>296627.05691234727</v>
      </c>
      <c r="BE7" s="93">
        <f>SUM($AH7:$AM7)/SUM($AH$46:$AM$46)*'Capital Spending'!AA$6*$AN$1</f>
        <v>303515.04028505116</v>
      </c>
      <c r="BF7" s="93">
        <f>SUM($AH7:$AM7)/SUM($AH$46:$AM$46)*'Capital Spending'!AB$6*$AN$1</f>
        <v>660285.00267724902</v>
      </c>
      <c r="BG7" s="93">
        <f>SUM($AH7:$AM7)/SUM($AH$46:$AM$46)*'Capital Spending'!AC$6*$AN$1</f>
        <v>103780.95992281496</v>
      </c>
      <c r="BH7" s="93">
        <f>SUM($AH7:$AM7)/SUM($AH$46:$AM$46)*'Capital Spending'!AD$6*$AN$1</f>
        <v>855275.36021768779</v>
      </c>
      <c r="BI7" s="18"/>
      <c r="BJ7" s="101">
        <f>IFERROR(SUM(BK7:BP7)/SUM(AH7:AM7),0)</f>
        <v>0</v>
      </c>
      <c r="BK7" s="92">
        <f>'[20]Asset Retirements'!Q5</f>
        <v>0</v>
      </c>
      <c r="BL7" s="92">
        <f>'[20]Asset Retirements'!R5</f>
        <v>0</v>
      </c>
      <c r="BM7" s="92">
        <f>'[20]Asset Retirements'!S5</f>
        <v>0</v>
      </c>
      <c r="BN7" s="92">
        <f>'[20]Asset Retirements'!T5</f>
        <v>0</v>
      </c>
      <c r="BO7" s="92">
        <f>'[20]Asset Retirements'!U5</f>
        <v>0</v>
      </c>
      <c r="BP7" s="92">
        <f>'[20]Asset Retirements'!V5</f>
        <v>0</v>
      </c>
      <c r="BQ7" s="51">
        <f>AN7*BJ7</f>
        <v>0</v>
      </c>
      <c r="BR7" s="51">
        <f t="shared" ref="BR7:BR9" si="5">$BJ7*AO7</f>
        <v>0</v>
      </c>
      <c r="BS7" s="51">
        <f t="shared" ref="BS7:BS9" si="6">$BJ7*AP7</f>
        <v>0</v>
      </c>
      <c r="BT7" s="51">
        <f t="shared" ref="BT7:BT9" si="7">$BJ7*AQ7</f>
        <v>0</v>
      </c>
      <c r="BU7" s="51">
        <f t="shared" ref="BU7:BU9" si="8">$BJ7*AR7</f>
        <v>0</v>
      </c>
      <c r="BV7" s="51">
        <f t="shared" ref="BV7:BV9" si="9">$BJ7*AS7</f>
        <v>0</v>
      </c>
      <c r="BW7" s="51">
        <f t="shared" ref="BW7:BW9" si="10">$BJ7*AT7</f>
        <v>0</v>
      </c>
      <c r="BX7" s="51">
        <f t="shared" ref="BX7:BX9" si="11">$BJ7*AU7</f>
        <v>0</v>
      </c>
      <c r="BY7" s="51">
        <f t="shared" ref="BY7:BY9" si="12">$BJ7*AV7</f>
        <v>0</v>
      </c>
      <c r="BZ7" s="51">
        <f t="shared" ref="BZ7:BZ9" si="13">$BJ7*AW7</f>
        <v>0</v>
      </c>
      <c r="CA7" s="51">
        <f t="shared" ref="CA7:CA9" si="14">$BJ7*AX7</f>
        <v>0</v>
      </c>
      <c r="CB7" s="51">
        <f t="shared" ref="CB7:CB9" si="15">$BJ7*AY7</f>
        <v>0</v>
      </c>
      <c r="CC7" s="51">
        <f t="shared" ref="CC7:CC9" si="16">$BJ7*AZ7</f>
        <v>0</v>
      </c>
      <c r="CD7" s="51">
        <f t="shared" ref="CD7:CD9" si="17">$BJ7*BA7</f>
        <v>0</v>
      </c>
      <c r="CE7" s="51">
        <f t="shared" ref="CE7:CE9" si="18">$BJ7*BB7</f>
        <v>0</v>
      </c>
      <c r="CF7" s="51">
        <f t="shared" ref="CF7:CF9" si="19">$BJ7*BC7</f>
        <v>0</v>
      </c>
      <c r="CG7" s="51">
        <f t="shared" ref="CG7:CG9" si="20">$BJ7*BD7</f>
        <v>0</v>
      </c>
      <c r="CH7" s="51">
        <f t="shared" ref="CH7:CH9" si="21">$BJ7*BE7</f>
        <v>0</v>
      </c>
      <c r="CI7" s="51">
        <f t="shared" ref="CI7:CI9" si="22">$BJ7*BF7</f>
        <v>0</v>
      </c>
      <c r="CJ7" s="51">
        <f t="shared" ref="CJ7:CJ9" si="23">$BJ7*BG7</f>
        <v>0</v>
      </c>
      <c r="CK7" s="51">
        <f t="shared" ref="CK7:CK9" si="24">$BJ7*BH7</f>
        <v>0</v>
      </c>
      <c r="CL7" s="18"/>
      <c r="CM7" s="92">
        <f>'[20]Assset Transfers Adjustments'!Q5</f>
        <v>0</v>
      </c>
      <c r="CN7" s="92">
        <f>'[20]Assset Transfers Adjustments'!R5</f>
        <v>0</v>
      </c>
      <c r="CO7" s="92">
        <f>'[20]Assset Transfers Adjustments'!S5</f>
        <v>0</v>
      </c>
      <c r="CP7" s="92">
        <f>'[20]Assset Transfers Adjustments'!T5</f>
        <v>0</v>
      </c>
      <c r="CQ7" s="92">
        <f>'[20]Assset Transfers Adjustments'!U5</f>
        <v>0</v>
      </c>
      <c r="CR7" s="92">
        <f>'[20]Assset Transfers Adjustments'!V5</f>
        <v>0</v>
      </c>
      <c r="CS7" s="17">
        <v>0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8">
        <v>0</v>
      </c>
      <c r="CZ7" s="18">
        <v>0</v>
      </c>
      <c r="DA7" s="18">
        <v>0</v>
      </c>
      <c r="DB7" s="18">
        <v>0</v>
      </c>
      <c r="DC7" s="18">
        <v>0</v>
      </c>
      <c r="DD7" s="18">
        <v>0</v>
      </c>
      <c r="DE7" s="18">
        <v>0</v>
      </c>
      <c r="DF7" s="18">
        <v>0</v>
      </c>
      <c r="DG7" s="18">
        <v>0</v>
      </c>
      <c r="DH7" s="18">
        <v>0</v>
      </c>
      <c r="DI7" s="18">
        <v>0</v>
      </c>
      <c r="DJ7" s="18">
        <v>0</v>
      </c>
      <c r="DK7" s="18">
        <v>0</v>
      </c>
      <c r="DL7" s="18">
        <v>0</v>
      </c>
      <c r="DM7" s="18">
        <v>0</v>
      </c>
      <c r="DN7" s="18"/>
    </row>
    <row r="8" spans="1:118">
      <c r="A8" s="193">
        <v>39005</v>
      </c>
      <c r="B8" s="60" t="s">
        <v>122</v>
      </c>
      <c r="C8" s="51">
        <f>SUM(E8:Q8)/13</f>
        <v>9187141.9700000007</v>
      </c>
      <c r="D8" s="51">
        <f t="shared" ref="D8:D9" si="25">SUM(T8:AF8)/13</f>
        <v>9187141.9700000007</v>
      </c>
      <c r="E8" s="92">
        <f>'[20]Asset End Balances'!P6</f>
        <v>9187141.9700000007</v>
      </c>
      <c r="F8" s="51">
        <f t="shared" ref="F8:F44" si="26">E8+AH8+BK8+CM8</f>
        <v>9187141.9700000007</v>
      </c>
      <c r="G8" s="51">
        <f t="shared" si="4"/>
        <v>9187141.9700000007</v>
      </c>
      <c r="H8" s="51">
        <f t="shared" si="4"/>
        <v>9187141.9700000007</v>
      </c>
      <c r="I8" s="51">
        <f t="shared" si="4"/>
        <v>9187141.9700000007</v>
      </c>
      <c r="J8" s="51">
        <f t="shared" si="4"/>
        <v>9187141.9700000007</v>
      </c>
      <c r="K8" s="51">
        <f t="shared" si="4"/>
        <v>9187141.9700000007</v>
      </c>
      <c r="L8" s="51">
        <f t="shared" si="4"/>
        <v>9187141.9700000007</v>
      </c>
      <c r="M8" s="51">
        <f t="shared" si="4"/>
        <v>9187141.9700000007</v>
      </c>
      <c r="N8" s="51">
        <f t="shared" si="4"/>
        <v>9187141.9700000007</v>
      </c>
      <c r="O8" s="51">
        <f t="shared" si="4"/>
        <v>9187141.9700000007</v>
      </c>
      <c r="P8" s="51">
        <f t="shared" si="4"/>
        <v>9187141.9700000007</v>
      </c>
      <c r="Q8" s="51">
        <f t="shared" si="4"/>
        <v>9187141.9700000007</v>
      </c>
      <c r="R8" s="51">
        <f t="shared" si="4"/>
        <v>9187141.9700000007</v>
      </c>
      <c r="S8" s="51">
        <f t="shared" si="4"/>
        <v>9187141.9700000007</v>
      </c>
      <c r="T8" s="51">
        <f t="shared" si="4"/>
        <v>9187141.9700000007</v>
      </c>
      <c r="U8" s="51">
        <f t="shared" si="4"/>
        <v>9187141.9700000007</v>
      </c>
      <c r="V8" s="51">
        <f t="shared" si="4"/>
        <v>9187141.9700000007</v>
      </c>
      <c r="W8" s="51">
        <f t="shared" si="4"/>
        <v>9187141.9700000007</v>
      </c>
      <c r="X8" s="51">
        <f t="shared" si="4"/>
        <v>9187141.9700000007</v>
      </c>
      <c r="Y8" s="51">
        <f t="shared" si="4"/>
        <v>9187141.9700000007</v>
      </c>
      <c r="Z8" s="51">
        <f t="shared" si="4"/>
        <v>9187141.9700000007</v>
      </c>
      <c r="AA8" s="51">
        <f t="shared" si="4"/>
        <v>9187141.9700000007</v>
      </c>
      <c r="AB8" s="51">
        <f t="shared" si="4"/>
        <v>9187141.9700000007</v>
      </c>
      <c r="AC8" s="51">
        <f t="shared" si="4"/>
        <v>9187141.9700000007</v>
      </c>
      <c r="AD8" s="51">
        <f t="shared" si="4"/>
        <v>9187141.9700000007</v>
      </c>
      <c r="AE8" s="51">
        <f t="shared" si="4"/>
        <v>9187141.9700000007</v>
      </c>
      <c r="AF8" s="51">
        <f t="shared" si="4"/>
        <v>9187141.9700000007</v>
      </c>
      <c r="AH8" s="92">
        <f>[20]Additions!Q6</f>
        <v>0</v>
      </c>
      <c r="AI8" s="92">
        <f>[20]Additions!R6</f>
        <v>0</v>
      </c>
      <c r="AJ8" s="92">
        <f>[20]Additions!S6</f>
        <v>0</v>
      </c>
      <c r="AK8" s="92">
        <f>[20]Additions!T6</f>
        <v>0</v>
      </c>
      <c r="AL8" s="92">
        <f>[20]Additions!U6</f>
        <v>0</v>
      </c>
      <c r="AM8" s="92">
        <f>[20]Additions!V6</f>
        <v>0</v>
      </c>
      <c r="AN8" s="93">
        <f>SUM($AH8:$AM8)/SUM($AH$46:$AM$46)*'Capital Spending'!J$6*$AN$1</f>
        <v>0</v>
      </c>
      <c r="AO8" s="93">
        <f>SUM($AH8:$AM8)/SUM($AH$46:$AM$46)*'Capital Spending'!K$6*$AN$1</f>
        <v>0</v>
      </c>
      <c r="AP8" s="93">
        <f>SUM($AH8:$AM8)/SUM($AH$46:$AM$46)*'Capital Spending'!L$6*$AN$1</f>
        <v>0</v>
      </c>
      <c r="AQ8" s="93">
        <f>SUM($AH8:$AM8)/SUM($AH$46:$AM$46)*'Capital Spending'!M$6*$AN$1</f>
        <v>0</v>
      </c>
      <c r="AR8" s="93">
        <f>SUM($AH8:$AM8)/SUM($AH$46:$AM$46)*'Capital Spending'!N$6*$AN$1</f>
        <v>0</v>
      </c>
      <c r="AS8" s="93">
        <f>SUM($AH8:$AM8)/SUM($AH$46:$AM$46)*'Capital Spending'!O$6*$AN$1</f>
        <v>0</v>
      </c>
      <c r="AT8" s="93">
        <f>SUM($AH8:$AM8)/SUM($AH$46:$AM$46)*'Capital Spending'!P$6*$AN$1</f>
        <v>0</v>
      </c>
      <c r="AU8" s="93">
        <f>SUM($AH8:$AM8)/SUM($AH$46:$AM$46)*'Capital Spending'!Q$6*$AN$1</f>
        <v>0</v>
      </c>
      <c r="AV8" s="93">
        <f>SUM($AH8:$AM8)/SUM($AH$46:$AM$46)*'Capital Spending'!R$6*$AN$1</f>
        <v>0</v>
      </c>
      <c r="AW8" s="93">
        <f>SUM($AH8:$AM8)/SUM($AH$46:$AM$46)*'Capital Spending'!S$6*$AN$1</f>
        <v>0</v>
      </c>
      <c r="AX8" s="93">
        <f>SUM($AH8:$AM8)/SUM($AH$46:$AM$46)*'Capital Spending'!T$6*$AN$1</f>
        <v>0</v>
      </c>
      <c r="AY8" s="93">
        <f>SUM($AH8:$AM8)/SUM($AH$46:$AM$46)*'Capital Spending'!U$6*$AN$1</f>
        <v>0</v>
      </c>
      <c r="AZ8" s="93">
        <f>SUM($AH8:$AM8)/SUM($AH$46:$AM$46)*'Capital Spending'!V$6*$AN$1</f>
        <v>0</v>
      </c>
      <c r="BA8" s="93">
        <f>SUM($AH8:$AM8)/SUM($AH$46:$AM$46)*'Capital Spending'!W$6*$AN$1</f>
        <v>0</v>
      </c>
      <c r="BB8" s="93">
        <f>SUM($AH8:$AM8)/SUM($AH$46:$AM$46)*'Capital Spending'!X$6*$AN$1</f>
        <v>0</v>
      </c>
      <c r="BC8" s="93">
        <f>SUM($AH8:$AM8)/SUM($AH$46:$AM$46)*'Capital Spending'!Y$6*$AN$1</f>
        <v>0</v>
      </c>
      <c r="BD8" s="93">
        <f>SUM($AH8:$AM8)/SUM($AH$46:$AM$46)*'Capital Spending'!Z$6*$AN$1</f>
        <v>0</v>
      </c>
      <c r="BE8" s="93">
        <f>SUM($AH8:$AM8)/SUM($AH$46:$AM$46)*'Capital Spending'!AA$6*$AN$1</f>
        <v>0</v>
      </c>
      <c r="BF8" s="93">
        <f>SUM($AH8:$AM8)/SUM($AH$46:$AM$46)*'Capital Spending'!AB$6*$AN$1</f>
        <v>0</v>
      </c>
      <c r="BG8" s="93">
        <f>SUM($AH8:$AM8)/SUM($AH$46:$AM$46)*'Capital Spending'!AC$6*$AN$1</f>
        <v>0</v>
      </c>
      <c r="BH8" s="93">
        <f>SUM($AH8:$AM8)/SUM($AH$46:$AM$46)*'Capital Spending'!AD$6*$AN$1</f>
        <v>0</v>
      </c>
      <c r="BI8" s="18"/>
      <c r="BJ8" s="101">
        <f t="shared" ref="BJ8:BJ44" si="27">IFERROR(SUM(BK8:BP8)/SUM(AH8:AM8),0)</f>
        <v>0</v>
      </c>
      <c r="BK8" s="92">
        <f>'[20]Asset Retirements'!Q6</f>
        <v>0</v>
      </c>
      <c r="BL8" s="92">
        <f>'[20]Asset Retirements'!R6</f>
        <v>0</v>
      </c>
      <c r="BM8" s="92">
        <f>'[20]Asset Retirements'!S6</f>
        <v>0</v>
      </c>
      <c r="BN8" s="92">
        <f>'[20]Asset Retirements'!T6</f>
        <v>0</v>
      </c>
      <c r="BO8" s="92">
        <f>'[20]Asset Retirements'!U6</f>
        <v>0</v>
      </c>
      <c r="BP8" s="92">
        <f>'[20]Asset Retirements'!V6</f>
        <v>0</v>
      </c>
      <c r="BQ8" s="51">
        <f t="shared" ref="BQ8:BQ9" si="28">AN8*BJ8</f>
        <v>0</v>
      </c>
      <c r="BR8" s="51">
        <f t="shared" si="5"/>
        <v>0</v>
      </c>
      <c r="BS8" s="51">
        <f t="shared" si="6"/>
        <v>0</v>
      </c>
      <c r="BT8" s="51">
        <f t="shared" si="7"/>
        <v>0</v>
      </c>
      <c r="BU8" s="51">
        <f t="shared" si="8"/>
        <v>0</v>
      </c>
      <c r="BV8" s="51">
        <f t="shared" si="9"/>
        <v>0</v>
      </c>
      <c r="BW8" s="51">
        <f t="shared" si="10"/>
        <v>0</v>
      </c>
      <c r="BX8" s="51">
        <f t="shared" si="11"/>
        <v>0</v>
      </c>
      <c r="BY8" s="51">
        <f t="shared" si="12"/>
        <v>0</v>
      </c>
      <c r="BZ8" s="51">
        <f t="shared" si="13"/>
        <v>0</v>
      </c>
      <c r="CA8" s="51">
        <f t="shared" si="14"/>
        <v>0</v>
      </c>
      <c r="CB8" s="51">
        <f t="shared" si="15"/>
        <v>0</v>
      </c>
      <c r="CC8" s="51">
        <f t="shared" si="16"/>
        <v>0</v>
      </c>
      <c r="CD8" s="51">
        <f t="shared" si="17"/>
        <v>0</v>
      </c>
      <c r="CE8" s="51">
        <f t="shared" si="18"/>
        <v>0</v>
      </c>
      <c r="CF8" s="51">
        <f t="shared" si="19"/>
        <v>0</v>
      </c>
      <c r="CG8" s="51">
        <f t="shared" si="20"/>
        <v>0</v>
      </c>
      <c r="CH8" s="51">
        <f t="shared" si="21"/>
        <v>0</v>
      </c>
      <c r="CI8" s="51">
        <f t="shared" si="22"/>
        <v>0</v>
      </c>
      <c r="CJ8" s="51">
        <f t="shared" si="23"/>
        <v>0</v>
      </c>
      <c r="CK8" s="51">
        <f t="shared" si="24"/>
        <v>0</v>
      </c>
      <c r="CL8" s="18"/>
      <c r="CM8" s="92">
        <f>'[20]Assset Transfers Adjustments'!Q6</f>
        <v>0</v>
      </c>
      <c r="CN8" s="92">
        <f>'[20]Assset Transfers Adjustments'!R6</f>
        <v>0</v>
      </c>
      <c r="CO8" s="92">
        <f>'[20]Assset Transfers Adjustments'!S6</f>
        <v>0</v>
      </c>
      <c r="CP8" s="92">
        <f>'[20]Assset Transfers Adjustments'!T6</f>
        <v>0</v>
      </c>
      <c r="CQ8" s="92">
        <f>'[20]Assset Transfers Adjustments'!U6</f>
        <v>0</v>
      </c>
      <c r="CR8" s="92">
        <f>'[20]Assset Transfers Adjustments'!V6</f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8">
        <v>0</v>
      </c>
      <c r="CZ8" s="18">
        <v>0</v>
      </c>
      <c r="DA8" s="18">
        <v>0</v>
      </c>
      <c r="DB8" s="18">
        <v>0</v>
      </c>
      <c r="DC8" s="18">
        <v>0</v>
      </c>
      <c r="DD8" s="18">
        <v>0</v>
      </c>
      <c r="DE8" s="18">
        <v>0</v>
      </c>
      <c r="DF8" s="18">
        <v>0</v>
      </c>
      <c r="DG8" s="18">
        <v>0</v>
      </c>
      <c r="DH8" s="18">
        <v>0</v>
      </c>
      <c r="DI8" s="18">
        <v>0</v>
      </c>
      <c r="DJ8" s="18">
        <v>0</v>
      </c>
      <c r="DK8" s="18">
        <v>0</v>
      </c>
      <c r="DL8" s="18">
        <v>0</v>
      </c>
      <c r="DM8" s="18">
        <v>0</v>
      </c>
      <c r="DN8" s="18"/>
    </row>
    <row r="9" spans="1:118">
      <c r="A9" s="193">
        <v>39009</v>
      </c>
      <c r="B9" s="60" t="s">
        <v>11</v>
      </c>
      <c r="C9" s="51">
        <f t="shared" ref="C9" si="29">SUM(E9:Q9)/13</f>
        <v>9868212.7130769268</v>
      </c>
      <c r="D9" s="51">
        <f t="shared" si="25"/>
        <v>9873726.9300000034</v>
      </c>
      <c r="E9" s="92">
        <f>'[20]Asset End Balances'!P7</f>
        <v>9849831.9900000002</v>
      </c>
      <c r="F9" s="51">
        <f t="shared" si="26"/>
        <v>9849831.9900000002</v>
      </c>
      <c r="G9" s="51">
        <f t="shared" si="4"/>
        <v>9849831.9900000002</v>
      </c>
      <c r="H9" s="51">
        <f t="shared" si="4"/>
        <v>9873726.9299999997</v>
      </c>
      <c r="I9" s="51">
        <f t="shared" si="4"/>
        <v>9873726.9299999997</v>
      </c>
      <c r="J9" s="51">
        <f t="shared" si="4"/>
        <v>9873726.9299999997</v>
      </c>
      <c r="K9" s="51">
        <f t="shared" si="4"/>
        <v>9873726.9299999997</v>
      </c>
      <c r="L9" s="51">
        <f t="shared" si="4"/>
        <v>9873726.9299999997</v>
      </c>
      <c r="M9" s="51">
        <f t="shared" si="4"/>
        <v>9873726.9299999997</v>
      </c>
      <c r="N9" s="51">
        <f t="shared" si="4"/>
        <v>9873726.9299999997</v>
      </c>
      <c r="O9" s="51">
        <f t="shared" si="4"/>
        <v>9873726.9299999997</v>
      </c>
      <c r="P9" s="51">
        <f t="shared" si="4"/>
        <v>9873726.9299999997</v>
      </c>
      <c r="Q9" s="51">
        <f t="shared" si="4"/>
        <v>9873726.9299999997</v>
      </c>
      <c r="R9" s="51">
        <f t="shared" si="4"/>
        <v>9873726.9299999997</v>
      </c>
      <c r="S9" s="51">
        <f t="shared" si="4"/>
        <v>9873726.9299999997</v>
      </c>
      <c r="T9" s="51">
        <f t="shared" si="4"/>
        <v>9873726.9299999997</v>
      </c>
      <c r="U9" s="51">
        <f t="shared" si="4"/>
        <v>9873726.9299999997</v>
      </c>
      <c r="V9" s="51">
        <f t="shared" si="4"/>
        <v>9873726.9299999997</v>
      </c>
      <c r="W9" s="51">
        <f t="shared" si="4"/>
        <v>9873726.9299999997</v>
      </c>
      <c r="X9" s="51">
        <f t="shared" si="4"/>
        <v>9873726.9299999997</v>
      </c>
      <c r="Y9" s="51">
        <f t="shared" si="4"/>
        <v>9873726.9299999997</v>
      </c>
      <c r="Z9" s="51">
        <f t="shared" si="4"/>
        <v>9873726.9299999997</v>
      </c>
      <c r="AA9" s="51">
        <f t="shared" si="4"/>
        <v>9873726.9299999997</v>
      </c>
      <c r="AB9" s="51">
        <f t="shared" si="4"/>
        <v>9873726.9299999997</v>
      </c>
      <c r="AC9" s="51">
        <f t="shared" si="4"/>
        <v>9873726.9299999997</v>
      </c>
      <c r="AD9" s="51">
        <f t="shared" si="4"/>
        <v>9873726.9299999997</v>
      </c>
      <c r="AE9" s="51">
        <f t="shared" si="4"/>
        <v>9873726.9299999997</v>
      </c>
      <c r="AF9" s="51">
        <f t="shared" si="4"/>
        <v>9873726.9299999997</v>
      </c>
      <c r="AH9" s="92">
        <f>[20]Additions!Q7</f>
        <v>0</v>
      </c>
      <c r="AI9" s="92">
        <f>[20]Additions!R7</f>
        <v>0</v>
      </c>
      <c r="AJ9" s="92">
        <f>[20]Additions!S7</f>
        <v>0</v>
      </c>
      <c r="AK9" s="92">
        <f>[20]Additions!T7</f>
        <v>0</v>
      </c>
      <c r="AL9" s="92">
        <f>[20]Additions!U7</f>
        <v>0</v>
      </c>
      <c r="AM9" s="92">
        <f>[20]Additions!V7</f>
        <v>0</v>
      </c>
      <c r="AN9" s="93">
        <f>SUM($AH9:$AM9)/SUM($AH$46:$AM$46)*'Capital Spending'!J$6*$AN$1</f>
        <v>0</v>
      </c>
      <c r="AO9" s="93">
        <f>SUM($AH9:$AM9)/SUM($AH$46:$AM$46)*'Capital Spending'!K$6*$AN$1</f>
        <v>0</v>
      </c>
      <c r="AP9" s="93">
        <f>SUM($AH9:$AM9)/SUM($AH$46:$AM$46)*'Capital Spending'!L$6*$AN$1</f>
        <v>0</v>
      </c>
      <c r="AQ9" s="93">
        <f>SUM($AH9:$AM9)/SUM($AH$46:$AM$46)*'Capital Spending'!M$6*$AN$1</f>
        <v>0</v>
      </c>
      <c r="AR9" s="93">
        <f>SUM($AH9:$AM9)/SUM($AH$46:$AM$46)*'Capital Spending'!N$6*$AN$1</f>
        <v>0</v>
      </c>
      <c r="AS9" s="93">
        <f>SUM($AH9:$AM9)/SUM($AH$46:$AM$46)*'Capital Spending'!O$6*$AN$1</f>
        <v>0</v>
      </c>
      <c r="AT9" s="93">
        <f>SUM($AH9:$AM9)/SUM($AH$46:$AM$46)*'Capital Spending'!P$6*$AN$1</f>
        <v>0</v>
      </c>
      <c r="AU9" s="93">
        <f>SUM($AH9:$AM9)/SUM($AH$46:$AM$46)*'Capital Spending'!Q$6*$AN$1</f>
        <v>0</v>
      </c>
      <c r="AV9" s="93">
        <f>SUM($AH9:$AM9)/SUM($AH$46:$AM$46)*'Capital Spending'!R$6*$AN$1</f>
        <v>0</v>
      </c>
      <c r="AW9" s="93">
        <f>SUM($AH9:$AM9)/SUM($AH$46:$AM$46)*'Capital Spending'!S$6*$AN$1</f>
        <v>0</v>
      </c>
      <c r="AX9" s="93">
        <f>SUM($AH9:$AM9)/SUM($AH$46:$AM$46)*'Capital Spending'!T$6*$AN$1</f>
        <v>0</v>
      </c>
      <c r="AY9" s="93">
        <f>SUM($AH9:$AM9)/SUM($AH$46:$AM$46)*'Capital Spending'!U$6*$AN$1</f>
        <v>0</v>
      </c>
      <c r="AZ9" s="93">
        <f>SUM($AH9:$AM9)/SUM($AH$46:$AM$46)*'Capital Spending'!V$6*$AN$1</f>
        <v>0</v>
      </c>
      <c r="BA9" s="93">
        <f>SUM($AH9:$AM9)/SUM($AH$46:$AM$46)*'Capital Spending'!W$6*$AN$1</f>
        <v>0</v>
      </c>
      <c r="BB9" s="93">
        <f>SUM($AH9:$AM9)/SUM($AH$46:$AM$46)*'Capital Spending'!X$6*$AN$1</f>
        <v>0</v>
      </c>
      <c r="BC9" s="93">
        <f>SUM($AH9:$AM9)/SUM($AH$46:$AM$46)*'Capital Spending'!Y$6*$AN$1</f>
        <v>0</v>
      </c>
      <c r="BD9" s="93">
        <f>SUM($AH9:$AM9)/SUM($AH$46:$AM$46)*'Capital Spending'!Z$6*$AN$1</f>
        <v>0</v>
      </c>
      <c r="BE9" s="93">
        <f>SUM($AH9:$AM9)/SUM($AH$46:$AM$46)*'Capital Spending'!AA$6*$AN$1</f>
        <v>0</v>
      </c>
      <c r="BF9" s="93">
        <f>SUM($AH9:$AM9)/SUM($AH$46:$AM$46)*'Capital Spending'!AB$6*$AN$1</f>
        <v>0</v>
      </c>
      <c r="BG9" s="93">
        <f>SUM($AH9:$AM9)/SUM($AH$46:$AM$46)*'Capital Spending'!AC$6*$AN$1</f>
        <v>0</v>
      </c>
      <c r="BH9" s="93">
        <f>SUM($AH9:$AM9)/SUM($AH$46:$AM$46)*'Capital Spending'!AD$6*$AN$1</f>
        <v>0</v>
      </c>
      <c r="BI9" s="18"/>
      <c r="BJ9" s="101">
        <f t="shared" si="27"/>
        <v>0</v>
      </c>
      <c r="BK9" s="92">
        <f>'[20]Asset Retirements'!Q7</f>
        <v>0</v>
      </c>
      <c r="BL9" s="92">
        <f>'[20]Asset Retirements'!R7</f>
        <v>0</v>
      </c>
      <c r="BM9" s="92">
        <f>'[20]Asset Retirements'!S7</f>
        <v>0</v>
      </c>
      <c r="BN9" s="92">
        <f>'[20]Asset Retirements'!T7</f>
        <v>0</v>
      </c>
      <c r="BO9" s="92">
        <f>'[20]Asset Retirements'!U7</f>
        <v>0</v>
      </c>
      <c r="BP9" s="92">
        <f>'[20]Asset Retirements'!V7</f>
        <v>0</v>
      </c>
      <c r="BQ9" s="51">
        <f t="shared" si="28"/>
        <v>0</v>
      </c>
      <c r="BR9" s="51">
        <f t="shared" si="5"/>
        <v>0</v>
      </c>
      <c r="BS9" s="51">
        <f t="shared" si="6"/>
        <v>0</v>
      </c>
      <c r="BT9" s="51">
        <f t="shared" si="7"/>
        <v>0</v>
      </c>
      <c r="BU9" s="51">
        <f t="shared" si="8"/>
        <v>0</v>
      </c>
      <c r="BV9" s="51">
        <f t="shared" si="9"/>
        <v>0</v>
      </c>
      <c r="BW9" s="51">
        <f t="shared" si="10"/>
        <v>0</v>
      </c>
      <c r="BX9" s="51">
        <f t="shared" si="11"/>
        <v>0</v>
      </c>
      <c r="BY9" s="51">
        <f t="shared" si="12"/>
        <v>0</v>
      </c>
      <c r="BZ9" s="51">
        <f t="shared" si="13"/>
        <v>0</v>
      </c>
      <c r="CA9" s="51">
        <f t="shared" si="14"/>
        <v>0</v>
      </c>
      <c r="CB9" s="51">
        <f t="shared" si="15"/>
        <v>0</v>
      </c>
      <c r="CC9" s="51">
        <f t="shared" si="16"/>
        <v>0</v>
      </c>
      <c r="CD9" s="51">
        <f t="shared" si="17"/>
        <v>0</v>
      </c>
      <c r="CE9" s="51">
        <f t="shared" si="18"/>
        <v>0</v>
      </c>
      <c r="CF9" s="51">
        <f t="shared" si="19"/>
        <v>0</v>
      </c>
      <c r="CG9" s="51">
        <f t="shared" si="20"/>
        <v>0</v>
      </c>
      <c r="CH9" s="51">
        <f t="shared" si="21"/>
        <v>0</v>
      </c>
      <c r="CI9" s="51">
        <f t="shared" si="22"/>
        <v>0</v>
      </c>
      <c r="CJ9" s="51">
        <f t="shared" si="23"/>
        <v>0</v>
      </c>
      <c r="CK9" s="51">
        <f t="shared" si="24"/>
        <v>0</v>
      </c>
      <c r="CL9" s="18"/>
      <c r="CM9" s="92">
        <f>'[20]Assset Transfers Adjustments'!Q7</f>
        <v>0</v>
      </c>
      <c r="CN9" s="92">
        <f>'[20]Assset Transfers Adjustments'!R7</f>
        <v>0</v>
      </c>
      <c r="CO9" s="92">
        <f>'[20]Assset Transfers Adjustments'!S7</f>
        <v>23894.94</v>
      </c>
      <c r="CP9" s="92">
        <f>'[20]Assset Transfers Adjustments'!T7</f>
        <v>0</v>
      </c>
      <c r="CQ9" s="92">
        <f>'[20]Assset Transfers Adjustments'!U7</f>
        <v>0</v>
      </c>
      <c r="CR9" s="92">
        <f>'[20]Assset Transfers Adjustments'!V7</f>
        <v>0</v>
      </c>
      <c r="CS9" s="17">
        <v>0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0</v>
      </c>
      <c r="DF9" s="17">
        <v>0</v>
      </c>
      <c r="DG9" s="17">
        <v>0</v>
      </c>
      <c r="DH9" s="17">
        <v>0</v>
      </c>
      <c r="DI9" s="17">
        <v>0</v>
      </c>
      <c r="DJ9" s="17">
        <v>0</v>
      </c>
      <c r="DK9" s="17">
        <v>0</v>
      </c>
      <c r="DL9" s="17">
        <v>0</v>
      </c>
      <c r="DM9" s="17">
        <v>0</v>
      </c>
      <c r="DN9" s="18"/>
    </row>
    <row r="10" spans="1:118">
      <c r="A10" s="56">
        <v>39020</v>
      </c>
      <c r="B10" t="s">
        <v>153</v>
      </c>
      <c r="C10" s="51">
        <f t="shared" ref="C10:C44" si="30">SUM(E10:Q10)/13</f>
        <v>2116.0800000000008</v>
      </c>
      <c r="D10" s="51">
        <f t="shared" ref="D10:D44" si="31">SUM(T10:AF10)/13</f>
        <v>2116.0800000000008</v>
      </c>
      <c r="E10" s="92">
        <f>'[20]Asset End Balances'!P8</f>
        <v>2116.08</v>
      </c>
      <c r="F10" s="51">
        <f t="shared" si="26"/>
        <v>2116.08</v>
      </c>
      <c r="G10" s="51">
        <f t="shared" si="4"/>
        <v>2116.08</v>
      </c>
      <c r="H10" s="51">
        <f t="shared" si="4"/>
        <v>2116.08</v>
      </c>
      <c r="I10" s="51">
        <f t="shared" si="4"/>
        <v>2116.08</v>
      </c>
      <c r="J10" s="51">
        <f t="shared" si="4"/>
        <v>2116.08</v>
      </c>
      <c r="K10" s="51">
        <f t="shared" si="4"/>
        <v>2116.08</v>
      </c>
      <c r="L10" s="51">
        <f t="shared" si="4"/>
        <v>2116.08</v>
      </c>
      <c r="M10" s="51">
        <f t="shared" si="4"/>
        <v>2116.08</v>
      </c>
      <c r="N10" s="51">
        <f t="shared" si="4"/>
        <v>2116.08</v>
      </c>
      <c r="O10" s="51">
        <f t="shared" si="4"/>
        <v>2116.08</v>
      </c>
      <c r="P10" s="51">
        <f t="shared" si="4"/>
        <v>2116.08</v>
      </c>
      <c r="Q10" s="51">
        <f t="shared" si="4"/>
        <v>2116.08</v>
      </c>
      <c r="R10" s="51">
        <f t="shared" si="4"/>
        <v>2116.08</v>
      </c>
      <c r="S10" s="51">
        <f t="shared" si="4"/>
        <v>2116.08</v>
      </c>
      <c r="T10" s="51">
        <f t="shared" si="4"/>
        <v>2116.08</v>
      </c>
      <c r="U10" s="51">
        <f t="shared" si="4"/>
        <v>2116.08</v>
      </c>
      <c r="V10" s="51">
        <f t="shared" si="4"/>
        <v>2116.08</v>
      </c>
      <c r="W10" s="51">
        <f t="shared" si="4"/>
        <v>2116.08</v>
      </c>
      <c r="X10" s="51">
        <f t="shared" si="4"/>
        <v>2116.08</v>
      </c>
      <c r="Y10" s="51">
        <f t="shared" si="4"/>
        <v>2116.08</v>
      </c>
      <c r="Z10" s="51">
        <f t="shared" si="4"/>
        <v>2116.08</v>
      </c>
      <c r="AA10" s="51">
        <f t="shared" si="4"/>
        <v>2116.08</v>
      </c>
      <c r="AB10" s="51">
        <f t="shared" si="4"/>
        <v>2116.08</v>
      </c>
      <c r="AC10" s="51">
        <f t="shared" si="4"/>
        <v>2116.08</v>
      </c>
      <c r="AD10" s="51">
        <f t="shared" si="4"/>
        <v>2116.08</v>
      </c>
      <c r="AE10" s="51">
        <f t="shared" si="4"/>
        <v>2116.08</v>
      </c>
      <c r="AF10" s="51">
        <f t="shared" si="4"/>
        <v>2116.08</v>
      </c>
      <c r="AH10" s="92">
        <f>[20]Additions!Q8</f>
        <v>0</v>
      </c>
      <c r="AI10" s="92">
        <f>[20]Additions!R8</f>
        <v>0</v>
      </c>
      <c r="AJ10" s="92">
        <f>[20]Additions!S8</f>
        <v>0</v>
      </c>
      <c r="AK10" s="92">
        <f>[20]Additions!T8</f>
        <v>0</v>
      </c>
      <c r="AL10" s="92">
        <f>[20]Additions!U8</f>
        <v>0</v>
      </c>
      <c r="AM10" s="92">
        <f>[20]Additions!V8</f>
        <v>0</v>
      </c>
      <c r="AN10" s="93">
        <f>SUM($AH10:$AM10)/SUM($AH$46:$AM$46)*'Capital Spending'!J$6*$AN$1</f>
        <v>0</v>
      </c>
      <c r="AO10" s="93">
        <f>SUM($AH10:$AM10)/SUM($AH$46:$AM$46)*'Capital Spending'!K$6*$AN$1</f>
        <v>0</v>
      </c>
      <c r="AP10" s="93">
        <f>SUM($AH10:$AM10)/SUM($AH$46:$AM$46)*'Capital Spending'!L$6*$AN$1</f>
        <v>0</v>
      </c>
      <c r="AQ10" s="93">
        <f>SUM($AH10:$AM10)/SUM($AH$46:$AM$46)*'Capital Spending'!M$6*$AN$1</f>
        <v>0</v>
      </c>
      <c r="AR10" s="93">
        <f>SUM($AH10:$AM10)/SUM($AH$46:$AM$46)*'Capital Spending'!N$6*$AN$1</f>
        <v>0</v>
      </c>
      <c r="AS10" s="93">
        <f>SUM($AH10:$AM10)/SUM($AH$46:$AM$46)*'Capital Spending'!O$6*$AN$1</f>
        <v>0</v>
      </c>
      <c r="AT10" s="93">
        <f>SUM($AH10:$AM10)/SUM($AH$46:$AM$46)*'Capital Spending'!P$6*$AN$1</f>
        <v>0</v>
      </c>
      <c r="AU10" s="93">
        <f>SUM($AH10:$AM10)/SUM($AH$46:$AM$46)*'Capital Spending'!Q$6*$AN$1</f>
        <v>0</v>
      </c>
      <c r="AV10" s="93">
        <f>SUM($AH10:$AM10)/SUM($AH$46:$AM$46)*'Capital Spending'!R$6*$AN$1</f>
        <v>0</v>
      </c>
      <c r="AW10" s="93">
        <f>SUM($AH10:$AM10)/SUM($AH$46:$AM$46)*'Capital Spending'!S$6*$AN$1</f>
        <v>0</v>
      </c>
      <c r="AX10" s="93">
        <f>SUM($AH10:$AM10)/SUM($AH$46:$AM$46)*'Capital Spending'!T$6*$AN$1</f>
        <v>0</v>
      </c>
      <c r="AY10" s="93">
        <f>SUM($AH10:$AM10)/SUM($AH$46:$AM$46)*'Capital Spending'!U$6*$AN$1</f>
        <v>0</v>
      </c>
      <c r="AZ10" s="93">
        <f>SUM($AH10:$AM10)/SUM($AH$46:$AM$46)*'Capital Spending'!V$6*$AN$1</f>
        <v>0</v>
      </c>
      <c r="BA10" s="93">
        <f>SUM($AH10:$AM10)/SUM($AH$46:$AM$46)*'Capital Spending'!W$6*$AN$1</f>
        <v>0</v>
      </c>
      <c r="BB10" s="93">
        <f>SUM($AH10:$AM10)/SUM($AH$46:$AM$46)*'Capital Spending'!X$6*$AN$1</f>
        <v>0</v>
      </c>
      <c r="BC10" s="93">
        <f>SUM($AH10:$AM10)/SUM($AH$46:$AM$46)*'Capital Spending'!Y$6*$AN$1</f>
        <v>0</v>
      </c>
      <c r="BD10" s="93">
        <f>SUM($AH10:$AM10)/SUM($AH$46:$AM$46)*'Capital Spending'!Z$6*$AN$1</f>
        <v>0</v>
      </c>
      <c r="BE10" s="93">
        <f>SUM($AH10:$AM10)/SUM($AH$46:$AM$46)*'Capital Spending'!AA$6*$AN$1</f>
        <v>0</v>
      </c>
      <c r="BF10" s="93">
        <f>SUM($AH10:$AM10)/SUM($AH$46:$AM$46)*'Capital Spending'!AB$6*$AN$1</f>
        <v>0</v>
      </c>
      <c r="BG10" s="93">
        <f>SUM($AH10:$AM10)/SUM($AH$46:$AM$46)*'Capital Spending'!AC$6*$AN$1</f>
        <v>0</v>
      </c>
      <c r="BH10" s="93">
        <f>SUM($AH10:$AM10)/SUM($AH$46:$AM$46)*'Capital Spending'!AD$6*$AN$1</f>
        <v>0</v>
      </c>
      <c r="BI10" s="18"/>
      <c r="BJ10" s="101">
        <f t="shared" si="27"/>
        <v>0</v>
      </c>
      <c r="BK10" s="92">
        <f>'[20]Asset Retirements'!Q8</f>
        <v>0</v>
      </c>
      <c r="BL10" s="92">
        <f>'[20]Asset Retirements'!R8</f>
        <v>0</v>
      </c>
      <c r="BM10" s="92">
        <f>'[20]Asset Retirements'!S8</f>
        <v>0</v>
      </c>
      <c r="BN10" s="92">
        <f>'[20]Asset Retirements'!T8</f>
        <v>0</v>
      </c>
      <c r="BO10" s="92">
        <f>'[20]Asset Retirements'!U8</f>
        <v>0</v>
      </c>
      <c r="BP10" s="92">
        <f>'[20]Asset Retirements'!V8</f>
        <v>0</v>
      </c>
      <c r="BQ10" s="51">
        <f t="shared" ref="BQ10:BQ44" si="32">AN10*BJ10</f>
        <v>0</v>
      </c>
      <c r="BR10" s="51">
        <f t="shared" ref="BR10:BR44" si="33">$BJ10*AO10</f>
        <v>0</v>
      </c>
      <c r="BS10" s="51">
        <f t="shared" ref="BS10:BS44" si="34">$BJ10*AP10</f>
        <v>0</v>
      </c>
      <c r="BT10" s="51">
        <f t="shared" ref="BT10:BT44" si="35">$BJ10*AQ10</f>
        <v>0</v>
      </c>
      <c r="BU10" s="51">
        <f t="shared" ref="BU10:BU44" si="36">$BJ10*AR10</f>
        <v>0</v>
      </c>
      <c r="BV10" s="51">
        <f t="shared" ref="BV10:BV44" si="37">$BJ10*AS10</f>
        <v>0</v>
      </c>
      <c r="BW10" s="51">
        <f t="shared" ref="BW10:BW44" si="38">$BJ10*AT10</f>
        <v>0</v>
      </c>
      <c r="BX10" s="51">
        <f t="shared" ref="BX10:BX44" si="39">$BJ10*AU10</f>
        <v>0</v>
      </c>
      <c r="BY10" s="51">
        <f t="shared" ref="BY10:BY44" si="40">$BJ10*AV10</f>
        <v>0</v>
      </c>
      <c r="BZ10" s="51">
        <f t="shared" ref="BZ10:BZ44" si="41">$BJ10*AW10</f>
        <v>0</v>
      </c>
      <c r="CA10" s="51">
        <f t="shared" ref="CA10:CA44" si="42">$BJ10*AX10</f>
        <v>0</v>
      </c>
      <c r="CB10" s="51">
        <f t="shared" ref="CB10:CB44" si="43">$BJ10*AY10</f>
        <v>0</v>
      </c>
      <c r="CC10" s="51">
        <f t="shared" ref="CC10:CC44" si="44">$BJ10*AZ10</f>
        <v>0</v>
      </c>
      <c r="CD10" s="51">
        <f t="shared" ref="CD10:CD44" si="45">$BJ10*BA10</f>
        <v>0</v>
      </c>
      <c r="CE10" s="51">
        <f t="shared" ref="CE10:CE44" si="46">$BJ10*BB10</f>
        <v>0</v>
      </c>
      <c r="CF10" s="51">
        <f t="shared" ref="CF10:CF44" si="47">$BJ10*BC10</f>
        <v>0</v>
      </c>
      <c r="CG10" s="51">
        <f t="shared" ref="CG10:CG44" si="48">$BJ10*BD10</f>
        <v>0</v>
      </c>
      <c r="CH10" s="51">
        <f t="shared" ref="CH10:CH44" si="49">$BJ10*BE10</f>
        <v>0</v>
      </c>
      <c r="CI10" s="51">
        <f t="shared" ref="CI10:CI44" si="50">$BJ10*BF10</f>
        <v>0</v>
      </c>
      <c r="CJ10" s="51">
        <f t="shared" ref="CJ10:CJ44" si="51">$BJ10*BG10</f>
        <v>0</v>
      </c>
      <c r="CK10" s="51">
        <f t="shared" ref="CK10:CK44" si="52">$BJ10*BH10</f>
        <v>0</v>
      </c>
      <c r="CL10" s="18"/>
      <c r="CM10" s="92">
        <f>'[20]Assset Transfers Adjustments'!Q8</f>
        <v>0</v>
      </c>
      <c r="CN10" s="92">
        <f>'[20]Assset Transfers Adjustments'!R8</f>
        <v>0</v>
      </c>
      <c r="CO10" s="92">
        <f>'[20]Assset Transfers Adjustments'!S8</f>
        <v>0</v>
      </c>
      <c r="CP10" s="92">
        <f>'[20]Assset Transfers Adjustments'!T8</f>
        <v>0</v>
      </c>
      <c r="CQ10" s="92">
        <f>'[20]Assset Transfers Adjustments'!U8</f>
        <v>0</v>
      </c>
      <c r="CR10" s="92">
        <f>'[20]Assset Transfers Adjustments'!V8</f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8"/>
    </row>
    <row r="11" spans="1:118">
      <c r="A11" s="56">
        <v>39029</v>
      </c>
      <c r="B11" t="s">
        <v>154</v>
      </c>
      <c r="C11" s="51">
        <f t="shared" si="30"/>
        <v>31824.46999999999</v>
      </c>
      <c r="D11" s="51">
        <f t="shared" si="31"/>
        <v>31824.46999999999</v>
      </c>
      <c r="E11" s="92">
        <f>'[20]Asset End Balances'!P9</f>
        <v>31824.47</v>
      </c>
      <c r="F11" s="51">
        <f t="shared" si="26"/>
        <v>31824.47</v>
      </c>
      <c r="G11" s="51">
        <f t="shared" si="4"/>
        <v>31824.47</v>
      </c>
      <c r="H11" s="51">
        <f t="shared" si="4"/>
        <v>31824.47</v>
      </c>
      <c r="I11" s="51">
        <f t="shared" si="4"/>
        <v>31824.47</v>
      </c>
      <c r="J11" s="51">
        <f t="shared" si="4"/>
        <v>31824.47</v>
      </c>
      <c r="K11" s="51">
        <f t="shared" si="4"/>
        <v>31824.47</v>
      </c>
      <c r="L11" s="51">
        <f t="shared" si="4"/>
        <v>31824.47</v>
      </c>
      <c r="M11" s="51">
        <f t="shared" si="4"/>
        <v>31824.47</v>
      </c>
      <c r="N11" s="51">
        <f t="shared" si="4"/>
        <v>31824.47</v>
      </c>
      <c r="O11" s="51">
        <f t="shared" si="4"/>
        <v>31824.47</v>
      </c>
      <c r="P11" s="51">
        <f t="shared" si="4"/>
        <v>31824.47</v>
      </c>
      <c r="Q11" s="51">
        <f t="shared" si="4"/>
        <v>31824.47</v>
      </c>
      <c r="R11" s="51">
        <f t="shared" si="4"/>
        <v>31824.47</v>
      </c>
      <c r="S11" s="51">
        <f t="shared" si="4"/>
        <v>31824.47</v>
      </c>
      <c r="T11" s="51">
        <f t="shared" si="4"/>
        <v>31824.47</v>
      </c>
      <c r="U11" s="51">
        <f t="shared" si="4"/>
        <v>31824.47</v>
      </c>
      <c r="V11" s="51">
        <f t="shared" si="4"/>
        <v>31824.47</v>
      </c>
      <c r="W11" s="51">
        <f t="shared" si="4"/>
        <v>31824.47</v>
      </c>
      <c r="X11" s="51">
        <f t="shared" si="4"/>
        <v>31824.47</v>
      </c>
      <c r="Y11" s="51">
        <f t="shared" si="4"/>
        <v>31824.47</v>
      </c>
      <c r="Z11" s="51">
        <f t="shared" si="4"/>
        <v>31824.47</v>
      </c>
      <c r="AA11" s="51">
        <f t="shared" si="4"/>
        <v>31824.47</v>
      </c>
      <c r="AB11" s="51">
        <f t="shared" si="4"/>
        <v>31824.47</v>
      </c>
      <c r="AC11" s="51">
        <f t="shared" si="4"/>
        <v>31824.47</v>
      </c>
      <c r="AD11" s="51">
        <f t="shared" si="4"/>
        <v>31824.47</v>
      </c>
      <c r="AE11" s="51">
        <f t="shared" si="4"/>
        <v>31824.47</v>
      </c>
      <c r="AF11" s="51">
        <f t="shared" si="4"/>
        <v>31824.47</v>
      </c>
      <c r="AH11" s="92">
        <f>[20]Additions!Q9</f>
        <v>0</v>
      </c>
      <c r="AI11" s="92">
        <f>[20]Additions!R9</f>
        <v>0</v>
      </c>
      <c r="AJ11" s="92">
        <f>[20]Additions!S9</f>
        <v>0</v>
      </c>
      <c r="AK11" s="92">
        <f>[20]Additions!T9</f>
        <v>0</v>
      </c>
      <c r="AL11" s="92">
        <f>[20]Additions!U9</f>
        <v>0</v>
      </c>
      <c r="AM11" s="92">
        <f>[20]Additions!V9</f>
        <v>0</v>
      </c>
      <c r="AN11" s="93">
        <f>SUM($AH11:$AM11)/SUM($AH$46:$AM$46)*'Capital Spending'!J$6*$AN$1</f>
        <v>0</v>
      </c>
      <c r="AO11" s="93">
        <f>SUM($AH11:$AM11)/SUM($AH$46:$AM$46)*'Capital Spending'!K$6*$AN$1</f>
        <v>0</v>
      </c>
      <c r="AP11" s="93">
        <f>SUM($AH11:$AM11)/SUM($AH$46:$AM$46)*'Capital Spending'!L$6*$AN$1</f>
        <v>0</v>
      </c>
      <c r="AQ11" s="93">
        <f>SUM($AH11:$AM11)/SUM($AH$46:$AM$46)*'Capital Spending'!M$6*$AN$1</f>
        <v>0</v>
      </c>
      <c r="AR11" s="93">
        <f>SUM($AH11:$AM11)/SUM($AH$46:$AM$46)*'Capital Spending'!N$6*$AN$1</f>
        <v>0</v>
      </c>
      <c r="AS11" s="93">
        <f>SUM($AH11:$AM11)/SUM($AH$46:$AM$46)*'Capital Spending'!O$6*$AN$1</f>
        <v>0</v>
      </c>
      <c r="AT11" s="93">
        <f>SUM($AH11:$AM11)/SUM($AH$46:$AM$46)*'Capital Spending'!P$6*$AN$1</f>
        <v>0</v>
      </c>
      <c r="AU11" s="93">
        <f>SUM($AH11:$AM11)/SUM($AH$46:$AM$46)*'Capital Spending'!Q$6*$AN$1</f>
        <v>0</v>
      </c>
      <c r="AV11" s="93">
        <f>SUM($AH11:$AM11)/SUM($AH$46:$AM$46)*'Capital Spending'!R$6*$AN$1</f>
        <v>0</v>
      </c>
      <c r="AW11" s="93">
        <f>SUM($AH11:$AM11)/SUM($AH$46:$AM$46)*'Capital Spending'!S$6*$AN$1</f>
        <v>0</v>
      </c>
      <c r="AX11" s="93">
        <f>SUM($AH11:$AM11)/SUM($AH$46:$AM$46)*'Capital Spending'!T$6*$AN$1</f>
        <v>0</v>
      </c>
      <c r="AY11" s="93">
        <f>SUM($AH11:$AM11)/SUM($AH$46:$AM$46)*'Capital Spending'!U$6*$AN$1</f>
        <v>0</v>
      </c>
      <c r="AZ11" s="93">
        <f>SUM($AH11:$AM11)/SUM($AH$46:$AM$46)*'Capital Spending'!V$6*$AN$1</f>
        <v>0</v>
      </c>
      <c r="BA11" s="93">
        <f>SUM($AH11:$AM11)/SUM($AH$46:$AM$46)*'Capital Spending'!W$6*$AN$1</f>
        <v>0</v>
      </c>
      <c r="BB11" s="93">
        <f>SUM($AH11:$AM11)/SUM($AH$46:$AM$46)*'Capital Spending'!X$6*$AN$1</f>
        <v>0</v>
      </c>
      <c r="BC11" s="93">
        <f>SUM($AH11:$AM11)/SUM($AH$46:$AM$46)*'Capital Spending'!Y$6*$AN$1</f>
        <v>0</v>
      </c>
      <c r="BD11" s="93">
        <f>SUM($AH11:$AM11)/SUM($AH$46:$AM$46)*'Capital Spending'!Z$6*$AN$1</f>
        <v>0</v>
      </c>
      <c r="BE11" s="93">
        <f>SUM($AH11:$AM11)/SUM($AH$46:$AM$46)*'Capital Spending'!AA$6*$AN$1</f>
        <v>0</v>
      </c>
      <c r="BF11" s="93">
        <f>SUM($AH11:$AM11)/SUM($AH$46:$AM$46)*'Capital Spending'!AB$6*$AN$1</f>
        <v>0</v>
      </c>
      <c r="BG11" s="93">
        <f>SUM($AH11:$AM11)/SUM($AH$46:$AM$46)*'Capital Spending'!AC$6*$AN$1</f>
        <v>0</v>
      </c>
      <c r="BH11" s="93">
        <f>SUM($AH11:$AM11)/SUM($AH$46:$AM$46)*'Capital Spending'!AD$6*$AN$1</f>
        <v>0</v>
      </c>
      <c r="BI11" s="18"/>
      <c r="BJ11" s="101">
        <f t="shared" si="27"/>
        <v>0</v>
      </c>
      <c r="BK11" s="92">
        <f>'[20]Asset Retirements'!Q9</f>
        <v>0</v>
      </c>
      <c r="BL11" s="92">
        <f>'[20]Asset Retirements'!R9</f>
        <v>0</v>
      </c>
      <c r="BM11" s="92">
        <f>'[20]Asset Retirements'!S9</f>
        <v>0</v>
      </c>
      <c r="BN11" s="92">
        <f>'[20]Asset Retirements'!T9</f>
        <v>0</v>
      </c>
      <c r="BO11" s="92">
        <f>'[20]Asset Retirements'!U9</f>
        <v>0</v>
      </c>
      <c r="BP11" s="92">
        <f>'[20]Asset Retirements'!V9</f>
        <v>0</v>
      </c>
      <c r="BQ11" s="51">
        <f t="shared" si="32"/>
        <v>0</v>
      </c>
      <c r="BR11" s="51">
        <f t="shared" si="33"/>
        <v>0</v>
      </c>
      <c r="BS11" s="51">
        <f t="shared" si="34"/>
        <v>0</v>
      </c>
      <c r="BT11" s="51">
        <f t="shared" si="35"/>
        <v>0</v>
      </c>
      <c r="BU11" s="51">
        <f t="shared" si="36"/>
        <v>0</v>
      </c>
      <c r="BV11" s="51">
        <f t="shared" si="37"/>
        <v>0</v>
      </c>
      <c r="BW11" s="51">
        <f t="shared" si="38"/>
        <v>0</v>
      </c>
      <c r="BX11" s="51">
        <f t="shared" si="39"/>
        <v>0</v>
      </c>
      <c r="BY11" s="51">
        <f t="shared" si="40"/>
        <v>0</v>
      </c>
      <c r="BZ11" s="51">
        <f t="shared" si="41"/>
        <v>0</v>
      </c>
      <c r="CA11" s="51">
        <f t="shared" si="42"/>
        <v>0</v>
      </c>
      <c r="CB11" s="51">
        <f t="shared" si="43"/>
        <v>0</v>
      </c>
      <c r="CC11" s="51">
        <f t="shared" si="44"/>
        <v>0</v>
      </c>
      <c r="CD11" s="51">
        <f t="shared" si="45"/>
        <v>0</v>
      </c>
      <c r="CE11" s="51">
        <f t="shared" si="46"/>
        <v>0</v>
      </c>
      <c r="CF11" s="51">
        <f t="shared" si="47"/>
        <v>0</v>
      </c>
      <c r="CG11" s="51">
        <f t="shared" si="48"/>
        <v>0</v>
      </c>
      <c r="CH11" s="51">
        <f t="shared" si="49"/>
        <v>0</v>
      </c>
      <c r="CI11" s="51">
        <f t="shared" si="50"/>
        <v>0</v>
      </c>
      <c r="CJ11" s="51">
        <f t="shared" si="51"/>
        <v>0</v>
      </c>
      <c r="CK11" s="51">
        <f t="shared" si="52"/>
        <v>0</v>
      </c>
      <c r="CL11" s="18"/>
      <c r="CM11" s="92">
        <f>'[20]Assset Transfers Adjustments'!Q9</f>
        <v>0</v>
      </c>
      <c r="CN11" s="92">
        <f>'[20]Assset Transfers Adjustments'!R9</f>
        <v>0</v>
      </c>
      <c r="CO11" s="92">
        <f>'[20]Assset Transfers Adjustments'!S9</f>
        <v>0</v>
      </c>
      <c r="CP11" s="92">
        <f>'[20]Assset Transfers Adjustments'!T9</f>
        <v>0</v>
      </c>
      <c r="CQ11" s="92">
        <f>'[20]Assset Transfers Adjustments'!U9</f>
        <v>0</v>
      </c>
      <c r="CR11" s="92">
        <f>'[20]Assset Transfers Adjustments'!V9</f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18"/>
    </row>
    <row r="12" spans="1:118">
      <c r="A12" s="193">
        <v>39100</v>
      </c>
      <c r="B12" s="60" t="s">
        <v>12</v>
      </c>
      <c r="C12" s="51">
        <f t="shared" si="30"/>
        <v>6115922.1316354116</v>
      </c>
      <c r="D12" s="51">
        <f t="shared" si="31"/>
        <v>7100962.3026373964</v>
      </c>
      <c r="E12" s="92">
        <f>'[20]Asset End Balances'!P10</f>
        <v>5696389.5800000001</v>
      </c>
      <c r="F12" s="51">
        <f t="shared" si="26"/>
        <v>5696389.5800000001</v>
      </c>
      <c r="G12" s="51">
        <f t="shared" si="4"/>
        <v>6051248.2300000004</v>
      </c>
      <c r="H12" s="51">
        <f t="shared" si="4"/>
        <v>6052207.2400000002</v>
      </c>
      <c r="I12" s="51">
        <f t="shared" si="4"/>
        <v>6052207.2400000002</v>
      </c>
      <c r="J12" s="51">
        <f t="shared" si="4"/>
        <v>6052207.2400000002</v>
      </c>
      <c r="K12" s="51">
        <f t="shared" si="4"/>
        <v>6053976.3100000005</v>
      </c>
      <c r="L12" s="51">
        <f t="shared" si="4"/>
        <v>6130148.441446363</v>
      </c>
      <c r="M12" s="51">
        <f t="shared" si="4"/>
        <v>6208416.6397386836</v>
      </c>
      <c r="N12" s="51">
        <f t="shared" si="4"/>
        <v>6279542.5626089927</v>
      </c>
      <c r="O12" s="51">
        <f t="shared" si="4"/>
        <v>6346048.5480400939</v>
      </c>
      <c r="P12" s="51">
        <f t="shared" si="4"/>
        <v>6410916.1187297814</v>
      </c>
      <c r="Q12" s="51">
        <f t="shared" si="4"/>
        <v>6477289.9806964314</v>
      </c>
      <c r="R12" s="51">
        <f t="shared" si="4"/>
        <v>6621683.7003130587</v>
      </c>
      <c r="S12" s="51">
        <f t="shared" si="4"/>
        <v>6644378.9285370512</v>
      </c>
      <c r="T12" s="51">
        <f t="shared" si="4"/>
        <v>6831413.9059446007</v>
      </c>
      <c r="U12" s="51">
        <f t="shared" si="4"/>
        <v>6833663.0153506063</v>
      </c>
      <c r="V12" s="51">
        <f t="shared" si="4"/>
        <v>6834613.8699715864</v>
      </c>
      <c r="W12" s="51">
        <f t="shared" si="4"/>
        <v>6834876.7106964318</v>
      </c>
      <c r="X12" s="51">
        <f t="shared" si="4"/>
        <v>6911048.8421427943</v>
      </c>
      <c r="Y12" s="51">
        <f t="shared" si="4"/>
        <v>6989317.0404351149</v>
      </c>
      <c r="Z12" s="51">
        <f t="shared" si="4"/>
        <v>7060442.963305424</v>
      </c>
      <c r="AA12" s="51">
        <f t="shared" si="4"/>
        <v>7126948.9487365251</v>
      </c>
      <c r="AB12" s="51">
        <f t="shared" si="4"/>
        <v>7191816.5194262126</v>
      </c>
      <c r="AC12" s="51">
        <f t="shared" si="4"/>
        <v>7258190.3813928626</v>
      </c>
      <c r="AD12" s="51">
        <f t="shared" si="4"/>
        <v>7402584.10100949</v>
      </c>
      <c r="AE12" s="51">
        <f t="shared" si="4"/>
        <v>7425279.3292334825</v>
      </c>
      <c r="AF12" s="51">
        <f t="shared" si="4"/>
        <v>7612314.306641032</v>
      </c>
      <c r="AH12" s="92">
        <f>[20]Additions!Q10</f>
        <v>0</v>
      </c>
      <c r="AI12" s="92">
        <f>[20]Additions!R10</f>
        <v>354858.65</v>
      </c>
      <c r="AJ12" s="92">
        <f>[20]Additions!S10</f>
        <v>959.01</v>
      </c>
      <c r="AK12" s="92">
        <f>[20]Additions!T10</f>
        <v>0</v>
      </c>
      <c r="AL12" s="92">
        <f>[20]Additions!U10</f>
        <v>0</v>
      </c>
      <c r="AM12" s="92">
        <f>[20]Additions!V10</f>
        <v>1769.07</v>
      </c>
      <c r="AN12" s="93">
        <f>SUM($AH12:$AM12)/SUM($AH$46:$AM$46)*'Capital Spending'!J$6*$AN$1</f>
        <v>76172.131446362779</v>
      </c>
      <c r="AO12" s="93">
        <f>SUM($AH12:$AM12)/SUM($AH$46:$AM$46)*'Capital Spending'!K$6*$AN$1</f>
        <v>78268.198292320914</v>
      </c>
      <c r="AP12" s="93">
        <f>SUM($AH12:$AM12)/SUM($AH$46:$AM$46)*'Capital Spending'!L$6*$AN$1</f>
        <v>71125.922870309019</v>
      </c>
      <c r="AQ12" s="93">
        <f>SUM($AH12:$AM12)/SUM($AH$46:$AM$46)*'Capital Spending'!M$6*$AN$1</f>
        <v>66505.985431100766</v>
      </c>
      <c r="AR12" s="93">
        <f>SUM($AH12:$AM12)/SUM($AH$46:$AM$46)*'Capital Spending'!N$6*$AN$1</f>
        <v>64867.570689687345</v>
      </c>
      <c r="AS12" s="93">
        <f>SUM($AH12:$AM12)/SUM($AH$46:$AM$46)*'Capital Spending'!O$6*$AN$1</f>
        <v>66373.861966650307</v>
      </c>
      <c r="AT12" s="93">
        <f>SUM($AH12:$AM12)/SUM($AH$46:$AM$46)*'Capital Spending'!P$6*$AN$1</f>
        <v>144393.71961662741</v>
      </c>
      <c r="AU12" s="93">
        <f>SUM($AH12:$AM12)/SUM($AH$46:$AM$46)*'Capital Spending'!Q$6*$AN$1</f>
        <v>22695.228223992082</v>
      </c>
      <c r="AV12" s="93">
        <f>SUM($AH12:$AM12)/SUM($AH$46:$AM$46)*'Capital Spending'!R$6*$AN$1</f>
        <v>187034.97740754919</v>
      </c>
      <c r="AW12" s="93">
        <f>SUM($AH12:$AM12)/SUM($AH$46:$AM$46)*'Capital Spending'!S$6*$AN$1</f>
        <v>2249.1094060052683</v>
      </c>
      <c r="AX12" s="93">
        <f>SUM($AH12:$AM12)/SUM($AH$46:$AM$46)*'Capital Spending'!T$6*$AN$1</f>
        <v>950.85462098031473</v>
      </c>
      <c r="AY12" s="93">
        <f>SUM($AH12:$AM12)/SUM($AH$46:$AM$46)*'Capital Spending'!U$6*$AN$1</f>
        <v>262.84072484572567</v>
      </c>
      <c r="AZ12" s="93">
        <f>SUM($AH12:$AM12)/SUM($AH$46:$AM$46)*'Capital Spending'!V$6*$AN$1</f>
        <v>76172.131446362779</v>
      </c>
      <c r="BA12" s="93">
        <f>SUM($AH12:$AM12)/SUM($AH$46:$AM$46)*'Capital Spending'!W$6*$AN$1</f>
        <v>78268.198292320914</v>
      </c>
      <c r="BB12" s="93">
        <f>SUM($AH12:$AM12)/SUM($AH$46:$AM$46)*'Capital Spending'!X$6*$AN$1</f>
        <v>71125.922870309019</v>
      </c>
      <c r="BC12" s="93">
        <f>SUM($AH12:$AM12)/SUM($AH$46:$AM$46)*'Capital Spending'!Y$6*$AN$1</f>
        <v>66505.985431100766</v>
      </c>
      <c r="BD12" s="93">
        <f>SUM($AH12:$AM12)/SUM($AH$46:$AM$46)*'Capital Spending'!Z$6*$AN$1</f>
        <v>64867.570689687345</v>
      </c>
      <c r="BE12" s="93">
        <f>SUM($AH12:$AM12)/SUM($AH$46:$AM$46)*'Capital Spending'!AA$6*$AN$1</f>
        <v>66373.861966650307</v>
      </c>
      <c r="BF12" s="93">
        <f>SUM($AH12:$AM12)/SUM($AH$46:$AM$46)*'Capital Spending'!AB$6*$AN$1</f>
        <v>144393.71961662741</v>
      </c>
      <c r="BG12" s="93">
        <f>SUM($AH12:$AM12)/SUM($AH$46:$AM$46)*'Capital Spending'!AC$6*$AN$1</f>
        <v>22695.228223992082</v>
      </c>
      <c r="BH12" s="93">
        <f>SUM($AH12:$AM12)/SUM($AH$46:$AM$46)*'Capital Spending'!AD$6*$AN$1</f>
        <v>187034.97740754919</v>
      </c>
      <c r="BI12" s="18"/>
      <c r="BJ12" s="101">
        <f t="shared" si="27"/>
        <v>0</v>
      </c>
      <c r="BK12" s="92">
        <f>'[20]Asset Retirements'!Q10</f>
        <v>0</v>
      </c>
      <c r="BL12" s="92">
        <f>'[20]Asset Retirements'!R10</f>
        <v>0</v>
      </c>
      <c r="BM12" s="92">
        <f>'[20]Asset Retirements'!S10</f>
        <v>0</v>
      </c>
      <c r="BN12" s="92">
        <f>'[20]Asset Retirements'!T10</f>
        <v>0</v>
      </c>
      <c r="BO12" s="92">
        <f>'[20]Asset Retirements'!U10</f>
        <v>0</v>
      </c>
      <c r="BP12" s="92">
        <f>'[20]Asset Retirements'!V10</f>
        <v>0</v>
      </c>
      <c r="BQ12" s="51">
        <f t="shared" si="32"/>
        <v>0</v>
      </c>
      <c r="BR12" s="51">
        <f t="shared" si="33"/>
        <v>0</v>
      </c>
      <c r="BS12" s="51">
        <f t="shared" si="34"/>
        <v>0</v>
      </c>
      <c r="BT12" s="51">
        <f t="shared" si="35"/>
        <v>0</v>
      </c>
      <c r="BU12" s="51">
        <f t="shared" si="36"/>
        <v>0</v>
      </c>
      <c r="BV12" s="51">
        <f t="shared" si="37"/>
        <v>0</v>
      </c>
      <c r="BW12" s="51">
        <f t="shared" si="38"/>
        <v>0</v>
      </c>
      <c r="BX12" s="51">
        <f t="shared" si="39"/>
        <v>0</v>
      </c>
      <c r="BY12" s="51">
        <f t="shared" si="40"/>
        <v>0</v>
      </c>
      <c r="BZ12" s="51">
        <f t="shared" si="41"/>
        <v>0</v>
      </c>
      <c r="CA12" s="51">
        <f t="shared" si="42"/>
        <v>0</v>
      </c>
      <c r="CB12" s="51">
        <f t="shared" si="43"/>
        <v>0</v>
      </c>
      <c r="CC12" s="51">
        <f t="shared" si="44"/>
        <v>0</v>
      </c>
      <c r="CD12" s="51">
        <f t="shared" si="45"/>
        <v>0</v>
      </c>
      <c r="CE12" s="51">
        <f t="shared" si="46"/>
        <v>0</v>
      </c>
      <c r="CF12" s="51">
        <f t="shared" si="47"/>
        <v>0</v>
      </c>
      <c r="CG12" s="51">
        <f t="shared" si="48"/>
        <v>0</v>
      </c>
      <c r="CH12" s="51">
        <f t="shared" si="49"/>
        <v>0</v>
      </c>
      <c r="CI12" s="51">
        <f t="shared" si="50"/>
        <v>0</v>
      </c>
      <c r="CJ12" s="51">
        <f t="shared" si="51"/>
        <v>0</v>
      </c>
      <c r="CK12" s="51">
        <f t="shared" si="52"/>
        <v>0</v>
      </c>
      <c r="CL12" s="18"/>
      <c r="CM12" s="92">
        <f>'[20]Assset Transfers Adjustments'!Q10</f>
        <v>0</v>
      </c>
      <c r="CN12" s="92">
        <f>'[20]Assset Transfers Adjustments'!R10</f>
        <v>0</v>
      </c>
      <c r="CO12" s="92">
        <f>'[20]Assset Transfers Adjustments'!S10</f>
        <v>0</v>
      </c>
      <c r="CP12" s="92">
        <f>'[20]Assset Transfers Adjustments'!T10</f>
        <v>0</v>
      </c>
      <c r="CQ12" s="92">
        <f>'[20]Assset Transfers Adjustments'!U10</f>
        <v>0</v>
      </c>
      <c r="CR12" s="92">
        <f>'[20]Assset Transfers Adjustments'!V10</f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8"/>
    </row>
    <row r="13" spans="1:118">
      <c r="A13" s="193">
        <v>39102</v>
      </c>
      <c r="B13" s="60" t="s">
        <v>13</v>
      </c>
      <c r="C13" s="51">
        <f t="shared" si="30"/>
        <v>0</v>
      </c>
      <c r="D13" s="51">
        <f t="shared" si="31"/>
        <v>0</v>
      </c>
      <c r="E13" s="141">
        <v>0</v>
      </c>
      <c r="F13" s="51">
        <f t="shared" si="26"/>
        <v>0</v>
      </c>
      <c r="G13" s="51">
        <f t="shared" si="4"/>
        <v>0</v>
      </c>
      <c r="H13" s="51">
        <f t="shared" si="4"/>
        <v>0</v>
      </c>
      <c r="I13" s="51">
        <f t="shared" si="4"/>
        <v>0</v>
      </c>
      <c r="J13" s="51">
        <f t="shared" si="4"/>
        <v>0</v>
      </c>
      <c r="K13" s="51">
        <f t="shared" si="4"/>
        <v>0</v>
      </c>
      <c r="L13" s="51">
        <f t="shared" si="4"/>
        <v>0</v>
      </c>
      <c r="M13" s="51">
        <f t="shared" si="4"/>
        <v>0</v>
      </c>
      <c r="N13" s="51">
        <f t="shared" si="4"/>
        <v>0</v>
      </c>
      <c r="O13" s="51">
        <f t="shared" si="4"/>
        <v>0</v>
      </c>
      <c r="P13" s="51">
        <f t="shared" si="4"/>
        <v>0</v>
      </c>
      <c r="Q13" s="51">
        <f t="shared" si="4"/>
        <v>0</v>
      </c>
      <c r="R13" s="51">
        <f t="shared" si="4"/>
        <v>0</v>
      </c>
      <c r="S13" s="51">
        <f t="shared" si="4"/>
        <v>0</v>
      </c>
      <c r="T13" s="51">
        <f t="shared" si="4"/>
        <v>0</v>
      </c>
      <c r="U13" s="51">
        <f t="shared" si="4"/>
        <v>0</v>
      </c>
      <c r="V13" s="51">
        <f t="shared" si="4"/>
        <v>0</v>
      </c>
      <c r="W13" s="51">
        <f t="shared" si="4"/>
        <v>0</v>
      </c>
      <c r="X13" s="51">
        <f t="shared" si="4"/>
        <v>0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51">
        <f t="shared" si="4"/>
        <v>0</v>
      </c>
      <c r="AF13" s="51">
        <f t="shared" si="4"/>
        <v>0</v>
      </c>
      <c r="AH13" s="116">
        <f>0</f>
        <v>0</v>
      </c>
      <c r="AI13" s="116">
        <f>0</f>
        <v>0</v>
      </c>
      <c r="AJ13" s="116">
        <f>0</f>
        <v>0</v>
      </c>
      <c r="AK13" s="116">
        <f>0</f>
        <v>0</v>
      </c>
      <c r="AL13" s="116">
        <f>0</f>
        <v>0</v>
      </c>
      <c r="AM13" s="116">
        <f>0</f>
        <v>0</v>
      </c>
      <c r="AN13" s="93">
        <f>SUM($AH13:$AM13)/SUM($AH$46:$AM$46)*'Capital Spending'!J$6*$AN$1</f>
        <v>0</v>
      </c>
      <c r="AO13" s="93">
        <f>SUM($AH13:$AM13)/SUM($AH$46:$AM$46)*'Capital Spending'!K$6*$AN$1</f>
        <v>0</v>
      </c>
      <c r="AP13" s="93">
        <f>SUM($AH13:$AM13)/SUM($AH$46:$AM$46)*'Capital Spending'!L$6*$AN$1</f>
        <v>0</v>
      </c>
      <c r="AQ13" s="93">
        <f>SUM($AH13:$AM13)/SUM($AH$46:$AM$46)*'Capital Spending'!M$6*$AN$1</f>
        <v>0</v>
      </c>
      <c r="AR13" s="93">
        <f>SUM($AH13:$AM13)/SUM($AH$46:$AM$46)*'Capital Spending'!N$6*$AN$1</f>
        <v>0</v>
      </c>
      <c r="AS13" s="93">
        <f>SUM($AH13:$AM13)/SUM($AH$46:$AM$46)*'Capital Spending'!O$6*$AN$1</f>
        <v>0</v>
      </c>
      <c r="AT13" s="93">
        <f>SUM($AH13:$AM13)/SUM($AH$46:$AM$46)*'Capital Spending'!P$6*$AN$1</f>
        <v>0</v>
      </c>
      <c r="AU13" s="93">
        <f>SUM($AH13:$AM13)/SUM($AH$46:$AM$46)*'Capital Spending'!Q$6*$AN$1</f>
        <v>0</v>
      </c>
      <c r="AV13" s="93">
        <f>SUM($AH13:$AM13)/SUM($AH$46:$AM$46)*'Capital Spending'!R$6*$AN$1</f>
        <v>0</v>
      </c>
      <c r="AW13" s="93">
        <f>SUM($AH13:$AM13)/SUM($AH$46:$AM$46)*'Capital Spending'!S$6*$AN$1</f>
        <v>0</v>
      </c>
      <c r="AX13" s="93">
        <f>SUM($AH13:$AM13)/SUM($AH$46:$AM$46)*'Capital Spending'!T$6*$AN$1</f>
        <v>0</v>
      </c>
      <c r="AY13" s="93">
        <f>SUM($AH13:$AM13)/SUM($AH$46:$AM$46)*'Capital Spending'!U$6*$AN$1</f>
        <v>0</v>
      </c>
      <c r="AZ13" s="93">
        <f>SUM($AH13:$AM13)/SUM($AH$46:$AM$46)*'Capital Spending'!V$6*$AN$1</f>
        <v>0</v>
      </c>
      <c r="BA13" s="93">
        <f>SUM($AH13:$AM13)/SUM($AH$46:$AM$46)*'Capital Spending'!W$6*$AN$1</f>
        <v>0</v>
      </c>
      <c r="BB13" s="93">
        <f>SUM($AH13:$AM13)/SUM($AH$46:$AM$46)*'Capital Spending'!X$6*$AN$1</f>
        <v>0</v>
      </c>
      <c r="BC13" s="93">
        <f>SUM($AH13:$AM13)/SUM($AH$46:$AM$46)*'Capital Spending'!Y$6*$AN$1</f>
        <v>0</v>
      </c>
      <c r="BD13" s="93">
        <f>SUM($AH13:$AM13)/SUM($AH$46:$AM$46)*'Capital Spending'!Z$6*$AN$1</f>
        <v>0</v>
      </c>
      <c r="BE13" s="93">
        <f>SUM($AH13:$AM13)/SUM($AH$46:$AM$46)*'Capital Spending'!AA$6*$AN$1</f>
        <v>0</v>
      </c>
      <c r="BF13" s="93">
        <f>SUM($AH13:$AM13)/SUM($AH$46:$AM$46)*'Capital Spending'!AB$6*$AN$1</f>
        <v>0</v>
      </c>
      <c r="BG13" s="93">
        <f>SUM($AH13:$AM13)/SUM($AH$46:$AM$46)*'Capital Spending'!AC$6*$AN$1</f>
        <v>0</v>
      </c>
      <c r="BH13" s="93">
        <f>SUM($AH13:$AM13)/SUM($AH$46:$AM$46)*'Capital Spending'!AD$6*$AN$1</f>
        <v>0</v>
      </c>
      <c r="BI13" s="18"/>
      <c r="BJ13" s="101">
        <f t="shared" si="27"/>
        <v>0</v>
      </c>
      <c r="BK13" s="116">
        <f>0</f>
        <v>0</v>
      </c>
      <c r="BL13" s="116">
        <f>0</f>
        <v>0</v>
      </c>
      <c r="BM13" s="116">
        <f>0</f>
        <v>0</v>
      </c>
      <c r="BN13" s="116">
        <f>0</f>
        <v>0</v>
      </c>
      <c r="BO13" s="116">
        <f>0</f>
        <v>0</v>
      </c>
      <c r="BP13" s="116">
        <f>0</f>
        <v>0</v>
      </c>
      <c r="BQ13" s="51">
        <f t="shared" si="32"/>
        <v>0</v>
      </c>
      <c r="BR13" s="51">
        <f t="shared" si="33"/>
        <v>0</v>
      </c>
      <c r="BS13" s="51">
        <f t="shared" si="34"/>
        <v>0</v>
      </c>
      <c r="BT13" s="51">
        <f t="shared" si="35"/>
        <v>0</v>
      </c>
      <c r="BU13" s="51">
        <f t="shared" si="36"/>
        <v>0</v>
      </c>
      <c r="BV13" s="51">
        <f t="shared" si="37"/>
        <v>0</v>
      </c>
      <c r="BW13" s="51">
        <f t="shared" si="38"/>
        <v>0</v>
      </c>
      <c r="BX13" s="51">
        <f t="shared" si="39"/>
        <v>0</v>
      </c>
      <c r="BY13" s="51">
        <f t="shared" si="40"/>
        <v>0</v>
      </c>
      <c r="BZ13" s="51">
        <f t="shared" si="41"/>
        <v>0</v>
      </c>
      <c r="CA13" s="51">
        <f t="shared" si="42"/>
        <v>0</v>
      </c>
      <c r="CB13" s="51">
        <f t="shared" si="43"/>
        <v>0</v>
      </c>
      <c r="CC13" s="51">
        <f t="shared" si="44"/>
        <v>0</v>
      </c>
      <c r="CD13" s="51">
        <f t="shared" si="45"/>
        <v>0</v>
      </c>
      <c r="CE13" s="51">
        <f t="shared" si="46"/>
        <v>0</v>
      </c>
      <c r="CF13" s="51">
        <f t="shared" si="47"/>
        <v>0</v>
      </c>
      <c r="CG13" s="51">
        <f t="shared" si="48"/>
        <v>0</v>
      </c>
      <c r="CH13" s="51">
        <f t="shared" si="49"/>
        <v>0</v>
      </c>
      <c r="CI13" s="51">
        <f t="shared" si="50"/>
        <v>0</v>
      </c>
      <c r="CJ13" s="51">
        <f t="shared" si="51"/>
        <v>0</v>
      </c>
      <c r="CK13" s="51">
        <f t="shared" si="52"/>
        <v>0</v>
      </c>
      <c r="CL13" s="18"/>
      <c r="CM13" s="116">
        <f>0</f>
        <v>0</v>
      </c>
      <c r="CN13" s="116">
        <f>0</f>
        <v>0</v>
      </c>
      <c r="CO13" s="116">
        <f>0</f>
        <v>0</v>
      </c>
      <c r="CP13" s="116">
        <f>0</f>
        <v>0</v>
      </c>
      <c r="CQ13" s="116">
        <f>0</f>
        <v>0</v>
      </c>
      <c r="CR13" s="116">
        <f>0</f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18"/>
    </row>
    <row r="14" spans="1:118">
      <c r="A14" s="193">
        <v>39103</v>
      </c>
      <c r="B14" s="60" t="s">
        <v>14</v>
      </c>
      <c r="C14" s="51">
        <f t="shared" si="30"/>
        <v>0</v>
      </c>
      <c r="D14" s="51">
        <f t="shared" si="31"/>
        <v>0</v>
      </c>
      <c r="E14" s="141">
        <v>0</v>
      </c>
      <c r="F14" s="51">
        <f t="shared" si="26"/>
        <v>0</v>
      </c>
      <c r="G14" s="51">
        <f t="shared" si="4"/>
        <v>0</v>
      </c>
      <c r="H14" s="51">
        <f t="shared" si="4"/>
        <v>0</v>
      </c>
      <c r="I14" s="51">
        <f t="shared" si="4"/>
        <v>0</v>
      </c>
      <c r="J14" s="51">
        <f t="shared" si="4"/>
        <v>0</v>
      </c>
      <c r="K14" s="51">
        <f t="shared" si="4"/>
        <v>0</v>
      </c>
      <c r="L14" s="51">
        <f t="shared" si="4"/>
        <v>0</v>
      </c>
      <c r="M14" s="51">
        <f t="shared" si="4"/>
        <v>0</v>
      </c>
      <c r="N14" s="51">
        <f t="shared" si="4"/>
        <v>0</v>
      </c>
      <c r="O14" s="51">
        <f t="shared" si="4"/>
        <v>0</v>
      </c>
      <c r="P14" s="51">
        <f t="shared" si="4"/>
        <v>0</v>
      </c>
      <c r="Q14" s="51">
        <f t="shared" si="4"/>
        <v>0</v>
      </c>
      <c r="R14" s="51">
        <f t="shared" si="4"/>
        <v>0</v>
      </c>
      <c r="S14" s="51">
        <f t="shared" si="4"/>
        <v>0</v>
      </c>
      <c r="T14" s="51">
        <f t="shared" si="4"/>
        <v>0</v>
      </c>
      <c r="U14" s="51">
        <f t="shared" si="4"/>
        <v>0</v>
      </c>
      <c r="V14" s="51">
        <f t="shared" si="4"/>
        <v>0</v>
      </c>
      <c r="W14" s="51">
        <f t="shared" si="4"/>
        <v>0</v>
      </c>
      <c r="X14" s="51">
        <f t="shared" si="4"/>
        <v>0</v>
      </c>
      <c r="Y14" s="51">
        <f t="shared" si="4"/>
        <v>0</v>
      </c>
      <c r="Z14" s="51">
        <f t="shared" si="4"/>
        <v>0</v>
      </c>
      <c r="AA14" s="51">
        <f t="shared" si="4"/>
        <v>0</v>
      </c>
      <c r="AB14" s="51">
        <f t="shared" si="4"/>
        <v>0</v>
      </c>
      <c r="AC14" s="51">
        <f t="shared" si="4"/>
        <v>0</v>
      </c>
      <c r="AD14" s="51">
        <f t="shared" si="4"/>
        <v>0</v>
      </c>
      <c r="AE14" s="51">
        <f t="shared" si="4"/>
        <v>0</v>
      </c>
      <c r="AF14" s="51">
        <f t="shared" si="4"/>
        <v>0</v>
      </c>
      <c r="AH14" s="116">
        <f>0</f>
        <v>0</v>
      </c>
      <c r="AI14" s="116">
        <f>0</f>
        <v>0</v>
      </c>
      <c r="AJ14" s="116">
        <f>0</f>
        <v>0</v>
      </c>
      <c r="AK14" s="116">
        <f>0</f>
        <v>0</v>
      </c>
      <c r="AL14" s="116">
        <f>0</f>
        <v>0</v>
      </c>
      <c r="AM14" s="116">
        <f>0</f>
        <v>0</v>
      </c>
      <c r="AN14" s="93">
        <f>SUM($AH14:$AM14)/SUM($AH$46:$AM$46)*'Capital Spending'!J$6*$AN$1</f>
        <v>0</v>
      </c>
      <c r="AO14" s="93">
        <f>SUM($AH14:$AM14)/SUM($AH$46:$AM$46)*'Capital Spending'!K$6*$AN$1</f>
        <v>0</v>
      </c>
      <c r="AP14" s="93">
        <f>SUM($AH14:$AM14)/SUM($AH$46:$AM$46)*'Capital Spending'!L$6*$AN$1</f>
        <v>0</v>
      </c>
      <c r="AQ14" s="93">
        <f>SUM($AH14:$AM14)/SUM($AH$46:$AM$46)*'Capital Spending'!M$6*$AN$1</f>
        <v>0</v>
      </c>
      <c r="AR14" s="93">
        <f>SUM($AH14:$AM14)/SUM($AH$46:$AM$46)*'Capital Spending'!N$6*$AN$1</f>
        <v>0</v>
      </c>
      <c r="AS14" s="93">
        <f>SUM($AH14:$AM14)/SUM($AH$46:$AM$46)*'Capital Spending'!O$6*$AN$1</f>
        <v>0</v>
      </c>
      <c r="AT14" s="93">
        <f>SUM($AH14:$AM14)/SUM($AH$46:$AM$46)*'Capital Spending'!P$6*$AN$1</f>
        <v>0</v>
      </c>
      <c r="AU14" s="93">
        <f>SUM($AH14:$AM14)/SUM($AH$46:$AM$46)*'Capital Spending'!Q$6*$AN$1</f>
        <v>0</v>
      </c>
      <c r="AV14" s="93">
        <f>SUM($AH14:$AM14)/SUM($AH$46:$AM$46)*'Capital Spending'!R$6*$AN$1</f>
        <v>0</v>
      </c>
      <c r="AW14" s="93">
        <f>SUM($AH14:$AM14)/SUM($AH$46:$AM$46)*'Capital Spending'!S$6*$AN$1</f>
        <v>0</v>
      </c>
      <c r="AX14" s="93">
        <f>SUM($AH14:$AM14)/SUM($AH$46:$AM$46)*'Capital Spending'!T$6*$AN$1</f>
        <v>0</v>
      </c>
      <c r="AY14" s="93">
        <f>SUM($AH14:$AM14)/SUM($AH$46:$AM$46)*'Capital Spending'!U$6*$AN$1</f>
        <v>0</v>
      </c>
      <c r="AZ14" s="93">
        <f>SUM($AH14:$AM14)/SUM($AH$46:$AM$46)*'Capital Spending'!V$6*$AN$1</f>
        <v>0</v>
      </c>
      <c r="BA14" s="93">
        <f>SUM($AH14:$AM14)/SUM($AH$46:$AM$46)*'Capital Spending'!W$6*$AN$1</f>
        <v>0</v>
      </c>
      <c r="BB14" s="93">
        <f>SUM($AH14:$AM14)/SUM($AH$46:$AM$46)*'Capital Spending'!X$6*$AN$1</f>
        <v>0</v>
      </c>
      <c r="BC14" s="93">
        <f>SUM($AH14:$AM14)/SUM($AH$46:$AM$46)*'Capital Spending'!Y$6*$AN$1</f>
        <v>0</v>
      </c>
      <c r="BD14" s="93">
        <f>SUM($AH14:$AM14)/SUM($AH$46:$AM$46)*'Capital Spending'!Z$6*$AN$1</f>
        <v>0</v>
      </c>
      <c r="BE14" s="93">
        <f>SUM($AH14:$AM14)/SUM($AH$46:$AM$46)*'Capital Spending'!AA$6*$AN$1</f>
        <v>0</v>
      </c>
      <c r="BF14" s="93">
        <f>SUM($AH14:$AM14)/SUM($AH$46:$AM$46)*'Capital Spending'!AB$6*$AN$1</f>
        <v>0</v>
      </c>
      <c r="BG14" s="93">
        <f>SUM($AH14:$AM14)/SUM($AH$46:$AM$46)*'Capital Spending'!AC$6*$AN$1</f>
        <v>0</v>
      </c>
      <c r="BH14" s="93">
        <f>SUM($AH14:$AM14)/SUM($AH$46:$AM$46)*'Capital Spending'!AD$6*$AN$1</f>
        <v>0</v>
      </c>
      <c r="BI14" s="18"/>
      <c r="BJ14" s="101">
        <f t="shared" si="27"/>
        <v>0</v>
      </c>
      <c r="BK14" s="116">
        <f>0</f>
        <v>0</v>
      </c>
      <c r="BL14" s="116">
        <f>0</f>
        <v>0</v>
      </c>
      <c r="BM14" s="116">
        <f>0</f>
        <v>0</v>
      </c>
      <c r="BN14" s="116">
        <f>0</f>
        <v>0</v>
      </c>
      <c r="BO14" s="116">
        <f>0</f>
        <v>0</v>
      </c>
      <c r="BP14" s="116">
        <f>0</f>
        <v>0</v>
      </c>
      <c r="BQ14" s="51">
        <f t="shared" si="32"/>
        <v>0</v>
      </c>
      <c r="BR14" s="51">
        <f t="shared" si="33"/>
        <v>0</v>
      </c>
      <c r="BS14" s="51">
        <f t="shared" si="34"/>
        <v>0</v>
      </c>
      <c r="BT14" s="51">
        <f t="shared" si="35"/>
        <v>0</v>
      </c>
      <c r="BU14" s="51">
        <f t="shared" si="36"/>
        <v>0</v>
      </c>
      <c r="BV14" s="51">
        <f t="shared" si="37"/>
        <v>0</v>
      </c>
      <c r="BW14" s="51">
        <f t="shared" si="38"/>
        <v>0</v>
      </c>
      <c r="BX14" s="51">
        <f t="shared" si="39"/>
        <v>0</v>
      </c>
      <c r="BY14" s="51">
        <f t="shared" si="40"/>
        <v>0</v>
      </c>
      <c r="BZ14" s="51">
        <f t="shared" si="41"/>
        <v>0</v>
      </c>
      <c r="CA14" s="51">
        <f t="shared" si="42"/>
        <v>0</v>
      </c>
      <c r="CB14" s="51">
        <f t="shared" si="43"/>
        <v>0</v>
      </c>
      <c r="CC14" s="51">
        <f t="shared" si="44"/>
        <v>0</v>
      </c>
      <c r="CD14" s="51">
        <f t="shared" si="45"/>
        <v>0</v>
      </c>
      <c r="CE14" s="51">
        <f t="shared" si="46"/>
        <v>0</v>
      </c>
      <c r="CF14" s="51">
        <f t="shared" si="47"/>
        <v>0</v>
      </c>
      <c r="CG14" s="51">
        <f t="shared" si="48"/>
        <v>0</v>
      </c>
      <c r="CH14" s="51">
        <f t="shared" si="49"/>
        <v>0</v>
      </c>
      <c r="CI14" s="51">
        <f t="shared" si="50"/>
        <v>0</v>
      </c>
      <c r="CJ14" s="51">
        <f t="shared" si="51"/>
        <v>0</v>
      </c>
      <c r="CK14" s="51">
        <f t="shared" si="52"/>
        <v>0</v>
      </c>
      <c r="CL14" s="18"/>
      <c r="CM14" s="116">
        <f>0</f>
        <v>0</v>
      </c>
      <c r="CN14" s="116">
        <f>0</f>
        <v>0</v>
      </c>
      <c r="CO14" s="116">
        <f>0</f>
        <v>0</v>
      </c>
      <c r="CP14" s="116">
        <f>0</f>
        <v>0</v>
      </c>
      <c r="CQ14" s="116">
        <f>0</f>
        <v>0</v>
      </c>
      <c r="CR14" s="116">
        <f>0</f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8"/>
    </row>
    <row r="15" spans="1:118">
      <c r="A15" s="193">
        <v>39104</v>
      </c>
      <c r="B15" s="60" t="s">
        <v>123</v>
      </c>
      <c r="C15" s="51">
        <f t="shared" si="30"/>
        <v>71036.469999999987</v>
      </c>
      <c r="D15" s="51">
        <f t="shared" si="31"/>
        <v>71036.469999999987</v>
      </c>
      <c r="E15" s="100">
        <f>'[20]Asset End Balances'!P11</f>
        <v>71036.47</v>
      </c>
      <c r="F15" s="51">
        <f t="shared" si="26"/>
        <v>71036.47</v>
      </c>
      <c r="G15" s="51">
        <f t="shared" si="4"/>
        <v>71036.47</v>
      </c>
      <c r="H15" s="51">
        <f t="shared" si="4"/>
        <v>71036.47</v>
      </c>
      <c r="I15" s="51">
        <f t="shared" si="4"/>
        <v>71036.47</v>
      </c>
      <c r="J15" s="51">
        <f t="shared" si="4"/>
        <v>71036.47</v>
      </c>
      <c r="K15" s="51">
        <f t="shared" si="4"/>
        <v>71036.47</v>
      </c>
      <c r="L15" s="51">
        <f t="shared" si="4"/>
        <v>71036.47</v>
      </c>
      <c r="M15" s="51">
        <f t="shared" si="4"/>
        <v>71036.47</v>
      </c>
      <c r="N15" s="51">
        <f t="shared" si="4"/>
        <v>71036.47</v>
      </c>
      <c r="O15" s="51">
        <f t="shared" si="4"/>
        <v>71036.47</v>
      </c>
      <c r="P15" s="51">
        <f t="shared" si="4"/>
        <v>71036.47</v>
      </c>
      <c r="Q15" s="51">
        <f t="shared" si="4"/>
        <v>71036.47</v>
      </c>
      <c r="R15" s="51">
        <f t="shared" si="4"/>
        <v>71036.47</v>
      </c>
      <c r="S15" s="51">
        <f t="shared" si="4"/>
        <v>71036.47</v>
      </c>
      <c r="T15" s="51">
        <f t="shared" si="4"/>
        <v>71036.47</v>
      </c>
      <c r="U15" s="51">
        <f t="shared" si="4"/>
        <v>71036.47</v>
      </c>
      <c r="V15" s="51">
        <f t="shared" si="4"/>
        <v>71036.47</v>
      </c>
      <c r="W15" s="51">
        <f t="shared" si="4"/>
        <v>71036.47</v>
      </c>
      <c r="X15" s="51">
        <f t="shared" si="4"/>
        <v>71036.47</v>
      </c>
      <c r="Y15" s="51">
        <f t="shared" si="4"/>
        <v>71036.47</v>
      </c>
      <c r="Z15" s="51">
        <f t="shared" si="4"/>
        <v>71036.47</v>
      </c>
      <c r="AA15" s="51">
        <f t="shared" si="4"/>
        <v>71036.47</v>
      </c>
      <c r="AB15" s="51">
        <f t="shared" si="4"/>
        <v>71036.47</v>
      </c>
      <c r="AC15" s="51">
        <f t="shared" si="4"/>
        <v>71036.47</v>
      </c>
      <c r="AD15" s="51">
        <f t="shared" si="4"/>
        <v>71036.47</v>
      </c>
      <c r="AE15" s="51">
        <f t="shared" si="4"/>
        <v>71036.47</v>
      </c>
      <c r="AF15" s="51">
        <f t="shared" si="4"/>
        <v>71036.47</v>
      </c>
      <c r="AH15" s="100">
        <f>[20]Additions!Q11</f>
        <v>0</v>
      </c>
      <c r="AI15" s="100">
        <f>[20]Additions!R11</f>
        <v>0</v>
      </c>
      <c r="AJ15" s="100">
        <f>[20]Additions!S11</f>
        <v>0</v>
      </c>
      <c r="AK15" s="100">
        <f>[20]Additions!T11</f>
        <v>0</v>
      </c>
      <c r="AL15" s="100">
        <f>[20]Additions!U11</f>
        <v>0</v>
      </c>
      <c r="AM15" s="100">
        <f>[20]Additions!V11</f>
        <v>0</v>
      </c>
      <c r="AN15" s="93">
        <f>SUM($AH15:$AM15)/SUM($AH$46:$AM$46)*'Capital Spending'!J$6*$AN$1</f>
        <v>0</v>
      </c>
      <c r="AO15" s="93">
        <f>SUM($AH15:$AM15)/SUM($AH$46:$AM$46)*'Capital Spending'!K$6*$AN$1</f>
        <v>0</v>
      </c>
      <c r="AP15" s="93">
        <f>SUM($AH15:$AM15)/SUM($AH$46:$AM$46)*'Capital Spending'!L$6*$AN$1</f>
        <v>0</v>
      </c>
      <c r="AQ15" s="93">
        <f>SUM($AH15:$AM15)/SUM($AH$46:$AM$46)*'Capital Spending'!M$6*$AN$1</f>
        <v>0</v>
      </c>
      <c r="AR15" s="93">
        <f>SUM($AH15:$AM15)/SUM($AH$46:$AM$46)*'Capital Spending'!N$6*$AN$1</f>
        <v>0</v>
      </c>
      <c r="AS15" s="93">
        <f>SUM($AH15:$AM15)/SUM($AH$46:$AM$46)*'Capital Spending'!O$6*$AN$1</f>
        <v>0</v>
      </c>
      <c r="AT15" s="93">
        <f>SUM($AH15:$AM15)/SUM($AH$46:$AM$46)*'Capital Spending'!P$6*$AN$1</f>
        <v>0</v>
      </c>
      <c r="AU15" s="93">
        <f>SUM($AH15:$AM15)/SUM($AH$46:$AM$46)*'Capital Spending'!Q$6*$AN$1</f>
        <v>0</v>
      </c>
      <c r="AV15" s="93">
        <f>SUM($AH15:$AM15)/SUM($AH$46:$AM$46)*'Capital Spending'!R$6*$AN$1</f>
        <v>0</v>
      </c>
      <c r="AW15" s="93">
        <f>SUM($AH15:$AM15)/SUM($AH$46:$AM$46)*'Capital Spending'!S$6*$AN$1</f>
        <v>0</v>
      </c>
      <c r="AX15" s="93">
        <f>SUM($AH15:$AM15)/SUM($AH$46:$AM$46)*'Capital Spending'!T$6*$AN$1</f>
        <v>0</v>
      </c>
      <c r="AY15" s="93">
        <f>SUM($AH15:$AM15)/SUM($AH$46:$AM$46)*'Capital Spending'!U$6*$AN$1</f>
        <v>0</v>
      </c>
      <c r="AZ15" s="93">
        <f>SUM($AH15:$AM15)/SUM($AH$46:$AM$46)*'Capital Spending'!V$6*$AN$1</f>
        <v>0</v>
      </c>
      <c r="BA15" s="93">
        <f>SUM($AH15:$AM15)/SUM($AH$46:$AM$46)*'Capital Spending'!W$6*$AN$1</f>
        <v>0</v>
      </c>
      <c r="BB15" s="93">
        <f>SUM($AH15:$AM15)/SUM($AH$46:$AM$46)*'Capital Spending'!X$6*$AN$1</f>
        <v>0</v>
      </c>
      <c r="BC15" s="93">
        <f>SUM($AH15:$AM15)/SUM($AH$46:$AM$46)*'Capital Spending'!Y$6*$AN$1</f>
        <v>0</v>
      </c>
      <c r="BD15" s="93">
        <f>SUM($AH15:$AM15)/SUM($AH$46:$AM$46)*'Capital Spending'!Z$6*$AN$1</f>
        <v>0</v>
      </c>
      <c r="BE15" s="93">
        <f>SUM($AH15:$AM15)/SUM($AH$46:$AM$46)*'Capital Spending'!AA$6*$AN$1</f>
        <v>0</v>
      </c>
      <c r="BF15" s="93">
        <f>SUM($AH15:$AM15)/SUM($AH$46:$AM$46)*'Capital Spending'!AB$6*$AN$1</f>
        <v>0</v>
      </c>
      <c r="BG15" s="93">
        <f>SUM($AH15:$AM15)/SUM($AH$46:$AM$46)*'Capital Spending'!AC$6*$AN$1</f>
        <v>0</v>
      </c>
      <c r="BH15" s="93">
        <f>SUM($AH15:$AM15)/SUM($AH$46:$AM$46)*'Capital Spending'!AD$6*$AN$1</f>
        <v>0</v>
      </c>
      <c r="BI15" s="18"/>
      <c r="BJ15" s="101">
        <f t="shared" si="27"/>
        <v>0</v>
      </c>
      <c r="BK15" s="100">
        <f>'[20]Asset Retirements'!Q11</f>
        <v>0</v>
      </c>
      <c r="BL15" s="100">
        <f>'[20]Asset Retirements'!R11</f>
        <v>0</v>
      </c>
      <c r="BM15" s="100">
        <f>'[20]Asset Retirements'!S11</f>
        <v>0</v>
      </c>
      <c r="BN15" s="100">
        <f>'[20]Asset Retirements'!T11</f>
        <v>0</v>
      </c>
      <c r="BO15" s="100">
        <f>'[20]Asset Retirements'!U11</f>
        <v>0</v>
      </c>
      <c r="BP15" s="100">
        <f>'[20]Asset Retirements'!V11</f>
        <v>0</v>
      </c>
      <c r="BQ15" s="51">
        <f t="shared" si="32"/>
        <v>0</v>
      </c>
      <c r="BR15" s="51">
        <f t="shared" si="33"/>
        <v>0</v>
      </c>
      <c r="BS15" s="51">
        <f t="shared" si="34"/>
        <v>0</v>
      </c>
      <c r="BT15" s="51">
        <f t="shared" si="35"/>
        <v>0</v>
      </c>
      <c r="BU15" s="51">
        <f t="shared" si="36"/>
        <v>0</v>
      </c>
      <c r="BV15" s="51">
        <f t="shared" si="37"/>
        <v>0</v>
      </c>
      <c r="BW15" s="51">
        <f t="shared" si="38"/>
        <v>0</v>
      </c>
      <c r="BX15" s="51">
        <f t="shared" si="39"/>
        <v>0</v>
      </c>
      <c r="BY15" s="51">
        <f t="shared" si="40"/>
        <v>0</v>
      </c>
      <c r="BZ15" s="51">
        <f t="shared" si="41"/>
        <v>0</v>
      </c>
      <c r="CA15" s="51">
        <f t="shared" si="42"/>
        <v>0</v>
      </c>
      <c r="CB15" s="51">
        <f t="shared" si="43"/>
        <v>0</v>
      </c>
      <c r="CC15" s="51">
        <f t="shared" si="44"/>
        <v>0</v>
      </c>
      <c r="CD15" s="51">
        <f t="shared" si="45"/>
        <v>0</v>
      </c>
      <c r="CE15" s="51">
        <f t="shared" si="46"/>
        <v>0</v>
      </c>
      <c r="CF15" s="51">
        <f t="shared" si="47"/>
        <v>0</v>
      </c>
      <c r="CG15" s="51">
        <f t="shared" si="48"/>
        <v>0</v>
      </c>
      <c r="CH15" s="51">
        <f t="shared" si="49"/>
        <v>0</v>
      </c>
      <c r="CI15" s="51">
        <f t="shared" si="50"/>
        <v>0</v>
      </c>
      <c r="CJ15" s="51">
        <f t="shared" si="51"/>
        <v>0</v>
      </c>
      <c r="CK15" s="51">
        <f t="shared" si="52"/>
        <v>0</v>
      </c>
      <c r="CL15" s="18"/>
      <c r="CM15" s="100">
        <f>'[20]Assset Transfers Adjustments'!Q11</f>
        <v>0</v>
      </c>
      <c r="CN15" s="100">
        <f>'[20]Assset Transfers Adjustments'!R11</f>
        <v>0</v>
      </c>
      <c r="CO15" s="100">
        <f>'[20]Assset Transfers Adjustments'!S11</f>
        <v>0</v>
      </c>
      <c r="CP15" s="100">
        <f>'[20]Assset Transfers Adjustments'!T11</f>
        <v>0</v>
      </c>
      <c r="CQ15" s="100">
        <f>'[20]Assset Transfers Adjustments'!U11</f>
        <v>0</v>
      </c>
      <c r="CR15" s="100">
        <f>'[20]Assset Transfers Adjustments'!V11</f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18"/>
    </row>
    <row r="16" spans="1:118">
      <c r="A16" s="56">
        <v>39120</v>
      </c>
      <c r="B16" t="s">
        <v>156</v>
      </c>
      <c r="C16" s="51">
        <f t="shared" si="30"/>
        <v>263337.89000000007</v>
      </c>
      <c r="D16" s="51">
        <f t="shared" si="31"/>
        <v>263337.89000000007</v>
      </c>
      <c r="E16" s="100">
        <f>'[20]Asset End Balances'!P12</f>
        <v>263337.89</v>
      </c>
      <c r="F16" s="51">
        <f t="shared" si="26"/>
        <v>263337.89</v>
      </c>
      <c r="G16" s="51">
        <f t="shared" si="4"/>
        <v>263337.89</v>
      </c>
      <c r="H16" s="51">
        <f t="shared" si="4"/>
        <v>263337.89</v>
      </c>
      <c r="I16" s="51">
        <f t="shared" si="4"/>
        <v>263337.89</v>
      </c>
      <c r="J16" s="51">
        <f t="shared" si="4"/>
        <v>263337.89</v>
      </c>
      <c r="K16" s="51">
        <f t="shared" si="4"/>
        <v>263337.89</v>
      </c>
      <c r="L16" s="51">
        <f t="shared" si="4"/>
        <v>263337.89</v>
      </c>
      <c r="M16" s="51">
        <f t="shared" si="4"/>
        <v>263337.89</v>
      </c>
      <c r="N16" s="51">
        <f t="shared" si="4"/>
        <v>263337.89</v>
      </c>
      <c r="O16" s="51">
        <f t="shared" si="4"/>
        <v>263337.89</v>
      </c>
      <c r="P16" s="51">
        <f t="shared" si="4"/>
        <v>263337.89</v>
      </c>
      <c r="Q16" s="51">
        <f t="shared" si="4"/>
        <v>263337.89</v>
      </c>
      <c r="R16" s="51">
        <f t="shared" si="4"/>
        <v>263337.89</v>
      </c>
      <c r="S16" s="51">
        <f t="shared" si="4"/>
        <v>263337.89</v>
      </c>
      <c r="T16" s="51">
        <f t="shared" si="4"/>
        <v>263337.89</v>
      </c>
      <c r="U16" s="51">
        <f t="shared" si="4"/>
        <v>263337.89</v>
      </c>
      <c r="V16" s="51">
        <f t="shared" si="4"/>
        <v>263337.89</v>
      </c>
      <c r="W16" s="51">
        <f t="shared" si="4"/>
        <v>263337.89</v>
      </c>
      <c r="X16" s="51">
        <f t="shared" si="4"/>
        <v>263337.89</v>
      </c>
      <c r="Y16" s="51">
        <f t="shared" si="4"/>
        <v>263337.89</v>
      </c>
      <c r="Z16" s="51">
        <f t="shared" si="4"/>
        <v>263337.89</v>
      </c>
      <c r="AA16" s="51">
        <f t="shared" si="4"/>
        <v>263337.89</v>
      </c>
      <c r="AB16" s="51">
        <f t="shared" ref="AB16:AB44" si="53">AA16+BD16+CG16+DI16</f>
        <v>263337.89</v>
      </c>
      <c r="AC16" s="51">
        <f t="shared" ref="AC16:AC44" si="54">AB16+BE16+CH16+DJ16</f>
        <v>263337.89</v>
      </c>
      <c r="AD16" s="51">
        <f t="shared" ref="AD16:AD44" si="55">AC16+BF16+CI16+DK16</f>
        <v>263337.89</v>
      </c>
      <c r="AE16" s="51">
        <f t="shared" ref="AE16:AE44" si="56">AD16+BG16+CJ16+DL16</f>
        <v>263337.89</v>
      </c>
      <c r="AF16" s="51">
        <f t="shared" ref="AF16:AF44" si="57">AE16+BH16+CK16+DM16</f>
        <v>263337.89</v>
      </c>
      <c r="AH16" s="100">
        <f>[20]Additions!Q12</f>
        <v>0</v>
      </c>
      <c r="AI16" s="100">
        <f>[20]Additions!R12</f>
        <v>0</v>
      </c>
      <c r="AJ16" s="100">
        <f>[20]Additions!S12</f>
        <v>0</v>
      </c>
      <c r="AK16" s="100">
        <f>[20]Additions!T12</f>
        <v>0</v>
      </c>
      <c r="AL16" s="100">
        <f>[20]Additions!U12</f>
        <v>0</v>
      </c>
      <c r="AM16" s="100">
        <f>[20]Additions!V12</f>
        <v>0</v>
      </c>
      <c r="AN16" s="93">
        <f>SUM($AH16:$AM16)/SUM($AH$46:$AM$46)*'Capital Spending'!J$6*$AN$1</f>
        <v>0</v>
      </c>
      <c r="AO16" s="93">
        <f>SUM($AH16:$AM16)/SUM($AH$46:$AM$46)*'Capital Spending'!K$6*$AN$1</f>
        <v>0</v>
      </c>
      <c r="AP16" s="93">
        <f>SUM($AH16:$AM16)/SUM($AH$46:$AM$46)*'Capital Spending'!L$6*$AN$1</f>
        <v>0</v>
      </c>
      <c r="AQ16" s="93">
        <f>SUM($AH16:$AM16)/SUM($AH$46:$AM$46)*'Capital Spending'!M$6*$AN$1</f>
        <v>0</v>
      </c>
      <c r="AR16" s="93">
        <f>SUM($AH16:$AM16)/SUM($AH$46:$AM$46)*'Capital Spending'!N$6*$AN$1</f>
        <v>0</v>
      </c>
      <c r="AS16" s="93">
        <f>SUM($AH16:$AM16)/SUM($AH$46:$AM$46)*'Capital Spending'!O$6*$AN$1</f>
        <v>0</v>
      </c>
      <c r="AT16" s="93">
        <f>SUM($AH16:$AM16)/SUM($AH$46:$AM$46)*'Capital Spending'!P$6*$AN$1</f>
        <v>0</v>
      </c>
      <c r="AU16" s="93">
        <f>SUM($AH16:$AM16)/SUM($AH$46:$AM$46)*'Capital Spending'!Q$6*$AN$1</f>
        <v>0</v>
      </c>
      <c r="AV16" s="93">
        <f>SUM($AH16:$AM16)/SUM($AH$46:$AM$46)*'Capital Spending'!R$6*$AN$1</f>
        <v>0</v>
      </c>
      <c r="AW16" s="93">
        <f>SUM($AH16:$AM16)/SUM($AH$46:$AM$46)*'Capital Spending'!S$6*$AN$1</f>
        <v>0</v>
      </c>
      <c r="AX16" s="93">
        <f>SUM($AH16:$AM16)/SUM($AH$46:$AM$46)*'Capital Spending'!T$6*$AN$1</f>
        <v>0</v>
      </c>
      <c r="AY16" s="93">
        <f>SUM($AH16:$AM16)/SUM($AH$46:$AM$46)*'Capital Spending'!U$6*$AN$1</f>
        <v>0</v>
      </c>
      <c r="AZ16" s="93">
        <f>SUM($AH16:$AM16)/SUM($AH$46:$AM$46)*'Capital Spending'!V$6*$AN$1</f>
        <v>0</v>
      </c>
      <c r="BA16" s="93">
        <f>SUM($AH16:$AM16)/SUM($AH$46:$AM$46)*'Capital Spending'!W$6*$AN$1</f>
        <v>0</v>
      </c>
      <c r="BB16" s="93">
        <f>SUM($AH16:$AM16)/SUM($AH$46:$AM$46)*'Capital Spending'!X$6*$AN$1</f>
        <v>0</v>
      </c>
      <c r="BC16" s="93">
        <f>SUM($AH16:$AM16)/SUM($AH$46:$AM$46)*'Capital Spending'!Y$6*$AN$1</f>
        <v>0</v>
      </c>
      <c r="BD16" s="93">
        <f>SUM($AH16:$AM16)/SUM($AH$46:$AM$46)*'Capital Spending'!Z$6*$AN$1</f>
        <v>0</v>
      </c>
      <c r="BE16" s="93">
        <f>SUM($AH16:$AM16)/SUM($AH$46:$AM$46)*'Capital Spending'!AA$6*$AN$1</f>
        <v>0</v>
      </c>
      <c r="BF16" s="93">
        <f>SUM($AH16:$AM16)/SUM($AH$46:$AM$46)*'Capital Spending'!AB$6*$AN$1</f>
        <v>0</v>
      </c>
      <c r="BG16" s="93">
        <f>SUM($AH16:$AM16)/SUM($AH$46:$AM$46)*'Capital Spending'!AC$6*$AN$1</f>
        <v>0</v>
      </c>
      <c r="BH16" s="93">
        <f>SUM($AH16:$AM16)/SUM($AH$46:$AM$46)*'Capital Spending'!AD$6*$AN$1</f>
        <v>0</v>
      </c>
      <c r="BI16" s="18"/>
      <c r="BJ16" s="101">
        <f t="shared" si="27"/>
        <v>0</v>
      </c>
      <c r="BK16" s="100">
        <f>'[20]Asset Retirements'!Q12</f>
        <v>0</v>
      </c>
      <c r="BL16" s="100">
        <f>'[20]Asset Retirements'!R12</f>
        <v>0</v>
      </c>
      <c r="BM16" s="100">
        <f>'[20]Asset Retirements'!S12</f>
        <v>0</v>
      </c>
      <c r="BN16" s="100">
        <f>'[20]Asset Retirements'!T12</f>
        <v>0</v>
      </c>
      <c r="BO16" s="100">
        <f>'[20]Asset Retirements'!U12</f>
        <v>0</v>
      </c>
      <c r="BP16" s="100">
        <f>'[20]Asset Retirements'!V12</f>
        <v>0</v>
      </c>
      <c r="BQ16" s="51">
        <f t="shared" si="32"/>
        <v>0</v>
      </c>
      <c r="BR16" s="51">
        <f t="shared" si="33"/>
        <v>0</v>
      </c>
      <c r="BS16" s="51">
        <f t="shared" si="34"/>
        <v>0</v>
      </c>
      <c r="BT16" s="51">
        <f t="shared" si="35"/>
        <v>0</v>
      </c>
      <c r="BU16" s="51">
        <f t="shared" si="36"/>
        <v>0</v>
      </c>
      <c r="BV16" s="51">
        <f t="shared" si="37"/>
        <v>0</v>
      </c>
      <c r="BW16" s="51">
        <f t="shared" si="38"/>
        <v>0</v>
      </c>
      <c r="BX16" s="51">
        <f t="shared" si="39"/>
        <v>0</v>
      </c>
      <c r="BY16" s="51">
        <f t="shared" si="40"/>
        <v>0</v>
      </c>
      <c r="BZ16" s="51">
        <f t="shared" si="41"/>
        <v>0</v>
      </c>
      <c r="CA16" s="51">
        <f t="shared" si="42"/>
        <v>0</v>
      </c>
      <c r="CB16" s="51">
        <f t="shared" si="43"/>
        <v>0</v>
      </c>
      <c r="CC16" s="51">
        <f t="shared" si="44"/>
        <v>0</v>
      </c>
      <c r="CD16" s="51">
        <f t="shared" si="45"/>
        <v>0</v>
      </c>
      <c r="CE16" s="51">
        <f t="shared" si="46"/>
        <v>0</v>
      </c>
      <c r="CF16" s="51">
        <f t="shared" si="47"/>
        <v>0</v>
      </c>
      <c r="CG16" s="51">
        <f t="shared" si="48"/>
        <v>0</v>
      </c>
      <c r="CH16" s="51">
        <f t="shared" si="49"/>
        <v>0</v>
      </c>
      <c r="CI16" s="51">
        <f t="shared" si="50"/>
        <v>0</v>
      </c>
      <c r="CJ16" s="51">
        <f t="shared" si="51"/>
        <v>0</v>
      </c>
      <c r="CK16" s="51">
        <f t="shared" si="52"/>
        <v>0</v>
      </c>
      <c r="CL16" s="18"/>
      <c r="CM16" s="100">
        <f>'[20]Assset Transfers Adjustments'!Q12</f>
        <v>0</v>
      </c>
      <c r="CN16" s="100">
        <f>'[20]Assset Transfers Adjustments'!R12</f>
        <v>0</v>
      </c>
      <c r="CO16" s="100">
        <f>'[20]Assset Transfers Adjustments'!S12</f>
        <v>0</v>
      </c>
      <c r="CP16" s="100">
        <f>'[20]Assset Transfers Adjustments'!T12</f>
        <v>0</v>
      </c>
      <c r="CQ16" s="100">
        <f>'[20]Assset Transfers Adjustments'!U12</f>
        <v>0</v>
      </c>
      <c r="CR16" s="100">
        <f>'[20]Assset Transfers Adjustments'!V12</f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18"/>
    </row>
    <row r="17" spans="1:118">
      <c r="A17" s="193">
        <v>39200</v>
      </c>
      <c r="B17" s="60" t="s">
        <v>15</v>
      </c>
      <c r="C17" s="51">
        <f t="shared" si="30"/>
        <v>315693.22134086373</v>
      </c>
      <c r="D17" s="51">
        <f t="shared" si="31"/>
        <v>325977.58351206628</v>
      </c>
      <c r="E17" s="100">
        <f>'[20]Asset End Balances'!P13</f>
        <v>311702.73</v>
      </c>
      <c r="F17" s="51">
        <f t="shared" si="26"/>
        <v>311702.73</v>
      </c>
      <c r="G17" s="51">
        <f t="shared" ref="G17:G44" si="58">F17+AI17+BL17+CN17</f>
        <v>311702.73</v>
      </c>
      <c r="H17" s="51">
        <f t="shared" ref="H17:H44" si="59">G17+AJ17+BM17+CO17</f>
        <v>315336.93</v>
      </c>
      <c r="I17" s="51">
        <f t="shared" ref="I17:I44" si="60">H17+AK17+BN17+CP17</f>
        <v>315336.93</v>
      </c>
      <c r="J17" s="51">
        <f t="shared" ref="J17:J44" si="61">I17+AL17+BO17+CQ17</f>
        <v>315336.93</v>
      </c>
      <c r="K17" s="51">
        <f t="shared" ref="K17:K44" si="62">J17+AM17+BP17+CR17</f>
        <v>315336.93</v>
      </c>
      <c r="L17" s="51">
        <f t="shared" ref="L17:L44" si="63">K17+AN17+BQ17+CS17</f>
        <v>316111.07718410378</v>
      </c>
      <c r="M17" s="51">
        <f t="shared" ref="M17:M44" si="64">L17+AO17+BR17+CT17</f>
        <v>316906.52696557064</v>
      </c>
      <c r="N17" s="51">
        <f t="shared" ref="N17:N44" si="65">M17+AP17+BS17+CU17</f>
        <v>317629.3888818819</v>
      </c>
      <c r="O17" s="51">
        <f t="shared" ref="O17:O44" si="66">N17+AQ17+BT17+CV17</f>
        <v>318305.2977788751</v>
      </c>
      <c r="P17" s="51">
        <f t="shared" ref="P17:P44" si="67">O17+AR17+BU17+CW17</f>
        <v>318964.55525579676</v>
      </c>
      <c r="Q17" s="51">
        <f t="shared" ref="Q17:Q44" si="68">P17+AS17+BV17+CX17</f>
        <v>319639.12136500108</v>
      </c>
      <c r="R17" s="51">
        <f t="shared" ref="R17:R44" si="69">Q17+AT17+BW17+CY17</f>
        <v>321106.61333773378</v>
      </c>
      <c r="S17" s="51">
        <f t="shared" ref="S17:S44" si="70">R17+AU17+BX17+CZ17</f>
        <v>321337.26786569023</v>
      </c>
      <c r="T17" s="51">
        <f t="shared" ref="T17:T44" si="71">S17+AV17+BY17+DA17</f>
        <v>323238.12843424239</v>
      </c>
      <c r="U17" s="51">
        <f t="shared" ref="U17:U44" si="72">T17+AW17+BZ17+DB17</f>
        <v>323260.98642285762</v>
      </c>
      <c r="V17" s="51">
        <f t="shared" ref="V17:V44" si="73">U17+AX17+CA17+DC17</f>
        <v>323270.65008085623</v>
      </c>
      <c r="W17" s="51">
        <f t="shared" ref="W17:W44" si="74">V17+AY17+CB17+DD17</f>
        <v>323273.32136500103</v>
      </c>
      <c r="X17" s="51">
        <f t="shared" ref="X17:X44" si="75">W17+AZ17+CC17+DE17</f>
        <v>324047.46854910481</v>
      </c>
      <c r="Y17" s="51">
        <f t="shared" ref="Y17:Y44" si="76">X17+BA17+CD17+DF17</f>
        <v>324842.91833057167</v>
      </c>
      <c r="Z17" s="51">
        <f t="shared" ref="Z17:Z44" si="77">Y17+BB17+CE17+DG17</f>
        <v>325565.78024688293</v>
      </c>
      <c r="AA17" s="51">
        <f t="shared" ref="AA17:AA44" si="78">Z17+BC17+CF17+DH17</f>
        <v>326241.68914387614</v>
      </c>
      <c r="AB17" s="51">
        <f t="shared" si="53"/>
        <v>326900.9466207978</v>
      </c>
      <c r="AC17" s="51">
        <f t="shared" si="54"/>
        <v>327575.51273000211</v>
      </c>
      <c r="AD17" s="51">
        <f t="shared" si="55"/>
        <v>329043.00470273482</v>
      </c>
      <c r="AE17" s="51">
        <f t="shared" si="56"/>
        <v>329273.65923069126</v>
      </c>
      <c r="AF17" s="51">
        <f t="shared" si="57"/>
        <v>331174.51979924343</v>
      </c>
      <c r="AH17" s="100">
        <f>[20]Additions!Q13</f>
        <v>0</v>
      </c>
      <c r="AI17" s="100">
        <f>[20]Additions!R13</f>
        <v>0</v>
      </c>
      <c r="AJ17" s="100">
        <f>[20]Additions!S13</f>
        <v>3634.2</v>
      </c>
      <c r="AK17" s="100">
        <f>[20]Additions!T13</f>
        <v>0</v>
      </c>
      <c r="AL17" s="100">
        <f>[20]Additions!U13</f>
        <v>0</v>
      </c>
      <c r="AM17" s="100">
        <f>[20]Additions!V13</f>
        <v>0</v>
      </c>
      <c r="AN17" s="93">
        <f>SUM($AH17:$AM17)/SUM($AH$46:$AM$46)*'Capital Spending'!J$6*$AN$1</f>
        <v>774.1471841037602</v>
      </c>
      <c r="AO17" s="93">
        <f>SUM($AH17:$AM17)/SUM($AH$46:$AM$46)*'Capital Spending'!K$6*$AN$1</f>
        <v>795.44978146687004</v>
      </c>
      <c r="AP17" s="93">
        <f>SUM($AH17:$AM17)/SUM($AH$46:$AM$46)*'Capital Spending'!L$6*$AN$1</f>
        <v>722.86191631125973</v>
      </c>
      <c r="AQ17" s="93">
        <f>SUM($AH17:$AM17)/SUM($AH$46:$AM$46)*'Capital Spending'!M$6*$AN$1</f>
        <v>675.90889699320326</v>
      </c>
      <c r="AR17" s="93">
        <f>SUM($AH17:$AM17)/SUM($AH$46:$AM$46)*'Capital Spending'!N$6*$AN$1</f>
        <v>659.25747692164566</v>
      </c>
      <c r="AS17" s="93">
        <f>SUM($AH17:$AM17)/SUM($AH$46:$AM$46)*'Capital Spending'!O$6*$AN$1</f>
        <v>674.56610920433343</v>
      </c>
      <c r="AT17" s="93">
        <f>SUM($AH17:$AM17)/SUM($AH$46:$AM$46)*'Capital Spending'!P$6*$AN$1</f>
        <v>1467.4919727327333</v>
      </c>
      <c r="AU17" s="93">
        <f>SUM($AH17:$AM17)/SUM($AH$46:$AM$46)*'Capital Spending'!Q$6*$AN$1</f>
        <v>230.65452795642616</v>
      </c>
      <c r="AV17" s="93">
        <f>SUM($AH17:$AM17)/SUM($AH$46:$AM$46)*'Capital Spending'!R$6*$AN$1</f>
        <v>1900.8605685521809</v>
      </c>
      <c r="AW17" s="93">
        <f>SUM($AH17:$AM17)/SUM($AH$46:$AM$46)*'Capital Spending'!S$6*$AN$1</f>
        <v>22.857988615249635</v>
      </c>
      <c r="AX17" s="93">
        <f>SUM($AH17:$AM17)/SUM($AH$46:$AM$46)*'Capital Spending'!T$6*$AN$1</f>
        <v>9.6636579986250037</v>
      </c>
      <c r="AY17" s="93">
        <f>SUM($AH17:$AM17)/SUM($AH$46:$AM$46)*'Capital Spending'!U$6*$AN$1</f>
        <v>2.6712841447845004</v>
      </c>
      <c r="AZ17" s="93">
        <f>SUM($AH17:$AM17)/SUM($AH$46:$AM$46)*'Capital Spending'!V$6*$AN$1</f>
        <v>774.1471841037602</v>
      </c>
      <c r="BA17" s="93">
        <f>SUM($AH17:$AM17)/SUM($AH$46:$AM$46)*'Capital Spending'!W$6*$AN$1</f>
        <v>795.44978146687004</v>
      </c>
      <c r="BB17" s="93">
        <f>SUM($AH17:$AM17)/SUM($AH$46:$AM$46)*'Capital Spending'!X$6*$AN$1</f>
        <v>722.86191631125973</v>
      </c>
      <c r="BC17" s="93">
        <f>SUM($AH17:$AM17)/SUM($AH$46:$AM$46)*'Capital Spending'!Y$6*$AN$1</f>
        <v>675.90889699320326</v>
      </c>
      <c r="BD17" s="93">
        <f>SUM($AH17:$AM17)/SUM($AH$46:$AM$46)*'Capital Spending'!Z$6*$AN$1</f>
        <v>659.25747692164566</v>
      </c>
      <c r="BE17" s="93">
        <f>SUM($AH17:$AM17)/SUM($AH$46:$AM$46)*'Capital Spending'!AA$6*$AN$1</f>
        <v>674.56610920433343</v>
      </c>
      <c r="BF17" s="93">
        <f>SUM($AH17:$AM17)/SUM($AH$46:$AM$46)*'Capital Spending'!AB$6*$AN$1</f>
        <v>1467.4919727327333</v>
      </c>
      <c r="BG17" s="93">
        <f>SUM($AH17:$AM17)/SUM($AH$46:$AM$46)*'Capital Spending'!AC$6*$AN$1</f>
        <v>230.65452795642616</v>
      </c>
      <c r="BH17" s="93">
        <f>SUM($AH17:$AM17)/SUM($AH$46:$AM$46)*'Capital Spending'!AD$6*$AN$1</f>
        <v>1900.8605685521809</v>
      </c>
      <c r="BI17" s="18"/>
      <c r="BJ17" s="101">
        <f t="shared" si="27"/>
        <v>0</v>
      </c>
      <c r="BK17" s="100">
        <f>'[20]Asset Retirements'!Q13</f>
        <v>0</v>
      </c>
      <c r="BL17" s="100">
        <f>'[20]Asset Retirements'!R13</f>
        <v>0</v>
      </c>
      <c r="BM17" s="100">
        <f>'[20]Asset Retirements'!S13</f>
        <v>0</v>
      </c>
      <c r="BN17" s="100">
        <f>'[20]Asset Retirements'!T13</f>
        <v>0</v>
      </c>
      <c r="BO17" s="100">
        <f>'[20]Asset Retirements'!U13</f>
        <v>0</v>
      </c>
      <c r="BP17" s="100">
        <f>'[20]Asset Retirements'!V13</f>
        <v>0</v>
      </c>
      <c r="BQ17" s="51">
        <f t="shared" si="32"/>
        <v>0</v>
      </c>
      <c r="BR17" s="51">
        <f t="shared" si="33"/>
        <v>0</v>
      </c>
      <c r="BS17" s="51">
        <f t="shared" si="34"/>
        <v>0</v>
      </c>
      <c r="BT17" s="51">
        <f t="shared" si="35"/>
        <v>0</v>
      </c>
      <c r="BU17" s="51">
        <f t="shared" si="36"/>
        <v>0</v>
      </c>
      <c r="BV17" s="51">
        <f t="shared" si="37"/>
        <v>0</v>
      </c>
      <c r="BW17" s="51">
        <f t="shared" si="38"/>
        <v>0</v>
      </c>
      <c r="BX17" s="51">
        <f t="shared" si="39"/>
        <v>0</v>
      </c>
      <c r="BY17" s="51">
        <f t="shared" si="40"/>
        <v>0</v>
      </c>
      <c r="BZ17" s="51">
        <f t="shared" si="41"/>
        <v>0</v>
      </c>
      <c r="CA17" s="51">
        <f t="shared" si="42"/>
        <v>0</v>
      </c>
      <c r="CB17" s="51">
        <f t="shared" si="43"/>
        <v>0</v>
      </c>
      <c r="CC17" s="51">
        <f t="shared" si="44"/>
        <v>0</v>
      </c>
      <c r="CD17" s="51">
        <f t="shared" si="45"/>
        <v>0</v>
      </c>
      <c r="CE17" s="51">
        <f t="shared" si="46"/>
        <v>0</v>
      </c>
      <c r="CF17" s="51">
        <f t="shared" si="47"/>
        <v>0</v>
      </c>
      <c r="CG17" s="51">
        <f t="shared" si="48"/>
        <v>0</v>
      </c>
      <c r="CH17" s="51">
        <f t="shared" si="49"/>
        <v>0</v>
      </c>
      <c r="CI17" s="51">
        <f t="shared" si="50"/>
        <v>0</v>
      </c>
      <c r="CJ17" s="51">
        <f t="shared" si="51"/>
        <v>0</v>
      </c>
      <c r="CK17" s="51">
        <f t="shared" si="52"/>
        <v>0</v>
      </c>
      <c r="CL17" s="18"/>
      <c r="CM17" s="100">
        <f>'[20]Assset Transfers Adjustments'!Q13</f>
        <v>0</v>
      </c>
      <c r="CN17" s="100">
        <f>'[20]Assset Transfers Adjustments'!R13</f>
        <v>0</v>
      </c>
      <c r="CO17" s="100">
        <f>'[20]Assset Transfers Adjustments'!S13</f>
        <v>0</v>
      </c>
      <c r="CP17" s="100">
        <f>'[20]Assset Transfers Adjustments'!T13</f>
        <v>0</v>
      </c>
      <c r="CQ17" s="100">
        <f>'[20]Assset Transfers Adjustments'!U13</f>
        <v>0</v>
      </c>
      <c r="CR17" s="100">
        <f>'[20]Assset Transfers Adjustments'!V13</f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18"/>
    </row>
    <row r="18" spans="1:118">
      <c r="A18" s="193">
        <v>39300</v>
      </c>
      <c r="B18" s="60" t="s">
        <v>16</v>
      </c>
      <c r="C18" s="51">
        <f t="shared" si="30"/>
        <v>0</v>
      </c>
      <c r="D18" s="51">
        <f t="shared" si="31"/>
        <v>0</v>
      </c>
      <c r="E18" s="141">
        <v>0</v>
      </c>
      <c r="F18" s="51">
        <f t="shared" si="26"/>
        <v>0</v>
      </c>
      <c r="G18" s="51">
        <f t="shared" si="58"/>
        <v>0</v>
      </c>
      <c r="H18" s="51">
        <f t="shared" si="59"/>
        <v>0</v>
      </c>
      <c r="I18" s="51">
        <f t="shared" si="60"/>
        <v>0</v>
      </c>
      <c r="J18" s="51">
        <f t="shared" si="61"/>
        <v>0</v>
      </c>
      <c r="K18" s="51">
        <f t="shared" si="62"/>
        <v>0</v>
      </c>
      <c r="L18" s="51">
        <f t="shared" si="63"/>
        <v>0</v>
      </c>
      <c r="M18" s="51">
        <f t="shared" si="64"/>
        <v>0</v>
      </c>
      <c r="N18" s="51">
        <f t="shared" si="65"/>
        <v>0</v>
      </c>
      <c r="O18" s="51">
        <f t="shared" si="66"/>
        <v>0</v>
      </c>
      <c r="P18" s="51">
        <f t="shared" si="67"/>
        <v>0</v>
      </c>
      <c r="Q18" s="51">
        <f t="shared" si="68"/>
        <v>0</v>
      </c>
      <c r="R18" s="51">
        <f t="shared" si="69"/>
        <v>0</v>
      </c>
      <c r="S18" s="51">
        <f t="shared" si="70"/>
        <v>0</v>
      </c>
      <c r="T18" s="51">
        <f t="shared" si="71"/>
        <v>0</v>
      </c>
      <c r="U18" s="51">
        <f t="shared" si="72"/>
        <v>0</v>
      </c>
      <c r="V18" s="51">
        <f t="shared" si="73"/>
        <v>0</v>
      </c>
      <c r="W18" s="51">
        <f t="shared" si="74"/>
        <v>0</v>
      </c>
      <c r="X18" s="51">
        <f t="shared" si="75"/>
        <v>0</v>
      </c>
      <c r="Y18" s="51">
        <f t="shared" si="76"/>
        <v>0</v>
      </c>
      <c r="Z18" s="51">
        <f t="shared" si="77"/>
        <v>0</v>
      </c>
      <c r="AA18" s="51">
        <f t="shared" si="78"/>
        <v>0</v>
      </c>
      <c r="AB18" s="51">
        <f t="shared" si="53"/>
        <v>0</v>
      </c>
      <c r="AC18" s="51">
        <f t="shared" si="54"/>
        <v>0</v>
      </c>
      <c r="AD18" s="51">
        <f t="shared" si="55"/>
        <v>0</v>
      </c>
      <c r="AE18" s="51">
        <f t="shared" si="56"/>
        <v>0</v>
      </c>
      <c r="AF18" s="51">
        <f t="shared" si="57"/>
        <v>0</v>
      </c>
      <c r="AH18" s="116">
        <f>0</f>
        <v>0</v>
      </c>
      <c r="AI18" s="116">
        <f>0</f>
        <v>0</v>
      </c>
      <c r="AJ18" s="116">
        <f>0</f>
        <v>0</v>
      </c>
      <c r="AK18" s="116">
        <f>0</f>
        <v>0</v>
      </c>
      <c r="AL18" s="116">
        <f>0</f>
        <v>0</v>
      </c>
      <c r="AM18" s="116">
        <f>0</f>
        <v>0</v>
      </c>
      <c r="AN18" s="93">
        <f>SUM($AH18:$AM18)/SUM($AH$46:$AM$46)*'Capital Spending'!J$6*$AN$1</f>
        <v>0</v>
      </c>
      <c r="AO18" s="93">
        <f>SUM($AH18:$AM18)/SUM($AH$46:$AM$46)*'Capital Spending'!K$6*$AN$1</f>
        <v>0</v>
      </c>
      <c r="AP18" s="93">
        <f>SUM($AH18:$AM18)/SUM($AH$46:$AM$46)*'Capital Spending'!L$6*$AN$1</f>
        <v>0</v>
      </c>
      <c r="AQ18" s="93">
        <f>SUM($AH18:$AM18)/SUM($AH$46:$AM$46)*'Capital Spending'!M$6*$AN$1</f>
        <v>0</v>
      </c>
      <c r="AR18" s="93">
        <f>SUM($AH18:$AM18)/SUM($AH$46:$AM$46)*'Capital Spending'!N$6*$AN$1</f>
        <v>0</v>
      </c>
      <c r="AS18" s="93">
        <f>SUM($AH18:$AM18)/SUM($AH$46:$AM$46)*'Capital Spending'!O$6*$AN$1</f>
        <v>0</v>
      </c>
      <c r="AT18" s="93">
        <f>SUM($AH18:$AM18)/SUM($AH$46:$AM$46)*'Capital Spending'!P$6*$AN$1</f>
        <v>0</v>
      </c>
      <c r="AU18" s="93">
        <f>SUM($AH18:$AM18)/SUM($AH$46:$AM$46)*'Capital Spending'!Q$6*$AN$1</f>
        <v>0</v>
      </c>
      <c r="AV18" s="93">
        <f>SUM($AH18:$AM18)/SUM($AH$46:$AM$46)*'Capital Spending'!R$6*$AN$1</f>
        <v>0</v>
      </c>
      <c r="AW18" s="93">
        <f>SUM($AH18:$AM18)/SUM($AH$46:$AM$46)*'Capital Spending'!S$6*$AN$1</f>
        <v>0</v>
      </c>
      <c r="AX18" s="93">
        <f>SUM($AH18:$AM18)/SUM($AH$46:$AM$46)*'Capital Spending'!T$6*$AN$1</f>
        <v>0</v>
      </c>
      <c r="AY18" s="93">
        <f>SUM($AH18:$AM18)/SUM($AH$46:$AM$46)*'Capital Spending'!U$6*$AN$1</f>
        <v>0</v>
      </c>
      <c r="AZ18" s="93">
        <f>SUM($AH18:$AM18)/SUM($AH$46:$AM$46)*'Capital Spending'!V$6*$AN$1</f>
        <v>0</v>
      </c>
      <c r="BA18" s="93">
        <f>SUM($AH18:$AM18)/SUM($AH$46:$AM$46)*'Capital Spending'!W$6*$AN$1</f>
        <v>0</v>
      </c>
      <c r="BB18" s="93">
        <f>SUM($AH18:$AM18)/SUM($AH$46:$AM$46)*'Capital Spending'!X$6*$AN$1</f>
        <v>0</v>
      </c>
      <c r="BC18" s="93">
        <f>SUM($AH18:$AM18)/SUM($AH$46:$AM$46)*'Capital Spending'!Y$6*$AN$1</f>
        <v>0</v>
      </c>
      <c r="BD18" s="93">
        <f>SUM($AH18:$AM18)/SUM($AH$46:$AM$46)*'Capital Spending'!Z$6*$AN$1</f>
        <v>0</v>
      </c>
      <c r="BE18" s="93">
        <f>SUM($AH18:$AM18)/SUM($AH$46:$AM$46)*'Capital Spending'!AA$6*$AN$1</f>
        <v>0</v>
      </c>
      <c r="BF18" s="93">
        <f>SUM($AH18:$AM18)/SUM($AH$46:$AM$46)*'Capital Spending'!AB$6*$AN$1</f>
        <v>0</v>
      </c>
      <c r="BG18" s="93">
        <f>SUM($AH18:$AM18)/SUM($AH$46:$AM$46)*'Capital Spending'!AC$6*$AN$1</f>
        <v>0</v>
      </c>
      <c r="BH18" s="93">
        <f>SUM($AH18:$AM18)/SUM($AH$46:$AM$46)*'Capital Spending'!AD$6*$AN$1</f>
        <v>0</v>
      </c>
      <c r="BI18" s="18"/>
      <c r="BJ18" s="101">
        <f t="shared" si="27"/>
        <v>0</v>
      </c>
      <c r="BK18" s="116">
        <f>0</f>
        <v>0</v>
      </c>
      <c r="BL18" s="116">
        <f>0</f>
        <v>0</v>
      </c>
      <c r="BM18" s="116">
        <f>0</f>
        <v>0</v>
      </c>
      <c r="BN18" s="116">
        <f>0</f>
        <v>0</v>
      </c>
      <c r="BO18" s="116">
        <f>0</f>
        <v>0</v>
      </c>
      <c r="BP18" s="116">
        <f>0</f>
        <v>0</v>
      </c>
      <c r="BQ18" s="51">
        <f t="shared" si="32"/>
        <v>0</v>
      </c>
      <c r="BR18" s="51">
        <f t="shared" si="33"/>
        <v>0</v>
      </c>
      <c r="BS18" s="51">
        <f t="shared" si="34"/>
        <v>0</v>
      </c>
      <c r="BT18" s="51">
        <f t="shared" si="35"/>
        <v>0</v>
      </c>
      <c r="BU18" s="51">
        <f t="shared" si="36"/>
        <v>0</v>
      </c>
      <c r="BV18" s="51">
        <f t="shared" si="37"/>
        <v>0</v>
      </c>
      <c r="BW18" s="51">
        <f t="shared" si="38"/>
        <v>0</v>
      </c>
      <c r="BX18" s="51">
        <f t="shared" si="39"/>
        <v>0</v>
      </c>
      <c r="BY18" s="51">
        <f t="shared" si="40"/>
        <v>0</v>
      </c>
      <c r="BZ18" s="51">
        <f t="shared" si="41"/>
        <v>0</v>
      </c>
      <c r="CA18" s="51">
        <f t="shared" si="42"/>
        <v>0</v>
      </c>
      <c r="CB18" s="51">
        <f t="shared" si="43"/>
        <v>0</v>
      </c>
      <c r="CC18" s="51">
        <f t="shared" si="44"/>
        <v>0</v>
      </c>
      <c r="CD18" s="51">
        <f t="shared" si="45"/>
        <v>0</v>
      </c>
      <c r="CE18" s="51">
        <f t="shared" si="46"/>
        <v>0</v>
      </c>
      <c r="CF18" s="51">
        <f t="shared" si="47"/>
        <v>0</v>
      </c>
      <c r="CG18" s="51">
        <f t="shared" si="48"/>
        <v>0</v>
      </c>
      <c r="CH18" s="51">
        <f t="shared" si="49"/>
        <v>0</v>
      </c>
      <c r="CI18" s="51">
        <f t="shared" si="50"/>
        <v>0</v>
      </c>
      <c r="CJ18" s="51">
        <f t="shared" si="51"/>
        <v>0</v>
      </c>
      <c r="CK18" s="51">
        <f t="shared" si="52"/>
        <v>0</v>
      </c>
      <c r="CL18" s="18"/>
      <c r="CM18" s="116">
        <f>0</f>
        <v>0</v>
      </c>
      <c r="CN18" s="116">
        <f>0</f>
        <v>0</v>
      </c>
      <c r="CO18" s="116">
        <f>0</f>
        <v>0</v>
      </c>
      <c r="CP18" s="116">
        <f>0</f>
        <v>0</v>
      </c>
      <c r="CQ18" s="116">
        <f>0</f>
        <v>0</v>
      </c>
      <c r="CR18" s="116">
        <f>0</f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8"/>
    </row>
    <row r="19" spans="1:118">
      <c r="A19" s="193">
        <v>39400</v>
      </c>
      <c r="B19" s="60" t="s">
        <v>17</v>
      </c>
      <c r="C19" s="51">
        <f t="shared" si="30"/>
        <v>76071.339999999982</v>
      </c>
      <c r="D19" s="51">
        <f t="shared" si="31"/>
        <v>76071.339999999982</v>
      </c>
      <c r="E19" s="92">
        <f>'[20]Asset End Balances'!P14</f>
        <v>76071.34</v>
      </c>
      <c r="F19" s="51">
        <f t="shared" si="26"/>
        <v>76071.34</v>
      </c>
      <c r="G19" s="51">
        <f t="shared" si="58"/>
        <v>76071.34</v>
      </c>
      <c r="H19" s="51">
        <f t="shared" si="59"/>
        <v>76071.34</v>
      </c>
      <c r="I19" s="51">
        <f t="shared" si="60"/>
        <v>76071.34</v>
      </c>
      <c r="J19" s="51">
        <f t="shared" si="61"/>
        <v>76071.34</v>
      </c>
      <c r="K19" s="51">
        <f t="shared" si="62"/>
        <v>76071.34</v>
      </c>
      <c r="L19" s="51">
        <f t="shared" si="63"/>
        <v>76071.34</v>
      </c>
      <c r="M19" s="51">
        <f t="shared" si="64"/>
        <v>76071.34</v>
      </c>
      <c r="N19" s="51">
        <f t="shared" si="65"/>
        <v>76071.34</v>
      </c>
      <c r="O19" s="51">
        <f t="shared" si="66"/>
        <v>76071.34</v>
      </c>
      <c r="P19" s="51">
        <f t="shared" si="67"/>
        <v>76071.34</v>
      </c>
      <c r="Q19" s="51">
        <f t="shared" si="68"/>
        <v>76071.34</v>
      </c>
      <c r="R19" s="51">
        <f t="shared" si="69"/>
        <v>76071.34</v>
      </c>
      <c r="S19" s="51">
        <f t="shared" si="70"/>
        <v>76071.34</v>
      </c>
      <c r="T19" s="51">
        <f t="shared" si="71"/>
        <v>76071.34</v>
      </c>
      <c r="U19" s="51">
        <f t="shared" si="72"/>
        <v>76071.34</v>
      </c>
      <c r="V19" s="51">
        <f t="shared" si="73"/>
        <v>76071.34</v>
      </c>
      <c r="W19" s="51">
        <f t="shared" si="74"/>
        <v>76071.34</v>
      </c>
      <c r="X19" s="51">
        <f t="shared" si="75"/>
        <v>76071.34</v>
      </c>
      <c r="Y19" s="51">
        <f t="shared" si="76"/>
        <v>76071.34</v>
      </c>
      <c r="Z19" s="51">
        <f t="shared" si="77"/>
        <v>76071.34</v>
      </c>
      <c r="AA19" s="51">
        <f t="shared" si="78"/>
        <v>76071.34</v>
      </c>
      <c r="AB19" s="51">
        <f t="shared" si="53"/>
        <v>76071.34</v>
      </c>
      <c r="AC19" s="51">
        <f t="shared" si="54"/>
        <v>76071.34</v>
      </c>
      <c r="AD19" s="51">
        <f t="shared" si="55"/>
        <v>76071.34</v>
      </c>
      <c r="AE19" s="51">
        <f t="shared" si="56"/>
        <v>76071.34</v>
      </c>
      <c r="AF19" s="51">
        <f t="shared" si="57"/>
        <v>76071.34</v>
      </c>
      <c r="AH19" s="92">
        <f>[20]Additions!Q14</f>
        <v>0</v>
      </c>
      <c r="AI19" s="92">
        <f>[20]Additions!R14</f>
        <v>0</v>
      </c>
      <c r="AJ19" s="92">
        <f>[20]Additions!S14</f>
        <v>0</v>
      </c>
      <c r="AK19" s="92">
        <f>[20]Additions!T14</f>
        <v>0</v>
      </c>
      <c r="AL19" s="92">
        <f>[20]Additions!U14</f>
        <v>0</v>
      </c>
      <c r="AM19" s="92">
        <f>[20]Additions!V14</f>
        <v>0</v>
      </c>
      <c r="AN19" s="93">
        <f>SUM($AH19:$AM19)/SUM($AH$46:$AM$46)*'Capital Spending'!J$6*$AN$1</f>
        <v>0</v>
      </c>
      <c r="AO19" s="93">
        <f>SUM($AH19:$AM19)/SUM($AH$46:$AM$46)*'Capital Spending'!K$6*$AN$1</f>
        <v>0</v>
      </c>
      <c r="AP19" s="93">
        <f>SUM($AH19:$AM19)/SUM($AH$46:$AM$46)*'Capital Spending'!L$6*$AN$1</f>
        <v>0</v>
      </c>
      <c r="AQ19" s="93">
        <f>SUM($AH19:$AM19)/SUM($AH$46:$AM$46)*'Capital Spending'!M$6*$AN$1</f>
        <v>0</v>
      </c>
      <c r="AR19" s="93">
        <f>SUM($AH19:$AM19)/SUM($AH$46:$AM$46)*'Capital Spending'!N$6*$AN$1</f>
        <v>0</v>
      </c>
      <c r="AS19" s="93">
        <f>SUM($AH19:$AM19)/SUM($AH$46:$AM$46)*'Capital Spending'!O$6*$AN$1</f>
        <v>0</v>
      </c>
      <c r="AT19" s="93">
        <f>SUM($AH19:$AM19)/SUM($AH$46:$AM$46)*'Capital Spending'!P$6*$AN$1</f>
        <v>0</v>
      </c>
      <c r="AU19" s="93">
        <f>SUM($AH19:$AM19)/SUM($AH$46:$AM$46)*'Capital Spending'!Q$6*$AN$1</f>
        <v>0</v>
      </c>
      <c r="AV19" s="93">
        <f>SUM($AH19:$AM19)/SUM($AH$46:$AM$46)*'Capital Spending'!R$6*$AN$1</f>
        <v>0</v>
      </c>
      <c r="AW19" s="93">
        <f>SUM($AH19:$AM19)/SUM($AH$46:$AM$46)*'Capital Spending'!S$6*$AN$1</f>
        <v>0</v>
      </c>
      <c r="AX19" s="93">
        <f>SUM($AH19:$AM19)/SUM($AH$46:$AM$46)*'Capital Spending'!T$6*$AN$1</f>
        <v>0</v>
      </c>
      <c r="AY19" s="93">
        <f>SUM($AH19:$AM19)/SUM($AH$46:$AM$46)*'Capital Spending'!U$6*$AN$1</f>
        <v>0</v>
      </c>
      <c r="AZ19" s="93">
        <f>SUM($AH19:$AM19)/SUM($AH$46:$AM$46)*'Capital Spending'!V$6*$AN$1</f>
        <v>0</v>
      </c>
      <c r="BA19" s="93">
        <f>SUM($AH19:$AM19)/SUM($AH$46:$AM$46)*'Capital Spending'!W$6*$AN$1</f>
        <v>0</v>
      </c>
      <c r="BB19" s="93">
        <f>SUM($AH19:$AM19)/SUM($AH$46:$AM$46)*'Capital Spending'!X$6*$AN$1</f>
        <v>0</v>
      </c>
      <c r="BC19" s="93">
        <f>SUM($AH19:$AM19)/SUM($AH$46:$AM$46)*'Capital Spending'!Y$6*$AN$1</f>
        <v>0</v>
      </c>
      <c r="BD19" s="93">
        <f>SUM($AH19:$AM19)/SUM($AH$46:$AM$46)*'Capital Spending'!Z$6*$AN$1</f>
        <v>0</v>
      </c>
      <c r="BE19" s="93">
        <f>SUM($AH19:$AM19)/SUM($AH$46:$AM$46)*'Capital Spending'!AA$6*$AN$1</f>
        <v>0</v>
      </c>
      <c r="BF19" s="93">
        <f>SUM($AH19:$AM19)/SUM($AH$46:$AM$46)*'Capital Spending'!AB$6*$AN$1</f>
        <v>0</v>
      </c>
      <c r="BG19" s="93">
        <f>SUM($AH19:$AM19)/SUM($AH$46:$AM$46)*'Capital Spending'!AC$6*$AN$1</f>
        <v>0</v>
      </c>
      <c r="BH19" s="93">
        <f>SUM($AH19:$AM19)/SUM($AH$46:$AM$46)*'Capital Spending'!AD$6*$AN$1</f>
        <v>0</v>
      </c>
      <c r="BI19" s="18"/>
      <c r="BJ19" s="101">
        <f t="shared" si="27"/>
        <v>0</v>
      </c>
      <c r="BK19" s="92">
        <f>'[20]Asset Retirements'!Q14</f>
        <v>0</v>
      </c>
      <c r="BL19" s="92">
        <f>'[20]Asset Retirements'!R14</f>
        <v>0</v>
      </c>
      <c r="BM19" s="92">
        <f>'[20]Asset Retirements'!S14</f>
        <v>0</v>
      </c>
      <c r="BN19" s="92">
        <f>'[20]Asset Retirements'!T14</f>
        <v>0</v>
      </c>
      <c r="BO19" s="92">
        <f>'[20]Asset Retirements'!U14</f>
        <v>0</v>
      </c>
      <c r="BP19" s="92">
        <f>'[20]Asset Retirements'!V14</f>
        <v>0</v>
      </c>
      <c r="BQ19" s="51">
        <f t="shared" si="32"/>
        <v>0</v>
      </c>
      <c r="BR19" s="51">
        <f t="shared" si="33"/>
        <v>0</v>
      </c>
      <c r="BS19" s="51">
        <f t="shared" si="34"/>
        <v>0</v>
      </c>
      <c r="BT19" s="51">
        <f t="shared" si="35"/>
        <v>0</v>
      </c>
      <c r="BU19" s="51">
        <f t="shared" si="36"/>
        <v>0</v>
      </c>
      <c r="BV19" s="51">
        <f t="shared" si="37"/>
        <v>0</v>
      </c>
      <c r="BW19" s="51">
        <f t="shared" si="38"/>
        <v>0</v>
      </c>
      <c r="BX19" s="51">
        <f t="shared" si="39"/>
        <v>0</v>
      </c>
      <c r="BY19" s="51">
        <f t="shared" si="40"/>
        <v>0</v>
      </c>
      <c r="BZ19" s="51">
        <f t="shared" si="41"/>
        <v>0</v>
      </c>
      <c r="CA19" s="51">
        <f t="shared" si="42"/>
        <v>0</v>
      </c>
      <c r="CB19" s="51">
        <f t="shared" si="43"/>
        <v>0</v>
      </c>
      <c r="CC19" s="51">
        <f t="shared" si="44"/>
        <v>0</v>
      </c>
      <c r="CD19" s="51">
        <f t="shared" si="45"/>
        <v>0</v>
      </c>
      <c r="CE19" s="51">
        <f t="shared" si="46"/>
        <v>0</v>
      </c>
      <c r="CF19" s="51">
        <f t="shared" si="47"/>
        <v>0</v>
      </c>
      <c r="CG19" s="51">
        <f t="shared" si="48"/>
        <v>0</v>
      </c>
      <c r="CH19" s="51">
        <f t="shared" si="49"/>
        <v>0</v>
      </c>
      <c r="CI19" s="51">
        <f t="shared" si="50"/>
        <v>0</v>
      </c>
      <c r="CJ19" s="51">
        <f t="shared" si="51"/>
        <v>0</v>
      </c>
      <c r="CK19" s="51">
        <f t="shared" si="52"/>
        <v>0</v>
      </c>
      <c r="CL19" s="18"/>
      <c r="CM19" s="92">
        <f>'[20]Assset Transfers Adjustments'!Q14</f>
        <v>0</v>
      </c>
      <c r="CN19" s="92">
        <f>'[20]Assset Transfers Adjustments'!R14</f>
        <v>0</v>
      </c>
      <c r="CO19" s="92">
        <f>'[20]Assset Transfers Adjustments'!S14</f>
        <v>0</v>
      </c>
      <c r="CP19" s="92">
        <f>'[20]Assset Transfers Adjustments'!T14</f>
        <v>0</v>
      </c>
      <c r="CQ19" s="92">
        <f>'[20]Assset Transfers Adjustments'!U14</f>
        <v>0</v>
      </c>
      <c r="CR19" s="92">
        <f>'[20]Assset Transfers Adjustments'!V14</f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8"/>
    </row>
    <row r="20" spans="1:118">
      <c r="A20" s="56">
        <v>39420</v>
      </c>
      <c r="B20" t="s">
        <v>157</v>
      </c>
      <c r="C20" s="51">
        <f t="shared" si="30"/>
        <v>0</v>
      </c>
      <c r="D20" s="51">
        <f t="shared" si="31"/>
        <v>0</v>
      </c>
      <c r="E20" s="141">
        <v>0</v>
      </c>
      <c r="F20" s="51">
        <f t="shared" si="26"/>
        <v>0</v>
      </c>
      <c r="G20" s="51">
        <f t="shared" si="58"/>
        <v>0</v>
      </c>
      <c r="H20" s="51">
        <f t="shared" si="59"/>
        <v>0</v>
      </c>
      <c r="I20" s="51">
        <f t="shared" si="60"/>
        <v>0</v>
      </c>
      <c r="J20" s="51">
        <f t="shared" si="61"/>
        <v>0</v>
      </c>
      <c r="K20" s="51">
        <f t="shared" si="62"/>
        <v>0</v>
      </c>
      <c r="L20" s="51">
        <f t="shared" si="63"/>
        <v>0</v>
      </c>
      <c r="M20" s="51">
        <f t="shared" si="64"/>
        <v>0</v>
      </c>
      <c r="N20" s="51">
        <f t="shared" si="65"/>
        <v>0</v>
      </c>
      <c r="O20" s="51">
        <f t="shared" si="66"/>
        <v>0</v>
      </c>
      <c r="P20" s="51">
        <f t="shared" si="67"/>
        <v>0</v>
      </c>
      <c r="Q20" s="51">
        <f t="shared" si="68"/>
        <v>0</v>
      </c>
      <c r="R20" s="51">
        <f t="shared" si="69"/>
        <v>0</v>
      </c>
      <c r="S20" s="51">
        <f t="shared" si="70"/>
        <v>0</v>
      </c>
      <c r="T20" s="51">
        <f t="shared" si="71"/>
        <v>0</v>
      </c>
      <c r="U20" s="51">
        <f t="shared" si="72"/>
        <v>0</v>
      </c>
      <c r="V20" s="51">
        <f t="shared" si="73"/>
        <v>0</v>
      </c>
      <c r="W20" s="51">
        <f t="shared" si="74"/>
        <v>0</v>
      </c>
      <c r="X20" s="51">
        <f t="shared" si="75"/>
        <v>0</v>
      </c>
      <c r="Y20" s="51">
        <f t="shared" si="76"/>
        <v>0</v>
      </c>
      <c r="Z20" s="51">
        <f t="shared" si="77"/>
        <v>0</v>
      </c>
      <c r="AA20" s="51">
        <f t="shared" si="78"/>
        <v>0</v>
      </c>
      <c r="AB20" s="51">
        <f t="shared" si="53"/>
        <v>0</v>
      </c>
      <c r="AC20" s="51">
        <f t="shared" si="54"/>
        <v>0</v>
      </c>
      <c r="AD20" s="51">
        <f t="shared" si="55"/>
        <v>0</v>
      </c>
      <c r="AE20" s="51">
        <f t="shared" si="56"/>
        <v>0</v>
      </c>
      <c r="AF20" s="51">
        <f t="shared" si="57"/>
        <v>0</v>
      </c>
      <c r="AH20" s="116">
        <f>0</f>
        <v>0</v>
      </c>
      <c r="AI20" s="116">
        <f>0</f>
        <v>0</v>
      </c>
      <c r="AJ20" s="116">
        <f>0</f>
        <v>0</v>
      </c>
      <c r="AK20" s="116">
        <f>0</f>
        <v>0</v>
      </c>
      <c r="AL20" s="116">
        <f>0</f>
        <v>0</v>
      </c>
      <c r="AM20" s="116">
        <f>0</f>
        <v>0</v>
      </c>
      <c r="AN20" s="93">
        <f>SUM($AH20:$AM20)/SUM($AH$46:$AM$46)*'Capital Spending'!J$6*$AN$1</f>
        <v>0</v>
      </c>
      <c r="AO20" s="93">
        <f>SUM($AH20:$AM20)/SUM($AH$46:$AM$46)*'Capital Spending'!K$6*$AN$1</f>
        <v>0</v>
      </c>
      <c r="AP20" s="93">
        <f>SUM($AH20:$AM20)/SUM($AH$46:$AM$46)*'Capital Spending'!L$6*$AN$1</f>
        <v>0</v>
      </c>
      <c r="AQ20" s="93">
        <f>SUM($AH20:$AM20)/SUM($AH$46:$AM$46)*'Capital Spending'!M$6*$AN$1</f>
        <v>0</v>
      </c>
      <c r="AR20" s="93">
        <f>SUM($AH20:$AM20)/SUM($AH$46:$AM$46)*'Capital Spending'!N$6*$AN$1</f>
        <v>0</v>
      </c>
      <c r="AS20" s="93">
        <f>SUM($AH20:$AM20)/SUM($AH$46:$AM$46)*'Capital Spending'!O$6*$AN$1</f>
        <v>0</v>
      </c>
      <c r="AT20" s="93">
        <f>SUM($AH20:$AM20)/SUM($AH$46:$AM$46)*'Capital Spending'!P$6*$AN$1</f>
        <v>0</v>
      </c>
      <c r="AU20" s="93">
        <f>SUM($AH20:$AM20)/SUM($AH$46:$AM$46)*'Capital Spending'!Q$6*$AN$1</f>
        <v>0</v>
      </c>
      <c r="AV20" s="93">
        <f>SUM($AH20:$AM20)/SUM($AH$46:$AM$46)*'Capital Spending'!R$6*$AN$1</f>
        <v>0</v>
      </c>
      <c r="AW20" s="93">
        <f>SUM($AH20:$AM20)/SUM($AH$46:$AM$46)*'Capital Spending'!S$6*$AN$1</f>
        <v>0</v>
      </c>
      <c r="AX20" s="93">
        <f>SUM($AH20:$AM20)/SUM($AH$46:$AM$46)*'Capital Spending'!T$6*$AN$1</f>
        <v>0</v>
      </c>
      <c r="AY20" s="93">
        <f>SUM($AH20:$AM20)/SUM($AH$46:$AM$46)*'Capital Spending'!U$6*$AN$1</f>
        <v>0</v>
      </c>
      <c r="AZ20" s="93">
        <f>SUM($AH20:$AM20)/SUM($AH$46:$AM$46)*'Capital Spending'!V$6*$AN$1</f>
        <v>0</v>
      </c>
      <c r="BA20" s="93">
        <f>SUM($AH20:$AM20)/SUM($AH$46:$AM$46)*'Capital Spending'!W$6*$AN$1</f>
        <v>0</v>
      </c>
      <c r="BB20" s="93">
        <f>SUM($AH20:$AM20)/SUM($AH$46:$AM$46)*'Capital Spending'!X$6*$AN$1</f>
        <v>0</v>
      </c>
      <c r="BC20" s="93">
        <f>SUM($AH20:$AM20)/SUM($AH$46:$AM$46)*'Capital Spending'!Y$6*$AN$1</f>
        <v>0</v>
      </c>
      <c r="BD20" s="93">
        <f>SUM($AH20:$AM20)/SUM($AH$46:$AM$46)*'Capital Spending'!Z$6*$AN$1</f>
        <v>0</v>
      </c>
      <c r="BE20" s="93">
        <f>SUM($AH20:$AM20)/SUM($AH$46:$AM$46)*'Capital Spending'!AA$6*$AN$1</f>
        <v>0</v>
      </c>
      <c r="BF20" s="93">
        <f>SUM($AH20:$AM20)/SUM($AH$46:$AM$46)*'Capital Spending'!AB$6*$AN$1</f>
        <v>0</v>
      </c>
      <c r="BG20" s="93">
        <f>SUM($AH20:$AM20)/SUM($AH$46:$AM$46)*'Capital Spending'!AC$6*$AN$1</f>
        <v>0</v>
      </c>
      <c r="BH20" s="93">
        <f>SUM($AH20:$AM20)/SUM($AH$46:$AM$46)*'Capital Spending'!AD$6*$AN$1</f>
        <v>0</v>
      </c>
      <c r="BI20" s="18"/>
      <c r="BJ20" s="101">
        <f t="shared" si="27"/>
        <v>0</v>
      </c>
      <c r="BK20" s="116">
        <f>0</f>
        <v>0</v>
      </c>
      <c r="BL20" s="116">
        <f>0</f>
        <v>0</v>
      </c>
      <c r="BM20" s="116">
        <f>0</f>
        <v>0</v>
      </c>
      <c r="BN20" s="116">
        <f>0</f>
        <v>0</v>
      </c>
      <c r="BO20" s="116">
        <f>0</f>
        <v>0</v>
      </c>
      <c r="BP20" s="116">
        <f>0</f>
        <v>0</v>
      </c>
      <c r="BQ20" s="51">
        <f t="shared" si="32"/>
        <v>0</v>
      </c>
      <c r="BR20" s="51">
        <f t="shared" si="33"/>
        <v>0</v>
      </c>
      <c r="BS20" s="51">
        <f t="shared" si="34"/>
        <v>0</v>
      </c>
      <c r="BT20" s="51">
        <f t="shared" si="35"/>
        <v>0</v>
      </c>
      <c r="BU20" s="51">
        <f t="shared" si="36"/>
        <v>0</v>
      </c>
      <c r="BV20" s="51">
        <f t="shared" si="37"/>
        <v>0</v>
      </c>
      <c r="BW20" s="51">
        <f t="shared" si="38"/>
        <v>0</v>
      </c>
      <c r="BX20" s="51">
        <f t="shared" si="39"/>
        <v>0</v>
      </c>
      <c r="BY20" s="51">
        <f t="shared" si="40"/>
        <v>0</v>
      </c>
      <c r="BZ20" s="51">
        <f t="shared" si="41"/>
        <v>0</v>
      </c>
      <c r="CA20" s="51">
        <f t="shared" si="42"/>
        <v>0</v>
      </c>
      <c r="CB20" s="51">
        <f t="shared" si="43"/>
        <v>0</v>
      </c>
      <c r="CC20" s="51">
        <f t="shared" si="44"/>
        <v>0</v>
      </c>
      <c r="CD20" s="51">
        <f t="shared" si="45"/>
        <v>0</v>
      </c>
      <c r="CE20" s="51">
        <f t="shared" si="46"/>
        <v>0</v>
      </c>
      <c r="CF20" s="51">
        <f t="shared" si="47"/>
        <v>0</v>
      </c>
      <c r="CG20" s="51">
        <f t="shared" si="48"/>
        <v>0</v>
      </c>
      <c r="CH20" s="51">
        <f t="shared" si="49"/>
        <v>0</v>
      </c>
      <c r="CI20" s="51">
        <f t="shared" si="50"/>
        <v>0</v>
      </c>
      <c r="CJ20" s="51">
        <f t="shared" si="51"/>
        <v>0</v>
      </c>
      <c r="CK20" s="51">
        <f t="shared" si="52"/>
        <v>0</v>
      </c>
      <c r="CL20" s="18"/>
      <c r="CM20" s="116">
        <f>0</f>
        <v>0</v>
      </c>
      <c r="CN20" s="116">
        <f>0</f>
        <v>0</v>
      </c>
      <c r="CO20" s="116">
        <f>0</f>
        <v>0</v>
      </c>
      <c r="CP20" s="116">
        <f>0</f>
        <v>0</v>
      </c>
      <c r="CQ20" s="116">
        <f>0</f>
        <v>0</v>
      </c>
      <c r="CR20" s="116">
        <f>0</f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8"/>
    </row>
    <row r="21" spans="1:118">
      <c r="A21" s="193">
        <v>39500</v>
      </c>
      <c r="B21" s="60" t="s">
        <v>124</v>
      </c>
      <c r="C21" s="51">
        <f t="shared" si="30"/>
        <v>0</v>
      </c>
      <c r="D21" s="51">
        <f t="shared" si="31"/>
        <v>0</v>
      </c>
      <c r="E21" s="141">
        <v>0</v>
      </c>
      <c r="F21" s="51">
        <f t="shared" si="26"/>
        <v>0</v>
      </c>
      <c r="G21" s="51">
        <f t="shared" si="58"/>
        <v>0</v>
      </c>
      <c r="H21" s="51">
        <f t="shared" si="59"/>
        <v>0</v>
      </c>
      <c r="I21" s="51">
        <f t="shared" si="60"/>
        <v>0</v>
      </c>
      <c r="J21" s="51">
        <f t="shared" si="61"/>
        <v>0</v>
      </c>
      <c r="K21" s="51">
        <f t="shared" si="62"/>
        <v>0</v>
      </c>
      <c r="L21" s="51">
        <f t="shared" si="63"/>
        <v>0</v>
      </c>
      <c r="M21" s="51">
        <f t="shared" si="64"/>
        <v>0</v>
      </c>
      <c r="N21" s="51">
        <f t="shared" si="65"/>
        <v>0</v>
      </c>
      <c r="O21" s="51">
        <f t="shared" si="66"/>
        <v>0</v>
      </c>
      <c r="P21" s="51">
        <f t="shared" si="67"/>
        <v>0</v>
      </c>
      <c r="Q21" s="51">
        <f t="shared" si="68"/>
        <v>0</v>
      </c>
      <c r="R21" s="51">
        <f t="shared" si="69"/>
        <v>0</v>
      </c>
      <c r="S21" s="51">
        <f t="shared" si="70"/>
        <v>0</v>
      </c>
      <c r="T21" s="51">
        <f t="shared" si="71"/>
        <v>0</v>
      </c>
      <c r="U21" s="51">
        <f t="shared" si="72"/>
        <v>0</v>
      </c>
      <c r="V21" s="51">
        <f t="shared" si="73"/>
        <v>0</v>
      </c>
      <c r="W21" s="51">
        <f t="shared" si="74"/>
        <v>0</v>
      </c>
      <c r="X21" s="51">
        <f t="shared" si="75"/>
        <v>0</v>
      </c>
      <c r="Y21" s="51">
        <f t="shared" si="76"/>
        <v>0</v>
      </c>
      <c r="Z21" s="51">
        <f t="shared" si="77"/>
        <v>0</v>
      </c>
      <c r="AA21" s="51">
        <f t="shared" si="78"/>
        <v>0</v>
      </c>
      <c r="AB21" s="51">
        <f t="shared" si="53"/>
        <v>0</v>
      </c>
      <c r="AC21" s="51">
        <f t="shared" si="54"/>
        <v>0</v>
      </c>
      <c r="AD21" s="51">
        <f t="shared" si="55"/>
        <v>0</v>
      </c>
      <c r="AE21" s="51">
        <f t="shared" si="56"/>
        <v>0</v>
      </c>
      <c r="AF21" s="51">
        <f t="shared" si="57"/>
        <v>0</v>
      </c>
      <c r="AH21" s="116">
        <f>0</f>
        <v>0</v>
      </c>
      <c r="AI21" s="116">
        <f>0</f>
        <v>0</v>
      </c>
      <c r="AJ21" s="116">
        <f>0</f>
        <v>0</v>
      </c>
      <c r="AK21" s="116">
        <f>0</f>
        <v>0</v>
      </c>
      <c r="AL21" s="116">
        <f>0</f>
        <v>0</v>
      </c>
      <c r="AM21" s="116">
        <f>0</f>
        <v>0</v>
      </c>
      <c r="AN21" s="93">
        <f>SUM($AH21:$AM21)/SUM($AH$46:$AM$46)*'Capital Spending'!J$6*$AN$1</f>
        <v>0</v>
      </c>
      <c r="AO21" s="93">
        <f>SUM($AH21:$AM21)/SUM($AH$46:$AM$46)*'Capital Spending'!K$6*$AN$1</f>
        <v>0</v>
      </c>
      <c r="AP21" s="93">
        <f>SUM($AH21:$AM21)/SUM($AH$46:$AM$46)*'Capital Spending'!L$6*$AN$1</f>
        <v>0</v>
      </c>
      <c r="AQ21" s="93">
        <f>SUM($AH21:$AM21)/SUM($AH$46:$AM$46)*'Capital Spending'!M$6*$AN$1</f>
        <v>0</v>
      </c>
      <c r="AR21" s="93">
        <f>SUM($AH21:$AM21)/SUM($AH$46:$AM$46)*'Capital Spending'!N$6*$AN$1</f>
        <v>0</v>
      </c>
      <c r="AS21" s="93">
        <f>SUM($AH21:$AM21)/SUM($AH$46:$AM$46)*'Capital Spending'!O$6*$AN$1</f>
        <v>0</v>
      </c>
      <c r="AT21" s="93">
        <f>SUM($AH21:$AM21)/SUM($AH$46:$AM$46)*'Capital Spending'!P$6*$AN$1</f>
        <v>0</v>
      </c>
      <c r="AU21" s="93">
        <f>SUM($AH21:$AM21)/SUM($AH$46:$AM$46)*'Capital Spending'!Q$6*$AN$1</f>
        <v>0</v>
      </c>
      <c r="AV21" s="93">
        <f>SUM($AH21:$AM21)/SUM($AH$46:$AM$46)*'Capital Spending'!R$6*$AN$1</f>
        <v>0</v>
      </c>
      <c r="AW21" s="93">
        <f>SUM($AH21:$AM21)/SUM($AH$46:$AM$46)*'Capital Spending'!S$6*$AN$1</f>
        <v>0</v>
      </c>
      <c r="AX21" s="93">
        <f>SUM($AH21:$AM21)/SUM($AH$46:$AM$46)*'Capital Spending'!T$6*$AN$1</f>
        <v>0</v>
      </c>
      <c r="AY21" s="93">
        <f>SUM($AH21:$AM21)/SUM($AH$46:$AM$46)*'Capital Spending'!U$6*$AN$1</f>
        <v>0</v>
      </c>
      <c r="AZ21" s="93">
        <f>SUM($AH21:$AM21)/SUM($AH$46:$AM$46)*'Capital Spending'!V$6*$AN$1</f>
        <v>0</v>
      </c>
      <c r="BA21" s="93">
        <f>SUM($AH21:$AM21)/SUM($AH$46:$AM$46)*'Capital Spending'!W$6*$AN$1</f>
        <v>0</v>
      </c>
      <c r="BB21" s="93">
        <f>SUM($AH21:$AM21)/SUM($AH$46:$AM$46)*'Capital Spending'!X$6*$AN$1</f>
        <v>0</v>
      </c>
      <c r="BC21" s="93">
        <f>SUM($AH21:$AM21)/SUM($AH$46:$AM$46)*'Capital Spending'!Y$6*$AN$1</f>
        <v>0</v>
      </c>
      <c r="BD21" s="93">
        <f>SUM($AH21:$AM21)/SUM($AH$46:$AM$46)*'Capital Spending'!Z$6*$AN$1</f>
        <v>0</v>
      </c>
      <c r="BE21" s="93">
        <f>SUM($AH21:$AM21)/SUM($AH$46:$AM$46)*'Capital Spending'!AA$6*$AN$1</f>
        <v>0</v>
      </c>
      <c r="BF21" s="93">
        <f>SUM($AH21:$AM21)/SUM($AH$46:$AM$46)*'Capital Spending'!AB$6*$AN$1</f>
        <v>0</v>
      </c>
      <c r="BG21" s="93">
        <f>SUM($AH21:$AM21)/SUM($AH$46:$AM$46)*'Capital Spending'!AC$6*$AN$1</f>
        <v>0</v>
      </c>
      <c r="BH21" s="93">
        <f>SUM($AH21:$AM21)/SUM($AH$46:$AM$46)*'Capital Spending'!AD$6*$AN$1</f>
        <v>0</v>
      </c>
      <c r="BI21" s="18"/>
      <c r="BJ21" s="101">
        <f t="shared" si="27"/>
        <v>0</v>
      </c>
      <c r="BK21" s="116">
        <f>0</f>
        <v>0</v>
      </c>
      <c r="BL21" s="116">
        <f>0</f>
        <v>0</v>
      </c>
      <c r="BM21" s="116">
        <f>0</f>
        <v>0</v>
      </c>
      <c r="BN21" s="116">
        <f>0</f>
        <v>0</v>
      </c>
      <c r="BO21" s="116">
        <f>0</f>
        <v>0</v>
      </c>
      <c r="BP21" s="116">
        <f>0</f>
        <v>0</v>
      </c>
      <c r="BQ21" s="51">
        <f t="shared" si="32"/>
        <v>0</v>
      </c>
      <c r="BR21" s="51">
        <f t="shared" si="33"/>
        <v>0</v>
      </c>
      <c r="BS21" s="51">
        <f t="shared" si="34"/>
        <v>0</v>
      </c>
      <c r="BT21" s="51">
        <f t="shared" si="35"/>
        <v>0</v>
      </c>
      <c r="BU21" s="51">
        <f t="shared" si="36"/>
        <v>0</v>
      </c>
      <c r="BV21" s="51">
        <f t="shared" si="37"/>
        <v>0</v>
      </c>
      <c r="BW21" s="51">
        <f t="shared" si="38"/>
        <v>0</v>
      </c>
      <c r="BX21" s="51">
        <f t="shared" si="39"/>
        <v>0</v>
      </c>
      <c r="BY21" s="51">
        <f t="shared" si="40"/>
        <v>0</v>
      </c>
      <c r="BZ21" s="51">
        <f t="shared" si="41"/>
        <v>0</v>
      </c>
      <c r="CA21" s="51">
        <f t="shared" si="42"/>
        <v>0</v>
      </c>
      <c r="CB21" s="51">
        <f t="shared" si="43"/>
        <v>0</v>
      </c>
      <c r="CC21" s="51">
        <f t="shared" si="44"/>
        <v>0</v>
      </c>
      <c r="CD21" s="51">
        <f t="shared" si="45"/>
        <v>0</v>
      </c>
      <c r="CE21" s="51">
        <f t="shared" si="46"/>
        <v>0</v>
      </c>
      <c r="CF21" s="51">
        <f t="shared" si="47"/>
        <v>0</v>
      </c>
      <c r="CG21" s="51">
        <f t="shared" si="48"/>
        <v>0</v>
      </c>
      <c r="CH21" s="51">
        <f t="shared" si="49"/>
        <v>0</v>
      </c>
      <c r="CI21" s="51">
        <f t="shared" si="50"/>
        <v>0</v>
      </c>
      <c r="CJ21" s="51">
        <f t="shared" si="51"/>
        <v>0</v>
      </c>
      <c r="CK21" s="51">
        <f t="shared" si="52"/>
        <v>0</v>
      </c>
      <c r="CL21" s="18"/>
      <c r="CM21" s="116">
        <f>0</f>
        <v>0</v>
      </c>
      <c r="CN21" s="116">
        <f>0</f>
        <v>0</v>
      </c>
      <c r="CO21" s="116">
        <f>0</f>
        <v>0</v>
      </c>
      <c r="CP21" s="116">
        <f>0</f>
        <v>0</v>
      </c>
      <c r="CQ21" s="116">
        <f>0</f>
        <v>0</v>
      </c>
      <c r="CR21" s="116">
        <f>0</f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  <c r="DN21" s="18"/>
    </row>
    <row r="22" spans="1:118">
      <c r="A22" s="193">
        <v>39700</v>
      </c>
      <c r="B22" s="60" t="s">
        <v>18</v>
      </c>
      <c r="C22" s="51">
        <f t="shared" si="30"/>
        <v>386230.97944670415</v>
      </c>
      <c r="D22" s="51">
        <f t="shared" si="31"/>
        <v>400192.75507852877</v>
      </c>
      <c r="E22" s="92">
        <f>'[20]Asset End Balances'!P15</f>
        <v>381530.57</v>
      </c>
      <c r="F22" s="51">
        <f t="shared" si="26"/>
        <v>381530.57</v>
      </c>
      <c r="G22" s="51">
        <f t="shared" si="58"/>
        <v>381530.57</v>
      </c>
      <c r="H22" s="51">
        <f t="shared" si="59"/>
        <v>381530.57</v>
      </c>
      <c r="I22" s="51">
        <f t="shared" si="60"/>
        <v>384327.66000000003</v>
      </c>
      <c r="J22" s="51">
        <f t="shared" si="61"/>
        <v>386271.85000000003</v>
      </c>
      <c r="K22" s="51">
        <f t="shared" si="62"/>
        <v>386281.73000000004</v>
      </c>
      <c r="L22" s="51">
        <f t="shared" si="63"/>
        <v>387293.8088991323</v>
      </c>
      <c r="M22" s="51">
        <f t="shared" si="64"/>
        <v>388333.73768227967</v>
      </c>
      <c r="N22" s="51">
        <f t="shared" si="65"/>
        <v>389278.76894701505</v>
      </c>
      <c r="O22" s="51">
        <f t="shared" si="66"/>
        <v>390162.41632884275</v>
      </c>
      <c r="P22" s="51">
        <f t="shared" si="67"/>
        <v>391024.29452873574</v>
      </c>
      <c r="Q22" s="51">
        <f t="shared" si="68"/>
        <v>391906.18642114871</v>
      </c>
      <c r="R22" s="51">
        <f t="shared" si="69"/>
        <v>393824.70746048854</v>
      </c>
      <c r="S22" s="51">
        <f t="shared" si="70"/>
        <v>394126.25293598394</v>
      </c>
      <c r="T22" s="51">
        <f t="shared" si="71"/>
        <v>396611.33705322637</v>
      </c>
      <c r="U22" s="51">
        <f t="shared" si="72"/>
        <v>396641.22037312877</v>
      </c>
      <c r="V22" s="51">
        <f t="shared" si="73"/>
        <v>396653.85412617942</v>
      </c>
      <c r="W22" s="51">
        <f t="shared" si="74"/>
        <v>396657.34642114869</v>
      </c>
      <c r="X22" s="51">
        <f t="shared" si="75"/>
        <v>397669.42532028095</v>
      </c>
      <c r="Y22" s="51">
        <f t="shared" si="76"/>
        <v>398709.35410342831</v>
      </c>
      <c r="Z22" s="51">
        <f t="shared" si="77"/>
        <v>399654.3853681637</v>
      </c>
      <c r="AA22" s="51">
        <f t="shared" si="78"/>
        <v>400538.0327499914</v>
      </c>
      <c r="AB22" s="51">
        <f t="shared" si="53"/>
        <v>401399.91094988439</v>
      </c>
      <c r="AC22" s="51">
        <f t="shared" si="54"/>
        <v>402281.80284229736</v>
      </c>
      <c r="AD22" s="51">
        <f t="shared" si="55"/>
        <v>404200.32388163719</v>
      </c>
      <c r="AE22" s="51">
        <f t="shared" si="56"/>
        <v>404501.86935713259</v>
      </c>
      <c r="AF22" s="51">
        <f t="shared" si="57"/>
        <v>406986.95347437501</v>
      </c>
      <c r="AH22" s="92">
        <f>[20]Additions!Q15</f>
        <v>0</v>
      </c>
      <c r="AI22" s="92">
        <f>[20]Additions!R15</f>
        <v>0</v>
      </c>
      <c r="AJ22" s="92">
        <f>[20]Additions!S15</f>
        <v>0</v>
      </c>
      <c r="AK22" s="92">
        <f>[20]Additions!T15</f>
        <v>2797.09</v>
      </c>
      <c r="AL22" s="92">
        <f>[20]Additions!U15</f>
        <v>1944.19</v>
      </c>
      <c r="AM22" s="92">
        <f>[20]Additions!V15</f>
        <v>9.8800000000000008</v>
      </c>
      <c r="AN22" s="93">
        <f>SUM($AH22:$AM22)/SUM($AH$46:$AM$46)*'Capital Spending'!J$6*$AN$1</f>
        <v>1012.0788991322497</v>
      </c>
      <c r="AO22" s="93">
        <f>SUM($AH22:$AM22)/SUM($AH$46:$AM$46)*'Capital Spending'!K$6*$AN$1</f>
        <v>1039.9287831473598</v>
      </c>
      <c r="AP22" s="93">
        <f>SUM($AH22:$AM22)/SUM($AH$46:$AM$46)*'Capital Spending'!L$6*$AN$1</f>
        <v>945.03126473540397</v>
      </c>
      <c r="AQ22" s="93">
        <f>SUM($AH22:$AM22)/SUM($AH$46:$AM$46)*'Capital Spending'!M$6*$AN$1</f>
        <v>883.6473818277002</v>
      </c>
      <c r="AR22" s="93">
        <f>SUM($AH22:$AM22)/SUM($AH$46:$AM$46)*'Capital Spending'!N$6*$AN$1</f>
        <v>861.87819989297407</v>
      </c>
      <c r="AS22" s="93">
        <f>SUM($AH22:$AM22)/SUM($AH$46:$AM$46)*'Capital Spending'!O$6*$AN$1</f>
        <v>881.89189241298266</v>
      </c>
      <c r="AT22" s="93">
        <f>SUM($AH22:$AM22)/SUM($AH$46:$AM$46)*'Capital Spending'!P$6*$AN$1</f>
        <v>1918.521039339842</v>
      </c>
      <c r="AU22" s="93">
        <f>SUM($AH22:$AM22)/SUM($AH$46:$AM$46)*'Capital Spending'!Q$6*$AN$1</f>
        <v>301.54547549541962</v>
      </c>
      <c r="AV22" s="93">
        <f>SUM($AH22:$AM22)/SUM($AH$46:$AM$46)*'Capital Spending'!R$6*$AN$1</f>
        <v>2485.0841172424139</v>
      </c>
      <c r="AW22" s="93">
        <f>SUM($AH22:$AM22)/SUM($AH$46:$AM$46)*'Capital Spending'!S$6*$AN$1</f>
        <v>29.88331990238002</v>
      </c>
      <c r="AX22" s="93">
        <f>SUM($AH22:$AM22)/SUM($AH$46:$AM$46)*'Capital Spending'!T$6*$AN$1</f>
        <v>12.633753050670624</v>
      </c>
      <c r="AY22" s="93">
        <f>SUM($AH22:$AM22)/SUM($AH$46:$AM$46)*'Capital Spending'!U$6*$AN$1</f>
        <v>3.4922949692736585</v>
      </c>
      <c r="AZ22" s="93">
        <f>SUM($AH22:$AM22)/SUM($AH$46:$AM$46)*'Capital Spending'!V$6*$AN$1</f>
        <v>1012.0788991322497</v>
      </c>
      <c r="BA22" s="93">
        <f>SUM($AH22:$AM22)/SUM($AH$46:$AM$46)*'Capital Spending'!W$6*$AN$1</f>
        <v>1039.9287831473598</v>
      </c>
      <c r="BB22" s="93">
        <f>SUM($AH22:$AM22)/SUM($AH$46:$AM$46)*'Capital Spending'!X$6*$AN$1</f>
        <v>945.03126473540397</v>
      </c>
      <c r="BC22" s="93">
        <f>SUM($AH22:$AM22)/SUM($AH$46:$AM$46)*'Capital Spending'!Y$6*$AN$1</f>
        <v>883.6473818277002</v>
      </c>
      <c r="BD22" s="93">
        <f>SUM($AH22:$AM22)/SUM($AH$46:$AM$46)*'Capital Spending'!Z$6*$AN$1</f>
        <v>861.87819989297407</v>
      </c>
      <c r="BE22" s="93">
        <f>SUM($AH22:$AM22)/SUM($AH$46:$AM$46)*'Capital Spending'!AA$6*$AN$1</f>
        <v>881.89189241298266</v>
      </c>
      <c r="BF22" s="93">
        <f>SUM($AH22:$AM22)/SUM($AH$46:$AM$46)*'Capital Spending'!AB$6*$AN$1</f>
        <v>1918.521039339842</v>
      </c>
      <c r="BG22" s="93">
        <f>SUM($AH22:$AM22)/SUM($AH$46:$AM$46)*'Capital Spending'!AC$6*$AN$1</f>
        <v>301.54547549541962</v>
      </c>
      <c r="BH22" s="93">
        <f>SUM($AH22:$AM22)/SUM($AH$46:$AM$46)*'Capital Spending'!AD$6*$AN$1</f>
        <v>2485.0841172424139</v>
      </c>
      <c r="BI22" s="18"/>
      <c r="BJ22" s="101">
        <f t="shared" si="27"/>
        <v>0</v>
      </c>
      <c r="BK22" s="92">
        <f>'[20]Asset Retirements'!Q15</f>
        <v>0</v>
      </c>
      <c r="BL22" s="92">
        <f>'[20]Asset Retirements'!R15</f>
        <v>0</v>
      </c>
      <c r="BM22" s="92">
        <f>'[20]Asset Retirements'!S15</f>
        <v>0</v>
      </c>
      <c r="BN22" s="92">
        <f>'[20]Asset Retirements'!T15</f>
        <v>0</v>
      </c>
      <c r="BO22" s="92">
        <f>'[20]Asset Retirements'!U15</f>
        <v>0</v>
      </c>
      <c r="BP22" s="92">
        <f>'[20]Asset Retirements'!V15</f>
        <v>0</v>
      </c>
      <c r="BQ22" s="51">
        <f t="shared" si="32"/>
        <v>0</v>
      </c>
      <c r="BR22" s="51">
        <f t="shared" si="33"/>
        <v>0</v>
      </c>
      <c r="BS22" s="51">
        <f t="shared" si="34"/>
        <v>0</v>
      </c>
      <c r="BT22" s="51">
        <f t="shared" si="35"/>
        <v>0</v>
      </c>
      <c r="BU22" s="51">
        <f t="shared" si="36"/>
        <v>0</v>
      </c>
      <c r="BV22" s="51">
        <f t="shared" si="37"/>
        <v>0</v>
      </c>
      <c r="BW22" s="51">
        <f t="shared" si="38"/>
        <v>0</v>
      </c>
      <c r="BX22" s="51">
        <f t="shared" si="39"/>
        <v>0</v>
      </c>
      <c r="BY22" s="51">
        <f t="shared" si="40"/>
        <v>0</v>
      </c>
      <c r="BZ22" s="51">
        <f t="shared" si="41"/>
        <v>0</v>
      </c>
      <c r="CA22" s="51">
        <f t="shared" si="42"/>
        <v>0</v>
      </c>
      <c r="CB22" s="51">
        <f t="shared" si="43"/>
        <v>0</v>
      </c>
      <c r="CC22" s="51">
        <f t="shared" si="44"/>
        <v>0</v>
      </c>
      <c r="CD22" s="51">
        <f t="shared" si="45"/>
        <v>0</v>
      </c>
      <c r="CE22" s="51">
        <f t="shared" si="46"/>
        <v>0</v>
      </c>
      <c r="CF22" s="51">
        <f t="shared" si="47"/>
        <v>0</v>
      </c>
      <c r="CG22" s="51">
        <f t="shared" si="48"/>
        <v>0</v>
      </c>
      <c r="CH22" s="51">
        <f t="shared" si="49"/>
        <v>0</v>
      </c>
      <c r="CI22" s="51">
        <f t="shared" si="50"/>
        <v>0</v>
      </c>
      <c r="CJ22" s="51">
        <f t="shared" si="51"/>
        <v>0</v>
      </c>
      <c r="CK22" s="51">
        <f t="shared" si="52"/>
        <v>0</v>
      </c>
      <c r="CL22" s="18"/>
      <c r="CM22" s="92">
        <f>'[20]Assset Transfers Adjustments'!Q15</f>
        <v>0</v>
      </c>
      <c r="CN22" s="92">
        <f>'[20]Assset Transfers Adjustments'!R15</f>
        <v>0</v>
      </c>
      <c r="CO22" s="92">
        <f>'[20]Assset Transfers Adjustments'!S15</f>
        <v>0</v>
      </c>
      <c r="CP22" s="92">
        <f>'[20]Assset Transfers Adjustments'!T15</f>
        <v>0</v>
      </c>
      <c r="CQ22" s="92">
        <f>'[20]Assset Transfers Adjustments'!U15</f>
        <v>0</v>
      </c>
      <c r="CR22" s="92">
        <f>'[20]Assset Transfers Adjustments'!V15</f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18"/>
    </row>
    <row r="23" spans="1:118">
      <c r="A23" s="56">
        <v>39720</v>
      </c>
      <c r="B23" t="s">
        <v>158</v>
      </c>
      <c r="C23" s="51">
        <f t="shared" si="30"/>
        <v>8824.3399999999983</v>
      </c>
      <c r="D23" s="51">
        <f t="shared" si="31"/>
        <v>8824.3399999999983</v>
      </c>
      <c r="E23" s="92">
        <f>'[20]Asset End Balances'!P16</f>
        <v>8824.34</v>
      </c>
      <c r="F23" s="51">
        <f t="shared" si="26"/>
        <v>8824.34</v>
      </c>
      <c r="G23" s="51">
        <f t="shared" si="58"/>
        <v>8824.34</v>
      </c>
      <c r="H23" s="51">
        <f t="shared" si="59"/>
        <v>8824.34</v>
      </c>
      <c r="I23" s="51">
        <f t="shared" si="60"/>
        <v>8824.34</v>
      </c>
      <c r="J23" s="51">
        <f t="shared" si="61"/>
        <v>8824.34</v>
      </c>
      <c r="K23" s="51">
        <f t="shared" si="62"/>
        <v>8824.34</v>
      </c>
      <c r="L23" s="51">
        <f t="shared" si="63"/>
        <v>8824.34</v>
      </c>
      <c r="M23" s="51">
        <f t="shared" si="64"/>
        <v>8824.34</v>
      </c>
      <c r="N23" s="51">
        <f t="shared" si="65"/>
        <v>8824.34</v>
      </c>
      <c r="O23" s="51">
        <f t="shared" si="66"/>
        <v>8824.34</v>
      </c>
      <c r="P23" s="51">
        <f t="shared" si="67"/>
        <v>8824.34</v>
      </c>
      <c r="Q23" s="51">
        <f t="shared" si="68"/>
        <v>8824.34</v>
      </c>
      <c r="R23" s="51">
        <f t="shared" si="69"/>
        <v>8824.34</v>
      </c>
      <c r="S23" s="51">
        <f t="shared" si="70"/>
        <v>8824.34</v>
      </c>
      <c r="T23" s="51">
        <f t="shared" si="71"/>
        <v>8824.34</v>
      </c>
      <c r="U23" s="51">
        <f t="shared" si="72"/>
        <v>8824.34</v>
      </c>
      <c r="V23" s="51">
        <f t="shared" si="73"/>
        <v>8824.34</v>
      </c>
      <c r="W23" s="51">
        <f t="shared" si="74"/>
        <v>8824.34</v>
      </c>
      <c r="X23" s="51">
        <f t="shared" si="75"/>
        <v>8824.34</v>
      </c>
      <c r="Y23" s="51">
        <f t="shared" si="76"/>
        <v>8824.34</v>
      </c>
      <c r="Z23" s="51">
        <f t="shared" si="77"/>
        <v>8824.34</v>
      </c>
      <c r="AA23" s="51">
        <f t="shared" si="78"/>
        <v>8824.34</v>
      </c>
      <c r="AB23" s="51">
        <f t="shared" si="53"/>
        <v>8824.34</v>
      </c>
      <c r="AC23" s="51">
        <f t="shared" si="54"/>
        <v>8824.34</v>
      </c>
      <c r="AD23" s="51">
        <f t="shared" si="55"/>
        <v>8824.34</v>
      </c>
      <c r="AE23" s="51">
        <f t="shared" si="56"/>
        <v>8824.34</v>
      </c>
      <c r="AF23" s="51">
        <f t="shared" si="57"/>
        <v>8824.34</v>
      </c>
      <c r="AH23" s="92">
        <f>[20]Additions!Q16</f>
        <v>0</v>
      </c>
      <c r="AI23" s="92">
        <f>[20]Additions!R16</f>
        <v>0</v>
      </c>
      <c r="AJ23" s="92">
        <f>[20]Additions!S16</f>
        <v>0</v>
      </c>
      <c r="AK23" s="92">
        <f>[20]Additions!T16</f>
        <v>0</v>
      </c>
      <c r="AL23" s="92">
        <f>[20]Additions!U16</f>
        <v>0</v>
      </c>
      <c r="AM23" s="92">
        <f>[20]Additions!V16</f>
        <v>0</v>
      </c>
      <c r="AN23" s="93">
        <f>SUM($AH23:$AM23)/SUM($AH$46:$AM$46)*'Capital Spending'!J$6*$AN$1</f>
        <v>0</v>
      </c>
      <c r="AO23" s="93">
        <f>SUM($AH23:$AM23)/SUM($AH$46:$AM$46)*'Capital Spending'!K$6*$AN$1</f>
        <v>0</v>
      </c>
      <c r="AP23" s="93">
        <f>SUM($AH23:$AM23)/SUM($AH$46:$AM$46)*'Capital Spending'!L$6*$AN$1</f>
        <v>0</v>
      </c>
      <c r="AQ23" s="93">
        <f>SUM($AH23:$AM23)/SUM($AH$46:$AM$46)*'Capital Spending'!M$6*$AN$1</f>
        <v>0</v>
      </c>
      <c r="AR23" s="93">
        <f>SUM($AH23:$AM23)/SUM($AH$46:$AM$46)*'Capital Spending'!N$6*$AN$1</f>
        <v>0</v>
      </c>
      <c r="AS23" s="93">
        <f>SUM($AH23:$AM23)/SUM($AH$46:$AM$46)*'Capital Spending'!O$6*$AN$1</f>
        <v>0</v>
      </c>
      <c r="AT23" s="93">
        <f>SUM($AH23:$AM23)/SUM($AH$46:$AM$46)*'Capital Spending'!P$6*$AN$1</f>
        <v>0</v>
      </c>
      <c r="AU23" s="93">
        <f>SUM($AH23:$AM23)/SUM($AH$46:$AM$46)*'Capital Spending'!Q$6*$AN$1</f>
        <v>0</v>
      </c>
      <c r="AV23" s="93">
        <f>SUM($AH23:$AM23)/SUM($AH$46:$AM$46)*'Capital Spending'!R$6*$AN$1</f>
        <v>0</v>
      </c>
      <c r="AW23" s="93">
        <f>SUM($AH23:$AM23)/SUM($AH$46:$AM$46)*'Capital Spending'!S$6*$AN$1</f>
        <v>0</v>
      </c>
      <c r="AX23" s="93">
        <f>SUM($AH23:$AM23)/SUM($AH$46:$AM$46)*'Capital Spending'!T$6*$AN$1</f>
        <v>0</v>
      </c>
      <c r="AY23" s="93">
        <f>SUM($AH23:$AM23)/SUM($AH$46:$AM$46)*'Capital Spending'!U$6*$AN$1</f>
        <v>0</v>
      </c>
      <c r="AZ23" s="93">
        <f>SUM($AH23:$AM23)/SUM($AH$46:$AM$46)*'Capital Spending'!V$6*$AN$1</f>
        <v>0</v>
      </c>
      <c r="BA23" s="93">
        <f>SUM($AH23:$AM23)/SUM($AH$46:$AM$46)*'Capital Spending'!W$6*$AN$1</f>
        <v>0</v>
      </c>
      <c r="BB23" s="93">
        <f>SUM($AH23:$AM23)/SUM($AH$46:$AM$46)*'Capital Spending'!X$6*$AN$1</f>
        <v>0</v>
      </c>
      <c r="BC23" s="93">
        <f>SUM($AH23:$AM23)/SUM($AH$46:$AM$46)*'Capital Spending'!Y$6*$AN$1</f>
        <v>0</v>
      </c>
      <c r="BD23" s="93">
        <f>SUM($AH23:$AM23)/SUM($AH$46:$AM$46)*'Capital Spending'!Z$6*$AN$1</f>
        <v>0</v>
      </c>
      <c r="BE23" s="93">
        <f>SUM($AH23:$AM23)/SUM($AH$46:$AM$46)*'Capital Spending'!AA$6*$AN$1</f>
        <v>0</v>
      </c>
      <c r="BF23" s="93">
        <f>SUM($AH23:$AM23)/SUM($AH$46:$AM$46)*'Capital Spending'!AB$6*$AN$1</f>
        <v>0</v>
      </c>
      <c r="BG23" s="93">
        <f>SUM($AH23:$AM23)/SUM($AH$46:$AM$46)*'Capital Spending'!AC$6*$AN$1</f>
        <v>0</v>
      </c>
      <c r="BH23" s="93">
        <f>SUM($AH23:$AM23)/SUM($AH$46:$AM$46)*'Capital Spending'!AD$6*$AN$1</f>
        <v>0</v>
      </c>
      <c r="BI23" s="18"/>
      <c r="BJ23" s="101">
        <f t="shared" si="27"/>
        <v>0</v>
      </c>
      <c r="BK23" s="92">
        <f>'[20]Asset Retirements'!Q16</f>
        <v>0</v>
      </c>
      <c r="BL23" s="92">
        <f>'[20]Asset Retirements'!R16</f>
        <v>0</v>
      </c>
      <c r="BM23" s="92">
        <f>'[20]Asset Retirements'!S16</f>
        <v>0</v>
      </c>
      <c r="BN23" s="92">
        <f>'[20]Asset Retirements'!T16</f>
        <v>0</v>
      </c>
      <c r="BO23" s="92">
        <f>'[20]Asset Retirements'!U16</f>
        <v>0</v>
      </c>
      <c r="BP23" s="92">
        <f>'[20]Asset Retirements'!V16</f>
        <v>0</v>
      </c>
      <c r="BQ23" s="51">
        <f t="shared" si="32"/>
        <v>0</v>
      </c>
      <c r="BR23" s="51">
        <f t="shared" si="33"/>
        <v>0</v>
      </c>
      <c r="BS23" s="51">
        <f t="shared" si="34"/>
        <v>0</v>
      </c>
      <c r="BT23" s="51">
        <f t="shared" si="35"/>
        <v>0</v>
      </c>
      <c r="BU23" s="51">
        <f t="shared" si="36"/>
        <v>0</v>
      </c>
      <c r="BV23" s="51">
        <f t="shared" si="37"/>
        <v>0</v>
      </c>
      <c r="BW23" s="51">
        <f t="shared" si="38"/>
        <v>0</v>
      </c>
      <c r="BX23" s="51">
        <f t="shared" si="39"/>
        <v>0</v>
      </c>
      <c r="BY23" s="51">
        <f t="shared" si="40"/>
        <v>0</v>
      </c>
      <c r="BZ23" s="51">
        <f t="shared" si="41"/>
        <v>0</v>
      </c>
      <c r="CA23" s="51">
        <f t="shared" si="42"/>
        <v>0</v>
      </c>
      <c r="CB23" s="51">
        <f t="shared" si="43"/>
        <v>0</v>
      </c>
      <c r="CC23" s="51">
        <f t="shared" si="44"/>
        <v>0</v>
      </c>
      <c r="CD23" s="51">
        <f t="shared" si="45"/>
        <v>0</v>
      </c>
      <c r="CE23" s="51">
        <f t="shared" si="46"/>
        <v>0</v>
      </c>
      <c r="CF23" s="51">
        <f t="shared" si="47"/>
        <v>0</v>
      </c>
      <c r="CG23" s="51">
        <f t="shared" si="48"/>
        <v>0</v>
      </c>
      <c r="CH23" s="51">
        <f t="shared" si="49"/>
        <v>0</v>
      </c>
      <c r="CI23" s="51">
        <f t="shared" si="50"/>
        <v>0</v>
      </c>
      <c r="CJ23" s="51">
        <f t="shared" si="51"/>
        <v>0</v>
      </c>
      <c r="CK23" s="51">
        <f t="shared" si="52"/>
        <v>0</v>
      </c>
      <c r="CL23" s="18"/>
      <c r="CM23" s="92">
        <f>'[20]Assset Transfers Adjustments'!Q16</f>
        <v>0</v>
      </c>
      <c r="CN23" s="92">
        <f>'[20]Assset Transfers Adjustments'!R16</f>
        <v>0</v>
      </c>
      <c r="CO23" s="92">
        <f>'[20]Assset Transfers Adjustments'!S16</f>
        <v>0</v>
      </c>
      <c r="CP23" s="92">
        <f>'[20]Assset Transfers Adjustments'!T16</f>
        <v>0</v>
      </c>
      <c r="CQ23" s="92">
        <f>'[20]Assset Transfers Adjustments'!U16</f>
        <v>0</v>
      </c>
      <c r="CR23" s="92">
        <f>'[20]Assset Transfers Adjustments'!V16</f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18"/>
    </row>
    <row r="24" spans="1:118">
      <c r="A24" s="193">
        <v>39800</v>
      </c>
      <c r="B24" s="60" t="s">
        <v>19</v>
      </c>
      <c r="C24" s="51">
        <f t="shared" si="30"/>
        <v>136509.51999999999</v>
      </c>
      <c r="D24" s="51">
        <f t="shared" si="31"/>
        <v>136509.51999999999</v>
      </c>
      <c r="E24" s="92">
        <f>'[20]Asset End Balances'!P17</f>
        <v>136509.51999999999</v>
      </c>
      <c r="F24" s="51">
        <f t="shared" si="26"/>
        <v>136509.51999999999</v>
      </c>
      <c r="G24" s="51">
        <f t="shared" si="58"/>
        <v>136509.51999999999</v>
      </c>
      <c r="H24" s="51">
        <f t="shared" si="59"/>
        <v>136509.51999999999</v>
      </c>
      <c r="I24" s="51">
        <f t="shared" si="60"/>
        <v>136509.51999999999</v>
      </c>
      <c r="J24" s="51">
        <f t="shared" si="61"/>
        <v>136509.51999999999</v>
      </c>
      <c r="K24" s="51">
        <f t="shared" si="62"/>
        <v>136509.51999999999</v>
      </c>
      <c r="L24" s="51">
        <f t="shared" si="63"/>
        <v>136509.51999999999</v>
      </c>
      <c r="M24" s="51">
        <f t="shared" si="64"/>
        <v>136509.51999999999</v>
      </c>
      <c r="N24" s="51">
        <f t="shared" si="65"/>
        <v>136509.51999999999</v>
      </c>
      <c r="O24" s="51">
        <f t="shared" si="66"/>
        <v>136509.51999999999</v>
      </c>
      <c r="P24" s="51">
        <f t="shared" si="67"/>
        <v>136509.51999999999</v>
      </c>
      <c r="Q24" s="51">
        <f t="shared" si="68"/>
        <v>136509.51999999999</v>
      </c>
      <c r="R24" s="51">
        <f t="shared" si="69"/>
        <v>136509.51999999999</v>
      </c>
      <c r="S24" s="51">
        <f t="shared" si="70"/>
        <v>136509.51999999999</v>
      </c>
      <c r="T24" s="51">
        <f t="shared" si="71"/>
        <v>136509.51999999999</v>
      </c>
      <c r="U24" s="51">
        <f t="shared" si="72"/>
        <v>136509.51999999999</v>
      </c>
      <c r="V24" s="51">
        <f t="shared" si="73"/>
        <v>136509.51999999999</v>
      </c>
      <c r="W24" s="51">
        <f t="shared" si="74"/>
        <v>136509.51999999999</v>
      </c>
      <c r="X24" s="51">
        <f t="shared" si="75"/>
        <v>136509.51999999999</v>
      </c>
      <c r="Y24" s="51">
        <f t="shared" si="76"/>
        <v>136509.51999999999</v>
      </c>
      <c r="Z24" s="51">
        <f t="shared" si="77"/>
        <v>136509.51999999999</v>
      </c>
      <c r="AA24" s="51">
        <f t="shared" si="78"/>
        <v>136509.51999999999</v>
      </c>
      <c r="AB24" s="51">
        <f t="shared" si="53"/>
        <v>136509.51999999999</v>
      </c>
      <c r="AC24" s="51">
        <f t="shared" si="54"/>
        <v>136509.51999999999</v>
      </c>
      <c r="AD24" s="51">
        <f t="shared" si="55"/>
        <v>136509.51999999999</v>
      </c>
      <c r="AE24" s="51">
        <f t="shared" si="56"/>
        <v>136509.51999999999</v>
      </c>
      <c r="AF24" s="51">
        <f t="shared" si="57"/>
        <v>136509.51999999999</v>
      </c>
      <c r="AH24" s="92">
        <f>[20]Additions!Q17</f>
        <v>0</v>
      </c>
      <c r="AI24" s="92">
        <f>[20]Additions!R17</f>
        <v>0</v>
      </c>
      <c r="AJ24" s="92">
        <f>[20]Additions!S17</f>
        <v>0</v>
      </c>
      <c r="AK24" s="92">
        <f>[20]Additions!T17</f>
        <v>0</v>
      </c>
      <c r="AL24" s="92">
        <f>[20]Additions!U17</f>
        <v>0</v>
      </c>
      <c r="AM24" s="92">
        <f>[20]Additions!V17</f>
        <v>0</v>
      </c>
      <c r="AN24" s="93">
        <f>SUM($AH24:$AM24)/SUM($AH$46:$AM$46)*'Capital Spending'!J$6*$AN$1</f>
        <v>0</v>
      </c>
      <c r="AO24" s="93">
        <f>SUM($AH24:$AM24)/SUM($AH$46:$AM$46)*'Capital Spending'!K$6*$AN$1</f>
        <v>0</v>
      </c>
      <c r="AP24" s="93">
        <f>SUM($AH24:$AM24)/SUM($AH$46:$AM$46)*'Capital Spending'!L$6*$AN$1</f>
        <v>0</v>
      </c>
      <c r="AQ24" s="93">
        <f>SUM($AH24:$AM24)/SUM($AH$46:$AM$46)*'Capital Spending'!M$6*$AN$1</f>
        <v>0</v>
      </c>
      <c r="AR24" s="93">
        <f>SUM($AH24:$AM24)/SUM($AH$46:$AM$46)*'Capital Spending'!N$6*$AN$1</f>
        <v>0</v>
      </c>
      <c r="AS24" s="93">
        <f>SUM($AH24:$AM24)/SUM($AH$46:$AM$46)*'Capital Spending'!O$6*$AN$1</f>
        <v>0</v>
      </c>
      <c r="AT24" s="93">
        <f>SUM($AH24:$AM24)/SUM($AH$46:$AM$46)*'Capital Spending'!P$6*$AN$1</f>
        <v>0</v>
      </c>
      <c r="AU24" s="93">
        <f>SUM($AH24:$AM24)/SUM($AH$46:$AM$46)*'Capital Spending'!Q$6*$AN$1</f>
        <v>0</v>
      </c>
      <c r="AV24" s="93">
        <f>SUM($AH24:$AM24)/SUM($AH$46:$AM$46)*'Capital Spending'!R$6*$AN$1</f>
        <v>0</v>
      </c>
      <c r="AW24" s="93">
        <f>SUM($AH24:$AM24)/SUM($AH$46:$AM$46)*'Capital Spending'!S$6*$AN$1</f>
        <v>0</v>
      </c>
      <c r="AX24" s="93">
        <f>SUM($AH24:$AM24)/SUM($AH$46:$AM$46)*'Capital Spending'!T$6*$AN$1</f>
        <v>0</v>
      </c>
      <c r="AY24" s="93">
        <f>SUM($AH24:$AM24)/SUM($AH$46:$AM$46)*'Capital Spending'!U$6*$AN$1</f>
        <v>0</v>
      </c>
      <c r="AZ24" s="93">
        <f>SUM($AH24:$AM24)/SUM($AH$46:$AM$46)*'Capital Spending'!V$6*$AN$1</f>
        <v>0</v>
      </c>
      <c r="BA24" s="93">
        <f>SUM($AH24:$AM24)/SUM($AH$46:$AM$46)*'Capital Spending'!W$6*$AN$1</f>
        <v>0</v>
      </c>
      <c r="BB24" s="93">
        <f>SUM($AH24:$AM24)/SUM($AH$46:$AM$46)*'Capital Spending'!X$6*$AN$1</f>
        <v>0</v>
      </c>
      <c r="BC24" s="93">
        <f>SUM($AH24:$AM24)/SUM($AH$46:$AM$46)*'Capital Spending'!Y$6*$AN$1</f>
        <v>0</v>
      </c>
      <c r="BD24" s="93">
        <f>SUM($AH24:$AM24)/SUM($AH$46:$AM$46)*'Capital Spending'!Z$6*$AN$1</f>
        <v>0</v>
      </c>
      <c r="BE24" s="93">
        <f>SUM($AH24:$AM24)/SUM($AH$46:$AM$46)*'Capital Spending'!AA$6*$AN$1</f>
        <v>0</v>
      </c>
      <c r="BF24" s="93">
        <f>SUM($AH24:$AM24)/SUM($AH$46:$AM$46)*'Capital Spending'!AB$6*$AN$1</f>
        <v>0</v>
      </c>
      <c r="BG24" s="93">
        <f>SUM($AH24:$AM24)/SUM($AH$46:$AM$46)*'Capital Spending'!AC$6*$AN$1</f>
        <v>0</v>
      </c>
      <c r="BH24" s="93">
        <f>SUM($AH24:$AM24)/SUM($AH$46:$AM$46)*'Capital Spending'!AD$6*$AN$1</f>
        <v>0</v>
      </c>
      <c r="BI24" s="18"/>
      <c r="BJ24" s="101">
        <f t="shared" si="27"/>
        <v>0</v>
      </c>
      <c r="BK24" s="92">
        <f>'[20]Asset Retirements'!Q17</f>
        <v>0</v>
      </c>
      <c r="BL24" s="92">
        <f>'[20]Asset Retirements'!R17</f>
        <v>0</v>
      </c>
      <c r="BM24" s="92">
        <f>'[20]Asset Retirements'!S17</f>
        <v>0</v>
      </c>
      <c r="BN24" s="92">
        <f>'[20]Asset Retirements'!T17</f>
        <v>0</v>
      </c>
      <c r="BO24" s="92">
        <f>'[20]Asset Retirements'!U17</f>
        <v>0</v>
      </c>
      <c r="BP24" s="92">
        <f>'[20]Asset Retirements'!V17</f>
        <v>0</v>
      </c>
      <c r="BQ24" s="51">
        <f t="shared" si="32"/>
        <v>0</v>
      </c>
      <c r="BR24" s="51">
        <f t="shared" si="33"/>
        <v>0</v>
      </c>
      <c r="BS24" s="51">
        <f t="shared" si="34"/>
        <v>0</v>
      </c>
      <c r="BT24" s="51">
        <f t="shared" si="35"/>
        <v>0</v>
      </c>
      <c r="BU24" s="51">
        <f t="shared" si="36"/>
        <v>0</v>
      </c>
      <c r="BV24" s="51">
        <f t="shared" si="37"/>
        <v>0</v>
      </c>
      <c r="BW24" s="51">
        <f t="shared" si="38"/>
        <v>0</v>
      </c>
      <c r="BX24" s="51">
        <f t="shared" si="39"/>
        <v>0</v>
      </c>
      <c r="BY24" s="51">
        <f t="shared" si="40"/>
        <v>0</v>
      </c>
      <c r="BZ24" s="51">
        <f t="shared" si="41"/>
        <v>0</v>
      </c>
      <c r="CA24" s="51">
        <f t="shared" si="42"/>
        <v>0</v>
      </c>
      <c r="CB24" s="51">
        <f t="shared" si="43"/>
        <v>0</v>
      </c>
      <c r="CC24" s="51">
        <f t="shared" si="44"/>
        <v>0</v>
      </c>
      <c r="CD24" s="51">
        <f t="shared" si="45"/>
        <v>0</v>
      </c>
      <c r="CE24" s="51">
        <f t="shared" si="46"/>
        <v>0</v>
      </c>
      <c r="CF24" s="51">
        <f t="shared" si="47"/>
        <v>0</v>
      </c>
      <c r="CG24" s="51">
        <f t="shared" si="48"/>
        <v>0</v>
      </c>
      <c r="CH24" s="51">
        <f t="shared" si="49"/>
        <v>0</v>
      </c>
      <c r="CI24" s="51">
        <f t="shared" si="50"/>
        <v>0</v>
      </c>
      <c r="CJ24" s="51">
        <f t="shared" si="51"/>
        <v>0</v>
      </c>
      <c r="CK24" s="51">
        <f t="shared" si="52"/>
        <v>0</v>
      </c>
      <c r="CL24" s="18"/>
      <c r="CM24" s="92">
        <f>'[20]Assset Transfers Adjustments'!Q17</f>
        <v>0</v>
      </c>
      <c r="CN24" s="92">
        <f>'[20]Assset Transfers Adjustments'!R17</f>
        <v>0</v>
      </c>
      <c r="CO24" s="92">
        <f>'[20]Assset Transfers Adjustments'!S17</f>
        <v>0</v>
      </c>
      <c r="CP24" s="92">
        <f>'[20]Assset Transfers Adjustments'!T17</f>
        <v>0</v>
      </c>
      <c r="CQ24" s="92">
        <f>'[20]Assset Transfers Adjustments'!U17</f>
        <v>0</v>
      </c>
      <c r="CR24" s="92">
        <f>'[20]Assset Transfers Adjustments'!V17</f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8"/>
    </row>
    <row r="25" spans="1:118">
      <c r="A25" s="56">
        <v>39820</v>
      </c>
      <c r="B25" t="s">
        <v>159</v>
      </c>
      <c r="C25" s="51">
        <f t="shared" si="30"/>
        <v>7388.39</v>
      </c>
      <c r="D25" s="51">
        <f t="shared" si="31"/>
        <v>7388.39</v>
      </c>
      <c r="E25" s="92">
        <f>'[20]Asset End Balances'!P18</f>
        <v>7388.39</v>
      </c>
      <c r="F25" s="51">
        <f t="shared" si="26"/>
        <v>7388.39</v>
      </c>
      <c r="G25" s="51">
        <f t="shared" si="58"/>
        <v>7388.39</v>
      </c>
      <c r="H25" s="51">
        <f t="shared" si="59"/>
        <v>7388.39</v>
      </c>
      <c r="I25" s="51">
        <f t="shared" si="60"/>
        <v>7388.39</v>
      </c>
      <c r="J25" s="51">
        <f t="shared" si="61"/>
        <v>7388.39</v>
      </c>
      <c r="K25" s="51">
        <f t="shared" si="62"/>
        <v>7388.39</v>
      </c>
      <c r="L25" s="51">
        <f t="shared" si="63"/>
        <v>7388.39</v>
      </c>
      <c r="M25" s="51">
        <f t="shared" si="64"/>
        <v>7388.39</v>
      </c>
      <c r="N25" s="51">
        <f t="shared" si="65"/>
        <v>7388.39</v>
      </c>
      <c r="O25" s="51">
        <f t="shared" si="66"/>
        <v>7388.39</v>
      </c>
      <c r="P25" s="51">
        <f t="shared" si="67"/>
        <v>7388.39</v>
      </c>
      <c r="Q25" s="51">
        <f t="shared" si="68"/>
        <v>7388.39</v>
      </c>
      <c r="R25" s="51">
        <f t="shared" si="69"/>
        <v>7388.39</v>
      </c>
      <c r="S25" s="51">
        <f t="shared" si="70"/>
        <v>7388.39</v>
      </c>
      <c r="T25" s="51">
        <f t="shared" si="71"/>
        <v>7388.39</v>
      </c>
      <c r="U25" s="51">
        <f t="shared" si="72"/>
        <v>7388.39</v>
      </c>
      <c r="V25" s="51">
        <f t="shared" si="73"/>
        <v>7388.39</v>
      </c>
      <c r="W25" s="51">
        <f t="shared" si="74"/>
        <v>7388.39</v>
      </c>
      <c r="X25" s="51">
        <f t="shared" si="75"/>
        <v>7388.39</v>
      </c>
      <c r="Y25" s="51">
        <f t="shared" si="76"/>
        <v>7388.39</v>
      </c>
      <c r="Z25" s="51">
        <f t="shared" si="77"/>
        <v>7388.39</v>
      </c>
      <c r="AA25" s="51">
        <f t="shared" si="78"/>
        <v>7388.39</v>
      </c>
      <c r="AB25" s="51">
        <f t="shared" si="53"/>
        <v>7388.39</v>
      </c>
      <c r="AC25" s="51">
        <f t="shared" si="54"/>
        <v>7388.39</v>
      </c>
      <c r="AD25" s="51">
        <f t="shared" si="55"/>
        <v>7388.39</v>
      </c>
      <c r="AE25" s="51">
        <f t="shared" si="56"/>
        <v>7388.39</v>
      </c>
      <c r="AF25" s="51">
        <f t="shared" si="57"/>
        <v>7388.39</v>
      </c>
      <c r="AH25" s="92">
        <f>[20]Additions!Q18</f>
        <v>0</v>
      </c>
      <c r="AI25" s="92">
        <f>[20]Additions!R18</f>
        <v>0</v>
      </c>
      <c r="AJ25" s="92">
        <f>[20]Additions!S18</f>
        <v>0</v>
      </c>
      <c r="AK25" s="92">
        <f>[20]Additions!T18</f>
        <v>0</v>
      </c>
      <c r="AL25" s="92">
        <f>[20]Additions!U18</f>
        <v>0</v>
      </c>
      <c r="AM25" s="92">
        <f>[20]Additions!V18</f>
        <v>0</v>
      </c>
      <c r="AN25" s="93">
        <f>SUM($AH25:$AM25)/SUM($AH$46:$AM$46)*'Capital Spending'!J$6*$AN$1</f>
        <v>0</v>
      </c>
      <c r="AO25" s="93">
        <f>SUM($AH25:$AM25)/SUM($AH$46:$AM$46)*'Capital Spending'!K$6*$AN$1</f>
        <v>0</v>
      </c>
      <c r="AP25" s="93">
        <f>SUM($AH25:$AM25)/SUM($AH$46:$AM$46)*'Capital Spending'!L$6*$AN$1</f>
        <v>0</v>
      </c>
      <c r="AQ25" s="93">
        <f>SUM($AH25:$AM25)/SUM($AH$46:$AM$46)*'Capital Spending'!M$6*$AN$1</f>
        <v>0</v>
      </c>
      <c r="AR25" s="93">
        <f>SUM($AH25:$AM25)/SUM($AH$46:$AM$46)*'Capital Spending'!N$6*$AN$1</f>
        <v>0</v>
      </c>
      <c r="AS25" s="93">
        <f>SUM($AH25:$AM25)/SUM($AH$46:$AM$46)*'Capital Spending'!O$6*$AN$1</f>
        <v>0</v>
      </c>
      <c r="AT25" s="93">
        <f>SUM($AH25:$AM25)/SUM($AH$46:$AM$46)*'Capital Spending'!P$6*$AN$1</f>
        <v>0</v>
      </c>
      <c r="AU25" s="93">
        <f>SUM($AH25:$AM25)/SUM($AH$46:$AM$46)*'Capital Spending'!Q$6*$AN$1</f>
        <v>0</v>
      </c>
      <c r="AV25" s="93">
        <f>SUM($AH25:$AM25)/SUM($AH$46:$AM$46)*'Capital Spending'!R$6*$AN$1</f>
        <v>0</v>
      </c>
      <c r="AW25" s="93">
        <f>SUM($AH25:$AM25)/SUM($AH$46:$AM$46)*'Capital Spending'!S$6*$AN$1</f>
        <v>0</v>
      </c>
      <c r="AX25" s="93">
        <f>SUM($AH25:$AM25)/SUM($AH$46:$AM$46)*'Capital Spending'!T$6*$AN$1</f>
        <v>0</v>
      </c>
      <c r="AY25" s="93">
        <f>SUM($AH25:$AM25)/SUM($AH$46:$AM$46)*'Capital Spending'!U$6*$AN$1</f>
        <v>0</v>
      </c>
      <c r="AZ25" s="93">
        <f>SUM($AH25:$AM25)/SUM($AH$46:$AM$46)*'Capital Spending'!V$6*$AN$1</f>
        <v>0</v>
      </c>
      <c r="BA25" s="93">
        <f>SUM($AH25:$AM25)/SUM($AH$46:$AM$46)*'Capital Spending'!W$6*$AN$1</f>
        <v>0</v>
      </c>
      <c r="BB25" s="93">
        <f>SUM($AH25:$AM25)/SUM($AH$46:$AM$46)*'Capital Spending'!X$6*$AN$1</f>
        <v>0</v>
      </c>
      <c r="BC25" s="93">
        <f>SUM($AH25:$AM25)/SUM($AH$46:$AM$46)*'Capital Spending'!Y$6*$AN$1</f>
        <v>0</v>
      </c>
      <c r="BD25" s="93">
        <f>SUM($AH25:$AM25)/SUM($AH$46:$AM$46)*'Capital Spending'!Z$6*$AN$1</f>
        <v>0</v>
      </c>
      <c r="BE25" s="93">
        <f>SUM($AH25:$AM25)/SUM($AH$46:$AM$46)*'Capital Spending'!AA$6*$AN$1</f>
        <v>0</v>
      </c>
      <c r="BF25" s="93">
        <f>SUM($AH25:$AM25)/SUM($AH$46:$AM$46)*'Capital Spending'!AB$6*$AN$1</f>
        <v>0</v>
      </c>
      <c r="BG25" s="93">
        <f>SUM($AH25:$AM25)/SUM($AH$46:$AM$46)*'Capital Spending'!AC$6*$AN$1</f>
        <v>0</v>
      </c>
      <c r="BH25" s="93">
        <f>SUM($AH25:$AM25)/SUM($AH$46:$AM$46)*'Capital Spending'!AD$6*$AN$1</f>
        <v>0</v>
      </c>
      <c r="BI25" s="18"/>
      <c r="BJ25" s="101">
        <f t="shared" si="27"/>
        <v>0</v>
      </c>
      <c r="BK25" s="92">
        <f>'[20]Asset Retirements'!Q18</f>
        <v>0</v>
      </c>
      <c r="BL25" s="92">
        <f>'[20]Asset Retirements'!R18</f>
        <v>0</v>
      </c>
      <c r="BM25" s="92">
        <f>'[20]Asset Retirements'!S18</f>
        <v>0</v>
      </c>
      <c r="BN25" s="92">
        <f>'[20]Asset Retirements'!T18</f>
        <v>0</v>
      </c>
      <c r="BO25" s="92">
        <f>'[20]Asset Retirements'!U18</f>
        <v>0</v>
      </c>
      <c r="BP25" s="92">
        <f>'[20]Asset Retirements'!V18</f>
        <v>0</v>
      </c>
      <c r="BQ25" s="51">
        <f t="shared" si="32"/>
        <v>0</v>
      </c>
      <c r="BR25" s="51">
        <f t="shared" si="33"/>
        <v>0</v>
      </c>
      <c r="BS25" s="51">
        <f t="shared" si="34"/>
        <v>0</v>
      </c>
      <c r="BT25" s="51">
        <f t="shared" si="35"/>
        <v>0</v>
      </c>
      <c r="BU25" s="51">
        <f t="shared" si="36"/>
        <v>0</v>
      </c>
      <c r="BV25" s="51">
        <f t="shared" si="37"/>
        <v>0</v>
      </c>
      <c r="BW25" s="51">
        <f t="shared" si="38"/>
        <v>0</v>
      </c>
      <c r="BX25" s="51">
        <f t="shared" si="39"/>
        <v>0</v>
      </c>
      <c r="BY25" s="51">
        <f t="shared" si="40"/>
        <v>0</v>
      </c>
      <c r="BZ25" s="51">
        <f t="shared" si="41"/>
        <v>0</v>
      </c>
      <c r="CA25" s="51">
        <f t="shared" si="42"/>
        <v>0</v>
      </c>
      <c r="CB25" s="51">
        <f t="shared" si="43"/>
        <v>0</v>
      </c>
      <c r="CC25" s="51">
        <f t="shared" si="44"/>
        <v>0</v>
      </c>
      <c r="CD25" s="51">
        <f t="shared" si="45"/>
        <v>0</v>
      </c>
      <c r="CE25" s="51">
        <f t="shared" si="46"/>
        <v>0</v>
      </c>
      <c r="CF25" s="51">
        <f t="shared" si="47"/>
        <v>0</v>
      </c>
      <c r="CG25" s="51">
        <f t="shared" si="48"/>
        <v>0</v>
      </c>
      <c r="CH25" s="51">
        <f t="shared" si="49"/>
        <v>0</v>
      </c>
      <c r="CI25" s="51">
        <f t="shared" si="50"/>
        <v>0</v>
      </c>
      <c r="CJ25" s="51">
        <f t="shared" si="51"/>
        <v>0</v>
      </c>
      <c r="CK25" s="51">
        <f t="shared" si="52"/>
        <v>0</v>
      </c>
      <c r="CL25" s="18"/>
      <c r="CM25" s="92">
        <f>'[20]Assset Transfers Adjustments'!Q18</f>
        <v>0</v>
      </c>
      <c r="CN25" s="92">
        <f>'[20]Assset Transfers Adjustments'!R18</f>
        <v>0</v>
      </c>
      <c r="CO25" s="92">
        <f>'[20]Assset Transfers Adjustments'!S18</f>
        <v>0</v>
      </c>
      <c r="CP25" s="92">
        <f>'[20]Assset Transfers Adjustments'!T18</f>
        <v>0</v>
      </c>
      <c r="CQ25" s="92">
        <f>'[20]Assset Transfers Adjustments'!U18</f>
        <v>0</v>
      </c>
      <c r="CR25" s="92">
        <f>'[20]Assset Transfers Adjustments'!V18</f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8"/>
    </row>
    <row r="26" spans="1:118">
      <c r="A26" s="193">
        <v>39900</v>
      </c>
      <c r="B26" s="60" t="s">
        <v>20</v>
      </c>
      <c r="C26" s="51">
        <f t="shared" si="30"/>
        <v>0</v>
      </c>
      <c r="D26" s="51">
        <f t="shared" si="31"/>
        <v>0</v>
      </c>
      <c r="E26" s="114">
        <v>0</v>
      </c>
      <c r="F26" s="51">
        <f t="shared" si="26"/>
        <v>0</v>
      </c>
      <c r="G26" s="51">
        <f t="shared" si="58"/>
        <v>0</v>
      </c>
      <c r="H26" s="51">
        <f t="shared" si="59"/>
        <v>0</v>
      </c>
      <c r="I26" s="51">
        <f t="shared" si="60"/>
        <v>0</v>
      </c>
      <c r="J26" s="51">
        <f t="shared" si="61"/>
        <v>0</v>
      </c>
      <c r="K26" s="51">
        <f t="shared" si="62"/>
        <v>0</v>
      </c>
      <c r="L26" s="51">
        <f t="shared" si="63"/>
        <v>0</v>
      </c>
      <c r="M26" s="51">
        <f t="shared" si="64"/>
        <v>0</v>
      </c>
      <c r="N26" s="51">
        <f t="shared" si="65"/>
        <v>0</v>
      </c>
      <c r="O26" s="51">
        <f t="shared" si="66"/>
        <v>0</v>
      </c>
      <c r="P26" s="51">
        <f t="shared" si="67"/>
        <v>0</v>
      </c>
      <c r="Q26" s="51">
        <f t="shared" si="68"/>
        <v>0</v>
      </c>
      <c r="R26" s="51">
        <f t="shared" si="69"/>
        <v>0</v>
      </c>
      <c r="S26" s="51">
        <f t="shared" si="70"/>
        <v>0</v>
      </c>
      <c r="T26" s="51">
        <f t="shared" si="71"/>
        <v>0</v>
      </c>
      <c r="U26" s="51">
        <f t="shared" si="72"/>
        <v>0</v>
      </c>
      <c r="V26" s="51">
        <f t="shared" si="73"/>
        <v>0</v>
      </c>
      <c r="W26" s="51">
        <f t="shared" si="74"/>
        <v>0</v>
      </c>
      <c r="X26" s="51">
        <f t="shared" si="75"/>
        <v>0</v>
      </c>
      <c r="Y26" s="51">
        <f t="shared" si="76"/>
        <v>0</v>
      </c>
      <c r="Z26" s="51">
        <f t="shared" si="77"/>
        <v>0</v>
      </c>
      <c r="AA26" s="51">
        <f t="shared" si="78"/>
        <v>0</v>
      </c>
      <c r="AB26" s="51">
        <f t="shared" si="53"/>
        <v>0</v>
      </c>
      <c r="AC26" s="51">
        <f t="shared" si="54"/>
        <v>0</v>
      </c>
      <c r="AD26" s="51">
        <f t="shared" si="55"/>
        <v>0</v>
      </c>
      <c r="AE26" s="51">
        <f t="shared" si="56"/>
        <v>0</v>
      </c>
      <c r="AF26" s="51">
        <f t="shared" si="57"/>
        <v>0</v>
      </c>
      <c r="AH26" s="116">
        <f>0</f>
        <v>0</v>
      </c>
      <c r="AI26" s="116">
        <f>0</f>
        <v>0</v>
      </c>
      <c r="AJ26" s="116">
        <f>0</f>
        <v>0</v>
      </c>
      <c r="AK26" s="116">
        <f>0</f>
        <v>0</v>
      </c>
      <c r="AL26" s="116">
        <f>0</f>
        <v>0</v>
      </c>
      <c r="AM26" s="116">
        <f>0</f>
        <v>0</v>
      </c>
      <c r="AN26" s="93">
        <f>SUM($AH26:$AM26)/SUM($AH$46:$AM$46)*'Capital Spending'!J$6*$AN$1</f>
        <v>0</v>
      </c>
      <c r="AO26" s="93">
        <f>SUM($AH26:$AM26)/SUM($AH$46:$AM$46)*'Capital Spending'!K$6*$AN$1</f>
        <v>0</v>
      </c>
      <c r="AP26" s="93">
        <f>SUM($AH26:$AM26)/SUM($AH$46:$AM$46)*'Capital Spending'!L$6*$AN$1</f>
        <v>0</v>
      </c>
      <c r="AQ26" s="93">
        <f>SUM($AH26:$AM26)/SUM($AH$46:$AM$46)*'Capital Spending'!M$6*$AN$1</f>
        <v>0</v>
      </c>
      <c r="AR26" s="93">
        <f>SUM($AH26:$AM26)/SUM($AH$46:$AM$46)*'Capital Spending'!N$6*$AN$1</f>
        <v>0</v>
      </c>
      <c r="AS26" s="93">
        <f>SUM($AH26:$AM26)/SUM($AH$46:$AM$46)*'Capital Spending'!O$6*$AN$1</f>
        <v>0</v>
      </c>
      <c r="AT26" s="93">
        <f>SUM($AH26:$AM26)/SUM($AH$46:$AM$46)*'Capital Spending'!P$6*$AN$1</f>
        <v>0</v>
      </c>
      <c r="AU26" s="93">
        <f>SUM($AH26:$AM26)/SUM($AH$46:$AM$46)*'Capital Spending'!Q$6*$AN$1</f>
        <v>0</v>
      </c>
      <c r="AV26" s="93">
        <f>SUM($AH26:$AM26)/SUM($AH$46:$AM$46)*'Capital Spending'!R$6*$AN$1</f>
        <v>0</v>
      </c>
      <c r="AW26" s="93">
        <f>SUM($AH26:$AM26)/SUM($AH$46:$AM$46)*'Capital Spending'!S$6*$AN$1</f>
        <v>0</v>
      </c>
      <c r="AX26" s="93">
        <f>SUM($AH26:$AM26)/SUM($AH$46:$AM$46)*'Capital Spending'!T$6*$AN$1</f>
        <v>0</v>
      </c>
      <c r="AY26" s="93">
        <f>SUM($AH26:$AM26)/SUM($AH$46:$AM$46)*'Capital Spending'!U$6*$AN$1</f>
        <v>0</v>
      </c>
      <c r="AZ26" s="93">
        <f>SUM($AH26:$AM26)/SUM($AH$46:$AM$46)*'Capital Spending'!V$6*$AN$1</f>
        <v>0</v>
      </c>
      <c r="BA26" s="93">
        <f>SUM($AH26:$AM26)/SUM($AH$46:$AM$46)*'Capital Spending'!W$6*$AN$1</f>
        <v>0</v>
      </c>
      <c r="BB26" s="93">
        <f>SUM($AH26:$AM26)/SUM($AH$46:$AM$46)*'Capital Spending'!X$6*$AN$1</f>
        <v>0</v>
      </c>
      <c r="BC26" s="93">
        <f>SUM($AH26:$AM26)/SUM($AH$46:$AM$46)*'Capital Spending'!Y$6*$AN$1</f>
        <v>0</v>
      </c>
      <c r="BD26" s="93">
        <f>SUM($AH26:$AM26)/SUM($AH$46:$AM$46)*'Capital Spending'!Z$6*$AN$1</f>
        <v>0</v>
      </c>
      <c r="BE26" s="93">
        <f>SUM($AH26:$AM26)/SUM($AH$46:$AM$46)*'Capital Spending'!AA$6*$AN$1</f>
        <v>0</v>
      </c>
      <c r="BF26" s="93">
        <f>SUM($AH26:$AM26)/SUM($AH$46:$AM$46)*'Capital Spending'!AB$6*$AN$1</f>
        <v>0</v>
      </c>
      <c r="BG26" s="93">
        <f>SUM($AH26:$AM26)/SUM($AH$46:$AM$46)*'Capital Spending'!AC$6*$AN$1</f>
        <v>0</v>
      </c>
      <c r="BH26" s="93">
        <f>SUM($AH26:$AM26)/SUM($AH$46:$AM$46)*'Capital Spending'!AD$6*$AN$1</f>
        <v>0</v>
      </c>
      <c r="BI26" s="18"/>
      <c r="BJ26" s="101">
        <f t="shared" si="27"/>
        <v>0</v>
      </c>
      <c r="BK26" s="116">
        <f>0</f>
        <v>0</v>
      </c>
      <c r="BL26" s="116">
        <f>0</f>
        <v>0</v>
      </c>
      <c r="BM26" s="116">
        <f>0</f>
        <v>0</v>
      </c>
      <c r="BN26" s="116">
        <f>0</f>
        <v>0</v>
      </c>
      <c r="BO26" s="116">
        <f>0</f>
        <v>0</v>
      </c>
      <c r="BP26" s="116">
        <f>0</f>
        <v>0</v>
      </c>
      <c r="BQ26" s="51">
        <f t="shared" si="32"/>
        <v>0</v>
      </c>
      <c r="BR26" s="51">
        <f t="shared" si="33"/>
        <v>0</v>
      </c>
      <c r="BS26" s="51">
        <f t="shared" si="34"/>
        <v>0</v>
      </c>
      <c r="BT26" s="51">
        <f t="shared" si="35"/>
        <v>0</v>
      </c>
      <c r="BU26" s="51">
        <f t="shared" si="36"/>
        <v>0</v>
      </c>
      <c r="BV26" s="51">
        <f t="shared" si="37"/>
        <v>0</v>
      </c>
      <c r="BW26" s="51">
        <f t="shared" si="38"/>
        <v>0</v>
      </c>
      <c r="BX26" s="51">
        <f t="shared" si="39"/>
        <v>0</v>
      </c>
      <c r="BY26" s="51">
        <f t="shared" si="40"/>
        <v>0</v>
      </c>
      <c r="BZ26" s="51">
        <f t="shared" si="41"/>
        <v>0</v>
      </c>
      <c r="CA26" s="51">
        <f t="shared" si="42"/>
        <v>0</v>
      </c>
      <c r="CB26" s="51">
        <f t="shared" si="43"/>
        <v>0</v>
      </c>
      <c r="CC26" s="51">
        <f t="shared" si="44"/>
        <v>0</v>
      </c>
      <c r="CD26" s="51">
        <f t="shared" si="45"/>
        <v>0</v>
      </c>
      <c r="CE26" s="51">
        <f t="shared" si="46"/>
        <v>0</v>
      </c>
      <c r="CF26" s="51">
        <f t="shared" si="47"/>
        <v>0</v>
      </c>
      <c r="CG26" s="51">
        <f t="shared" si="48"/>
        <v>0</v>
      </c>
      <c r="CH26" s="51">
        <f t="shared" si="49"/>
        <v>0</v>
      </c>
      <c r="CI26" s="51">
        <f t="shared" si="50"/>
        <v>0</v>
      </c>
      <c r="CJ26" s="51">
        <f t="shared" si="51"/>
        <v>0</v>
      </c>
      <c r="CK26" s="51">
        <f t="shared" si="52"/>
        <v>0</v>
      </c>
      <c r="CL26" s="18"/>
      <c r="CM26" s="116">
        <f>0</f>
        <v>0</v>
      </c>
      <c r="CN26" s="116">
        <f>0</f>
        <v>0</v>
      </c>
      <c r="CO26" s="116">
        <f>0</f>
        <v>0</v>
      </c>
      <c r="CP26" s="116">
        <f>0</f>
        <v>0</v>
      </c>
      <c r="CQ26" s="116">
        <f>0</f>
        <v>0</v>
      </c>
      <c r="CR26" s="116">
        <f>0</f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8"/>
    </row>
    <row r="27" spans="1:118">
      <c r="A27" s="193">
        <v>39901</v>
      </c>
      <c r="B27" s="60" t="s">
        <v>21</v>
      </c>
      <c r="C27" s="51">
        <f t="shared" si="30"/>
        <v>27914291.802981719</v>
      </c>
      <c r="D27" s="51">
        <f t="shared" si="31"/>
        <v>45700408.94908046</v>
      </c>
      <c r="E27" s="92">
        <f>'[20]Asset End Balances'!P19</f>
        <v>20579223.57</v>
      </c>
      <c r="F27" s="51">
        <f t="shared" si="26"/>
        <v>22767272.620000001</v>
      </c>
      <c r="G27" s="51">
        <f t="shared" si="58"/>
        <v>22506949.16</v>
      </c>
      <c r="H27" s="51">
        <f t="shared" si="59"/>
        <v>26950626.869999997</v>
      </c>
      <c r="I27" s="51">
        <f t="shared" si="60"/>
        <v>26956872.739999998</v>
      </c>
      <c r="J27" s="51">
        <f t="shared" si="61"/>
        <v>26963756.52</v>
      </c>
      <c r="K27" s="51">
        <f t="shared" si="62"/>
        <v>26974764.640000001</v>
      </c>
      <c r="L27" s="51">
        <f t="shared" si="63"/>
        <v>28337125.024723034</v>
      </c>
      <c r="M27" s="51">
        <f t="shared" si="64"/>
        <v>29736974.165247466</v>
      </c>
      <c r="N27" s="51">
        <f t="shared" si="65"/>
        <v>31009081.664479092</v>
      </c>
      <c r="O27" s="51">
        <f t="shared" si="66"/>
        <v>32198560.259575244</v>
      </c>
      <c r="P27" s="51">
        <f t="shared" si="67"/>
        <v>33358735.337819964</v>
      </c>
      <c r="Q27" s="51">
        <f t="shared" si="68"/>
        <v>34545850.866917543</v>
      </c>
      <c r="R27" s="51">
        <f t="shared" si="69"/>
        <v>37128373.893032655</v>
      </c>
      <c r="S27" s="51">
        <f t="shared" si="70"/>
        <v>37534284.549167924</v>
      </c>
      <c r="T27" s="51">
        <f t="shared" si="71"/>
        <v>40879458.682269849</v>
      </c>
      <c r="U27" s="51">
        <f t="shared" si="72"/>
        <v>40919684.648085274</v>
      </c>
      <c r="V27" s="51">
        <f t="shared" si="73"/>
        <v>40936690.955282629</v>
      </c>
      <c r="W27" s="51">
        <f t="shared" si="74"/>
        <v>40941391.936917543</v>
      </c>
      <c r="X27" s="51">
        <f t="shared" si="75"/>
        <v>42303752.321640581</v>
      </c>
      <c r="Y27" s="51">
        <f t="shared" si="76"/>
        <v>43703601.462165013</v>
      </c>
      <c r="Z27" s="51">
        <f t="shared" si="77"/>
        <v>44975708.961396635</v>
      </c>
      <c r="AA27" s="51">
        <f t="shared" si="78"/>
        <v>46165187.556492783</v>
      </c>
      <c r="AB27" s="51">
        <f t="shared" si="53"/>
        <v>47325362.634737507</v>
      </c>
      <c r="AC27" s="51">
        <f t="shared" si="54"/>
        <v>48512478.163835086</v>
      </c>
      <c r="AD27" s="51">
        <f t="shared" si="55"/>
        <v>51095001.189950198</v>
      </c>
      <c r="AE27" s="51">
        <f t="shared" si="56"/>
        <v>51500911.846085466</v>
      </c>
      <c r="AF27" s="51">
        <f t="shared" si="57"/>
        <v>54846085.979187392</v>
      </c>
      <c r="AH27" s="92">
        <f>[20]Additions!Q19</f>
        <v>2188049.0499999998</v>
      </c>
      <c r="AI27" s="92">
        <f>[20]Additions!R19</f>
        <v>-260323.46</v>
      </c>
      <c r="AJ27" s="92">
        <f>[20]Additions!S19</f>
        <v>4510991.74</v>
      </c>
      <c r="AK27" s="92">
        <f>[20]Additions!T19</f>
        <v>6245.87</v>
      </c>
      <c r="AL27" s="92">
        <f>[20]Additions!U19</f>
        <v>6883.78</v>
      </c>
      <c r="AM27" s="92">
        <f>[20]Additions!V19</f>
        <v>11008.12</v>
      </c>
      <c r="AN27" s="93">
        <f>SUM($AH27:$AM27)/SUM($AH$46:$AM$46)*'Capital Spending'!J$6*$AN$1</f>
        <v>1376699.4323195273</v>
      </c>
      <c r="AO27" s="93">
        <f>SUM($AH27:$AM27)/SUM($AH$46:$AM$46)*'Capital Spending'!K$6*$AN$1</f>
        <v>1414582.762904366</v>
      </c>
      <c r="AP27" s="93">
        <f>SUM($AH27:$AM27)/SUM($AH$46:$AM$46)*'Capital Spending'!L$6*$AN$1</f>
        <v>1285496.621657586</v>
      </c>
      <c r="AQ27" s="93">
        <f>SUM($AH27:$AM27)/SUM($AH$46:$AM$46)*'Capital Spending'!M$6*$AN$1</f>
        <v>1201998.0359000328</v>
      </c>
      <c r="AR27" s="93">
        <f>SUM($AH27:$AM27)/SUM($AH$46:$AM$46)*'Capital Spending'!N$6*$AN$1</f>
        <v>1172386.0951340571</v>
      </c>
      <c r="AS27" s="93">
        <f>SUM($AH27:$AM27)/SUM($AH$46:$AM$46)*'Capital Spending'!O$6*$AN$1</f>
        <v>1199610.0982770305</v>
      </c>
      <c r="AT27" s="93">
        <f>SUM($AH27:$AM27)/SUM($AH$46:$AM$46)*'Capital Spending'!P$6*$AN$1</f>
        <v>2609704.4687097045</v>
      </c>
      <c r="AU27" s="93">
        <f>SUM($AH27:$AM27)/SUM($AH$46:$AM$46)*'Capital Spending'!Q$6*$AN$1</f>
        <v>410182.92673525994</v>
      </c>
      <c r="AV27" s="93">
        <f>SUM($AH27:$AM27)/SUM($AH$46:$AM$46)*'Capital Spending'!R$6*$AN$1</f>
        <v>3380382.5931033967</v>
      </c>
      <c r="AW27" s="93">
        <f>SUM($AH27:$AM27)/SUM($AH$46:$AM$46)*'Capital Spending'!S$6*$AN$1</f>
        <v>40649.350145233628</v>
      </c>
      <c r="AX27" s="93">
        <f>SUM($AH27:$AM27)/SUM($AH$46:$AM$46)*'Capital Spending'!T$6*$AN$1</f>
        <v>17185.301133968798</v>
      </c>
      <c r="AY27" s="93">
        <f>SUM($AH27:$AM27)/SUM($AH$46:$AM$46)*'Capital Spending'!U$6*$AN$1</f>
        <v>4750.460172436754</v>
      </c>
      <c r="AZ27" s="93">
        <f>SUM($AH27:$AM27)/SUM($AH$46:$AM$46)*'Capital Spending'!V$6*$AN$1</f>
        <v>1376699.4323195273</v>
      </c>
      <c r="BA27" s="93">
        <f>SUM($AH27:$AM27)/SUM($AH$46:$AM$46)*'Capital Spending'!W$6*$AN$1</f>
        <v>1414582.762904366</v>
      </c>
      <c r="BB27" s="93">
        <f>SUM($AH27:$AM27)/SUM($AH$46:$AM$46)*'Capital Spending'!X$6*$AN$1</f>
        <v>1285496.621657586</v>
      </c>
      <c r="BC27" s="93">
        <f>SUM($AH27:$AM27)/SUM($AH$46:$AM$46)*'Capital Spending'!Y$6*$AN$1</f>
        <v>1201998.0359000328</v>
      </c>
      <c r="BD27" s="93">
        <f>SUM($AH27:$AM27)/SUM($AH$46:$AM$46)*'Capital Spending'!Z$6*$AN$1</f>
        <v>1172386.0951340571</v>
      </c>
      <c r="BE27" s="93">
        <f>SUM($AH27:$AM27)/SUM($AH$46:$AM$46)*'Capital Spending'!AA$6*$AN$1</f>
        <v>1199610.0982770305</v>
      </c>
      <c r="BF27" s="93">
        <f>SUM($AH27:$AM27)/SUM($AH$46:$AM$46)*'Capital Spending'!AB$6*$AN$1</f>
        <v>2609704.4687097045</v>
      </c>
      <c r="BG27" s="93">
        <f>SUM($AH27:$AM27)/SUM($AH$46:$AM$46)*'Capital Spending'!AC$6*$AN$1</f>
        <v>410182.92673525994</v>
      </c>
      <c r="BH27" s="93">
        <f>SUM($AH27:$AM27)/SUM($AH$46:$AM$46)*'Capital Spending'!AD$6*$AN$1</f>
        <v>3380382.5931033967</v>
      </c>
      <c r="BI27" s="18"/>
      <c r="BJ27" s="101">
        <f t="shared" si="27"/>
        <v>-1.0415525175552829E-2</v>
      </c>
      <c r="BK27" s="92">
        <f>'[20]Asset Retirements'!Q19</f>
        <v>0</v>
      </c>
      <c r="BL27" s="92">
        <f>'[20]Asset Retirements'!R19</f>
        <v>0</v>
      </c>
      <c r="BM27" s="92">
        <f>'[20]Asset Retirements'!S19</f>
        <v>-67314.03</v>
      </c>
      <c r="BN27" s="92">
        <f>'[20]Asset Retirements'!T19</f>
        <v>0</v>
      </c>
      <c r="BO27" s="92">
        <f>'[20]Asset Retirements'!U19</f>
        <v>0</v>
      </c>
      <c r="BP27" s="92">
        <f>'[20]Asset Retirements'!V19</f>
        <v>0</v>
      </c>
      <c r="BQ27" s="51">
        <f>AN27*BJ27</f>
        <v>-14339.047596493325</v>
      </c>
      <c r="BR27" s="51">
        <f t="shared" si="33"/>
        <v>-14733.622379933504</v>
      </c>
      <c r="BS27" s="51">
        <f t="shared" si="34"/>
        <v>-13389.122425962698</v>
      </c>
      <c r="BT27" s="51">
        <f t="shared" si="35"/>
        <v>-12519.440803881846</v>
      </c>
      <c r="BU27" s="51">
        <f t="shared" si="36"/>
        <v>-12211.016889336846</v>
      </c>
      <c r="BV27" s="51">
        <f t="shared" si="37"/>
        <v>-12494.569179451815</v>
      </c>
      <c r="BW27" s="51">
        <f t="shared" si="38"/>
        <v>-27181.442594598648</v>
      </c>
      <c r="BX27" s="51">
        <f t="shared" si="39"/>
        <v>-4272.2705999930413</v>
      </c>
      <c r="BY27" s="51">
        <f t="shared" si="40"/>
        <v>-35208.460001468986</v>
      </c>
      <c r="BZ27" s="51">
        <f t="shared" si="41"/>
        <v>-423.38432980754288</v>
      </c>
      <c r="CA27" s="51">
        <f t="shared" si="42"/>
        <v>-178.99393661030859</v>
      </c>
      <c r="CB27" s="51">
        <f t="shared" si="43"/>
        <v>-49.478537521476049</v>
      </c>
      <c r="CC27" s="51">
        <f t="shared" si="44"/>
        <v>-14339.047596493325</v>
      </c>
      <c r="CD27" s="51">
        <f t="shared" si="45"/>
        <v>-14733.622379933504</v>
      </c>
      <c r="CE27" s="51">
        <f t="shared" si="46"/>
        <v>-13389.122425962698</v>
      </c>
      <c r="CF27" s="51">
        <f t="shared" si="47"/>
        <v>-12519.440803881846</v>
      </c>
      <c r="CG27" s="51">
        <f t="shared" si="48"/>
        <v>-12211.016889336846</v>
      </c>
      <c r="CH27" s="51">
        <f t="shared" si="49"/>
        <v>-12494.569179451815</v>
      </c>
      <c r="CI27" s="51">
        <f t="shared" si="50"/>
        <v>-27181.442594598648</v>
      </c>
      <c r="CJ27" s="51">
        <f t="shared" si="51"/>
        <v>-4272.2705999930413</v>
      </c>
      <c r="CK27" s="51">
        <f t="shared" si="52"/>
        <v>-35208.460001468986</v>
      </c>
      <c r="CL27" s="18"/>
      <c r="CM27" s="92">
        <f>'[20]Assset Transfers Adjustments'!Q19</f>
        <v>0</v>
      </c>
      <c r="CN27" s="92">
        <f>'[20]Assset Transfers Adjustments'!R19</f>
        <v>0</v>
      </c>
      <c r="CO27" s="92">
        <f>'[20]Assset Transfers Adjustments'!S19</f>
        <v>0</v>
      </c>
      <c r="CP27" s="92">
        <f>'[20]Assset Transfers Adjustments'!T19</f>
        <v>0</v>
      </c>
      <c r="CQ27" s="92">
        <f>'[20]Assset Transfers Adjustments'!U19</f>
        <v>0</v>
      </c>
      <c r="CR27" s="92">
        <f>'[20]Assset Transfers Adjustments'!V19</f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8"/>
    </row>
    <row r="28" spans="1:118">
      <c r="A28" s="193">
        <v>39902</v>
      </c>
      <c r="B28" s="60" t="s">
        <v>22</v>
      </c>
      <c r="C28" s="51">
        <f t="shared" si="30"/>
        <v>7739524.6613385035</v>
      </c>
      <c r="D28" s="51">
        <f t="shared" si="31"/>
        <v>8188351.2452536887</v>
      </c>
      <c r="E28" s="92">
        <f>'[20]Asset End Balances'!P20</f>
        <v>7398603.9500000002</v>
      </c>
      <c r="F28" s="51">
        <f t="shared" si="26"/>
        <v>8960544.6799999997</v>
      </c>
      <c r="G28" s="51">
        <f t="shared" si="58"/>
        <v>7398603.9499999993</v>
      </c>
      <c r="H28" s="51">
        <f t="shared" si="59"/>
        <v>7599663.7799999993</v>
      </c>
      <c r="I28" s="51">
        <f t="shared" si="60"/>
        <v>7599663.7799999993</v>
      </c>
      <c r="J28" s="51">
        <f t="shared" si="61"/>
        <v>7599663.7799999993</v>
      </c>
      <c r="K28" s="51">
        <f t="shared" si="62"/>
        <v>7599663.7799999993</v>
      </c>
      <c r="L28" s="51">
        <f t="shared" si="63"/>
        <v>7642492.9862161903</v>
      </c>
      <c r="M28" s="51">
        <f t="shared" si="64"/>
        <v>7686500.745237506</v>
      </c>
      <c r="N28" s="51">
        <f t="shared" si="65"/>
        <v>7726492.6262586433</v>
      </c>
      <c r="O28" s="51">
        <f t="shared" si="66"/>
        <v>7763886.8610076774</v>
      </c>
      <c r="P28" s="51">
        <f t="shared" si="67"/>
        <v>7800359.866410818</v>
      </c>
      <c r="Q28" s="51">
        <f t="shared" si="68"/>
        <v>7837679.81226971</v>
      </c>
      <c r="R28" s="51">
        <f t="shared" si="69"/>
        <v>7918867.8829768831</v>
      </c>
      <c r="S28" s="51">
        <f t="shared" si="70"/>
        <v>7931628.6997122439</v>
      </c>
      <c r="T28" s="51">
        <f t="shared" si="71"/>
        <v>8036792.6155030103</v>
      </c>
      <c r="U28" s="51">
        <f t="shared" si="72"/>
        <v>8038057.2193512088</v>
      </c>
      <c r="V28" s="51">
        <f t="shared" si="73"/>
        <v>8038591.8551539667</v>
      </c>
      <c r="W28" s="51">
        <f t="shared" si="74"/>
        <v>8038739.6422697091</v>
      </c>
      <c r="X28" s="51">
        <f t="shared" si="75"/>
        <v>8081568.8484859001</v>
      </c>
      <c r="Y28" s="51">
        <f t="shared" si="76"/>
        <v>8125576.6075072158</v>
      </c>
      <c r="Z28" s="51">
        <f t="shared" si="77"/>
        <v>8165568.4885283532</v>
      </c>
      <c r="AA28" s="51">
        <f t="shared" si="78"/>
        <v>8202962.7232773872</v>
      </c>
      <c r="AB28" s="51">
        <f t="shared" si="53"/>
        <v>8239435.7286805278</v>
      </c>
      <c r="AC28" s="51">
        <f t="shared" si="54"/>
        <v>8276755.6745394198</v>
      </c>
      <c r="AD28" s="51">
        <f t="shared" si="55"/>
        <v>8357943.7452465929</v>
      </c>
      <c r="AE28" s="51">
        <f t="shared" si="56"/>
        <v>8370704.5619819537</v>
      </c>
      <c r="AF28" s="51">
        <f t="shared" si="57"/>
        <v>8475868.4777727202</v>
      </c>
      <c r="AH28" s="92">
        <f>[20]Additions!Q20</f>
        <v>1561940.73</v>
      </c>
      <c r="AI28" s="92">
        <f>[20]Additions!R20</f>
        <v>-1561940.73</v>
      </c>
      <c r="AJ28" s="92">
        <f>[20]Additions!S20</f>
        <v>201059.83</v>
      </c>
      <c r="AK28" s="92">
        <f>[20]Additions!T20</f>
        <v>0</v>
      </c>
      <c r="AL28" s="92">
        <f>[20]Additions!U20</f>
        <v>0</v>
      </c>
      <c r="AM28" s="92">
        <f>[20]Additions!V20</f>
        <v>0</v>
      </c>
      <c r="AN28" s="93">
        <f>SUM($AH28:$AM28)/SUM($AH$46:$AM$46)*'Capital Spending'!J$6*$AN$1</f>
        <v>42829.206216190832</v>
      </c>
      <c r="AO28" s="93">
        <f>SUM($AH28:$AM28)/SUM($AH$46:$AM$46)*'Capital Spending'!K$6*$AN$1</f>
        <v>44007.75902131584</v>
      </c>
      <c r="AP28" s="93">
        <f>SUM($AH28:$AM28)/SUM($AH$46:$AM$46)*'Capital Spending'!L$6*$AN$1</f>
        <v>39991.881021137007</v>
      </c>
      <c r="AQ28" s="93">
        <f>SUM($AH28:$AM28)/SUM($AH$46:$AM$46)*'Capital Spending'!M$6*$AN$1</f>
        <v>37394.23474903444</v>
      </c>
      <c r="AR28" s="93">
        <f>SUM($AH28:$AM28)/SUM($AH$46:$AM$46)*'Capital Spending'!N$6*$AN$1</f>
        <v>36473.005403140996</v>
      </c>
      <c r="AS28" s="93">
        <f>SUM($AH28:$AM28)/SUM($AH$46:$AM$46)*'Capital Spending'!O$6*$AN$1</f>
        <v>37319.945858891842</v>
      </c>
      <c r="AT28" s="93">
        <f>SUM($AH28:$AM28)/SUM($AH$46:$AM$46)*'Capital Spending'!P$6*$AN$1</f>
        <v>81188.07070717297</v>
      </c>
      <c r="AU28" s="93">
        <f>SUM($AH28:$AM28)/SUM($AH$46:$AM$46)*'Capital Spending'!Q$6*$AN$1</f>
        <v>12760.816735361095</v>
      </c>
      <c r="AV28" s="93">
        <f>SUM($AH28:$AM28)/SUM($AH$46:$AM$46)*'Capital Spending'!R$6*$AN$1</f>
        <v>105163.91579076684</v>
      </c>
      <c r="AW28" s="93">
        <f>SUM($AH28:$AM28)/SUM($AH$46:$AM$46)*'Capital Spending'!S$6*$AN$1</f>
        <v>1264.6038481987857</v>
      </c>
      <c r="AX28" s="93">
        <f>SUM($AH28:$AM28)/SUM($AH$46:$AM$46)*'Capital Spending'!T$6*$AN$1</f>
        <v>534.63580275760376</v>
      </c>
      <c r="AY28" s="93">
        <f>SUM($AH28:$AM28)/SUM($AH$46:$AM$46)*'Capital Spending'!U$6*$AN$1</f>
        <v>147.78711574268533</v>
      </c>
      <c r="AZ28" s="93">
        <f>SUM($AH28:$AM28)/SUM($AH$46:$AM$46)*'Capital Spending'!V$6*$AN$1</f>
        <v>42829.206216190832</v>
      </c>
      <c r="BA28" s="93">
        <f>SUM($AH28:$AM28)/SUM($AH$46:$AM$46)*'Capital Spending'!W$6*$AN$1</f>
        <v>44007.75902131584</v>
      </c>
      <c r="BB28" s="93">
        <f>SUM($AH28:$AM28)/SUM($AH$46:$AM$46)*'Capital Spending'!X$6*$AN$1</f>
        <v>39991.881021137007</v>
      </c>
      <c r="BC28" s="93">
        <f>SUM($AH28:$AM28)/SUM($AH$46:$AM$46)*'Capital Spending'!Y$6*$AN$1</f>
        <v>37394.23474903444</v>
      </c>
      <c r="BD28" s="93">
        <f>SUM($AH28:$AM28)/SUM($AH$46:$AM$46)*'Capital Spending'!Z$6*$AN$1</f>
        <v>36473.005403140996</v>
      </c>
      <c r="BE28" s="93">
        <f>SUM($AH28:$AM28)/SUM($AH$46:$AM$46)*'Capital Spending'!AA$6*$AN$1</f>
        <v>37319.945858891842</v>
      </c>
      <c r="BF28" s="93">
        <f>SUM($AH28:$AM28)/SUM($AH$46:$AM$46)*'Capital Spending'!AB$6*$AN$1</f>
        <v>81188.07070717297</v>
      </c>
      <c r="BG28" s="93">
        <f>SUM($AH28:$AM28)/SUM($AH$46:$AM$46)*'Capital Spending'!AC$6*$AN$1</f>
        <v>12760.816735361095</v>
      </c>
      <c r="BH28" s="93">
        <f>SUM($AH28:$AM28)/SUM($AH$46:$AM$46)*'Capital Spending'!AD$6*$AN$1</f>
        <v>105163.91579076684</v>
      </c>
      <c r="BI28" s="18"/>
      <c r="BJ28" s="101">
        <f>IFERROR(SUM(BK28:BP28)/SUM(AH28:AM28),0)</f>
        <v>0</v>
      </c>
      <c r="BK28" s="92">
        <f>'[20]Asset Retirements'!Q20</f>
        <v>0</v>
      </c>
      <c r="BL28" s="92">
        <f>'[20]Asset Retirements'!R20</f>
        <v>0</v>
      </c>
      <c r="BM28" s="92">
        <f>'[20]Asset Retirements'!S20</f>
        <v>0</v>
      </c>
      <c r="BN28" s="92">
        <f>'[20]Asset Retirements'!T20</f>
        <v>0</v>
      </c>
      <c r="BO28" s="92">
        <f>'[20]Asset Retirements'!U20</f>
        <v>0</v>
      </c>
      <c r="BP28" s="92">
        <f>'[20]Asset Retirements'!V20</f>
        <v>0</v>
      </c>
      <c r="BQ28" s="51">
        <f t="shared" si="32"/>
        <v>0</v>
      </c>
      <c r="BR28" s="51">
        <f t="shared" si="33"/>
        <v>0</v>
      </c>
      <c r="BS28" s="51">
        <f t="shared" si="34"/>
        <v>0</v>
      </c>
      <c r="BT28" s="51">
        <f t="shared" si="35"/>
        <v>0</v>
      </c>
      <c r="BU28" s="51">
        <f t="shared" si="36"/>
        <v>0</v>
      </c>
      <c r="BV28" s="51">
        <f t="shared" si="37"/>
        <v>0</v>
      </c>
      <c r="BW28" s="51">
        <f t="shared" si="38"/>
        <v>0</v>
      </c>
      <c r="BX28" s="51">
        <f t="shared" si="39"/>
        <v>0</v>
      </c>
      <c r="BY28" s="51">
        <f t="shared" si="40"/>
        <v>0</v>
      </c>
      <c r="BZ28" s="51">
        <f t="shared" si="41"/>
        <v>0</v>
      </c>
      <c r="CA28" s="51">
        <f t="shared" si="42"/>
        <v>0</v>
      </c>
      <c r="CB28" s="51">
        <f t="shared" si="43"/>
        <v>0</v>
      </c>
      <c r="CC28" s="51">
        <f t="shared" si="44"/>
        <v>0</v>
      </c>
      <c r="CD28" s="51">
        <f t="shared" si="45"/>
        <v>0</v>
      </c>
      <c r="CE28" s="51">
        <f t="shared" si="46"/>
        <v>0</v>
      </c>
      <c r="CF28" s="51">
        <f t="shared" si="47"/>
        <v>0</v>
      </c>
      <c r="CG28" s="51">
        <f t="shared" si="48"/>
        <v>0</v>
      </c>
      <c r="CH28" s="51">
        <f t="shared" si="49"/>
        <v>0</v>
      </c>
      <c r="CI28" s="51">
        <f t="shared" si="50"/>
        <v>0</v>
      </c>
      <c r="CJ28" s="51">
        <f t="shared" si="51"/>
        <v>0</v>
      </c>
      <c r="CK28" s="51">
        <f t="shared" si="52"/>
        <v>0</v>
      </c>
      <c r="CL28" s="18"/>
      <c r="CM28" s="92">
        <f>'[20]Assset Transfers Adjustments'!Q20</f>
        <v>0</v>
      </c>
      <c r="CN28" s="92">
        <f>'[20]Assset Transfers Adjustments'!R20</f>
        <v>0</v>
      </c>
      <c r="CO28" s="92">
        <f>'[20]Assset Transfers Adjustments'!S20</f>
        <v>0</v>
      </c>
      <c r="CP28" s="92">
        <f>'[20]Assset Transfers Adjustments'!T20</f>
        <v>0</v>
      </c>
      <c r="CQ28" s="92">
        <f>'[20]Assset Transfers Adjustments'!U20</f>
        <v>0</v>
      </c>
      <c r="CR28" s="92">
        <f>'[20]Assset Transfers Adjustments'!V20</f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8"/>
    </row>
    <row r="29" spans="1:118">
      <c r="A29" s="193">
        <v>39903</v>
      </c>
      <c r="B29" s="60" t="s">
        <v>23</v>
      </c>
      <c r="C29" s="51">
        <f t="shared" si="30"/>
        <v>3812947.0656002737</v>
      </c>
      <c r="D29" s="51">
        <f t="shared" si="31"/>
        <v>3869910.3540864806</v>
      </c>
      <c r="E29" s="92">
        <f>'[20]Asset End Balances'!P21</f>
        <v>3790844.43</v>
      </c>
      <c r="F29" s="51">
        <f t="shared" si="26"/>
        <v>3790844.43</v>
      </c>
      <c r="G29" s="51">
        <f t="shared" si="58"/>
        <v>3790844.43</v>
      </c>
      <c r="H29" s="51">
        <f t="shared" si="59"/>
        <v>3810973.6300000004</v>
      </c>
      <c r="I29" s="51">
        <f t="shared" si="60"/>
        <v>3810973.6300000004</v>
      </c>
      <c r="J29" s="51">
        <f t="shared" si="61"/>
        <v>3810973.6300000004</v>
      </c>
      <c r="K29" s="51">
        <f t="shared" si="62"/>
        <v>3810973.6300000004</v>
      </c>
      <c r="L29" s="51">
        <f t="shared" si="63"/>
        <v>3815261.4962424366</v>
      </c>
      <c r="M29" s="51">
        <f t="shared" si="64"/>
        <v>3819667.3538565203</v>
      </c>
      <c r="N29" s="51">
        <f t="shared" si="65"/>
        <v>3823671.1599447411</v>
      </c>
      <c r="O29" s="51">
        <f t="shared" si="66"/>
        <v>3827414.901447508</v>
      </c>
      <c r="P29" s="51">
        <f t="shared" si="67"/>
        <v>3831066.4136384856</v>
      </c>
      <c r="Q29" s="51">
        <f t="shared" si="68"/>
        <v>3834802.7176738707</v>
      </c>
      <c r="R29" s="51">
        <f t="shared" si="69"/>
        <v>3842930.8997820462</v>
      </c>
      <c r="S29" s="51">
        <f t="shared" si="70"/>
        <v>3844208.4549865313</v>
      </c>
      <c r="T29" s="51">
        <f t="shared" si="71"/>
        <v>3854736.990168002</v>
      </c>
      <c r="U29" s="51">
        <f t="shared" si="72"/>
        <v>3854863.5965805366</v>
      </c>
      <c r="V29" s="51">
        <f t="shared" si="73"/>
        <v>3854917.1218968611</v>
      </c>
      <c r="W29" s="51">
        <f t="shared" si="74"/>
        <v>3854931.9176738705</v>
      </c>
      <c r="X29" s="51">
        <f t="shared" si="75"/>
        <v>3859219.7839163067</v>
      </c>
      <c r="Y29" s="51">
        <f t="shared" si="76"/>
        <v>3863625.6415303904</v>
      </c>
      <c r="Z29" s="51">
        <f t="shared" si="77"/>
        <v>3867629.4476186112</v>
      </c>
      <c r="AA29" s="51">
        <f t="shared" si="78"/>
        <v>3871373.1891213781</v>
      </c>
      <c r="AB29" s="51">
        <f t="shared" si="53"/>
        <v>3875024.7013123557</v>
      </c>
      <c r="AC29" s="51">
        <f t="shared" si="54"/>
        <v>3878761.0053477408</v>
      </c>
      <c r="AD29" s="51">
        <f t="shared" si="55"/>
        <v>3886889.1874559163</v>
      </c>
      <c r="AE29" s="51">
        <f t="shared" si="56"/>
        <v>3888166.7426604014</v>
      </c>
      <c r="AF29" s="51">
        <f t="shared" si="57"/>
        <v>3898695.2778418721</v>
      </c>
      <c r="AH29" s="92">
        <f>[20]Additions!Q21</f>
        <v>0</v>
      </c>
      <c r="AI29" s="92">
        <f>[20]Additions!R21</f>
        <v>0</v>
      </c>
      <c r="AJ29" s="92">
        <f>[20]Additions!S21</f>
        <v>20129.2</v>
      </c>
      <c r="AK29" s="92">
        <f>[20]Additions!T21</f>
        <v>0</v>
      </c>
      <c r="AL29" s="92">
        <f>[20]Additions!U21</f>
        <v>0</v>
      </c>
      <c r="AM29" s="92">
        <f>[20]Additions!V21</f>
        <v>0</v>
      </c>
      <c r="AN29" s="93">
        <f>SUM($AH29:$AM29)/SUM($AH$46:$AM$46)*'Capital Spending'!J$6*$AN$1</f>
        <v>4287.8662424361373</v>
      </c>
      <c r="AO29" s="93">
        <f>SUM($AH29:$AM29)/SUM($AH$46:$AM$46)*'Capital Spending'!K$6*$AN$1</f>
        <v>4405.8576140836831</v>
      </c>
      <c r="AP29" s="93">
        <f>SUM($AH29:$AM29)/SUM($AH$46:$AM$46)*'Capital Spending'!L$6*$AN$1</f>
        <v>4003.8060882209593</v>
      </c>
      <c r="AQ29" s="93">
        <f>SUM($AH29:$AM29)/SUM($AH$46:$AM$46)*'Capital Spending'!M$6*$AN$1</f>
        <v>3743.7415027669331</v>
      </c>
      <c r="AR29" s="93">
        <f>SUM($AH29:$AM29)/SUM($AH$46:$AM$46)*'Capital Spending'!N$6*$AN$1</f>
        <v>3651.5121909777095</v>
      </c>
      <c r="AS29" s="93">
        <f>SUM($AH29:$AM29)/SUM($AH$46:$AM$46)*'Capital Spending'!O$6*$AN$1</f>
        <v>3736.3040353849183</v>
      </c>
      <c r="AT29" s="93">
        <f>SUM($AH29:$AM29)/SUM($AH$46:$AM$46)*'Capital Spending'!P$6*$AN$1</f>
        <v>8128.1821081755925</v>
      </c>
      <c r="AU29" s="93">
        <f>SUM($AH29:$AM29)/SUM($AH$46:$AM$46)*'Capital Spending'!Q$6*$AN$1</f>
        <v>1277.5552044853046</v>
      </c>
      <c r="AV29" s="93">
        <f>SUM($AH29:$AM29)/SUM($AH$46:$AM$46)*'Capital Spending'!R$6*$AN$1</f>
        <v>10528.53518147063</v>
      </c>
      <c r="AW29" s="93">
        <f>SUM($AH29:$AM29)/SUM($AH$46:$AM$46)*'Capital Spending'!S$6*$AN$1</f>
        <v>126.60641253483104</v>
      </c>
      <c r="AX29" s="93">
        <f>SUM($AH29:$AM29)/SUM($AH$46:$AM$46)*'Capital Spending'!T$6*$AN$1</f>
        <v>53.525316324341652</v>
      </c>
      <c r="AY29" s="93">
        <f>SUM($AH29:$AM29)/SUM($AH$46:$AM$46)*'Capital Spending'!U$6*$AN$1</f>
        <v>14.795777009299481</v>
      </c>
      <c r="AZ29" s="93">
        <f>SUM($AH29:$AM29)/SUM($AH$46:$AM$46)*'Capital Spending'!V$6*$AN$1</f>
        <v>4287.8662424361373</v>
      </c>
      <c r="BA29" s="93">
        <f>SUM($AH29:$AM29)/SUM($AH$46:$AM$46)*'Capital Spending'!W$6*$AN$1</f>
        <v>4405.8576140836831</v>
      </c>
      <c r="BB29" s="93">
        <f>SUM($AH29:$AM29)/SUM($AH$46:$AM$46)*'Capital Spending'!X$6*$AN$1</f>
        <v>4003.8060882209593</v>
      </c>
      <c r="BC29" s="93">
        <f>SUM($AH29:$AM29)/SUM($AH$46:$AM$46)*'Capital Spending'!Y$6*$AN$1</f>
        <v>3743.7415027669331</v>
      </c>
      <c r="BD29" s="93">
        <f>SUM($AH29:$AM29)/SUM($AH$46:$AM$46)*'Capital Spending'!Z$6*$AN$1</f>
        <v>3651.5121909777095</v>
      </c>
      <c r="BE29" s="93">
        <f>SUM($AH29:$AM29)/SUM($AH$46:$AM$46)*'Capital Spending'!AA$6*$AN$1</f>
        <v>3736.3040353849183</v>
      </c>
      <c r="BF29" s="93">
        <f>SUM($AH29:$AM29)/SUM($AH$46:$AM$46)*'Capital Spending'!AB$6*$AN$1</f>
        <v>8128.1821081755925</v>
      </c>
      <c r="BG29" s="93">
        <f>SUM($AH29:$AM29)/SUM($AH$46:$AM$46)*'Capital Spending'!AC$6*$AN$1</f>
        <v>1277.5552044853046</v>
      </c>
      <c r="BH29" s="93">
        <f>SUM($AH29:$AM29)/SUM($AH$46:$AM$46)*'Capital Spending'!AD$6*$AN$1</f>
        <v>10528.53518147063</v>
      </c>
      <c r="BI29" s="18"/>
      <c r="BJ29" s="101">
        <f t="shared" si="27"/>
        <v>0</v>
      </c>
      <c r="BK29" s="92">
        <f>'[20]Asset Retirements'!Q21</f>
        <v>0</v>
      </c>
      <c r="BL29" s="92">
        <f>'[20]Asset Retirements'!R21</f>
        <v>0</v>
      </c>
      <c r="BM29" s="92">
        <f>'[20]Asset Retirements'!S21</f>
        <v>0</v>
      </c>
      <c r="BN29" s="92">
        <f>'[20]Asset Retirements'!T21</f>
        <v>0</v>
      </c>
      <c r="BO29" s="92">
        <f>'[20]Asset Retirements'!U21</f>
        <v>0</v>
      </c>
      <c r="BP29" s="92">
        <f>'[20]Asset Retirements'!V21</f>
        <v>0</v>
      </c>
      <c r="BQ29" s="51">
        <f t="shared" si="32"/>
        <v>0</v>
      </c>
      <c r="BR29" s="51">
        <f t="shared" si="33"/>
        <v>0</v>
      </c>
      <c r="BS29" s="51">
        <f t="shared" si="34"/>
        <v>0</v>
      </c>
      <c r="BT29" s="51">
        <f t="shared" si="35"/>
        <v>0</v>
      </c>
      <c r="BU29" s="51">
        <f t="shared" si="36"/>
        <v>0</v>
      </c>
      <c r="BV29" s="51">
        <f t="shared" si="37"/>
        <v>0</v>
      </c>
      <c r="BW29" s="51">
        <f t="shared" si="38"/>
        <v>0</v>
      </c>
      <c r="BX29" s="51">
        <f t="shared" si="39"/>
        <v>0</v>
      </c>
      <c r="BY29" s="51">
        <f t="shared" si="40"/>
        <v>0</v>
      </c>
      <c r="BZ29" s="51">
        <f t="shared" si="41"/>
        <v>0</v>
      </c>
      <c r="CA29" s="51">
        <f t="shared" si="42"/>
        <v>0</v>
      </c>
      <c r="CB29" s="51">
        <f t="shared" si="43"/>
        <v>0</v>
      </c>
      <c r="CC29" s="51">
        <f t="shared" si="44"/>
        <v>0</v>
      </c>
      <c r="CD29" s="51">
        <f t="shared" si="45"/>
        <v>0</v>
      </c>
      <c r="CE29" s="51">
        <f t="shared" si="46"/>
        <v>0</v>
      </c>
      <c r="CF29" s="51">
        <f t="shared" si="47"/>
        <v>0</v>
      </c>
      <c r="CG29" s="51">
        <f t="shared" si="48"/>
        <v>0</v>
      </c>
      <c r="CH29" s="51">
        <f t="shared" si="49"/>
        <v>0</v>
      </c>
      <c r="CI29" s="51">
        <f t="shared" si="50"/>
        <v>0</v>
      </c>
      <c r="CJ29" s="51">
        <f t="shared" si="51"/>
        <v>0</v>
      </c>
      <c r="CK29" s="51">
        <f t="shared" si="52"/>
        <v>0</v>
      </c>
      <c r="CL29" s="18"/>
      <c r="CM29" s="92">
        <f>'[20]Assset Transfers Adjustments'!Q21</f>
        <v>0</v>
      </c>
      <c r="CN29" s="92">
        <f>'[20]Assset Transfers Adjustments'!R21</f>
        <v>0</v>
      </c>
      <c r="CO29" s="92">
        <f>'[20]Assset Transfers Adjustments'!S21</f>
        <v>0</v>
      </c>
      <c r="CP29" s="92">
        <f>'[20]Assset Transfers Adjustments'!T21</f>
        <v>0</v>
      </c>
      <c r="CQ29" s="92">
        <f>'[20]Assset Transfers Adjustments'!U21</f>
        <v>0</v>
      </c>
      <c r="CR29" s="92">
        <f>'[20]Assset Transfers Adjustments'!V21</f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  <c r="DM29" s="17">
        <v>0</v>
      </c>
      <c r="DN29" s="18"/>
    </row>
    <row r="30" spans="1:118">
      <c r="A30" s="193">
        <v>39904</v>
      </c>
      <c r="B30" s="60" t="s">
        <v>24</v>
      </c>
      <c r="C30" s="51">
        <f t="shared" si="30"/>
        <v>0</v>
      </c>
      <c r="D30" s="51">
        <f t="shared" si="31"/>
        <v>0</v>
      </c>
      <c r="E30" s="141">
        <v>0</v>
      </c>
      <c r="F30" s="51">
        <f t="shared" si="26"/>
        <v>0</v>
      </c>
      <c r="G30" s="51">
        <f t="shared" si="58"/>
        <v>0</v>
      </c>
      <c r="H30" s="51">
        <f t="shared" si="59"/>
        <v>0</v>
      </c>
      <c r="I30" s="51">
        <f t="shared" si="60"/>
        <v>0</v>
      </c>
      <c r="J30" s="51">
        <f t="shared" si="61"/>
        <v>0</v>
      </c>
      <c r="K30" s="51">
        <f t="shared" si="62"/>
        <v>0</v>
      </c>
      <c r="L30" s="51">
        <f t="shared" si="63"/>
        <v>0</v>
      </c>
      <c r="M30" s="51">
        <f t="shared" si="64"/>
        <v>0</v>
      </c>
      <c r="N30" s="51">
        <f t="shared" si="65"/>
        <v>0</v>
      </c>
      <c r="O30" s="51">
        <f t="shared" si="66"/>
        <v>0</v>
      </c>
      <c r="P30" s="51">
        <f t="shared" si="67"/>
        <v>0</v>
      </c>
      <c r="Q30" s="51">
        <f t="shared" si="68"/>
        <v>0</v>
      </c>
      <c r="R30" s="51">
        <f t="shared" si="69"/>
        <v>0</v>
      </c>
      <c r="S30" s="51">
        <f t="shared" si="70"/>
        <v>0</v>
      </c>
      <c r="T30" s="51">
        <f t="shared" si="71"/>
        <v>0</v>
      </c>
      <c r="U30" s="51">
        <f t="shared" si="72"/>
        <v>0</v>
      </c>
      <c r="V30" s="51">
        <f t="shared" si="73"/>
        <v>0</v>
      </c>
      <c r="W30" s="51">
        <f t="shared" si="74"/>
        <v>0</v>
      </c>
      <c r="X30" s="51">
        <f t="shared" si="75"/>
        <v>0</v>
      </c>
      <c r="Y30" s="51">
        <f t="shared" si="76"/>
        <v>0</v>
      </c>
      <c r="Z30" s="51">
        <f t="shared" si="77"/>
        <v>0</v>
      </c>
      <c r="AA30" s="51">
        <f t="shared" si="78"/>
        <v>0</v>
      </c>
      <c r="AB30" s="51">
        <f t="shared" si="53"/>
        <v>0</v>
      </c>
      <c r="AC30" s="51">
        <f t="shared" si="54"/>
        <v>0</v>
      </c>
      <c r="AD30" s="51">
        <f t="shared" si="55"/>
        <v>0</v>
      </c>
      <c r="AE30" s="51">
        <f t="shared" si="56"/>
        <v>0</v>
      </c>
      <c r="AF30" s="51">
        <f t="shared" si="57"/>
        <v>0</v>
      </c>
      <c r="AH30" s="116">
        <f>0</f>
        <v>0</v>
      </c>
      <c r="AI30" s="116">
        <f>0</f>
        <v>0</v>
      </c>
      <c r="AJ30" s="116">
        <f>0</f>
        <v>0</v>
      </c>
      <c r="AK30" s="116">
        <f>0</f>
        <v>0</v>
      </c>
      <c r="AL30" s="116">
        <f>0</f>
        <v>0</v>
      </c>
      <c r="AM30" s="116">
        <f>0</f>
        <v>0</v>
      </c>
      <c r="AN30" s="93">
        <f>SUM($AH30:$AM30)/SUM($AH$46:$AM$46)*'Capital Spending'!J$6*$AN$1</f>
        <v>0</v>
      </c>
      <c r="AO30" s="93">
        <f>SUM($AH30:$AM30)/SUM($AH$46:$AM$46)*'Capital Spending'!K$6*$AN$1</f>
        <v>0</v>
      </c>
      <c r="AP30" s="93">
        <f>SUM($AH30:$AM30)/SUM($AH$46:$AM$46)*'Capital Spending'!L$6*$AN$1</f>
        <v>0</v>
      </c>
      <c r="AQ30" s="93">
        <f>SUM($AH30:$AM30)/SUM($AH$46:$AM$46)*'Capital Spending'!M$6*$AN$1</f>
        <v>0</v>
      </c>
      <c r="AR30" s="93">
        <f>SUM($AH30:$AM30)/SUM($AH$46:$AM$46)*'Capital Spending'!N$6*$AN$1</f>
        <v>0</v>
      </c>
      <c r="AS30" s="93">
        <f>SUM($AH30:$AM30)/SUM($AH$46:$AM$46)*'Capital Spending'!O$6*$AN$1</f>
        <v>0</v>
      </c>
      <c r="AT30" s="93">
        <f>SUM($AH30:$AM30)/SUM($AH$46:$AM$46)*'Capital Spending'!P$6*$AN$1</f>
        <v>0</v>
      </c>
      <c r="AU30" s="93">
        <f>SUM($AH30:$AM30)/SUM($AH$46:$AM$46)*'Capital Spending'!Q$6*$AN$1</f>
        <v>0</v>
      </c>
      <c r="AV30" s="93">
        <f>SUM($AH30:$AM30)/SUM($AH$46:$AM$46)*'Capital Spending'!R$6*$AN$1</f>
        <v>0</v>
      </c>
      <c r="AW30" s="93">
        <f>SUM($AH30:$AM30)/SUM($AH$46:$AM$46)*'Capital Spending'!S$6*$AN$1</f>
        <v>0</v>
      </c>
      <c r="AX30" s="93">
        <f>SUM($AH30:$AM30)/SUM($AH$46:$AM$46)*'Capital Spending'!T$6*$AN$1</f>
        <v>0</v>
      </c>
      <c r="AY30" s="93">
        <f>SUM($AH30:$AM30)/SUM($AH$46:$AM$46)*'Capital Spending'!U$6*$AN$1</f>
        <v>0</v>
      </c>
      <c r="AZ30" s="93">
        <f>SUM($AH30:$AM30)/SUM($AH$46:$AM$46)*'Capital Spending'!V$6*$AN$1</f>
        <v>0</v>
      </c>
      <c r="BA30" s="93">
        <f>SUM($AH30:$AM30)/SUM($AH$46:$AM$46)*'Capital Spending'!W$6*$AN$1</f>
        <v>0</v>
      </c>
      <c r="BB30" s="93">
        <f>SUM($AH30:$AM30)/SUM($AH$46:$AM$46)*'Capital Spending'!X$6*$AN$1</f>
        <v>0</v>
      </c>
      <c r="BC30" s="93">
        <f>SUM($AH30:$AM30)/SUM($AH$46:$AM$46)*'Capital Spending'!Y$6*$AN$1</f>
        <v>0</v>
      </c>
      <c r="BD30" s="93">
        <f>SUM($AH30:$AM30)/SUM($AH$46:$AM$46)*'Capital Spending'!Z$6*$AN$1</f>
        <v>0</v>
      </c>
      <c r="BE30" s="93">
        <f>SUM($AH30:$AM30)/SUM($AH$46:$AM$46)*'Capital Spending'!AA$6*$AN$1</f>
        <v>0</v>
      </c>
      <c r="BF30" s="93">
        <f>SUM($AH30:$AM30)/SUM($AH$46:$AM$46)*'Capital Spending'!AB$6*$AN$1</f>
        <v>0</v>
      </c>
      <c r="BG30" s="93">
        <f>SUM($AH30:$AM30)/SUM($AH$46:$AM$46)*'Capital Spending'!AC$6*$AN$1</f>
        <v>0</v>
      </c>
      <c r="BH30" s="93">
        <f>SUM($AH30:$AM30)/SUM($AH$46:$AM$46)*'Capital Spending'!AD$6*$AN$1</f>
        <v>0</v>
      </c>
      <c r="BI30" s="18"/>
      <c r="BJ30" s="101">
        <f t="shared" si="27"/>
        <v>0</v>
      </c>
      <c r="BK30" s="116">
        <f>0</f>
        <v>0</v>
      </c>
      <c r="BL30" s="116">
        <f>0</f>
        <v>0</v>
      </c>
      <c r="BM30" s="116">
        <f>0</f>
        <v>0</v>
      </c>
      <c r="BN30" s="116">
        <f>0</f>
        <v>0</v>
      </c>
      <c r="BO30" s="116">
        <f>0</f>
        <v>0</v>
      </c>
      <c r="BP30" s="116">
        <f>0</f>
        <v>0</v>
      </c>
      <c r="BQ30" s="51">
        <f t="shared" si="32"/>
        <v>0</v>
      </c>
      <c r="BR30" s="51">
        <f t="shared" si="33"/>
        <v>0</v>
      </c>
      <c r="BS30" s="51">
        <f t="shared" si="34"/>
        <v>0</v>
      </c>
      <c r="BT30" s="51">
        <f t="shared" si="35"/>
        <v>0</v>
      </c>
      <c r="BU30" s="51">
        <f t="shared" si="36"/>
        <v>0</v>
      </c>
      <c r="BV30" s="51">
        <f t="shared" si="37"/>
        <v>0</v>
      </c>
      <c r="BW30" s="51">
        <f t="shared" si="38"/>
        <v>0</v>
      </c>
      <c r="BX30" s="51">
        <f t="shared" si="39"/>
        <v>0</v>
      </c>
      <c r="BY30" s="51">
        <f t="shared" si="40"/>
        <v>0</v>
      </c>
      <c r="BZ30" s="51">
        <f t="shared" si="41"/>
        <v>0</v>
      </c>
      <c r="CA30" s="51">
        <f t="shared" si="42"/>
        <v>0</v>
      </c>
      <c r="CB30" s="51">
        <f t="shared" si="43"/>
        <v>0</v>
      </c>
      <c r="CC30" s="51">
        <f t="shared" si="44"/>
        <v>0</v>
      </c>
      <c r="CD30" s="51">
        <f t="shared" si="45"/>
        <v>0</v>
      </c>
      <c r="CE30" s="51">
        <f t="shared" si="46"/>
        <v>0</v>
      </c>
      <c r="CF30" s="51">
        <f t="shared" si="47"/>
        <v>0</v>
      </c>
      <c r="CG30" s="51">
        <f t="shared" si="48"/>
        <v>0</v>
      </c>
      <c r="CH30" s="51">
        <f t="shared" si="49"/>
        <v>0</v>
      </c>
      <c r="CI30" s="51">
        <f t="shared" si="50"/>
        <v>0</v>
      </c>
      <c r="CJ30" s="51">
        <f t="shared" si="51"/>
        <v>0</v>
      </c>
      <c r="CK30" s="51">
        <f t="shared" si="52"/>
        <v>0</v>
      </c>
      <c r="CL30" s="18"/>
      <c r="CM30" s="116">
        <f>0</f>
        <v>0</v>
      </c>
      <c r="CN30" s="116">
        <f>0</f>
        <v>0</v>
      </c>
      <c r="CO30" s="116">
        <f>0</f>
        <v>0</v>
      </c>
      <c r="CP30" s="116">
        <f>0</f>
        <v>0</v>
      </c>
      <c r="CQ30" s="116">
        <f>0</f>
        <v>0</v>
      </c>
      <c r="CR30" s="116">
        <f>0</f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  <c r="DM30" s="17">
        <v>0</v>
      </c>
      <c r="DN30" s="18"/>
    </row>
    <row r="31" spans="1:118">
      <c r="A31" s="193">
        <v>39905</v>
      </c>
      <c r="B31" s="60" t="s">
        <v>25</v>
      </c>
      <c r="C31" s="51">
        <f t="shared" si="30"/>
        <v>0</v>
      </c>
      <c r="D31" s="51">
        <f t="shared" si="31"/>
        <v>0</v>
      </c>
      <c r="E31" s="141">
        <v>0</v>
      </c>
      <c r="F31" s="51">
        <f t="shared" si="26"/>
        <v>0</v>
      </c>
      <c r="G31" s="51">
        <f t="shared" si="58"/>
        <v>0</v>
      </c>
      <c r="H31" s="51">
        <f t="shared" si="59"/>
        <v>0</v>
      </c>
      <c r="I31" s="51">
        <f t="shared" si="60"/>
        <v>0</v>
      </c>
      <c r="J31" s="51">
        <f t="shared" si="61"/>
        <v>0</v>
      </c>
      <c r="K31" s="51">
        <f t="shared" si="62"/>
        <v>0</v>
      </c>
      <c r="L31" s="51">
        <f t="shared" si="63"/>
        <v>0</v>
      </c>
      <c r="M31" s="51">
        <f t="shared" si="64"/>
        <v>0</v>
      </c>
      <c r="N31" s="51">
        <f t="shared" si="65"/>
        <v>0</v>
      </c>
      <c r="O31" s="51">
        <f t="shared" si="66"/>
        <v>0</v>
      </c>
      <c r="P31" s="51">
        <f t="shared" si="67"/>
        <v>0</v>
      </c>
      <c r="Q31" s="51">
        <f t="shared" si="68"/>
        <v>0</v>
      </c>
      <c r="R31" s="51">
        <f t="shared" si="69"/>
        <v>0</v>
      </c>
      <c r="S31" s="51">
        <f t="shared" si="70"/>
        <v>0</v>
      </c>
      <c r="T31" s="51">
        <f t="shared" si="71"/>
        <v>0</v>
      </c>
      <c r="U31" s="51">
        <f t="shared" si="72"/>
        <v>0</v>
      </c>
      <c r="V31" s="51">
        <f t="shared" si="73"/>
        <v>0</v>
      </c>
      <c r="W31" s="51">
        <f t="shared" si="74"/>
        <v>0</v>
      </c>
      <c r="X31" s="51">
        <f t="shared" si="75"/>
        <v>0</v>
      </c>
      <c r="Y31" s="51">
        <f t="shared" si="76"/>
        <v>0</v>
      </c>
      <c r="Z31" s="51">
        <f t="shared" si="77"/>
        <v>0</v>
      </c>
      <c r="AA31" s="51">
        <f t="shared" si="78"/>
        <v>0</v>
      </c>
      <c r="AB31" s="51">
        <f t="shared" si="53"/>
        <v>0</v>
      </c>
      <c r="AC31" s="51">
        <f t="shared" si="54"/>
        <v>0</v>
      </c>
      <c r="AD31" s="51">
        <f t="shared" si="55"/>
        <v>0</v>
      </c>
      <c r="AE31" s="51">
        <f t="shared" si="56"/>
        <v>0</v>
      </c>
      <c r="AF31" s="51">
        <f t="shared" si="57"/>
        <v>0</v>
      </c>
      <c r="AH31" s="116">
        <f>0</f>
        <v>0</v>
      </c>
      <c r="AI31" s="116">
        <f>0</f>
        <v>0</v>
      </c>
      <c r="AJ31" s="116">
        <f>0</f>
        <v>0</v>
      </c>
      <c r="AK31" s="116">
        <f>0</f>
        <v>0</v>
      </c>
      <c r="AL31" s="116">
        <f>0</f>
        <v>0</v>
      </c>
      <c r="AM31" s="116">
        <f>0</f>
        <v>0</v>
      </c>
      <c r="AN31" s="93">
        <f>SUM($AH31:$AM31)/SUM($AH$46:$AM$46)*'Capital Spending'!J$6*$AN$1</f>
        <v>0</v>
      </c>
      <c r="AO31" s="93">
        <f>SUM($AH31:$AM31)/SUM($AH$46:$AM$46)*'Capital Spending'!K$6*$AN$1</f>
        <v>0</v>
      </c>
      <c r="AP31" s="93">
        <f>SUM($AH31:$AM31)/SUM($AH$46:$AM$46)*'Capital Spending'!L$6*$AN$1</f>
        <v>0</v>
      </c>
      <c r="AQ31" s="93">
        <f>SUM($AH31:$AM31)/SUM($AH$46:$AM$46)*'Capital Spending'!M$6*$AN$1</f>
        <v>0</v>
      </c>
      <c r="AR31" s="93">
        <f>SUM($AH31:$AM31)/SUM($AH$46:$AM$46)*'Capital Spending'!N$6*$AN$1</f>
        <v>0</v>
      </c>
      <c r="AS31" s="93">
        <f>SUM($AH31:$AM31)/SUM($AH$46:$AM$46)*'Capital Spending'!O$6*$AN$1</f>
        <v>0</v>
      </c>
      <c r="AT31" s="93">
        <f>SUM($AH31:$AM31)/SUM($AH$46:$AM$46)*'Capital Spending'!P$6*$AN$1</f>
        <v>0</v>
      </c>
      <c r="AU31" s="93">
        <f>SUM($AH31:$AM31)/SUM($AH$46:$AM$46)*'Capital Spending'!Q$6*$AN$1</f>
        <v>0</v>
      </c>
      <c r="AV31" s="93">
        <f>SUM($AH31:$AM31)/SUM($AH$46:$AM$46)*'Capital Spending'!R$6*$AN$1</f>
        <v>0</v>
      </c>
      <c r="AW31" s="93">
        <f>SUM($AH31:$AM31)/SUM($AH$46:$AM$46)*'Capital Spending'!S$6*$AN$1</f>
        <v>0</v>
      </c>
      <c r="AX31" s="93">
        <f>SUM($AH31:$AM31)/SUM($AH$46:$AM$46)*'Capital Spending'!T$6*$AN$1</f>
        <v>0</v>
      </c>
      <c r="AY31" s="93">
        <f>SUM($AH31:$AM31)/SUM($AH$46:$AM$46)*'Capital Spending'!U$6*$AN$1</f>
        <v>0</v>
      </c>
      <c r="AZ31" s="93">
        <f>SUM($AH31:$AM31)/SUM($AH$46:$AM$46)*'Capital Spending'!V$6*$AN$1</f>
        <v>0</v>
      </c>
      <c r="BA31" s="93">
        <f>SUM($AH31:$AM31)/SUM($AH$46:$AM$46)*'Capital Spending'!W$6*$AN$1</f>
        <v>0</v>
      </c>
      <c r="BB31" s="93">
        <f>SUM($AH31:$AM31)/SUM($AH$46:$AM$46)*'Capital Spending'!X$6*$AN$1</f>
        <v>0</v>
      </c>
      <c r="BC31" s="93">
        <f>SUM($AH31:$AM31)/SUM($AH$46:$AM$46)*'Capital Spending'!Y$6*$AN$1</f>
        <v>0</v>
      </c>
      <c r="BD31" s="93">
        <f>SUM($AH31:$AM31)/SUM($AH$46:$AM$46)*'Capital Spending'!Z$6*$AN$1</f>
        <v>0</v>
      </c>
      <c r="BE31" s="93">
        <f>SUM($AH31:$AM31)/SUM($AH$46:$AM$46)*'Capital Spending'!AA$6*$AN$1</f>
        <v>0</v>
      </c>
      <c r="BF31" s="93">
        <f>SUM($AH31:$AM31)/SUM($AH$46:$AM$46)*'Capital Spending'!AB$6*$AN$1</f>
        <v>0</v>
      </c>
      <c r="BG31" s="93">
        <f>SUM($AH31:$AM31)/SUM($AH$46:$AM$46)*'Capital Spending'!AC$6*$AN$1</f>
        <v>0</v>
      </c>
      <c r="BH31" s="93">
        <f>SUM($AH31:$AM31)/SUM($AH$46:$AM$46)*'Capital Spending'!AD$6*$AN$1</f>
        <v>0</v>
      </c>
      <c r="BI31" s="18"/>
      <c r="BJ31" s="101">
        <f t="shared" si="27"/>
        <v>0</v>
      </c>
      <c r="BK31" s="116">
        <f>0</f>
        <v>0</v>
      </c>
      <c r="BL31" s="116">
        <f>0</f>
        <v>0</v>
      </c>
      <c r="BM31" s="116">
        <f>0</f>
        <v>0</v>
      </c>
      <c r="BN31" s="116">
        <f>0</f>
        <v>0</v>
      </c>
      <c r="BO31" s="116">
        <f>0</f>
        <v>0</v>
      </c>
      <c r="BP31" s="116">
        <f>0</f>
        <v>0</v>
      </c>
      <c r="BQ31" s="51">
        <f t="shared" si="32"/>
        <v>0</v>
      </c>
      <c r="BR31" s="51">
        <f t="shared" si="33"/>
        <v>0</v>
      </c>
      <c r="BS31" s="51">
        <f t="shared" si="34"/>
        <v>0</v>
      </c>
      <c r="BT31" s="51">
        <f t="shared" si="35"/>
        <v>0</v>
      </c>
      <c r="BU31" s="51">
        <f t="shared" si="36"/>
        <v>0</v>
      </c>
      <c r="BV31" s="51">
        <f t="shared" si="37"/>
        <v>0</v>
      </c>
      <c r="BW31" s="51">
        <f t="shared" si="38"/>
        <v>0</v>
      </c>
      <c r="BX31" s="51">
        <f t="shared" si="39"/>
        <v>0</v>
      </c>
      <c r="BY31" s="51">
        <f t="shared" si="40"/>
        <v>0</v>
      </c>
      <c r="BZ31" s="51">
        <f t="shared" si="41"/>
        <v>0</v>
      </c>
      <c r="CA31" s="51">
        <f t="shared" si="42"/>
        <v>0</v>
      </c>
      <c r="CB31" s="51">
        <f t="shared" si="43"/>
        <v>0</v>
      </c>
      <c r="CC31" s="51">
        <f t="shared" si="44"/>
        <v>0</v>
      </c>
      <c r="CD31" s="51">
        <f t="shared" si="45"/>
        <v>0</v>
      </c>
      <c r="CE31" s="51">
        <f t="shared" si="46"/>
        <v>0</v>
      </c>
      <c r="CF31" s="51">
        <f t="shared" si="47"/>
        <v>0</v>
      </c>
      <c r="CG31" s="51">
        <f t="shared" si="48"/>
        <v>0</v>
      </c>
      <c r="CH31" s="51">
        <f t="shared" si="49"/>
        <v>0</v>
      </c>
      <c r="CI31" s="51">
        <f t="shared" si="50"/>
        <v>0</v>
      </c>
      <c r="CJ31" s="51">
        <f t="shared" si="51"/>
        <v>0</v>
      </c>
      <c r="CK31" s="51">
        <f t="shared" si="52"/>
        <v>0</v>
      </c>
      <c r="CL31" s="18"/>
      <c r="CM31" s="116">
        <f>0</f>
        <v>0</v>
      </c>
      <c r="CN31" s="116">
        <f>0</f>
        <v>0</v>
      </c>
      <c r="CO31" s="116">
        <f>0</f>
        <v>0</v>
      </c>
      <c r="CP31" s="116">
        <f>0</f>
        <v>0</v>
      </c>
      <c r="CQ31" s="116">
        <f>0</f>
        <v>0</v>
      </c>
      <c r="CR31" s="116">
        <f>0</f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0</v>
      </c>
      <c r="DF31" s="17">
        <v>0</v>
      </c>
      <c r="DG31" s="17">
        <v>0</v>
      </c>
      <c r="DH31" s="17">
        <v>0</v>
      </c>
      <c r="DI31" s="17">
        <v>0</v>
      </c>
      <c r="DJ31" s="17">
        <v>0</v>
      </c>
      <c r="DK31" s="17">
        <v>0</v>
      </c>
      <c r="DL31" s="17">
        <v>0</v>
      </c>
      <c r="DM31" s="17">
        <v>0</v>
      </c>
      <c r="DN31" s="18"/>
    </row>
    <row r="32" spans="1:118">
      <c r="A32" s="193">
        <v>39906</v>
      </c>
      <c r="B32" s="60" t="s">
        <v>26</v>
      </c>
      <c r="C32" s="51">
        <f t="shared" si="30"/>
        <v>3039546.8994305944</v>
      </c>
      <c r="D32" s="51">
        <f t="shared" si="31"/>
        <v>5156128.7535976414</v>
      </c>
      <c r="E32" s="92">
        <f>'[20]Asset End Balances'!P22</f>
        <v>2154001</v>
      </c>
      <c r="F32" s="51">
        <f t="shared" si="26"/>
        <v>2135101.66</v>
      </c>
      <c r="G32" s="51">
        <f t="shared" si="58"/>
        <v>2901128.18</v>
      </c>
      <c r="H32" s="51">
        <f t="shared" si="59"/>
        <v>2901276.3400000003</v>
      </c>
      <c r="I32" s="51">
        <f t="shared" si="60"/>
        <v>2901276.3400000003</v>
      </c>
      <c r="J32" s="51">
        <f t="shared" si="61"/>
        <v>2904217.5500000003</v>
      </c>
      <c r="K32" s="51">
        <f t="shared" si="62"/>
        <v>2904217.5500000003</v>
      </c>
      <c r="L32" s="51">
        <f t="shared" si="63"/>
        <v>3068052.4794185674</v>
      </c>
      <c r="M32" s="51">
        <f t="shared" si="64"/>
        <v>3236395.7369781947</v>
      </c>
      <c r="N32" s="51">
        <f t="shared" si="65"/>
        <v>3389377.0220232774</v>
      </c>
      <c r="O32" s="51">
        <f t="shared" si="66"/>
        <v>3532421.5085319579</v>
      </c>
      <c r="P32" s="51">
        <f t="shared" si="67"/>
        <v>3671942.0085324384</v>
      </c>
      <c r="Q32" s="51">
        <f t="shared" si="68"/>
        <v>3814702.3171132891</v>
      </c>
      <c r="R32" s="51">
        <f t="shared" si="69"/>
        <v>4125271.7394555355</v>
      </c>
      <c r="S32" s="51">
        <f t="shared" si="70"/>
        <v>4174085.8010238963</v>
      </c>
      <c r="T32" s="51">
        <f t="shared" si="71"/>
        <v>4576370.2289441861</v>
      </c>
      <c r="U32" s="51">
        <f t="shared" si="72"/>
        <v>4581207.7288774392</v>
      </c>
      <c r="V32" s="51">
        <f t="shared" si="73"/>
        <v>4583252.8757934775</v>
      </c>
      <c r="W32" s="51">
        <f t="shared" si="74"/>
        <v>4583818.2071132893</v>
      </c>
      <c r="X32" s="51">
        <f t="shared" si="75"/>
        <v>4747653.1365318568</v>
      </c>
      <c r="Y32" s="51">
        <f t="shared" si="76"/>
        <v>4915996.3940914841</v>
      </c>
      <c r="Z32" s="51">
        <f t="shared" si="77"/>
        <v>5068977.6791365668</v>
      </c>
      <c r="AA32" s="51">
        <f t="shared" si="78"/>
        <v>5212022.1656452473</v>
      </c>
      <c r="AB32" s="51">
        <f t="shared" si="53"/>
        <v>5351542.6656457279</v>
      </c>
      <c r="AC32" s="51">
        <f t="shared" si="54"/>
        <v>5494302.9742265791</v>
      </c>
      <c r="AD32" s="51">
        <f t="shared" si="55"/>
        <v>5804872.3965688255</v>
      </c>
      <c r="AE32" s="51">
        <f t="shared" si="56"/>
        <v>5853686.4581371862</v>
      </c>
      <c r="AF32" s="51">
        <f t="shared" si="57"/>
        <v>6255970.8860574756</v>
      </c>
      <c r="AH32" s="92">
        <f>[20]Additions!Q22</f>
        <v>0</v>
      </c>
      <c r="AI32" s="92">
        <f>[20]Additions!R22</f>
        <v>766026.52</v>
      </c>
      <c r="AJ32" s="92">
        <f>[20]Additions!S22</f>
        <v>148.16</v>
      </c>
      <c r="AK32" s="92">
        <f>[20]Additions!T22</f>
        <v>0</v>
      </c>
      <c r="AL32" s="92">
        <f>[20]Additions!U22</f>
        <v>2941.21</v>
      </c>
      <c r="AM32" s="92">
        <f>[20]Additions!V22</f>
        <v>0</v>
      </c>
      <c r="AN32" s="93">
        <f>SUM($AH32:$AM32)/SUM($AH$46:$AM$46)*'Capital Spending'!J$6*$AN$1</f>
        <v>163834.92941856734</v>
      </c>
      <c r="AO32" s="93">
        <f>SUM($AH32:$AM32)/SUM($AH$46:$AM$46)*'Capital Spending'!K$6*$AN$1</f>
        <v>168343.25755962721</v>
      </c>
      <c r="AP32" s="93">
        <f>SUM($AH32:$AM32)/SUM($AH$46:$AM$46)*'Capital Spending'!L$6*$AN$1</f>
        <v>152981.28504508283</v>
      </c>
      <c r="AQ32" s="93">
        <f>SUM($AH32:$AM32)/SUM($AH$46:$AM$46)*'Capital Spending'!M$6*$AN$1</f>
        <v>143044.48650868027</v>
      </c>
      <c r="AR32" s="93">
        <f>SUM($AH32:$AM32)/SUM($AH$46:$AM$46)*'Capital Spending'!N$6*$AN$1</f>
        <v>139520.50000048042</v>
      </c>
      <c r="AS32" s="93">
        <f>SUM($AH32:$AM32)/SUM($AH$46:$AM$46)*'Capital Spending'!O$6*$AN$1</f>
        <v>142760.30858085083</v>
      </c>
      <c r="AT32" s="93">
        <f>SUM($AH32:$AM32)/SUM($AH$46:$AM$46)*'Capital Spending'!P$6*$AN$1</f>
        <v>310569.4223422464</v>
      </c>
      <c r="AU32" s="93">
        <f>SUM($AH32:$AM32)/SUM($AH$46:$AM$46)*'Capital Spending'!Q$6*$AN$1</f>
        <v>48814.061568360732</v>
      </c>
      <c r="AV32" s="93">
        <f>SUM($AH32:$AM32)/SUM($AH$46:$AM$46)*'Capital Spending'!R$6*$AN$1</f>
        <v>402284.42792028963</v>
      </c>
      <c r="AW32" s="93">
        <f>SUM($AH32:$AM32)/SUM($AH$46:$AM$46)*'Capital Spending'!S$6*$AN$1</f>
        <v>4837.4999332528723</v>
      </c>
      <c r="AX32" s="93">
        <f>SUM($AH32:$AM32)/SUM($AH$46:$AM$46)*'Capital Spending'!T$6*$AN$1</f>
        <v>2045.1469160387674</v>
      </c>
      <c r="AY32" s="93">
        <f>SUM($AH32:$AM32)/SUM($AH$46:$AM$46)*'Capital Spending'!U$6*$AN$1</f>
        <v>565.33131981146335</v>
      </c>
      <c r="AZ32" s="93">
        <f>SUM($AH32:$AM32)/SUM($AH$46:$AM$46)*'Capital Spending'!V$6*$AN$1</f>
        <v>163834.92941856734</v>
      </c>
      <c r="BA32" s="93">
        <f>SUM($AH32:$AM32)/SUM($AH$46:$AM$46)*'Capital Spending'!W$6*$AN$1</f>
        <v>168343.25755962721</v>
      </c>
      <c r="BB32" s="93">
        <f>SUM($AH32:$AM32)/SUM($AH$46:$AM$46)*'Capital Spending'!X$6*$AN$1</f>
        <v>152981.28504508283</v>
      </c>
      <c r="BC32" s="93">
        <f>SUM($AH32:$AM32)/SUM($AH$46:$AM$46)*'Capital Spending'!Y$6*$AN$1</f>
        <v>143044.48650868027</v>
      </c>
      <c r="BD32" s="93">
        <f>SUM($AH32:$AM32)/SUM($AH$46:$AM$46)*'Capital Spending'!Z$6*$AN$1</f>
        <v>139520.50000048042</v>
      </c>
      <c r="BE32" s="93">
        <f>SUM($AH32:$AM32)/SUM($AH$46:$AM$46)*'Capital Spending'!AA$6*$AN$1</f>
        <v>142760.30858085083</v>
      </c>
      <c r="BF32" s="93">
        <f>SUM($AH32:$AM32)/SUM($AH$46:$AM$46)*'Capital Spending'!AB$6*$AN$1</f>
        <v>310569.4223422464</v>
      </c>
      <c r="BG32" s="93">
        <f>SUM($AH32:$AM32)/SUM($AH$46:$AM$46)*'Capital Spending'!AC$6*$AN$1</f>
        <v>48814.061568360732</v>
      </c>
      <c r="BH32" s="93">
        <f>SUM($AH32:$AM32)/SUM($AH$46:$AM$46)*'Capital Spending'!AD$6*$AN$1</f>
        <v>402284.42792028963</v>
      </c>
      <c r="BI32" s="18"/>
      <c r="BJ32" s="101">
        <f t="shared" si="27"/>
        <v>0</v>
      </c>
      <c r="BK32" s="92">
        <f>'[20]Asset Retirements'!Q22</f>
        <v>0</v>
      </c>
      <c r="BL32" s="92">
        <f>'[20]Asset Retirements'!R22</f>
        <v>0</v>
      </c>
      <c r="BM32" s="92">
        <f>'[20]Asset Retirements'!S22</f>
        <v>0</v>
      </c>
      <c r="BN32" s="92">
        <f>'[20]Asset Retirements'!T22</f>
        <v>0</v>
      </c>
      <c r="BO32" s="92">
        <f>'[20]Asset Retirements'!U22</f>
        <v>0</v>
      </c>
      <c r="BP32" s="92">
        <f>'[20]Asset Retirements'!V22</f>
        <v>0</v>
      </c>
      <c r="BQ32" s="51">
        <f t="shared" si="32"/>
        <v>0</v>
      </c>
      <c r="BR32" s="51">
        <f t="shared" si="33"/>
        <v>0</v>
      </c>
      <c r="BS32" s="51">
        <f t="shared" si="34"/>
        <v>0</v>
      </c>
      <c r="BT32" s="51">
        <f t="shared" si="35"/>
        <v>0</v>
      </c>
      <c r="BU32" s="51">
        <f t="shared" si="36"/>
        <v>0</v>
      </c>
      <c r="BV32" s="51">
        <f t="shared" si="37"/>
        <v>0</v>
      </c>
      <c r="BW32" s="51">
        <f t="shared" si="38"/>
        <v>0</v>
      </c>
      <c r="BX32" s="51">
        <f t="shared" si="39"/>
        <v>0</v>
      </c>
      <c r="BY32" s="51">
        <f t="shared" si="40"/>
        <v>0</v>
      </c>
      <c r="BZ32" s="51">
        <f t="shared" si="41"/>
        <v>0</v>
      </c>
      <c r="CA32" s="51">
        <f t="shared" si="42"/>
        <v>0</v>
      </c>
      <c r="CB32" s="51">
        <f t="shared" si="43"/>
        <v>0</v>
      </c>
      <c r="CC32" s="51">
        <f t="shared" si="44"/>
        <v>0</v>
      </c>
      <c r="CD32" s="51">
        <f t="shared" si="45"/>
        <v>0</v>
      </c>
      <c r="CE32" s="51">
        <f t="shared" si="46"/>
        <v>0</v>
      </c>
      <c r="CF32" s="51">
        <f t="shared" si="47"/>
        <v>0</v>
      </c>
      <c r="CG32" s="51">
        <f t="shared" si="48"/>
        <v>0</v>
      </c>
      <c r="CH32" s="51">
        <f t="shared" si="49"/>
        <v>0</v>
      </c>
      <c r="CI32" s="51">
        <f t="shared" si="50"/>
        <v>0</v>
      </c>
      <c r="CJ32" s="51">
        <f t="shared" si="51"/>
        <v>0</v>
      </c>
      <c r="CK32" s="51">
        <f t="shared" si="52"/>
        <v>0</v>
      </c>
      <c r="CL32" s="18"/>
      <c r="CM32" s="92">
        <f>'[20]Assset Transfers Adjustments'!Q22</f>
        <v>-18899.34</v>
      </c>
      <c r="CN32" s="92">
        <f>'[20]Assset Transfers Adjustments'!R22</f>
        <v>0</v>
      </c>
      <c r="CO32" s="92">
        <f>'[20]Assset Transfers Adjustments'!S22</f>
        <v>0</v>
      </c>
      <c r="CP32" s="92">
        <f>'[20]Assset Transfers Adjustments'!T22</f>
        <v>0</v>
      </c>
      <c r="CQ32" s="92">
        <f>'[20]Assset Transfers Adjustments'!U22</f>
        <v>0</v>
      </c>
      <c r="CR32" s="92">
        <f>'[20]Assset Transfers Adjustments'!V22</f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17">
        <v>0</v>
      </c>
      <c r="DN32" s="18"/>
    </row>
    <row r="33" spans="1:118">
      <c r="A33" s="193">
        <v>39907</v>
      </c>
      <c r="B33" s="60" t="s">
        <v>27</v>
      </c>
      <c r="C33" s="51">
        <f t="shared" si="30"/>
        <v>1182201.3799999994</v>
      </c>
      <c r="D33" s="51">
        <f t="shared" si="31"/>
        <v>1182201.3799999994</v>
      </c>
      <c r="E33" s="92">
        <f>'[20]Asset End Balances'!P23</f>
        <v>1182201.3799999999</v>
      </c>
      <c r="F33" s="51">
        <f t="shared" si="26"/>
        <v>1182201.3799999999</v>
      </c>
      <c r="G33" s="51">
        <f t="shared" si="58"/>
        <v>1182201.3799999999</v>
      </c>
      <c r="H33" s="51">
        <f t="shared" si="59"/>
        <v>1182201.3799999999</v>
      </c>
      <c r="I33" s="51">
        <f t="shared" si="60"/>
        <v>1182201.3799999999</v>
      </c>
      <c r="J33" s="51">
        <f t="shared" si="61"/>
        <v>1182201.3799999999</v>
      </c>
      <c r="K33" s="51">
        <f t="shared" si="62"/>
        <v>1182201.3799999999</v>
      </c>
      <c r="L33" s="51">
        <f t="shared" si="63"/>
        <v>1182201.3799999999</v>
      </c>
      <c r="M33" s="51">
        <f t="shared" si="64"/>
        <v>1182201.3799999999</v>
      </c>
      <c r="N33" s="51">
        <f t="shared" si="65"/>
        <v>1182201.3799999999</v>
      </c>
      <c r="O33" s="51">
        <f t="shared" si="66"/>
        <v>1182201.3799999999</v>
      </c>
      <c r="P33" s="51">
        <f t="shared" si="67"/>
        <v>1182201.3799999999</v>
      </c>
      <c r="Q33" s="51">
        <f t="shared" si="68"/>
        <v>1182201.3799999999</v>
      </c>
      <c r="R33" s="51">
        <f t="shared" si="69"/>
        <v>1182201.3799999999</v>
      </c>
      <c r="S33" s="51">
        <f t="shared" si="70"/>
        <v>1182201.3799999999</v>
      </c>
      <c r="T33" s="51">
        <f t="shared" si="71"/>
        <v>1182201.3799999999</v>
      </c>
      <c r="U33" s="51">
        <f t="shared" si="72"/>
        <v>1182201.3799999999</v>
      </c>
      <c r="V33" s="51">
        <f t="shared" si="73"/>
        <v>1182201.3799999999</v>
      </c>
      <c r="W33" s="51">
        <f t="shared" si="74"/>
        <v>1182201.3799999999</v>
      </c>
      <c r="X33" s="51">
        <f t="shared" si="75"/>
        <v>1182201.3799999999</v>
      </c>
      <c r="Y33" s="51">
        <f t="shared" si="76"/>
        <v>1182201.3799999999</v>
      </c>
      <c r="Z33" s="51">
        <f t="shared" si="77"/>
        <v>1182201.3799999999</v>
      </c>
      <c r="AA33" s="51">
        <f t="shared" si="78"/>
        <v>1182201.3799999999</v>
      </c>
      <c r="AB33" s="51">
        <f t="shared" si="53"/>
        <v>1182201.3799999999</v>
      </c>
      <c r="AC33" s="51">
        <f t="shared" si="54"/>
        <v>1182201.3799999999</v>
      </c>
      <c r="AD33" s="51">
        <f t="shared" si="55"/>
        <v>1182201.3799999999</v>
      </c>
      <c r="AE33" s="51">
        <f t="shared" si="56"/>
        <v>1182201.3799999999</v>
      </c>
      <c r="AF33" s="51">
        <f t="shared" si="57"/>
        <v>1182201.3799999999</v>
      </c>
      <c r="AG33" s="3"/>
      <c r="AH33" s="92">
        <f>[20]Additions!Q23</f>
        <v>0</v>
      </c>
      <c r="AI33" s="92">
        <f>[20]Additions!R23</f>
        <v>0</v>
      </c>
      <c r="AJ33" s="92">
        <f>[20]Additions!S23</f>
        <v>0</v>
      </c>
      <c r="AK33" s="92">
        <f>[20]Additions!T23</f>
        <v>0</v>
      </c>
      <c r="AL33" s="92">
        <f>[20]Additions!U23</f>
        <v>0</v>
      </c>
      <c r="AM33" s="92">
        <f>[20]Additions!V23</f>
        <v>0</v>
      </c>
      <c r="AN33" s="93">
        <f>SUM($AH33:$AM33)/SUM($AH$46:$AM$46)*'Capital Spending'!J$6*$AN$1</f>
        <v>0</v>
      </c>
      <c r="AO33" s="93">
        <f>SUM($AH33:$AM33)/SUM($AH$46:$AM$46)*'Capital Spending'!K$6*$AN$1</f>
        <v>0</v>
      </c>
      <c r="AP33" s="93">
        <f>SUM($AH33:$AM33)/SUM($AH$46:$AM$46)*'Capital Spending'!L$6*$AN$1</f>
        <v>0</v>
      </c>
      <c r="AQ33" s="93">
        <f>SUM($AH33:$AM33)/SUM($AH$46:$AM$46)*'Capital Spending'!M$6*$AN$1</f>
        <v>0</v>
      </c>
      <c r="AR33" s="93">
        <f>SUM($AH33:$AM33)/SUM($AH$46:$AM$46)*'Capital Spending'!N$6*$AN$1</f>
        <v>0</v>
      </c>
      <c r="AS33" s="93">
        <f>SUM($AH33:$AM33)/SUM($AH$46:$AM$46)*'Capital Spending'!O$6*$AN$1</f>
        <v>0</v>
      </c>
      <c r="AT33" s="93">
        <f>SUM($AH33:$AM33)/SUM($AH$46:$AM$46)*'Capital Spending'!P$6*$AN$1</f>
        <v>0</v>
      </c>
      <c r="AU33" s="93">
        <f>SUM($AH33:$AM33)/SUM($AH$46:$AM$46)*'Capital Spending'!Q$6*$AN$1</f>
        <v>0</v>
      </c>
      <c r="AV33" s="93">
        <f>SUM($AH33:$AM33)/SUM($AH$46:$AM$46)*'Capital Spending'!R$6*$AN$1</f>
        <v>0</v>
      </c>
      <c r="AW33" s="93">
        <f>SUM($AH33:$AM33)/SUM($AH$46:$AM$46)*'Capital Spending'!S$6*$AN$1</f>
        <v>0</v>
      </c>
      <c r="AX33" s="93">
        <f>SUM($AH33:$AM33)/SUM($AH$46:$AM$46)*'Capital Spending'!T$6*$AN$1</f>
        <v>0</v>
      </c>
      <c r="AY33" s="93">
        <f>SUM($AH33:$AM33)/SUM($AH$46:$AM$46)*'Capital Spending'!U$6*$AN$1</f>
        <v>0</v>
      </c>
      <c r="AZ33" s="93">
        <f>SUM($AH33:$AM33)/SUM($AH$46:$AM$46)*'Capital Spending'!V$6*$AN$1</f>
        <v>0</v>
      </c>
      <c r="BA33" s="93">
        <f>SUM($AH33:$AM33)/SUM($AH$46:$AM$46)*'Capital Spending'!W$6*$AN$1</f>
        <v>0</v>
      </c>
      <c r="BB33" s="93">
        <f>SUM($AH33:$AM33)/SUM($AH$46:$AM$46)*'Capital Spending'!X$6*$AN$1</f>
        <v>0</v>
      </c>
      <c r="BC33" s="93">
        <f>SUM($AH33:$AM33)/SUM($AH$46:$AM$46)*'Capital Spending'!Y$6*$AN$1</f>
        <v>0</v>
      </c>
      <c r="BD33" s="93">
        <f>SUM($AH33:$AM33)/SUM($AH$46:$AM$46)*'Capital Spending'!Z$6*$AN$1</f>
        <v>0</v>
      </c>
      <c r="BE33" s="93">
        <f>SUM($AH33:$AM33)/SUM($AH$46:$AM$46)*'Capital Spending'!AA$6*$AN$1</f>
        <v>0</v>
      </c>
      <c r="BF33" s="93">
        <f>SUM($AH33:$AM33)/SUM($AH$46:$AM$46)*'Capital Spending'!AB$6*$AN$1</f>
        <v>0</v>
      </c>
      <c r="BG33" s="93">
        <f>SUM($AH33:$AM33)/SUM($AH$46:$AM$46)*'Capital Spending'!AC$6*$AN$1</f>
        <v>0</v>
      </c>
      <c r="BH33" s="93">
        <f>SUM($AH33:$AM33)/SUM($AH$46:$AM$46)*'Capital Spending'!AD$6*$AN$1</f>
        <v>0</v>
      </c>
      <c r="BI33" s="18"/>
      <c r="BJ33" s="101">
        <f t="shared" si="27"/>
        <v>0</v>
      </c>
      <c r="BK33" s="92">
        <f>'[20]Asset Retirements'!Q23</f>
        <v>0</v>
      </c>
      <c r="BL33" s="92">
        <f>'[20]Asset Retirements'!R23</f>
        <v>0</v>
      </c>
      <c r="BM33" s="92">
        <f>'[20]Asset Retirements'!S23</f>
        <v>0</v>
      </c>
      <c r="BN33" s="92">
        <f>'[20]Asset Retirements'!T23</f>
        <v>0</v>
      </c>
      <c r="BO33" s="92">
        <f>'[20]Asset Retirements'!U23</f>
        <v>0</v>
      </c>
      <c r="BP33" s="92">
        <f>'[20]Asset Retirements'!V23</f>
        <v>0</v>
      </c>
      <c r="BQ33" s="51">
        <f t="shared" si="32"/>
        <v>0</v>
      </c>
      <c r="BR33" s="51">
        <f t="shared" si="33"/>
        <v>0</v>
      </c>
      <c r="BS33" s="51">
        <f t="shared" si="34"/>
        <v>0</v>
      </c>
      <c r="BT33" s="51">
        <f t="shared" si="35"/>
        <v>0</v>
      </c>
      <c r="BU33" s="51">
        <f t="shared" si="36"/>
        <v>0</v>
      </c>
      <c r="BV33" s="51">
        <f t="shared" si="37"/>
        <v>0</v>
      </c>
      <c r="BW33" s="51">
        <f t="shared" si="38"/>
        <v>0</v>
      </c>
      <c r="BX33" s="51">
        <f t="shared" si="39"/>
        <v>0</v>
      </c>
      <c r="BY33" s="51">
        <f t="shared" si="40"/>
        <v>0</v>
      </c>
      <c r="BZ33" s="51">
        <f t="shared" si="41"/>
        <v>0</v>
      </c>
      <c r="CA33" s="51">
        <f t="shared" si="42"/>
        <v>0</v>
      </c>
      <c r="CB33" s="51">
        <f t="shared" si="43"/>
        <v>0</v>
      </c>
      <c r="CC33" s="51">
        <f t="shared" si="44"/>
        <v>0</v>
      </c>
      <c r="CD33" s="51">
        <f t="shared" si="45"/>
        <v>0</v>
      </c>
      <c r="CE33" s="51">
        <f t="shared" si="46"/>
        <v>0</v>
      </c>
      <c r="CF33" s="51">
        <f t="shared" si="47"/>
        <v>0</v>
      </c>
      <c r="CG33" s="51">
        <f t="shared" si="48"/>
        <v>0</v>
      </c>
      <c r="CH33" s="51">
        <f t="shared" si="49"/>
        <v>0</v>
      </c>
      <c r="CI33" s="51">
        <f t="shared" si="50"/>
        <v>0</v>
      </c>
      <c r="CJ33" s="51">
        <f t="shared" si="51"/>
        <v>0</v>
      </c>
      <c r="CK33" s="51">
        <f t="shared" si="52"/>
        <v>0</v>
      </c>
      <c r="CL33" s="18"/>
      <c r="CM33" s="92">
        <f>'[20]Assset Transfers Adjustments'!Q23</f>
        <v>0</v>
      </c>
      <c r="CN33" s="92">
        <f>'[20]Assset Transfers Adjustments'!R23</f>
        <v>0</v>
      </c>
      <c r="CO33" s="92">
        <f>'[20]Assset Transfers Adjustments'!S23</f>
        <v>0</v>
      </c>
      <c r="CP33" s="92">
        <f>'[20]Assset Transfers Adjustments'!T23</f>
        <v>0</v>
      </c>
      <c r="CQ33" s="92">
        <f>'[20]Assset Transfers Adjustments'!U23</f>
        <v>0</v>
      </c>
      <c r="CR33" s="92">
        <f>'[20]Assset Transfers Adjustments'!V23</f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0</v>
      </c>
      <c r="DF33" s="17">
        <v>0</v>
      </c>
      <c r="DG33" s="17">
        <v>0</v>
      </c>
      <c r="DH33" s="17">
        <v>0</v>
      </c>
      <c r="DI33" s="17">
        <v>0</v>
      </c>
      <c r="DJ33" s="17">
        <v>0</v>
      </c>
      <c r="DK33" s="17">
        <v>0</v>
      </c>
      <c r="DL33" s="17">
        <v>0</v>
      </c>
      <c r="DM33" s="17">
        <v>0</v>
      </c>
      <c r="DN33" s="18"/>
    </row>
    <row r="34" spans="1:118">
      <c r="A34" s="193">
        <v>39908</v>
      </c>
      <c r="B34" s="60" t="s">
        <v>28</v>
      </c>
      <c r="C34" s="51">
        <f t="shared" si="30"/>
        <v>85673034.759044513</v>
      </c>
      <c r="D34" s="51">
        <f t="shared" si="31"/>
        <v>101939114.22763841</v>
      </c>
      <c r="E34" s="92">
        <f>'[20]Asset End Balances'!P24</f>
        <v>78936039.170000002</v>
      </c>
      <c r="F34" s="51">
        <f t="shared" si="26"/>
        <v>81648213.890000001</v>
      </c>
      <c r="G34" s="51">
        <f t="shared" si="58"/>
        <v>79632977.709999993</v>
      </c>
      <c r="H34" s="51">
        <f t="shared" si="59"/>
        <v>85151126.459999993</v>
      </c>
      <c r="I34" s="51">
        <f t="shared" si="60"/>
        <v>85009588.489999995</v>
      </c>
      <c r="J34" s="51">
        <f t="shared" si="61"/>
        <v>84792417.25999999</v>
      </c>
      <c r="K34" s="51">
        <f t="shared" si="62"/>
        <v>84792335.719999984</v>
      </c>
      <c r="L34" s="51">
        <f t="shared" si="63"/>
        <v>86039827.735700563</v>
      </c>
      <c r="M34" s="51">
        <f t="shared" si="64"/>
        <v>87321647.6165279</v>
      </c>
      <c r="N34" s="51">
        <f t="shared" si="65"/>
        <v>88486496.481923312</v>
      </c>
      <c r="O34" s="51">
        <f t="shared" si="66"/>
        <v>89575683.357047305</v>
      </c>
      <c r="P34" s="51">
        <f t="shared" si="67"/>
        <v>90638037.461845592</v>
      </c>
      <c r="Q34" s="51">
        <f t="shared" si="68"/>
        <v>91725060.514534011</v>
      </c>
      <c r="R34" s="51">
        <f t="shared" si="69"/>
        <v>94089836.304822773</v>
      </c>
      <c r="S34" s="51">
        <f t="shared" si="70"/>
        <v>94461522.319987893</v>
      </c>
      <c r="T34" s="51">
        <f t="shared" si="71"/>
        <v>97524645.755583942</v>
      </c>
      <c r="U34" s="51">
        <f t="shared" si="72"/>
        <v>97561480.040947273</v>
      </c>
      <c r="V34" s="51">
        <f t="shared" si="73"/>
        <v>97577052.44945471</v>
      </c>
      <c r="W34" s="51">
        <f t="shared" si="74"/>
        <v>97581357.064534009</v>
      </c>
      <c r="X34" s="51">
        <f t="shared" si="75"/>
        <v>98828849.080234587</v>
      </c>
      <c r="Y34" s="51">
        <f t="shared" si="76"/>
        <v>100110668.96106192</v>
      </c>
      <c r="Z34" s="51">
        <f t="shared" si="77"/>
        <v>101275517.82645734</v>
      </c>
      <c r="AA34" s="51">
        <f t="shared" si="78"/>
        <v>102364704.70158133</v>
      </c>
      <c r="AB34" s="51">
        <f t="shared" si="53"/>
        <v>103427058.80637962</v>
      </c>
      <c r="AC34" s="51">
        <f t="shared" si="54"/>
        <v>104514081.85906804</v>
      </c>
      <c r="AD34" s="51">
        <f t="shared" si="55"/>
        <v>106878857.6493568</v>
      </c>
      <c r="AE34" s="51">
        <f t="shared" si="56"/>
        <v>107250543.66452192</v>
      </c>
      <c r="AF34" s="51">
        <f t="shared" si="57"/>
        <v>110313667.10011797</v>
      </c>
      <c r="AH34" s="92">
        <f>[20]Additions!Q24</f>
        <v>2712174.72</v>
      </c>
      <c r="AI34" s="92">
        <f>[20]Additions!R24</f>
        <v>-2015236.18</v>
      </c>
      <c r="AJ34" s="92">
        <f>[20]Additions!S24</f>
        <v>5518148.75</v>
      </c>
      <c r="AK34" s="92">
        <f>[20]Additions!T24</f>
        <v>-141537.97</v>
      </c>
      <c r="AL34" s="92">
        <f>[20]Additions!U24</f>
        <v>-217171.23</v>
      </c>
      <c r="AM34" s="92">
        <f>[20]Additions!V24</f>
        <v>-81.540000000000006</v>
      </c>
      <c r="AN34" s="93">
        <f>SUM($AH34:$AM34)/SUM($AH$46:$AM$46)*'Capital Spending'!J$6*$AN$1</f>
        <v>1247492.0157005847</v>
      </c>
      <c r="AO34" s="93">
        <f>SUM($AH34:$AM34)/SUM($AH$46:$AM$46)*'Capital Spending'!K$6*$AN$1</f>
        <v>1281819.8808273305</v>
      </c>
      <c r="AP34" s="93">
        <f>SUM($AH34:$AM34)/SUM($AH$46:$AM$46)*'Capital Spending'!L$6*$AN$1</f>
        <v>1164848.8653954153</v>
      </c>
      <c r="AQ34" s="93">
        <f>SUM($AH34:$AM34)/SUM($AH$46:$AM$46)*'Capital Spending'!M$6*$AN$1</f>
        <v>1089186.8751239891</v>
      </c>
      <c r="AR34" s="93">
        <f>SUM($AH34:$AM34)/SUM($AH$46:$AM$46)*'Capital Spending'!N$6*$AN$1</f>
        <v>1062354.1047982879</v>
      </c>
      <c r="AS34" s="93">
        <f>SUM($AH34:$AM34)/SUM($AH$46:$AM$46)*'Capital Spending'!O$6*$AN$1</f>
        <v>1087023.0526884214</v>
      </c>
      <c r="AT34" s="93">
        <f>SUM($AH34:$AM34)/SUM($AH$46:$AM$46)*'Capital Spending'!P$6*$AN$1</f>
        <v>2364775.7902887566</v>
      </c>
      <c r="AU34" s="93">
        <f>SUM($AH34:$AM34)/SUM($AH$46:$AM$46)*'Capital Spending'!Q$6*$AN$1</f>
        <v>371686.0151651249</v>
      </c>
      <c r="AV34" s="93">
        <f>SUM($AH34:$AM34)/SUM($AH$46:$AM$46)*'Capital Spending'!R$6*$AN$1</f>
        <v>3063123.4355960526</v>
      </c>
      <c r="AW34" s="93">
        <f>SUM($AH34:$AM34)/SUM($AH$46:$AM$46)*'Capital Spending'!S$6*$AN$1</f>
        <v>36834.285363333249</v>
      </c>
      <c r="AX34" s="93">
        <f>SUM($AH34:$AM34)/SUM($AH$46:$AM$46)*'Capital Spending'!T$6*$AN$1</f>
        <v>15572.40850743699</v>
      </c>
      <c r="AY34" s="93">
        <f>SUM($AH34:$AM34)/SUM($AH$46:$AM$46)*'Capital Spending'!U$6*$AN$1</f>
        <v>4304.6150792942517</v>
      </c>
      <c r="AZ34" s="93">
        <f>SUM($AH34:$AM34)/SUM($AH$46:$AM$46)*'Capital Spending'!V$6*$AN$1</f>
        <v>1247492.0157005847</v>
      </c>
      <c r="BA34" s="93">
        <f>SUM($AH34:$AM34)/SUM($AH$46:$AM$46)*'Capital Spending'!W$6*$AN$1</f>
        <v>1281819.8808273305</v>
      </c>
      <c r="BB34" s="93">
        <f>SUM($AH34:$AM34)/SUM($AH$46:$AM$46)*'Capital Spending'!X$6*$AN$1</f>
        <v>1164848.8653954153</v>
      </c>
      <c r="BC34" s="93">
        <f>SUM($AH34:$AM34)/SUM($AH$46:$AM$46)*'Capital Spending'!Y$6*$AN$1</f>
        <v>1089186.8751239891</v>
      </c>
      <c r="BD34" s="93">
        <f>SUM($AH34:$AM34)/SUM($AH$46:$AM$46)*'Capital Spending'!Z$6*$AN$1</f>
        <v>1062354.1047982879</v>
      </c>
      <c r="BE34" s="93">
        <f>SUM($AH34:$AM34)/SUM($AH$46:$AM$46)*'Capital Spending'!AA$6*$AN$1</f>
        <v>1087023.0526884214</v>
      </c>
      <c r="BF34" s="93">
        <f>SUM($AH34:$AM34)/SUM($AH$46:$AM$46)*'Capital Spending'!AB$6*$AN$1</f>
        <v>2364775.7902887566</v>
      </c>
      <c r="BG34" s="93">
        <f>SUM($AH34:$AM34)/SUM($AH$46:$AM$46)*'Capital Spending'!AC$6*$AN$1</f>
        <v>371686.0151651249</v>
      </c>
      <c r="BH34" s="93">
        <f>SUM($AH34:$AM34)/SUM($AH$46:$AM$46)*'Capital Spending'!AD$6*$AN$1</f>
        <v>3063123.4355960526</v>
      </c>
      <c r="BI34" s="18"/>
      <c r="BJ34" s="101">
        <f t="shared" si="27"/>
        <v>0</v>
      </c>
      <c r="BK34" s="92">
        <f>'[20]Asset Retirements'!Q24</f>
        <v>0</v>
      </c>
      <c r="BL34" s="92">
        <f>'[20]Asset Retirements'!R24</f>
        <v>0</v>
      </c>
      <c r="BM34" s="92">
        <f>'[20]Asset Retirements'!S24</f>
        <v>0</v>
      </c>
      <c r="BN34" s="92">
        <f>'[20]Asset Retirements'!T24</f>
        <v>0</v>
      </c>
      <c r="BO34" s="92">
        <f>'[20]Asset Retirements'!U24</f>
        <v>0</v>
      </c>
      <c r="BP34" s="92">
        <f>'[20]Asset Retirements'!V24</f>
        <v>0</v>
      </c>
      <c r="BQ34" s="51">
        <f t="shared" si="32"/>
        <v>0</v>
      </c>
      <c r="BR34" s="51">
        <f t="shared" si="33"/>
        <v>0</v>
      </c>
      <c r="BS34" s="51">
        <f t="shared" si="34"/>
        <v>0</v>
      </c>
      <c r="BT34" s="51">
        <f t="shared" si="35"/>
        <v>0</v>
      </c>
      <c r="BU34" s="51">
        <f t="shared" si="36"/>
        <v>0</v>
      </c>
      <c r="BV34" s="51">
        <f t="shared" si="37"/>
        <v>0</v>
      </c>
      <c r="BW34" s="51">
        <f t="shared" si="38"/>
        <v>0</v>
      </c>
      <c r="BX34" s="51">
        <f t="shared" si="39"/>
        <v>0</v>
      </c>
      <c r="BY34" s="51">
        <f t="shared" si="40"/>
        <v>0</v>
      </c>
      <c r="BZ34" s="51">
        <f t="shared" si="41"/>
        <v>0</v>
      </c>
      <c r="CA34" s="51">
        <f t="shared" si="42"/>
        <v>0</v>
      </c>
      <c r="CB34" s="51">
        <f t="shared" si="43"/>
        <v>0</v>
      </c>
      <c r="CC34" s="51">
        <f t="shared" si="44"/>
        <v>0</v>
      </c>
      <c r="CD34" s="51">
        <f t="shared" si="45"/>
        <v>0</v>
      </c>
      <c r="CE34" s="51">
        <f t="shared" si="46"/>
        <v>0</v>
      </c>
      <c r="CF34" s="51">
        <f t="shared" si="47"/>
        <v>0</v>
      </c>
      <c r="CG34" s="51">
        <f t="shared" si="48"/>
        <v>0</v>
      </c>
      <c r="CH34" s="51">
        <f t="shared" si="49"/>
        <v>0</v>
      </c>
      <c r="CI34" s="51">
        <f t="shared" si="50"/>
        <v>0</v>
      </c>
      <c r="CJ34" s="51">
        <f t="shared" si="51"/>
        <v>0</v>
      </c>
      <c r="CK34" s="51">
        <f t="shared" si="52"/>
        <v>0</v>
      </c>
      <c r="CL34" s="18"/>
      <c r="CM34" s="92">
        <f>'[20]Assset Transfers Adjustments'!Q24</f>
        <v>0</v>
      </c>
      <c r="CN34" s="92">
        <f>'[20]Assset Transfers Adjustments'!R24</f>
        <v>0</v>
      </c>
      <c r="CO34" s="92">
        <f>'[20]Assset Transfers Adjustments'!S24</f>
        <v>0</v>
      </c>
      <c r="CP34" s="92">
        <f>'[20]Assset Transfers Adjustments'!T24</f>
        <v>0</v>
      </c>
      <c r="CQ34" s="92">
        <f>'[20]Assset Transfers Adjustments'!U24</f>
        <v>0</v>
      </c>
      <c r="CR34" s="92">
        <f>'[20]Assset Transfers Adjustments'!V24</f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8"/>
    </row>
    <row r="35" spans="1:118">
      <c r="A35" s="193">
        <v>39909</v>
      </c>
      <c r="B35" s="60" t="s">
        <v>29</v>
      </c>
      <c r="C35" s="51">
        <f t="shared" si="30"/>
        <v>5514.2169230769223</v>
      </c>
      <c r="D35" s="51">
        <f t="shared" si="31"/>
        <v>0</v>
      </c>
      <c r="E35" s="92">
        <f>'[20]Asset End Balances'!P25</f>
        <v>23894.94</v>
      </c>
      <c r="F35" s="51">
        <f t="shared" si="26"/>
        <v>23894.94</v>
      </c>
      <c r="G35" s="51">
        <f t="shared" si="58"/>
        <v>23894.94</v>
      </c>
      <c r="H35" s="51">
        <f t="shared" si="59"/>
        <v>0</v>
      </c>
      <c r="I35" s="51">
        <f t="shared" si="60"/>
        <v>0</v>
      </c>
      <c r="J35" s="51">
        <f t="shared" si="61"/>
        <v>0</v>
      </c>
      <c r="K35" s="51">
        <f t="shared" si="62"/>
        <v>0</v>
      </c>
      <c r="L35" s="51">
        <f t="shared" si="63"/>
        <v>0</v>
      </c>
      <c r="M35" s="51">
        <f t="shared" si="64"/>
        <v>0</v>
      </c>
      <c r="N35" s="51">
        <f t="shared" si="65"/>
        <v>0</v>
      </c>
      <c r="O35" s="51">
        <f t="shared" si="66"/>
        <v>0</v>
      </c>
      <c r="P35" s="51">
        <f t="shared" si="67"/>
        <v>0</v>
      </c>
      <c r="Q35" s="51">
        <f t="shared" si="68"/>
        <v>0</v>
      </c>
      <c r="R35" s="51">
        <f t="shared" si="69"/>
        <v>0</v>
      </c>
      <c r="S35" s="51">
        <f t="shared" si="70"/>
        <v>0</v>
      </c>
      <c r="T35" s="51">
        <f t="shared" si="71"/>
        <v>0</v>
      </c>
      <c r="U35" s="51">
        <f t="shared" si="72"/>
        <v>0</v>
      </c>
      <c r="V35" s="51">
        <f t="shared" si="73"/>
        <v>0</v>
      </c>
      <c r="W35" s="51">
        <f t="shared" si="74"/>
        <v>0</v>
      </c>
      <c r="X35" s="51">
        <f t="shared" si="75"/>
        <v>0</v>
      </c>
      <c r="Y35" s="51">
        <f t="shared" si="76"/>
        <v>0</v>
      </c>
      <c r="Z35" s="51">
        <f t="shared" si="77"/>
        <v>0</v>
      </c>
      <c r="AA35" s="51">
        <f t="shared" si="78"/>
        <v>0</v>
      </c>
      <c r="AB35" s="51">
        <f t="shared" si="53"/>
        <v>0</v>
      </c>
      <c r="AC35" s="51">
        <f t="shared" si="54"/>
        <v>0</v>
      </c>
      <c r="AD35" s="51">
        <f t="shared" si="55"/>
        <v>0</v>
      </c>
      <c r="AE35" s="51">
        <f t="shared" si="56"/>
        <v>0</v>
      </c>
      <c r="AF35" s="51">
        <f t="shared" si="57"/>
        <v>0</v>
      </c>
      <c r="AH35" s="92">
        <f>[20]Additions!Q25</f>
        <v>0</v>
      </c>
      <c r="AI35" s="92">
        <f>[20]Additions!R25</f>
        <v>0</v>
      </c>
      <c r="AJ35" s="92">
        <f>[20]Additions!S25</f>
        <v>0</v>
      </c>
      <c r="AK35" s="92">
        <f>[20]Additions!T25</f>
        <v>0</v>
      </c>
      <c r="AL35" s="92">
        <f>[20]Additions!U25</f>
        <v>0</v>
      </c>
      <c r="AM35" s="92">
        <f>[20]Additions!V25</f>
        <v>0</v>
      </c>
      <c r="AN35" s="93">
        <f>SUM($AH35:$AM35)/SUM($AH$46:$AM$46)*'Capital Spending'!J$6*$AN$1</f>
        <v>0</v>
      </c>
      <c r="AO35" s="93">
        <f>SUM($AH35:$AM35)/SUM($AH$46:$AM$46)*'Capital Spending'!K$6*$AN$1</f>
        <v>0</v>
      </c>
      <c r="AP35" s="93">
        <f>SUM($AH35:$AM35)/SUM($AH$46:$AM$46)*'Capital Spending'!L$6*$AN$1</f>
        <v>0</v>
      </c>
      <c r="AQ35" s="93">
        <f>SUM($AH35:$AM35)/SUM($AH$46:$AM$46)*'Capital Spending'!M$6*$AN$1</f>
        <v>0</v>
      </c>
      <c r="AR35" s="93">
        <f>SUM($AH35:$AM35)/SUM($AH$46:$AM$46)*'Capital Spending'!N$6*$AN$1</f>
        <v>0</v>
      </c>
      <c r="AS35" s="93">
        <f>SUM($AH35:$AM35)/SUM($AH$46:$AM$46)*'Capital Spending'!O$6*$AN$1</f>
        <v>0</v>
      </c>
      <c r="AT35" s="93">
        <f>SUM($AH35:$AM35)/SUM($AH$46:$AM$46)*'Capital Spending'!P$6*$AN$1</f>
        <v>0</v>
      </c>
      <c r="AU35" s="93">
        <f>SUM($AH35:$AM35)/SUM($AH$46:$AM$46)*'Capital Spending'!Q$6*$AN$1</f>
        <v>0</v>
      </c>
      <c r="AV35" s="93">
        <f>SUM($AH35:$AM35)/SUM($AH$46:$AM$46)*'Capital Spending'!R$6*$AN$1</f>
        <v>0</v>
      </c>
      <c r="AW35" s="93">
        <f>SUM($AH35:$AM35)/SUM($AH$46:$AM$46)*'Capital Spending'!S$6*$AN$1</f>
        <v>0</v>
      </c>
      <c r="AX35" s="93">
        <f>SUM($AH35:$AM35)/SUM($AH$46:$AM$46)*'Capital Spending'!T$6*$AN$1</f>
        <v>0</v>
      </c>
      <c r="AY35" s="93">
        <f>SUM($AH35:$AM35)/SUM($AH$46:$AM$46)*'Capital Spending'!U$6*$AN$1</f>
        <v>0</v>
      </c>
      <c r="AZ35" s="93">
        <f>SUM($AH35:$AM35)/SUM($AH$46:$AM$46)*'Capital Spending'!V$6*$AN$1</f>
        <v>0</v>
      </c>
      <c r="BA35" s="93">
        <f>SUM($AH35:$AM35)/SUM($AH$46:$AM$46)*'Capital Spending'!W$6*$AN$1</f>
        <v>0</v>
      </c>
      <c r="BB35" s="93">
        <f>SUM($AH35:$AM35)/SUM($AH$46:$AM$46)*'Capital Spending'!X$6*$AN$1</f>
        <v>0</v>
      </c>
      <c r="BC35" s="93">
        <f>SUM($AH35:$AM35)/SUM($AH$46:$AM$46)*'Capital Spending'!Y$6*$AN$1</f>
        <v>0</v>
      </c>
      <c r="BD35" s="93">
        <f>SUM($AH35:$AM35)/SUM($AH$46:$AM$46)*'Capital Spending'!Z$6*$AN$1</f>
        <v>0</v>
      </c>
      <c r="BE35" s="93">
        <f>SUM($AH35:$AM35)/SUM($AH$46:$AM$46)*'Capital Spending'!AA$6*$AN$1</f>
        <v>0</v>
      </c>
      <c r="BF35" s="93">
        <f>SUM($AH35:$AM35)/SUM($AH$46:$AM$46)*'Capital Spending'!AB$6*$AN$1</f>
        <v>0</v>
      </c>
      <c r="BG35" s="93">
        <f>SUM($AH35:$AM35)/SUM($AH$46:$AM$46)*'Capital Spending'!AC$6*$AN$1</f>
        <v>0</v>
      </c>
      <c r="BH35" s="93">
        <f>SUM($AH35:$AM35)/SUM($AH$46:$AM$46)*'Capital Spending'!AD$6*$AN$1</f>
        <v>0</v>
      </c>
      <c r="BI35" s="18"/>
      <c r="BJ35" s="101">
        <f t="shared" si="27"/>
        <v>0</v>
      </c>
      <c r="BK35" s="92">
        <f>'[20]Asset Retirements'!Q25</f>
        <v>0</v>
      </c>
      <c r="BL35" s="92">
        <f>'[20]Asset Retirements'!R25</f>
        <v>0</v>
      </c>
      <c r="BM35" s="92">
        <f>'[20]Asset Retirements'!S25</f>
        <v>0</v>
      </c>
      <c r="BN35" s="92">
        <f>'[20]Asset Retirements'!T25</f>
        <v>0</v>
      </c>
      <c r="BO35" s="92">
        <f>'[20]Asset Retirements'!U25</f>
        <v>0</v>
      </c>
      <c r="BP35" s="92">
        <f>'[20]Asset Retirements'!V25</f>
        <v>0</v>
      </c>
      <c r="BQ35" s="51">
        <f t="shared" si="32"/>
        <v>0</v>
      </c>
      <c r="BR35" s="51">
        <f t="shared" si="33"/>
        <v>0</v>
      </c>
      <c r="BS35" s="51">
        <f t="shared" si="34"/>
        <v>0</v>
      </c>
      <c r="BT35" s="51">
        <f t="shared" si="35"/>
        <v>0</v>
      </c>
      <c r="BU35" s="51">
        <f t="shared" si="36"/>
        <v>0</v>
      </c>
      <c r="BV35" s="51">
        <f t="shared" si="37"/>
        <v>0</v>
      </c>
      <c r="BW35" s="51">
        <f t="shared" si="38"/>
        <v>0</v>
      </c>
      <c r="BX35" s="51">
        <f t="shared" si="39"/>
        <v>0</v>
      </c>
      <c r="BY35" s="51">
        <f t="shared" si="40"/>
        <v>0</v>
      </c>
      <c r="BZ35" s="51">
        <f t="shared" si="41"/>
        <v>0</v>
      </c>
      <c r="CA35" s="51">
        <f t="shared" si="42"/>
        <v>0</v>
      </c>
      <c r="CB35" s="51">
        <f t="shared" si="43"/>
        <v>0</v>
      </c>
      <c r="CC35" s="51">
        <f t="shared" si="44"/>
        <v>0</v>
      </c>
      <c r="CD35" s="51">
        <f t="shared" si="45"/>
        <v>0</v>
      </c>
      <c r="CE35" s="51">
        <f t="shared" si="46"/>
        <v>0</v>
      </c>
      <c r="CF35" s="51">
        <f t="shared" si="47"/>
        <v>0</v>
      </c>
      <c r="CG35" s="51">
        <f t="shared" si="48"/>
        <v>0</v>
      </c>
      <c r="CH35" s="51">
        <f t="shared" si="49"/>
        <v>0</v>
      </c>
      <c r="CI35" s="51">
        <f t="shared" si="50"/>
        <v>0</v>
      </c>
      <c r="CJ35" s="51">
        <f t="shared" si="51"/>
        <v>0</v>
      </c>
      <c r="CK35" s="51">
        <f t="shared" si="52"/>
        <v>0</v>
      </c>
      <c r="CL35" s="18"/>
      <c r="CM35" s="92">
        <f>'[20]Assset Transfers Adjustments'!Q25</f>
        <v>0</v>
      </c>
      <c r="CN35" s="92">
        <f>'[20]Assset Transfers Adjustments'!R25</f>
        <v>0</v>
      </c>
      <c r="CO35" s="92">
        <f>'[20]Assset Transfers Adjustments'!S25</f>
        <v>-23894.94</v>
      </c>
      <c r="CP35" s="92">
        <f>'[20]Assset Transfers Adjustments'!T25</f>
        <v>0</v>
      </c>
      <c r="CQ35" s="92">
        <f>'[20]Assset Transfers Adjustments'!U25</f>
        <v>0</v>
      </c>
      <c r="CR35" s="92">
        <f>'[20]Assset Transfers Adjustments'!V25</f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8"/>
    </row>
    <row r="36" spans="1:118">
      <c r="A36" s="56">
        <v>39921</v>
      </c>
      <c r="B36" t="s">
        <v>160</v>
      </c>
      <c r="C36" s="51">
        <f t="shared" si="30"/>
        <v>1370171.6381158042</v>
      </c>
      <c r="D36" s="51">
        <f t="shared" si="31"/>
        <v>2089375.8612933806</v>
      </c>
      <c r="E36" s="92">
        <f>'[20]Asset End Balances'!P26</f>
        <v>1063472.95</v>
      </c>
      <c r="F36" s="51">
        <f t="shared" si="26"/>
        <v>1063472.95</v>
      </c>
      <c r="G36" s="51">
        <f t="shared" si="58"/>
        <v>1323839.26</v>
      </c>
      <c r="H36" s="51">
        <f t="shared" si="59"/>
        <v>1323830.6499999999</v>
      </c>
      <c r="I36" s="51">
        <f t="shared" si="60"/>
        <v>1324076.47</v>
      </c>
      <c r="J36" s="51">
        <f t="shared" si="61"/>
        <v>1324530.7</v>
      </c>
      <c r="K36" s="51">
        <f t="shared" si="62"/>
        <v>1324655.06</v>
      </c>
      <c r="L36" s="51">
        <f t="shared" si="63"/>
        <v>1380291.3472144566</v>
      </c>
      <c r="M36" s="51">
        <f t="shared" si="64"/>
        <v>1437458.6061222097</v>
      </c>
      <c r="N36" s="51">
        <f t="shared" si="65"/>
        <v>1489409.1318337331</v>
      </c>
      <c r="O36" s="51">
        <f t="shared" si="66"/>
        <v>1537985.2453895246</v>
      </c>
      <c r="P36" s="51">
        <f t="shared" si="67"/>
        <v>1585364.657324936</v>
      </c>
      <c r="Q36" s="51">
        <f t="shared" si="68"/>
        <v>1633844.2676205935</v>
      </c>
      <c r="R36" s="51">
        <f t="shared" si="69"/>
        <v>1739309.7482893509</v>
      </c>
      <c r="S36" s="51">
        <f t="shared" si="70"/>
        <v>1755886.3913724816</v>
      </c>
      <c r="T36" s="51">
        <f t="shared" si="71"/>
        <v>1892497.1376468358</v>
      </c>
      <c r="U36" s="51">
        <f t="shared" si="72"/>
        <v>1894139.8919522914</v>
      </c>
      <c r="V36" s="51">
        <f t="shared" si="73"/>
        <v>1894834.3981947654</v>
      </c>
      <c r="W36" s="51">
        <f t="shared" si="74"/>
        <v>1895026.3776205934</v>
      </c>
      <c r="X36" s="51">
        <f t="shared" si="75"/>
        <v>1950662.6648350502</v>
      </c>
      <c r="Y36" s="51">
        <f t="shared" si="76"/>
        <v>2007829.9237428033</v>
      </c>
      <c r="Z36" s="51">
        <f t="shared" si="77"/>
        <v>2059780.4494543266</v>
      </c>
      <c r="AA36" s="51">
        <f t="shared" si="78"/>
        <v>2108356.563010118</v>
      </c>
      <c r="AB36" s="51">
        <f t="shared" si="53"/>
        <v>2155735.9749455294</v>
      </c>
      <c r="AC36" s="51">
        <f t="shared" si="54"/>
        <v>2204215.5852411869</v>
      </c>
      <c r="AD36" s="51">
        <f t="shared" si="55"/>
        <v>2309681.065909944</v>
      </c>
      <c r="AE36" s="51">
        <f t="shared" si="56"/>
        <v>2326257.7089930745</v>
      </c>
      <c r="AF36" s="51">
        <f t="shared" si="57"/>
        <v>2462868.4552674289</v>
      </c>
      <c r="AH36" s="92">
        <f>[20]Additions!Q26</f>
        <v>0</v>
      </c>
      <c r="AI36" s="92">
        <f>[20]Additions!R26</f>
        <v>260366.31</v>
      </c>
      <c r="AJ36" s="92">
        <f>[20]Additions!S26</f>
        <v>-8.61</v>
      </c>
      <c r="AK36" s="92">
        <f>[20]Additions!T26</f>
        <v>245.82</v>
      </c>
      <c r="AL36" s="92">
        <f>[20]Additions!U26</f>
        <v>454.23</v>
      </c>
      <c r="AM36" s="92">
        <f>[20]Additions!V26</f>
        <v>124.36</v>
      </c>
      <c r="AN36" s="93">
        <f>SUM($AH36:$AM36)/SUM($AH$46:$AM$46)*'Capital Spending'!J$6*$AN$1</f>
        <v>55636.287214456708</v>
      </c>
      <c r="AO36" s="93">
        <f>SUM($AH36:$AM36)/SUM($AH$46:$AM$46)*'Capital Spending'!K$6*$AN$1</f>
        <v>57167.258907753021</v>
      </c>
      <c r="AP36" s="93">
        <f>SUM($AH36:$AM36)/SUM($AH$46:$AM$46)*'Capital Spending'!L$6*$AN$1</f>
        <v>51950.525711523369</v>
      </c>
      <c r="AQ36" s="93">
        <f>SUM($AH36:$AM36)/SUM($AH$46:$AM$46)*'Capital Spending'!M$6*$AN$1</f>
        <v>48576.113555791504</v>
      </c>
      <c r="AR36" s="93">
        <f>SUM($AH36:$AM36)/SUM($AH$46:$AM$46)*'Capital Spending'!N$6*$AN$1</f>
        <v>47379.411935411292</v>
      </c>
      <c r="AS36" s="93">
        <f>SUM($AH36:$AM36)/SUM($AH$46:$AM$46)*'Capital Spending'!O$6*$AN$1</f>
        <v>48479.610295657432</v>
      </c>
      <c r="AT36" s="93">
        <f>SUM($AH36:$AM36)/SUM($AH$46:$AM$46)*'Capital Spending'!P$6*$AN$1</f>
        <v>105465.4806687573</v>
      </c>
      <c r="AU36" s="93">
        <f>SUM($AH36:$AM36)/SUM($AH$46:$AM$46)*'Capital Spending'!Q$6*$AN$1</f>
        <v>16576.643083130642</v>
      </c>
      <c r="AV36" s="93">
        <f>SUM($AH36:$AM36)/SUM($AH$46:$AM$46)*'Capital Spending'!R$6*$AN$1</f>
        <v>136610.74627435426</v>
      </c>
      <c r="AW36" s="93">
        <f>SUM($AH36:$AM36)/SUM($AH$46:$AM$46)*'Capital Spending'!S$6*$AN$1</f>
        <v>1642.7543054556374</v>
      </c>
      <c r="AX36" s="93">
        <f>SUM($AH36:$AM36)/SUM($AH$46:$AM$46)*'Capital Spending'!T$6*$AN$1</f>
        <v>694.50624247406734</v>
      </c>
      <c r="AY36" s="93">
        <f>SUM($AH36:$AM36)/SUM($AH$46:$AM$46)*'Capital Spending'!U$6*$AN$1</f>
        <v>191.97942582806709</v>
      </c>
      <c r="AZ36" s="93">
        <f>SUM($AH36:$AM36)/SUM($AH$46:$AM$46)*'Capital Spending'!V$6*$AN$1</f>
        <v>55636.287214456708</v>
      </c>
      <c r="BA36" s="93">
        <f>SUM($AH36:$AM36)/SUM($AH$46:$AM$46)*'Capital Spending'!W$6*$AN$1</f>
        <v>57167.258907753021</v>
      </c>
      <c r="BB36" s="93">
        <f>SUM($AH36:$AM36)/SUM($AH$46:$AM$46)*'Capital Spending'!X$6*$AN$1</f>
        <v>51950.525711523369</v>
      </c>
      <c r="BC36" s="93">
        <f>SUM($AH36:$AM36)/SUM($AH$46:$AM$46)*'Capital Spending'!Y$6*$AN$1</f>
        <v>48576.113555791504</v>
      </c>
      <c r="BD36" s="93">
        <f>SUM($AH36:$AM36)/SUM($AH$46:$AM$46)*'Capital Spending'!Z$6*$AN$1</f>
        <v>47379.411935411292</v>
      </c>
      <c r="BE36" s="93">
        <f>SUM($AH36:$AM36)/SUM($AH$46:$AM$46)*'Capital Spending'!AA$6*$AN$1</f>
        <v>48479.610295657432</v>
      </c>
      <c r="BF36" s="93">
        <f>SUM($AH36:$AM36)/SUM($AH$46:$AM$46)*'Capital Spending'!AB$6*$AN$1</f>
        <v>105465.4806687573</v>
      </c>
      <c r="BG36" s="93">
        <f>SUM($AH36:$AM36)/SUM($AH$46:$AM$46)*'Capital Spending'!AC$6*$AN$1</f>
        <v>16576.643083130642</v>
      </c>
      <c r="BH36" s="93">
        <f>SUM($AH36:$AM36)/SUM($AH$46:$AM$46)*'Capital Spending'!AD$6*$AN$1</f>
        <v>136610.74627435426</v>
      </c>
      <c r="BI36" s="18"/>
      <c r="BJ36" s="101">
        <f t="shared" si="27"/>
        <v>0</v>
      </c>
      <c r="BK36" s="92">
        <f>'[20]Asset Retirements'!Q26</f>
        <v>0</v>
      </c>
      <c r="BL36" s="92">
        <f>'[20]Asset Retirements'!R26</f>
        <v>0</v>
      </c>
      <c r="BM36" s="92">
        <f>'[20]Asset Retirements'!S26</f>
        <v>0</v>
      </c>
      <c r="BN36" s="92">
        <f>'[20]Asset Retirements'!T26</f>
        <v>0</v>
      </c>
      <c r="BO36" s="92">
        <f>'[20]Asset Retirements'!U26</f>
        <v>0</v>
      </c>
      <c r="BP36" s="92">
        <f>'[20]Asset Retirements'!V26</f>
        <v>0</v>
      </c>
      <c r="BQ36" s="51">
        <f t="shared" si="32"/>
        <v>0</v>
      </c>
      <c r="BR36" s="51">
        <f t="shared" si="33"/>
        <v>0</v>
      </c>
      <c r="BS36" s="51">
        <f t="shared" si="34"/>
        <v>0</v>
      </c>
      <c r="BT36" s="51">
        <f t="shared" si="35"/>
        <v>0</v>
      </c>
      <c r="BU36" s="51">
        <f t="shared" si="36"/>
        <v>0</v>
      </c>
      <c r="BV36" s="51">
        <f t="shared" si="37"/>
        <v>0</v>
      </c>
      <c r="BW36" s="51">
        <f t="shared" si="38"/>
        <v>0</v>
      </c>
      <c r="BX36" s="51">
        <f t="shared" si="39"/>
        <v>0</v>
      </c>
      <c r="BY36" s="51">
        <f t="shared" si="40"/>
        <v>0</v>
      </c>
      <c r="BZ36" s="51">
        <f t="shared" si="41"/>
        <v>0</v>
      </c>
      <c r="CA36" s="51">
        <f t="shared" si="42"/>
        <v>0</v>
      </c>
      <c r="CB36" s="51">
        <f t="shared" si="43"/>
        <v>0</v>
      </c>
      <c r="CC36" s="51">
        <f t="shared" si="44"/>
        <v>0</v>
      </c>
      <c r="CD36" s="51">
        <f t="shared" si="45"/>
        <v>0</v>
      </c>
      <c r="CE36" s="51">
        <f t="shared" si="46"/>
        <v>0</v>
      </c>
      <c r="CF36" s="51">
        <f t="shared" si="47"/>
        <v>0</v>
      </c>
      <c r="CG36" s="51">
        <f t="shared" si="48"/>
        <v>0</v>
      </c>
      <c r="CH36" s="51">
        <f t="shared" si="49"/>
        <v>0</v>
      </c>
      <c r="CI36" s="51">
        <f t="shared" si="50"/>
        <v>0</v>
      </c>
      <c r="CJ36" s="51">
        <f t="shared" si="51"/>
        <v>0</v>
      </c>
      <c r="CK36" s="51">
        <f t="shared" si="52"/>
        <v>0</v>
      </c>
      <c r="CL36" s="18"/>
      <c r="CM36" s="92">
        <f>'[20]Assset Transfers Adjustments'!Q26</f>
        <v>0</v>
      </c>
      <c r="CN36" s="92">
        <f>'[20]Assset Transfers Adjustments'!R26</f>
        <v>0</v>
      </c>
      <c r="CO36" s="92">
        <f>'[20]Assset Transfers Adjustments'!S26</f>
        <v>0</v>
      </c>
      <c r="CP36" s="92">
        <f>'[20]Assset Transfers Adjustments'!T26</f>
        <v>0</v>
      </c>
      <c r="CQ36" s="92">
        <f>'[20]Assset Transfers Adjustments'!U26</f>
        <v>0</v>
      </c>
      <c r="CR36" s="92">
        <f>'[20]Assset Transfers Adjustments'!V26</f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8"/>
    </row>
    <row r="37" spans="1:118">
      <c r="A37" s="56">
        <v>39922</v>
      </c>
      <c r="B37" t="s">
        <v>161</v>
      </c>
      <c r="C37" s="51">
        <f t="shared" si="30"/>
        <v>5698666.9478630405</v>
      </c>
      <c r="D37" s="51">
        <f t="shared" si="31"/>
        <v>10014221.798251178</v>
      </c>
      <c r="E37" s="92">
        <f>'[20]Asset End Balances'!P27</f>
        <v>3858250.14</v>
      </c>
      <c r="F37" s="51">
        <f t="shared" si="26"/>
        <v>3858986.99</v>
      </c>
      <c r="G37" s="51">
        <f t="shared" si="58"/>
        <v>5420617.75</v>
      </c>
      <c r="H37" s="51">
        <f t="shared" si="59"/>
        <v>5420537.5700000003</v>
      </c>
      <c r="I37" s="51">
        <f t="shared" si="60"/>
        <v>5422012.4199999999</v>
      </c>
      <c r="J37" s="51">
        <f t="shared" si="61"/>
        <v>5424737.7599999998</v>
      </c>
      <c r="K37" s="51">
        <f t="shared" si="62"/>
        <v>5425483.8899999997</v>
      </c>
      <c r="L37" s="51">
        <f t="shared" si="63"/>
        <v>5759331.6678864332</v>
      </c>
      <c r="M37" s="51">
        <f t="shared" si="64"/>
        <v>6102366.1029601777</v>
      </c>
      <c r="N37" s="51">
        <f t="shared" si="65"/>
        <v>6414097.3207887728</v>
      </c>
      <c r="O37" s="51">
        <f t="shared" si="66"/>
        <v>6705580.2428329699</v>
      </c>
      <c r="P37" s="51">
        <f t="shared" si="67"/>
        <v>6989882.3086993089</v>
      </c>
      <c r="Q37" s="51">
        <f t="shared" si="68"/>
        <v>7280786.1590518532</v>
      </c>
      <c r="R37" s="51">
        <f t="shared" si="69"/>
        <v>7913636.0152845373</v>
      </c>
      <c r="S37" s="51">
        <f t="shared" si="70"/>
        <v>8013104.8284493685</v>
      </c>
      <c r="T37" s="51">
        <f t="shared" si="71"/>
        <v>8832843.1029194482</v>
      </c>
      <c r="U37" s="51">
        <f t="shared" si="72"/>
        <v>8842700.5161644369</v>
      </c>
      <c r="V37" s="51">
        <f t="shared" si="73"/>
        <v>8846867.9287900217</v>
      </c>
      <c r="W37" s="51">
        <f t="shared" si="74"/>
        <v>8848019.9090518523</v>
      </c>
      <c r="X37" s="51">
        <f t="shared" si="75"/>
        <v>9181867.6869382858</v>
      </c>
      <c r="Y37" s="51">
        <f t="shared" si="76"/>
        <v>9524902.1220120303</v>
      </c>
      <c r="Z37" s="51">
        <f t="shared" si="77"/>
        <v>9836633.3398406263</v>
      </c>
      <c r="AA37" s="51">
        <f t="shared" si="78"/>
        <v>10128116.261884823</v>
      </c>
      <c r="AB37" s="51">
        <f t="shared" si="53"/>
        <v>10412418.327751163</v>
      </c>
      <c r="AC37" s="51">
        <f t="shared" si="54"/>
        <v>10703322.178103708</v>
      </c>
      <c r="AD37" s="51">
        <f t="shared" si="55"/>
        <v>11336172.034336392</v>
      </c>
      <c r="AE37" s="51">
        <f t="shared" si="56"/>
        <v>11435640.847501224</v>
      </c>
      <c r="AF37" s="51">
        <f t="shared" si="57"/>
        <v>12255379.121971305</v>
      </c>
      <c r="AH37" s="92">
        <f>[20]Additions!Q27</f>
        <v>736.85</v>
      </c>
      <c r="AI37" s="92">
        <f>[20]Additions!R27</f>
        <v>1561630.76</v>
      </c>
      <c r="AJ37" s="92">
        <f>[20]Additions!S27</f>
        <v>-80.180000000000007</v>
      </c>
      <c r="AK37" s="92">
        <f>[20]Additions!T27</f>
        <v>1474.85</v>
      </c>
      <c r="AL37" s="92">
        <f>[20]Additions!U27</f>
        <v>2725.34</v>
      </c>
      <c r="AM37" s="92">
        <f>[20]Additions!V27</f>
        <v>746.13</v>
      </c>
      <c r="AN37" s="93">
        <f>SUM($AH37:$AM37)/SUM($AH$46:$AM$46)*'Capital Spending'!J$6*$AN$1</f>
        <v>333847.77788643353</v>
      </c>
      <c r="AO37" s="93">
        <f>SUM($AH37:$AM37)/SUM($AH$46:$AM$46)*'Capital Spending'!K$6*$AN$1</f>
        <v>343034.4350737448</v>
      </c>
      <c r="AP37" s="93">
        <f>SUM($AH37:$AM37)/SUM($AH$46:$AM$46)*'Capital Spending'!L$6*$AN$1</f>
        <v>311731.21782859555</v>
      </c>
      <c r="AQ37" s="93">
        <f>SUM($AH37:$AM37)/SUM($AH$46:$AM$46)*'Capital Spending'!M$6*$AN$1</f>
        <v>291482.92204419733</v>
      </c>
      <c r="AR37" s="93">
        <f>SUM($AH37:$AM37)/SUM($AH$46:$AM$46)*'Capital Spending'!N$6*$AN$1</f>
        <v>284302.06586633902</v>
      </c>
      <c r="AS37" s="93">
        <f>SUM($AH37:$AM37)/SUM($AH$46:$AM$46)*'Capital Spending'!O$6*$AN$1</f>
        <v>290903.85035254451</v>
      </c>
      <c r="AT37" s="93">
        <f>SUM($AH37:$AM37)/SUM($AH$46:$AM$46)*'Capital Spending'!P$6*$AN$1</f>
        <v>632849.85623268387</v>
      </c>
      <c r="AU37" s="93">
        <f>SUM($AH37:$AM37)/SUM($AH$46:$AM$46)*'Capital Spending'!Q$6*$AN$1</f>
        <v>99468.813164831241</v>
      </c>
      <c r="AV37" s="93">
        <f>SUM($AH37:$AM37)/SUM($AH$46:$AM$46)*'Capital Spending'!R$6*$AN$1</f>
        <v>819738.27447008062</v>
      </c>
      <c r="AW37" s="93">
        <f>SUM($AH37:$AM37)/SUM($AH$46:$AM$46)*'Capital Spending'!S$6*$AN$1</f>
        <v>9857.4132449878925</v>
      </c>
      <c r="AX37" s="93">
        <f>SUM($AH37:$AM37)/SUM($AH$46:$AM$46)*'Capital Spending'!T$6*$AN$1</f>
        <v>4167.412625585428</v>
      </c>
      <c r="AY37" s="93">
        <f>SUM($AH37:$AM37)/SUM($AH$46:$AM$46)*'Capital Spending'!U$6*$AN$1</f>
        <v>1151.9802618309825</v>
      </c>
      <c r="AZ37" s="93">
        <f>SUM($AH37:$AM37)/SUM($AH$46:$AM$46)*'Capital Spending'!V$6*$AN$1</f>
        <v>333847.77788643353</v>
      </c>
      <c r="BA37" s="93">
        <f>SUM($AH37:$AM37)/SUM($AH$46:$AM$46)*'Capital Spending'!W$6*$AN$1</f>
        <v>343034.4350737448</v>
      </c>
      <c r="BB37" s="93">
        <f>SUM($AH37:$AM37)/SUM($AH$46:$AM$46)*'Capital Spending'!X$6*$AN$1</f>
        <v>311731.21782859555</v>
      </c>
      <c r="BC37" s="93">
        <f>SUM($AH37:$AM37)/SUM($AH$46:$AM$46)*'Capital Spending'!Y$6*$AN$1</f>
        <v>291482.92204419733</v>
      </c>
      <c r="BD37" s="93">
        <f>SUM($AH37:$AM37)/SUM($AH$46:$AM$46)*'Capital Spending'!Z$6*$AN$1</f>
        <v>284302.06586633902</v>
      </c>
      <c r="BE37" s="93">
        <f>SUM($AH37:$AM37)/SUM($AH$46:$AM$46)*'Capital Spending'!AA$6*$AN$1</f>
        <v>290903.85035254451</v>
      </c>
      <c r="BF37" s="93">
        <f>SUM($AH37:$AM37)/SUM($AH$46:$AM$46)*'Capital Spending'!AB$6*$AN$1</f>
        <v>632849.85623268387</v>
      </c>
      <c r="BG37" s="93">
        <f>SUM($AH37:$AM37)/SUM($AH$46:$AM$46)*'Capital Spending'!AC$6*$AN$1</f>
        <v>99468.813164831241</v>
      </c>
      <c r="BH37" s="93">
        <f>SUM($AH37:$AM37)/SUM($AH$46:$AM$46)*'Capital Spending'!AD$6*$AN$1</f>
        <v>819738.27447008062</v>
      </c>
      <c r="BI37" s="18"/>
      <c r="BJ37" s="101">
        <f t="shared" si="27"/>
        <v>0</v>
      </c>
      <c r="BK37" s="92">
        <f>'[20]Asset Retirements'!Q27</f>
        <v>0</v>
      </c>
      <c r="BL37" s="92">
        <f>'[20]Asset Retirements'!R27</f>
        <v>0</v>
      </c>
      <c r="BM37" s="92">
        <f>'[20]Asset Retirements'!S27</f>
        <v>0</v>
      </c>
      <c r="BN37" s="92">
        <f>'[20]Asset Retirements'!T27</f>
        <v>0</v>
      </c>
      <c r="BO37" s="92">
        <f>'[20]Asset Retirements'!U27</f>
        <v>0</v>
      </c>
      <c r="BP37" s="92">
        <f>'[20]Asset Retirements'!V27</f>
        <v>0</v>
      </c>
      <c r="BQ37" s="51">
        <f t="shared" si="32"/>
        <v>0</v>
      </c>
      <c r="BR37" s="51">
        <f t="shared" si="33"/>
        <v>0</v>
      </c>
      <c r="BS37" s="51">
        <f t="shared" si="34"/>
        <v>0</v>
      </c>
      <c r="BT37" s="51">
        <f t="shared" si="35"/>
        <v>0</v>
      </c>
      <c r="BU37" s="51">
        <f t="shared" si="36"/>
        <v>0</v>
      </c>
      <c r="BV37" s="51">
        <f t="shared" si="37"/>
        <v>0</v>
      </c>
      <c r="BW37" s="51">
        <f t="shared" si="38"/>
        <v>0</v>
      </c>
      <c r="BX37" s="51">
        <f t="shared" si="39"/>
        <v>0</v>
      </c>
      <c r="BY37" s="51">
        <f t="shared" si="40"/>
        <v>0</v>
      </c>
      <c r="BZ37" s="51">
        <f t="shared" si="41"/>
        <v>0</v>
      </c>
      <c r="CA37" s="51">
        <f t="shared" si="42"/>
        <v>0</v>
      </c>
      <c r="CB37" s="51">
        <f t="shared" si="43"/>
        <v>0</v>
      </c>
      <c r="CC37" s="51">
        <f t="shared" si="44"/>
        <v>0</v>
      </c>
      <c r="CD37" s="51">
        <f t="shared" si="45"/>
        <v>0</v>
      </c>
      <c r="CE37" s="51">
        <f t="shared" si="46"/>
        <v>0</v>
      </c>
      <c r="CF37" s="51">
        <f t="shared" si="47"/>
        <v>0</v>
      </c>
      <c r="CG37" s="51">
        <f t="shared" si="48"/>
        <v>0</v>
      </c>
      <c r="CH37" s="51">
        <f t="shared" si="49"/>
        <v>0</v>
      </c>
      <c r="CI37" s="51">
        <f t="shared" si="50"/>
        <v>0</v>
      </c>
      <c r="CJ37" s="51">
        <f t="shared" si="51"/>
        <v>0</v>
      </c>
      <c r="CK37" s="51">
        <f t="shared" si="52"/>
        <v>0</v>
      </c>
      <c r="CL37" s="18"/>
      <c r="CM37" s="92">
        <f>'[20]Assset Transfers Adjustments'!Q27</f>
        <v>0</v>
      </c>
      <c r="CN37" s="92">
        <f>'[20]Assset Transfers Adjustments'!R27</f>
        <v>0</v>
      </c>
      <c r="CO37" s="92">
        <f>'[20]Assset Transfers Adjustments'!S27</f>
        <v>0</v>
      </c>
      <c r="CP37" s="92">
        <f>'[20]Assset Transfers Adjustments'!T27</f>
        <v>0</v>
      </c>
      <c r="CQ37" s="92">
        <f>'[20]Assset Transfers Adjustments'!U27</f>
        <v>0</v>
      </c>
      <c r="CR37" s="92">
        <f>'[20]Assset Transfers Adjustments'!V27</f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0</v>
      </c>
      <c r="DJ37" s="17">
        <v>0</v>
      </c>
      <c r="DK37" s="17">
        <v>0</v>
      </c>
      <c r="DL37" s="17">
        <v>0</v>
      </c>
      <c r="DM37" s="17">
        <v>0</v>
      </c>
      <c r="DN37" s="18"/>
    </row>
    <row r="38" spans="1:118">
      <c r="A38" s="56">
        <v>39923</v>
      </c>
      <c r="B38" t="s">
        <v>162</v>
      </c>
      <c r="C38" s="51">
        <f t="shared" si="30"/>
        <v>199987.15019597823</v>
      </c>
      <c r="D38" s="51">
        <f t="shared" si="31"/>
        <v>658562.38575463369</v>
      </c>
      <c r="E38" s="92">
        <f>'[20]Asset End Balances'!P28</f>
        <v>22205.23</v>
      </c>
      <c r="F38" s="51">
        <f t="shared" si="26"/>
        <v>22205.23</v>
      </c>
      <c r="G38" s="51">
        <f t="shared" si="58"/>
        <v>22205.23</v>
      </c>
      <c r="H38" s="51">
        <f t="shared" si="59"/>
        <v>182872.94</v>
      </c>
      <c r="I38" s="51">
        <f t="shared" si="60"/>
        <v>184170.83000000002</v>
      </c>
      <c r="J38" s="51">
        <f t="shared" si="61"/>
        <v>184170.83000000002</v>
      </c>
      <c r="K38" s="51">
        <f t="shared" si="62"/>
        <v>184213.84000000003</v>
      </c>
      <c r="L38" s="51">
        <f t="shared" si="63"/>
        <v>218724.46386001442</v>
      </c>
      <c r="M38" s="51">
        <f t="shared" si="64"/>
        <v>254184.73391126405</v>
      </c>
      <c r="N38" s="51">
        <f t="shared" si="65"/>
        <v>286409.11734737753</v>
      </c>
      <c r="O38" s="51">
        <f t="shared" si="66"/>
        <v>316540.38719727629</v>
      </c>
      <c r="P38" s="51">
        <f t="shared" si="67"/>
        <v>345929.35518698045</v>
      </c>
      <c r="Q38" s="51">
        <f t="shared" si="68"/>
        <v>376000.76504480396</v>
      </c>
      <c r="R38" s="51">
        <f t="shared" si="69"/>
        <v>441419.93148819951</v>
      </c>
      <c r="S38" s="51">
        <f t="shared" si="70"/>
        <v>451702.25482330122</v>
      </c>
      <c r="T38" s="51">
        <f t="shared" si="71"/>
        <v>536440.51317863353</v>
      </c>
      <c r="U38" s="51">
        <f t="shared" si="72"/>
        <v>537459.49698881246</v>
      </c>
      <c r="V38" s="51">
        <f t="shared" si="73"/>
        <v>537890.29215690249</v>
      </c>
      <c r="W38" s="51">
        <f t="shared" si="74"/>
        <v>538009.37504480395</v>
      </c>
      <c r="X38" s="51">
        <f t="shared" si="75"/>
        <v>572519.99890481832</v>
      </c>
      <c r="Y38" s="51">
        <f t="shared" si="76"/>
        <v>607980.26895606797</v>
      </c>
      <c r="Z38" s="51">
        <f t="shared" si="77"/>
        <v>640204.65239218145</v>
      </c>
      <c r="AA38" s="51">
        <f t="shared" si="78"/>
        <v>670335.92224208021</v>
      </c>
      <c r="AB38" s="51">
        <f t="shared" si="53"/>
        <v>699724.89023178443</v>
      </c>
      <c r="AC38" s="51">
        <f t="shared" si="54"/>
        <v>729796.30008960795</v>
      </c>
      <c r="AD38" s="51">
        <f t="shared" si="55"/>
        <v>795215.46653300349</v>
      </c>
      <c r="AE38" s="51">
        <f t="shared" si="56"/>
        <v>805497.7898681052</v>
      </c>
      <c r="AF38" s="51">
        <f t="shared" si="57"/>
        <v>890236.04822343751</v>
      </c>
      <c r="AH38" s="92">
        <f>[20]Additions!Q28</f>
        <v>0</v>
      </c>
      <c r="AI38" s="92">
        <f>[20]Additions!R28</f>
        <v>0</v>
      </c>
      <c r="AJ38" s="92">
        <f>[20]Additions!S28</f>
        <v>160667.71</v>
      </c>
      <c r="AK38" s="92">
        <f>[20]Additions!T28</f>
        <v>1297.8900000000001</v>
      </c>
      <c r="AL38" s="92">
        <f>[20]Additions!U28</f>
        <v>0</v>
      </c>
      <c r="AM38" s="92">
        <f>[20]Additions!V28</f>
        <v>43.01</v>
      </c>
      <c r="AN38" s="93">
        <f>SUM($AH38:$AM38)/SUM($AH$46:$AM$46)*'Capital Spending'!J$6*$AN$1</f>
        <v>34510.623860014392</v>
      </c>
      <c r="AO38" s="93">
        <f>SUM($AH38:$AM38)/SUM($AH$46:$AM$46)*'Capital Spending'!K$6*$AN$1</f>
        <v>35460.270051249623</v>
      </c>
      <c r="AP38" s="93">
        <f>SUM($AH38:$AM38)/SUM($AH$46:$AM$46)*'Capital Spending'!L$6*$AN$1</f>
        <v>32224.383436113458</v>
      </c>
      <c r="AQ38" s="93">
        <f>SUM($AH38:$AM38)/SUM($AH$46:$AM$46)*'Capital Spending'!M$6*$AN$1</f>
        <v>30131.269849898756</v>
      </c>
      <c r="AR38" s="93">
        <f>SUM($AH38:$AM38)/SUM($AH$46:$AM$46)*'Capital Spending'!N$6*$AN$1</f>
        <v>29388.967989704175</v>
      </c>
      <c r="AS38" s="93">
        <f>SUM($AH38:$AM38)/SUM($AH$46:$AM$46)*'Capital Spending'!O$6*$AN$1</f>
        <v>30071.409857823535</v>
      </c>
      <c r="AT38" s="93">
        <f>SUM($AH38:$AM38)/SUM($AH$46:$AM$46)*'Capital Spending'!P$6*$AN$1</f>
        <v>65419.166443395537</v>
      </c>
      <c r="AU38" s="93">
        <f>SUM($AH38:$AM38)/SUM($AH$46:$AM$46)*'Capital Spending'!Q$6*$AN$1</f>
        <v>10282.323335101741</v>
      </c>
      <c r="AV38" s="93">
        <f>SUM($AH38:$AM38)/SUM($AH$46:$AM$46)*'Capital Spending'!R$6*$AN$1</f>
        <v>84738.258355332291</v>
      </c>
      <c r="AW38" s="93">
        <f>SUM($AH38:$AM38)/SUM($AH$46:$AM$46)*'Capital Spending'!S$6*$AN$1</f>
        <v>1018.9838101789716</v>
      </c>
      <c r="AX38" s="93">
        <f>SUM($AH38:$AM38)/SUM($AH$46:$AM$46)*'Capital Spending'!T$6*$AN$1</f>
        <v>430.79516808998375</v>
      </c>
      <c r="AY38" s="93">
        <f>SUM($AH38:$AM38)/SUM($AH$46:$AM$46)*'Capital Spending'!U$6*$AN$1</f>
        <v>119.08288790148471</v>
      </c>
      <c r="AZ38" s="93">
        <f>SUM($AH38:$AM38)/SUM($AH$46:$AM$46)*'Capital Spending'!V$6*$AN$1</f>
        <v>34510.623860014392</v>
      </c>
      <c r="BA38" s="93">
        <f>SUM($AH38:$AM38)/SUM($AH$46:$AM$46)*'Capital Spending'!W$6*$AN$1</f>
        <v>35460.270051249623</v>
      </c>
      <c r="BB38" s="93">
        <f>SUM($AH38:$AM38)/SUM($AH$46:$AM$46)*'Capital Spending'!X$6*$AN$1</f>
        <v>32224.383436113458</v>
      </c>
      <c r="BC38" s="93">
        <f>SUM($AH38:$AM38)/SUM($AH$46:$AM$46)*'Capital Spending'!Y$6*$AN$1</f>
        <v>30131.269849898756</v>
      </c>
      <c r="BD38" s="93">
        <f>SUM($AH38:$AM38)/SUM($AH$46:$AM$46)*'Capital Spending'!Z$6*$AN$1</f>
        <v>29388.967989704175</v>
      </c>
      <c r="BE38" s="93">
        <f>SUM($AH38:$AM38)/SUM($AH$46:$AM$46)*'Capital Spending'!AA$6*$AN$1</f>
        <v>30071.409857823535</v>
      </c>
      <c r="BF38" s="93">
        <f>SUM($AH38:$AM38)/SUM($AH$46:$AM$46)*'Capital Spending'!AB$6*$AN$1</f>
        <v>65419.166443395537</v>
      </c>
      <c r="BG38" s="93">
        <f>SUM($AH38:$AM38)/SUM($AH$46:$AM$46)*'Capital Spending'!AC$6*$AN$1</f>
        <v>10282.323335101741</v>
      </c>
      <c r="BH38" s="93">
        <f>SUM($AH38:$AM38)/SUM($AH$46:$AM$46)*'Capital Spending'!AD$6*$AN$1</f>
        <v>84738.258355332291</v>
      </c>
      <c r="BI38" s="18"/>
      <c r="BJ38" s="101">
        <f t="shared" si="27"/>
        <v>0</v>
      </c>
      <c r="BK38" s="92">
        <f>'[20]Asset Retirements'!Q28</f>
        <v>0</v>
      </c>
      <c r="BL38" s="92">
        <f>'[20]Asset Retirements'!R28</f>
        <v>0</v>
      </c>
      <c r="BM38" s="92">
        <f>'[20]Asset Retirements'!S28</f>
        <v>0</v>
      </c>
      <c r="BN38" s="92">
        <f>'[20]Asset Retirements'!T28</f>
        <v>0</v>
      </c>
      <c r="BO38" s="92">
        <f>'[20]Asset Retirements'!U28</f>
        <v>0</v>
      </c>
      <c r="BP38" s="92">
        <f>'[20]Asset Retirements'!V28</f>
        <v>0</v>
      </c>
      <c r="BQ38" s="51">
        <f t="shared" si="32"/>
        <v>0</v>
      </c>
      <c r="BR38" s="51">
        <f t="shared" si="33"/>
        <v>0</v>
      </c>
      <c r="BS38" s="51">
        <f t="shared" si="34"/>
        <v>0</v>
      </c>
      <c r="BT38" s="51">
        <f t="shared" si="35"/>
        <v>0</v>
      </c>
      <c r="BU38" s="51">
        <f t="shared" si="36"/>
        <v>0</v>
      </c>
      <c r="BV38" s="51">
        <f t="shared" si="37"/>
        <v>0</v>
      </c>
      <c r="BW38" s="51">
        <f t="shared" si="38"/>
        <v>0</v>
      </c>
      <c r="BX38" s="51">
        <f t="shared" si="39"/>
        <v>0</v>
      </c>
      <c r="BY38" s="51">
        <f t="shared" si="40"/>
        <v>0</v>
      </c>
      <c r="BZ38" s="51">
        <f t="shared" si="41"/>
        <v>0</v>
      </c>
      <c r="CA38" s="51">
        <f t="shared" si="42"/>
        <v>0</v>
      </c>
      <c r="CB38" s="51">
        <f t="shared" si="43"/>
        <v>0</v>
      </c>
      <c r="CC38" s="51">
        <f t="shared" si="44"/>
        <v>0</v>
      </c>
      <c r="CD38" s="51">
        <f t="shared" si="45"/>
        <v>0</v>
      </c>
      <c r="CE38" s="51">
        <f t="shared" si="46"/>
        <v>0</v>
      </c>
      <c r="CF38" s="51">
        <f t="shared" si="47"/>
        <v>0</v>
      </c>
      <c r="CG38" s="51">
        <f t="shared" si="48"/>
        <v>0</v>
      </c>
      <c r="CH38" s="51">
        <f t="shared" si="49"/>
        <v>0</v>
      </c>
      <c r="CI38" s="51">
        <f t="shared" si="50"/>
        <v>0</v>
      </c>
      <c r="CJ38" s="51">
        <f t="shared" si="51"/>
        <v>0</v>
      </c>
      <c r="CK38" s="51">
        <f t="shared" si="52"/>
        <v>0</v>
      </c>
      <c r="CL38" s="18"/>
      <c r="CM38" s="92">
        <f>'[20]Assset Transfers Adjustments'!Q28</f>
        <v>0</v>
      </c>
      <c r="CN38" s="92">
        <f>'[20]Assset Transfers Adjustments'!R28</f>
        <v>0</v>
      </c>
      <c r="CO38" s="92">
        <f>'[20]Assset Transfers Adjustments'!S28</f>
        <v>0</v>
      </c>
      <c r="CP38" s="92">
        <f>'[20]Assset Transfers Adjustments'!T28</f>
        <v>0</v>
      </c>
      <c r="CQ38" s="92">
        <f>'[20]Assset Transfers Adjustments'!U28</f>
        <v>0</v>
      </c>
      <c r="CR38" s="92">
        <f>'[20]Assset Transfers Adjustments'!V28</f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8"/>
    </row>
    <row r="39" spans="1:118">
      <c r="A39" s="140">
        <v>39924</v>
      </c>
      <c r="B39" s="42" t="s">
        <v>145</v>
      </c>
      <c r="C39" s="51">
        <f t="shared" si="30"/>
        <v>0</v>
      </c>
      <c r="D39" s="51">
        <f t="shared" si="31"/>
        <v>0</v>
      </c>
      <c r="E39" s="141">
        <v>0</v>
      </c>
      <c r="F39" s="51">
        <f t="shared" si="26"/>
        <v>0</v>
      </c>
      <c r="G39" s="51">
        <f t="shared" si="58"/>
        <v>0</v>
      </c>
      <c r="H39" s="51">
        <f t="shared" si="59"/>
        <v>0</v>
      </c>
      <c r="I39" s="51">
        <f t="shared" si="60"/>
        <v>0</v>
      </c>
      <c r="J39" s="51">
        <f t="shared" si="61"/>
        <v>0</v>
      </c>
      <c r="K39" s="51">
        <f t="shared" si="62"/>
        <v>0</v>
      </c>
      <c r="L39" s="51">
        <f t="shared" si="63"/>
        <v>0</v>
      </c>
      <c r="M39" s="51">
        <f t="shared" si="64"/>
        <v>0</v>
      </c>
      <c r="N39" s="51">
        <f t="shared" si="65"/>
        <v>0</v>
      </c>
      <c r="O39" s="51">
        <f t="shared" si="66"/>
        <v>0</v>
      </c>
      <c r="P39" s="51">
        <f t="shared" si="67"/>
        <v>0</v>
      </c>
      <c r="Q39" s="51">
        <f t="shared" si="68"/>
        <v>0</v>
      </c>
      <c r="R39" s="51">
        <f t="shared" si="69"/>
        <v>0</v>
      </c>
      <c r="S39" s="51">
        <f t="shared" si="70"/>
        <v>0</v>
      </c>
      <c r="T39" s="51">
        <f t="shared" si="71"/>
        <v>0</v>
      </c>
      <c r="U39" s="51">
        <f t="shared" si="72"/>
        <v>0</v>
      </c>
      <c r="V39" s="51">
        <f t="shared" si="73"/>
        <v>0</v>
      </c>
      <c r="W39" s="51">
        <f t="shared" si="74"/>
        <v>0</v>
      </c>
      <c r="X39" s="51">
        <f t="shared" si="75"/>
        <v>0</v>
      </c>
      <c r="Y39" s="51">
        <f t="shared" si="76"/>
        <v>0</v>
      </c>
      <c r="Z39" s="51">
        <f t="shared" si="77"/>
        <v>0</v>
      </c>
      <c r="AA39" s="51">
        <f t="shared" si="78"/>
        <v>0</v>
      </c>
      <c r="AB39" s="51">
        <f t="shared" si="53"/>
        <v>0</v>
      </c>
      <c r="AC39" s="51">
        <f t="shared" si="54"/>
        <v>0</v>
      </c>
      <c r="AD39" s="51">
        <f t="shared" si="55"/>
        <v>0</v>
      </c>
      <c r="AE39" s="51">
        <f t="shared" si="56"/>
        <v>0</v>
      </c>
      <c r="AF39" s="51">
        <f t="shared" si="57"/>
        <v>0</v>
      </c>
      <c r="AH39" s="116">
        <f>0</f>
        <v>0</v>
      </c>
      <c r="AI39" s="116">
        <f>0</f>
        <v>0</v>
      </c>
      <c r="AJ39" s="116">
        <f>0</f>
        <v>0</v>
      </c>
      <c r="AK39" s="116">
        <f>0</f>
        <v>0</v>
      </c>
      <c r="AL39" s="116">
        <f>0</f>
        <v>0</v>
      </c>
      <c r="AM39" s="116">
        <f>0</f>
        <v>0</v>
      </c>
      <c r="AN39" s="93">
        <f>SUM($AH39:$AM39)/SUM($AH$46:$AM$46)*'Capital Spending'!J$6*$AN$1</f>
        <v>0</v>
      </c>
      <c r="AO39" s="93">
        <f>SUM($AH39:$AM39)/SUM($AH$46:$AM$46)*'Capital Spending'!K$6*$AN$1</f>
        <v>0</v>
      </c>
      <c r="AP39" s="93">
        <f>SUM($AH39:$AM39)/SUM($AH$46:$AM$46)*'Capital Spending'!L$6*$AN$1</f>
        <v>0</v>
      </c>
      <c r="AQ39" s="93">
        <f>SUM($AH39:$AM39)/SUM($AH$46:$AM$46)*'Capital Spending'!M$6*$AN$1</f>
        <v>0</v>
      </c>
      <c r="AR39" s="93">
        <f>SUM($AH39:$AM39)/SUM($AH$46:$AM$46)*'Capital Spending'!N$6*$AN$1</f>
        <v>0</v>
      </c>
      <c r="AS39" s="93">
        <f>SUM($AH39:$AM39)/SUM($AH$46:$AM$46)*'Capital Spending'!O$6*$AN$1</f>
        <v>0</v>
      </c>
      <c r="AT39" s="93">
        <f>SUM($AH39:$AM39)/SUM($AH$46:$AM$46)*'Capital Spending'!P$6*$AN$1</f>
        <v>0</v>
      </c>
      <c r="AU39" s="93">
        <f>SUM($AH39:$AM39)/SUM($AH$46:$AM$46)*'Capital Spending'!Q$6*$AN$1</f>
        <v>0</v>
      </c>
      <c r="AV39" s="93">
        <f>SUM($AH39:$AM39)/SUM($AH$46:$AM$46)*'Capital Spending'!R$6*$AN$1</f>
        <v>0</v>
      </c>
      <c r="AW39" s="93">
        <f>SUM($AH39:$AM39)/SUM($AH$46:$AM$46)*'Capital Spending'!S$6*$AN$1</f>
        <v>0</v>
      </c>
      <c r="AX39" s="93">
        <f>SUM($AH39:$AM39)/SUM($AH$46:$AM$46)*'Capital Spending'!T$6*$AN$1</f>
        <v>0</v>
      </c>
      <c r="AY39" s="93">
        <f>SUM($AH39:$AM39)/SUM($AH$46:$AM$46)*'Capital Spending'!U$6*$AN$1</f>
        <v>0</v>
      </c>
      <c r="AZ39" s="93">
        <f>SUM($AH39:$AM39)/SUM($AH$46:$AM$46)*'Capital Spending'!V$6*$AN$1</f>
        <v>0</v>
      </c>
      <c r="BA39" s="93">
        <f>SUM($AH39:$AM39)/SUM($AH$46:$AM$46)*'Capital Spending'!W$6*$AN$1</f>
        <v>0</v>
      </c>
      <c r="BB39" s="93">
        <f>SUM($AH39:$AM39)/SUM($AH$46:$AM$46)*'Capital Spending'!X$6*$AN$1</f>
        <v>0</v>
      </c>
      <c r="BC39" s="93">
        <f>SUM($AH39:$AM39)/SUM($AH$46:$AM$46)*'Capital Spending'!Y$6*$AN$1</f>
        <v>0</v>
      </c>
      <c r="BD39" s="93">
        <f>SUM($AH39:$AM39)/SUM($AH$46:$AM$46)*'Capital Spending'!Z$6*$AN$1</f>
        <v>0</v>
      </c>
      <c r="BE39" s="93">
        <f>SUM($AH39:$AM39)/SUM($AH$46:$AM$46)*'Capital Spending'!AA$6*$AN$1</f>
        <v>0</v>
      </c>
      <c r="BF39" s="93">
        <f>SUM($AH39:$AM39)/SUM($AH$46:$AM$46)*'Capital Spending'!AB$6*$AN$1</f>
        <v>0</v>
      </c>
      <c r="BG39" s="93">
        <f>SUM($AH39:$AM39)/SUM($AH$46:$AM$46)*'Capital Spending'!AC$6*$AN$1</f>
        <v>0</v>
      </c>
      <c r="BH39" s="93">
        <f>SUM($AH39:$AM39)/SUM($AH$46:$AM$46)*'Capital Spending'!AD$6*$AN$1</f>
        <v>0</v>
      </c>
      <c r="BI39" s="18"/>
      <c r="BJ39" s="101">
        <f t="shared" si="27"/>
        <v>0</v>
      </c>
      <c r="BK39" s="116">
        <f>0</f>
        <v>0</v>
      </c>
      <c r="BL39" s="116">
        <f>0</f>
        <v>0</v>
      </c>
      <c r="BM39" s="116">
        <f>0</f>
        <v>0</v>
      </c>
      <c r="BN39" s="116">
        <f>0</f>
        <v>0</v>
      </c>
      <c r="BO39" s="116">
        <f>0</f>
        <v>0</v>
      </c>
      <c r="BP39" s="116">
        <f>0</f>
        <v>0</v>
      </c>
      <c r="BQ39" s="51">
        <f t="shared" si="32"/>
        <v>0</v>
      </c>
      <c r="BR39" s="51">
        <f t="shared" si="33"/>
        <v>0</v>
      </c>
      <c r="BS39" s="51">
        <f t="shared" si="34"/>
        <v>0</v>
      </c>
      <c r="BT39" s="51">
        <f t="shared" si="35"/>
        <v>0</v>
      </c>
      <c r="BU39" s="51">
        <f t="shared" si="36"/>
        <v>0</v>
      </c>
      <c r="BV39" s="51">
        <f t="shared" si="37"/>
        <v>0</v>
      </c>
      <c r="BW39" s="51">
        <f t="shared" si="38"/>
        <v>0</v>
      </c>
      <c r="BX39" s="51">
        <f t="shared" si="39"/>
        <v>0</v>
      </c>
      <c r="BY39" s="51">
        <f t="shared" si="40"/>
        <v>0</v>
      </c>
      <c r="BZ39" s="51">
        <f t="shared" si="41"/>
        <v>0</v>
      </c>
      <c r="CA39" s="51">
        <f t="shared" si="42"/>
        <v>0</v>
      </c>
      <c r="CB39" s="51">
        <f t="shared" si="43"/>
        <v>0</v>
      </c>
      <c r="CC39" s="51">
        <f t="shared" si="44"/>
        <v>0</v>
      </c>
      <c r="CD39" s="51">
        <f t="shared" si="45"/>
        <v>0</v>
      </c>
      <c r="CE39" s="51">
        <f t="shared" si="46"/>
        <v>0</v>
      </c>
      <c r="CF39" s="51">
        <f t="shared" si="47"/>
        <v>0</v>
      </c>
      <c r="CG39" s="51">
        <f t="shared" si="48"/>
        <v>0</v>
      </c>
      <c r="CH39" s="51">
        <f t="shared" si="49"/>
        <v>0</v>
      </c>
      <c r="CI39" s="51">
        <f t="shared" si="50"/>
        <v>0</v>
      </c>
      <c r="CJ39" s="51">
        <f t="shared" si="51"/>
        <v>0</v>
      </c>
      <c r="CK39" s="51">
        <f t="shared" si="52"/>
        <v>0</v>
      </c>
      <c r="CL39" s="18"/>
      <c r="CM39" s="116">
        <f>0</f>
        <v>0</v>
      </c>
      <c r="CN39" s="116">
        <f>0</f>
        <v>0</v>
      </c>
      <c r="CO39" s="116">
        <f>0</f>
        <v>0</v>
      </c>
      <c r="CP39" s="116">
        <f>0</f>
        <v>0</v>
      </c>
      <c r="CQ39" s="116">
        <f>0</f>
        <v>0</v>
      </c>
      <c r="CR39" s="116">
        <f>0</f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0</v>
      </c>
      <c r="DN39" s="18"/>
    </row>
    <row r="40" spans="1:118">
      <c r="A40" s="56">
        <v>39926</v>
      </c>
      <c r="B40" t="s">
        <v>163</v>
      </c>
      <c r="C40" s="51">
        <f t="shared" si="30"/>
        <v>331824.96461538452</v>
      </c>
      <c r="D40" s="51">
        <f t="shared" si="31"/>
        <v>333278.75999999989</v>
      </c>
      <c r="E40" s="92">
        <f>'[20]Asset End Balances'!P29</f>
        <v>314379.42</v>
      </c>
      <c r="F40" s="51">
        <f t="shared" si="26"/>
        <v>333278.76</v>
      </c>
      <c r="G40" s="51">
        <f t="shared" si="58"/>
        <v>333278.76</v>
      </c>
      <c r="H40" s="51">
        <f t="shared" si="59"/>
        <v>333278.76</v>
      </c>
      <c r="I40" s="51">
        <f t="shared" si="60"/>
        <v>333278.76</v>
      </c>
      <c r="J40" s="51">
        <f t="shared" si="61"/>
        <v>333278.76</v>
      </c>
      <c r="K40" s="51">
        <f t="shared" si="62"/>
        <v>333278.76</v>
      </c>
      <c r="L40" s="51">
        <f t="shared" si="63"/>
        <v>333278.76</v>
      </c>
      <c r="M40" s="51">
        <f t="shared" si="64"/>
        <v>333278.76</v>
      </c>
      <c r="N40" s="51">
        <f t="shared" si="65"/>
        <v>333278.76</v>
      </c>
      <c r="O40" s="51">
        <f t="shared" si="66"/>
        <v>333278.76</v>
      </c>
      <c r="P40" s="51">
        <f t="shared" si="67"/>
        <v>333278.76</v>
      </c>
      <c r="Q40" s="51">
        <f t="shared" si="68"/>
        <v>333278.76</v>
      </c>
      <c r="R40" s="51">
        <f t="shared" si="69"/>
        <v>333278.76</v>
      </c>
      <c r="S40" s="51">
        <f t="shared" si="70"/>
        <v>333278.76</v>
      </c>
      <c r="T40" s="51">
        <f t="shared" si="71"/>
        <v>333278.76</v>
      </c>
      <c r="U40" s="51">
        <f t="shared" si="72"/>
        <v>333278.76</v>
      </c>
      <c r="V40" s="51">
        <f t="shared" si="73"/>
        <v>333278.76</v>
      </c>
      <c r="W40" s="51">
        <f t="shared" si="74"/>
        <v>333278.76</v>
      </c>
      <c r="X40" s="51">
        <f t="shared" si="75"/>
        <v>333278.76</v>
      </c>
      <c r="Y40" s="51">
        <f t="shared" si="76"/>
        <v>333278.76</v>
      </c>
      <c r="Z40" s="51">
        <f t="shared" si="77"/>
        <v>333278.76</v>
      </c>
      <c r="AA40" s="51">
        <f t="shared" si="78"/>
        <v>333278.76</v>
      </c>
      <c r="AB40" s="51">
        <f t="shared" si="53"/>
        <v>333278.76</v>
      </c>
      <c r="AC40" s="51">
        <f t="shared" si="54"/>
        <v>333278.76</v>
      </c>
      <c r="AD40" s="51">
        <f t="shared" si="55"/>
        <v>333278.76</v>
      </c>
      <c r="AE40" s="51">
        <f t="shared" si="56"/>
        <v>333278.76</v>
      </c>
      <c r="AF40" s="51">
        <f t="shared" si="57"/>
        <v>333278.76</v>
      </c>
      <c r="AH40" s="92">
        <f>[20]Additions!Q29</f>
        <v>0</v>
      </c>
      <c r="AI40" s="92">
        <f>[20]Additions!R29</f>
        <v>0</v>
      </c>
      <c r="AJ40" s="92">
        <f>[20]Additions!S29</f>
        <v>0</v>
      </c>
      <c r="AK40" s="92">
        <f>[20]Additions!T29</f>
        <v>0</v>
      </c>
      <c r="AL40" s="92">
        <f>[20]Additions!U29</f>
        <v>0</v>
      </c>
      <c r="AM40" s="92">
        <f>[20]Additions!V29</f>
        <v>0</v>
      </c>
      <c r="AN40" s="93">
        <f>SUM($AH40:$AM40)/SUM($AH$46:$AM$46)*'Capital Spending'!J$6*$AN$1</f>
        <v>0</v>
      </c>
      <c r="AO40" s="93">
        <f>SUM($AH40:$AM40)/SUM($AH$46:$AM$46)*'Capital Spending'!K$6*$AN$1</f>
        <v>0</v>
      </c>
      <c r="AP40" s="93">
        <f>SUM($AH40:$AM40)/SUM($AH$46:$AM$46)*'Capital Spending'!L$6*$AN$1</f>
        <v>0</v>
      </c>
      <c r="AQ40" s="93">
        <f>SUM($AH40:$AM40)/SUM($AH$46:$AM$46)*'Capital Spending'!M$6*$AN$1</f>
        <v>0</v>
      </c>
      <c r="AR40" s="93">
        <f>SUM($AH40:$AM40)/SUM($AH$46:$AM$46)*'Capital Spending'!N$6*$AN$1</f>
        <v>0</v>
      </c>
      <c r="AS40" s="93">
        <f>SUM($AH40:$AM40)/SUM($AH$46:$AM$46)*'Capital Spending'!O$6*$AN$1</f>
        <v>0</v>
      </c>
      <c r="AT40" s="93">
        <f>SUM($AH40:$AM40)/SUM($AH$46:$AM$46)*'Capital Spending'!P$6*$AN$1</f>
        <v>0</v>
      </c>
      <c r="AU40" s="93">
        <f>SUM($AH40:$AM40)/SUM($AH$46:$AM$46)*'Capital Spending'!Q$6*$AN$1</f>
        <v>0</v>
      </c>
      <c r="AV40" s="93">
        <f>SUM($AH40:$AM40)/SUM($AH$46:$AM$46)*'Capital Spending'!R$6*$AN$1</f>
        <v>0</v>
      </c>
      <c r="AW40" s="93">
        <f>SUM($AH40:$AM40)/SUM($AH$46:$AM$46)*'Capital Spending'!S$6*$AN$1</f>
        <v>0</v>
      </c>
      <c r="AX40" s="93">
        <f>SUM($AH40:$AM40)/SUM($AH$46:$AM$46)*'Capital Spending'!T$6*$AN$1</f>
        <v>0</v>
      </c>
      <c r="AY40" s="93">
        <f>SUM($AH40:$AM40)/SUM($AH$46:$AM$46)*'Capital Spending'!U$6*$AN$1</f>
        <v>0</v>
      </c>
      <c r="AZ40" s="93">
        <f>SUM($AH40:$AM40)/SUM($AH$46:$AM$46)*'Capital Spending'!V$6*$AN$1</f>
        <v>0</v>
      </c>
      <c r="BA40" s="93">
        <f>SUM($AH40:$AM40)/SUM($AH$46:$AM$46)*'Capital Spending'!W$6*$AN$1</f>
        <v>0</v>
      </c>
      <c r="BB40" s="93">
        <f>SUM($AH40:$AM40)/SUM($AH$46:$AM$46)*'Capital Spending'!X$6*$AN$1</f>
        <v>0</v>
      </c>
      <c r="BC40" s="93">
        <f>SUM($AH40:$AM40)/SUM($AH$46:$AM$46)*'Capital Spending'!Y$6*$AN$1</f>
        <v>0</v>
      </c>
      <c r="BD40" s="93">
        <f>SUM($AH40:$AM40)/SUM($AH$46:$AM$46)*'Capital Spending'!Z$6*$AN$1</f>
        <v>0</v>
      </c>
      <c r="BE40" s="93">
        <f>SUM($AH40:$AM40)/SUM($AH$46:$AM$46)*'Capital Spending'!AA$6*$AN$1</f>
        <v>0</v>
      </c>
      <c r="BF40" s="93">
        <f>SUM($AH40:$AM40)/SUM($AH$46:$AM$46)*'Capital Spending'!AB$6*$AN$1</f>
        <v>0</v>
      </c>
      <c r="BG40" s="93">
        <f>SUM($AH40:$AM40)/SUM($AH$46:$AM$46)*'Capital Spending'!AC$6*$AN$1</f>
        <v>0</v>
      </c>
      <c r="BH40" s="93">
        <f>SUM($AH40:$AM40)/SUM($AH$46:$AM$46)*'Capital Spending'!AD$6*$AN$1</f>
        <v>0</v>
      </c>
      <c r="BI40" s="18"/>
      <c r="BJ40" s="101">
        <f t="shared" si="27"/>
        <v>0</v>
      </c>
      <c r="BK40" s="92">
        <f>'[20]Asset Retirements'!Q29</f>
        <v>0</v>
      </c>
      <c r="BL40" s="92">
        <f>'[20]Asset Retirements'!R29</f>
        <v>0</v>
      </c>
      <c r="BM40" s="92">
        <f>'[20]Asset Retirements'!S29</f>
        <v>0</v>
      </c>
      <c r="BN40" s="92">
        <f>'[20]Asset Retirements'!T29</f>
        <v>0</v>
      </c>
      <c r="BO40" s="92">
        <f>'[20]Asset Retirements'!U29</f>
        <v>0</v>
      </c>
      <c r="BP40" s="92">
        <f>'[20]Asset Retirements'!V29</f>
        <v>0</v>
      </c>
      <c r="BQ40" s="51">
        <f t="shared" si="32"/>
        <v>0</v>
      </c>
      <c r="BR40" s="51">
        <f t="shared" si="33"/>
        <v>0</v>
      </c>
      <c r="BS40" s="51">
        <f t="shared" si="34"/>
        <v>0</v>
      </c>
      <c r="BT40" s="51">
        <f t="shared" si="35"/>
        <v>0</v>
      </c>
      <c r="BU40" s="51">
        <f t="shared" si="36"/>
        <v>0</v>
      </c>
      <c r="BV40" s="51">
        <f t="shared" si="37"/>
        <v>0</v>
      </c>
      <c r="BW40" s="51">
        <f t="shared" si="38"/>
        <v>0</v>
      </c>
      <c r="BX40" s="51">
        <f t="shared" si="39"/>
        <v>0</v>
      </c>
      <c r="BY40" s="51">
        <f t="shared" si="40"/>
        <v>0</v>
      </c>
      <c r="BZ40" s="51">
        <f t="shared" si="41"/>
        <v>0</v>
      </c>
      <c r="CA40" s="51">
        <f t="shared" si="42"/>
        <v>0</v>
      </c>
      <c r="CB40" s="51">
        <f t="shared" si="43"/>
        <v>0</v>
      </c>
      <c r="CC40" s="51">
        <f t="shared" si="44"/>
        <v>0</v>
      </c>
      <c r="CD40" s="51">
        <f t="shared" si="45"/>
        <v>0</v>
      </c>
      <c r="CE40" s="51">
        <f t="shared" si="46"/>
        <v>0</v>
      </c>
      <c r="CF40" s="51">
        <f t="shared" si="47"/>
        <v>0</v>
      </c>
      <c r="CG40" s="51">
        <f t="shared" si="48"/>
        <v>0</v>
      </c>
      <c r="CH40" s="51">
        <f t="shared" si="49"/>
        <v>0</v>
      </c>
      <c r="CI40" s="51">
        <f t="shared" si="50"/>
        <v>0</v>
      </c>
      <c r="CJ40" s="51">
        <f t="shared" si="51"/>
        <v>0</v>
      </c>
      <c r="CK40" s="51">
        <f t="shared" si="52"/>
        <v>0</v>
      </c>
      <c r="CL40" s="18"/>
      <c r="CM40" s="92">
        <f>'[20]Assset Transfers Adjustments'!Q29</f>
        <v>18899.34</v>
      </c>
      <c r="CN40" s="92">
        <f>'[20]Assset Transfers Adjustments'!R29</f>
        <v>0</v>
      </c>
      <c r="CO40" s="92">
        <f>'[20]Assset Transfers Adjustments'!S29</f>
        <v>0</v>
      </c>
      <c r="CP40" s="92">
        <f>'[20]Assset Transfers Adjustments'!T29</f>
        <v>0</v>
      </c>
      <c r="CQ40" s="92">
        <f>'[20]Assset Transfers Adjustments'!U29</f>
        <v>0</v>
      </c>
      <c r="CR40" s="92">
        <f>'[20]Assset Transfers Adjustments'!V29</f>
        <v>0</v>
      </c>
      <c r="CS40" s="17">
        <v>0</v>
      </c>
      <c r="CT40" s="17">
        <v>0</v>
      </c>
      <c r="CU40" s="17">
        <v>0</v>
      </c>
      <c r="CV40" s="17">
        <v>0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  <c r="DB40" s="17">
        <v>0</v>
      </c>
      <c r="DC40" s="17">
        <v>0</v>
      </c>
      <c r="DD40" s="17">
        <v>0</v>
      </c>
      <c r="DE40" s="17">
        <v>0</v>
      </c>
      <c r="DF40" s="17">
        <v>0</v>
      </c>
      <c r="DG40" s="17">
        <v>0</v>
      </c>
      <c r="DH40" s="17">
        <v>0</v>
      </c>
      <c r="DI40" s="17">
        <v>0</v>
      </c>
      <c r="DJ40" s="17">
        <v>0</v>
      </c>
      <c r="DK40" s="17">
        <v>0</v>
      </c>
      <c r="DL40" s="17">
        <v>0</v>
      </c>
      <c r="DM40" s="17">
        <v>0</v>
      </c>
      <c r="DN40" s="18"/>
    </row>
    <row r="41" spans="1:118">
      <c r="A41" s="56">
        <v>39928</v>
      </c>
      <c r="B41" t="s">
        <v>164</v>
      </c>
      <c r="C41" s="51">
        <f t="shared" si="30"/>
        <v>25221034.38041592</v>
      </c>
      <c r="D41" s="51">
        <f t="shared" si="31"/>
        <v>31516843.544329364</v>
      </c>
      <c r="E41" s="92">
        <f>'[20]Asset End Balances'!P30</f>
        <v>22674500.59</v>
      </c>
      <c r="F41" s="51">
        <f t="shared" si="26"/>
        <v>22674946.399999999</v>
      </c>
      <c r="G41" s="51">
        <f t="shared" si="58"/>
        <v>24391813.66</v>
      </c>
      <c r="H41" s="51">
        <f t="shared" si="59"/>
        <v>24436262.559999999</v>
      </c>
      <c r="I41" s="51">
        <f t="shared" si="60"/>
        <v>24669209.899999999</v>
      </c>
      <c r="J41" s="51">
        <f t="shared" si="61"/>
        <v>24924614.359999999</v>
      </c>
      <c r="K41" s="51">
        <f t="shared" si="62"/>
        <v>24925651.030000001</v>
      </c>
      <c r="L41" s="51">
        <f t="shared" si="63"/>
        <v>25405184.840500232</v>
      </c>
      <c r="M41" s="51">
        <f t="shared" si="64"/>
        <v>25897914.224008858</v>
      </c>
      <c r="N41" s="51">
        <f t="shared" si="65"/>
        <v>26345680.147998549</v>
      </c>
      <c r="O41" s="51">
        <f t="shared" si="66"/>
        <v>26764361.731528945</v>
      </c>
      <c r="P41" s="51">
        <f t="shared" si="67"/>
        <v>27172728.843753219</v>
      </c>
      <c r="Q41" s="51">
        <f t="shared" si="68"/>
        <v>27590578.657617185</v>
      </c>
      <c r="R41" s="51">
        <f t="shared" si="69"/>
        <v>28499594.452046156</v>
      </c>
      <c r="S41" s="51">
        <f t="shared" si="70"/>
        <v>28642469.924528986</v>
      </c>
      <c r="T41" s="51">
        <f t="shared" si="71"/>
        <v>29819929.366847761</v>
      </c>
      <c r="U41" s="51">
        <f t="shared" si="72"/>
        <v>29834088.403534994</v>
      </c>
      <c r="V41" s="51">
        <f t="shared" si="73"/>
        <v>29840074.410897169</v>
      </c>
      <c r="W41" s="51">
        <f t="shared" si="74"/>
        <v>29841729.09761719</v>
      </c>
      <c r="X41" s="51">
        <f t="shared" si="75"/>
        <v>30321262.908117421</v>
      </c>
      <c r="Y41" s="51">
        <f t="shared" si="76"/>
        <v>30813992.291626047</v>
      </c>
      <c r="Z41" s="51">
        <f t="shared" si="77"/>
        <v>31261758.215615738</v>
      </c>
      <c r="AA41" s="51">
        <f t="shared" si="78"/>
        <v>31680439.799146134</v>
      </c>
      <c r="AB41" s="51">
        <f t="shared" si="53"/>
        <v>32088806.911370408</v>
      </c>
      <c r="AC41" s="51">
        <f t="shared" si="54"/>
        <v>32506656.725234374</v>
      </c>
      <c r="AD41" s="51">
        <f t="shared" si="55"/>
        <v>33415672.519663345</v>
      </c>
      <c r="AE41" s="51">
        <f t="shared" si="56"/>
        <v>33558547.992146172</v>
      </c>
      <c r="AF41" s="51">
        <f t="shared" si="57"/>
        <v>34736007.434464946</v>
      </c>
      <c r="AH41" s="92">
        <f>[20]Additions!Q30</f>
        <v>445.81</v>
      </c>
      <c r="AI41" s="92">
        <f>[20]Additions!R30</f>
        <v>1716867.26</v>
      </c>
      <c r="AJ41" s="92">
        <f>[20]Additions!S30</f>
        <v>44448.9</v>
      </c>
      <c r="AK41" s="92">
        <f>[20]Additions!T30</f>
        <v>232947.34</v>
      </c>
      <c r="AL41" s="92">
        <f>[20]Additions!U30</f>
        <v>255404.46</v>
      </c>
      <c r="AM41" s="92">
        <f>[20]Additions!V30</f>
        <v>1036.67</v>
      </c>
      <c r="AN41" s="93">
        <f>SUM($AH41:$AM41)/SUM($AH$46:$AM$46)*'Capital Spending'!J$6*$AN$1</f>
        <v>479533.81050023134</v>
      </c>
      <c r="AO41" s="93">
        <f>SUM($AH41:$AM41)/SUM($AH$46:$AM$46)*'Capital Spending'!K$6*$AN$1</f>
        <v>492729.38350862591</v>
      </c>
      <c r="AP41" s="93">
        <f>SUM($AH41:$AM41)/SUM($AH$46:$AM$46)*'Capital Spending'!L$6*$AN$1</f>
        <v>447765.92398969113</v>
      </c>
      <c r="AQ41" s="93">
        <f>SUM($AH41:$AM41)/SUM($AH$46:$AM$46)*'Capital Spending'!M$6*$AN$1</f>
        <v>418681.58353039576</v>
      </c>
      <c r="AR41" s="93">
        <f>SUM($AH41:$AM41)/SUM($AH$46:$AM$46)*'Capital Spending'!N$6*$AN$1</f>
        <v>408367.11222427286</v>
      </c>
      <c r="AS41" s="93">
        <f>SUM($AH41:$AM41)/SUM($AH$46:$AM$46)*'Capital Spending'!O$6*$AN$1</f>
        <v>417849.81386396551</v>
      </c>
      <c r="AT41" s="93">
        <f>SUM($AH41:$AM41)/SUM($AH$46:$AM$46)*'Capital Spending'!P$6*$AN$1</f>
        <v>909015.79442896938</v>
      </c>
      <c r="AU41" s="93">
        <f>SUM($AH41:$AM41)/SUM($AH$46:$AM$46)*'Capital Spending'!Q$6*$AN$1</f>
        <v>142875.47248283008</v>
      </c>
      <c r="AV41" s="93">
        <f>SUM($AH41:$AM41)/SUM($AH$46:$AM$46)*'Capital Spending'!R$6*$AN$1</f>
        <v>1177459.442318775</v>
      </c>
      <c r="AW41" s="93">
        <f>SUM($AH41:$AM41)/SUM($AH$46:$AM$46)*'Capital Spending'!S$6*$AN$1</f>
        <v>14159.03668723081</v>
      </c>
      <c r="AX41" s="93">
        <f>SUM($AH41:$AM41)/SUM($AH$46:$AM$46)*'Capital Spending'!T$6*$AN$1</f>
        <v>5986.0073621743977</v>
      </c>
      <c r="AY41" s="93">
        <f>SUM($AH41:$AM41)/SUM($AH$46:$AM$46)*'Capital Spending'!U$6*$AN$1</f>
        <v>1654.6867200199913</v>
      </c>
      <c r="AZ41" s="93">
        <f>SUM($AH41:$AM41)/SUM($AH$46:$AM$46)*'Capital Spending'!V$6*$AN$1</f>
        <v>479533.81050023134</v>
      </c>
      <c r="BA41" s="93">
        <f>SUM($AH41:$AM41)/SUM($AH$46:$AM$46)*'Capital Spending'!W$6*$AN$1</f>
        <v>492729.38350862591</v>
      </c>
      <c r="BB41" s="93">
        <f>SUM($AH41:$AM41)/SUM($AH$46:$AM$46)*'Capital Spending'!X$6*$AN$1</f>
        <v>447765.92398969113</v>
      </c>
      <c r="BC41" s="93">
        <f>SUM($AH41:$AM41)/SUM($AH$46:$AM$46)*'Capital Spending'!Y$6*$AN$1</f>
        <v>418681.58353039576</v>
      </c>
      <c r="BD41" s="93">
        <f>SUM($AH41:$AM41)/SUM($AH$46:$AM$46)*'Capital Spending'!Z$6*$AN$1</f>
        <v>408367.11222427286</v>
      </c>
      <c r="BE41" s="93">
        <f>SUM($AH41:$AM41)/SUM($AH$46:$AM$46)*'Capital Spending'!AA$6*$AN$1</f>
        <v>417849.81386396551</v>
      </c>
      <c r="BF41" s="93">
        <f>SUM($AH41:$AM41)/SUM($AH$46:$AM$46)*'Capital Spending'!AB$6*$AN$1</f>
        <v>909015.79442896938</v>
      </c>
      <c r="BG41" s="93">
        <f>SUM($AH41:$AM41)/SUM($AH$46:$AM$46)*'Capital Spending'!AC$6*$AN$1</f>
        <v>142875.47248283008</v>
      </c>
      <c r="BH41" s="93">
        <f>SUM($AH41:$AM41)/SUM($AH$46:$AM$46)*'Capital Spending'!AD$6*$AN$1</f>
        <v>1177459.442318775</v>
      </c>
      <c r="BI41" s="18"/>
      <c r="BJ41" s="101">
        <f t="shared" si="27"/>
        <v>0</v>
      </c>
      <c r="BK41" s="92">
        <f>'[20]Asset Retirements'!Q30</f>
        <v>0</v>
      </c>
      <c r="BL41" s="92">
        <f>'[20]Asset Retirements'!R30</f>
        <v>0</v>
      </c>
      <c r="BM41" s="92">
        <f>'[20]Asset Retirements'!S30</f>
        <v>0</v>
      </c>
      <c r="BN41" s="92">
        <f>'[20]Asset Retirements'!T30</f>
        <v>0</v>
      </c>
      <c r="BO41" s="92">
        <f>'[20]Asset Retirements'!U30</f>
        <v>0</v>
      </c>
      <c r="BP41" s="92">
        <f>'[20]Asset Retirements'!V30</f>
        <v>0</v>
      </c>
      <c r="BQ41" s="51">
        <f t="shared" si="32"/>
        <v>0</v>
      </c>
      <c r="BR41" s="51">
        <f t="shared" si="33"/>
        <v>0</v>
      </c>
      <c r="BS41" s="51">
        <f t="shared" si="34"/>
        <v>0</v>
      </c>
      <c r="BT41" s="51">
        <f t="shared" si="35"/>
        <v>0</v>
      </c>
      <c r="BU41" s="51">
        <f t="shared" si="36"/>
        <v>0</v>
      </c>
      <c r="BV41" s="51">
        <f t="shared" si="37"/>
        <v>0</v>
      </c>
      <c r="BW41" s="51">
        <f t="shared" si="38"/>
        <v>0</v>
      </c>
      <c r="BX41" s="51">
        <f t="shared" si="39"/>
        <v>0</v>
      </c>
      <c r="BY41" s="51">
        <f t="shared" si="40"/>
        <v>0</v>
      </c>
      <c r="BZ41" s="51">
        <f t="shared" si="41"/>
        <v>0</v>
      </c>
      <c r="CA41" s="51">
        <f t="shared" si="42"/>
        <v>0</v>
      </c>
      <c r="CB41" s="51">
        <f t="shared" si="43"/>
        <v>0</v>
      </c>
      <c r="CC41" s="51">
        <f t="shared" si="44"/>
        <v>0</v>
      </c>
      <c r="CD41" s="51">
        <f t="shared" si="45"/>
        <v>0</v>
      </c>
      <c r="CE41" s="51">
        <f t="shared" si="46"/>
        <v>0</v>
      </c>
      <c r="CF41" s="51">
        <f t="shared" si="47"/>
        <v>0</v>
      </c>
      <c r="CG41" s="51">
        <f t="shared" si="48"/>
        <v>0</v>
      </c>
      <c r="CH41" s="51">
        <f t="shared" si="49"/>
        <v>0</v>
      </c>
      <c r="CI41" s="51">
        <f t="shared" si="50"/>
        <v>0</v>
      </c>
      <c r="CJ41" s="51">
        <f t="shared" si="51"/>
        <v>0</v>
      </c>
      <c r="CK41" s="51">
        <f t="shared" si="52"/>
        <v>0</v>
      </c>
      <c r="CL41" s="18"/>
      <c r="CM41" s="92">
        <f>'[20]Assset Transfers Adjustments'!Q30</f>
        <v>0</v>
      </c>
      <c r="CN41" s="92">
        <f>'[20]Assset Transfers Adjustments'!R30</f>
        <v>0</v>
      </c>
      <c r="CO41" s="92">
        <f>'[20]Assset Transfers Adjustments'!S30</f>
        <v>0</v>
      </c>
      <c r="CP41" s="92">
        <f>'[20]Assset Transfers Adjustments'!T30</f>
        <v>0</v>
      </c>
      <c r="CQ41" s="92">
        <f>'[20]Assset Transfers Adjustments'!U30</f>
        <v>0</v>
      </c>
      <c r="CR41" s="92">
        <f>'[20]Assset Transfers Adjustments'!V30</f>
        <v>0</v>
      </c>
      <c r="CS41" s="17">
        <v>0</v>
      </c>
      <c r="CT41" s="17">
        <v>0</v>
      </c>
      <c r="CU41" s="17">
        <v>0</v>
      </c>
      <c r="CV41" s="17">
        <v>0</v>
      </c>
      <c r="CW41" s="17">
        <v>0</v>
      </c>
      <c r="CX41" s="17">
        <v>0</v>
      </c>
      <c r="CY41" s="17">
        <v>0</v>
      </c>
      <c r="CZ41" s="17">
        <v>0</v>
      </c>
      <c r="DA41" s="17">
        <v>0</v>
      </c>
      <c r="DB41" s="17">
        <v>0</v>
      </c>
      <c r="DC41" s="17">
        <v>0</v>
      </c>
      <c r="DD41" s="17">
        <v>0</v>
      </c>
      <c r="DE41" s="17">
        <v>0</v>
      </c>
      <c r="DF41" s="17">
        <v>0</v>
      </c>
      <c r="DG41" s="17">
        <v>0</v>
      </c>
      <c r="DH41" s="17">
        <v>0</v>
      </c>
      <c r="DI41" s="17">
        <v>0</v>
      </c>
      <c r="DJ41" s="17">
        <v>0</v>
      </c>
      <c r="DK41" s="17">
        <v>0</v>
      </c>
      <c r="DL41" s="17">
        <v>0</v>
      </c>
      <c r="DM41" s="17">
        <v>0</v>
      </c>
      <c r="DN41" s="18"/>
    </row>
    <row r="42" spans="1:118">
      <c r="A42" s="56">
        <v>39931</v>
      </c>
      <c r="B42" t="s">
        <v>165</v>
      </c>
      <c r="C42" s="51">
        <f t="shared" si="30"/>
        <v>297266.60999999993</v>
      </c>
      <c r="D42" s="51">
        <f t="shared" si="31"/>
        <v>297266.60999999993</v>
      </c>
      <c r="E42" s="92">
        <f>'[20]Asset End Balances'!P31</f>
        <v>297266.61</v>
      </c>
      <c r="F42" s="51">
        <f t="shared" si="26"/>
        <v>297266.61</v>
      </c>
      <c r="G42" s="51">
        <f t="shared" si="58"/>
        <v>297266.61</v>
      </c>
      <c r="H42" s="51">
        <f t="shared" si="59"/>
        <v>297266.61</v>
      </c>
      <c r="I42" s="51">
        <f t="shared" si="60"/>
        <v>297266.61</v>
      </c>
      <c r="J42" s="51">
        <f t="shared" si="61"/>
        <v>297266.61</v>
      </c>
      <c r="K42" s="51">
        <f t="shared" si="62"/>
        <v>297266.61</v>
      </c>
      <c r="L42" s="51">
        <f t="shared" si="63"/>
        <v>297266.61</v>
      </c>
      <c r="M42" s="51">
        <f t="shared" si="64"/>
        <v>297266.61</v>
      </c>
      <c r="N42" s="51">
        <f t="shared" si="65"/>
        <v>297266.61</v>
      </c>
      <c r="O42" s="51">
        <f t="shared" si="66"/>
        <v>297266.61</v>
      </c>
      <c r="P42" s="51">
        <f t="shared" si="67"/>
        <v>297266.61</v>
      </c>
      <c r="Q42" s="51">
        <f t="shared" si="68"/>
        <v>297266.61</v>
      </c>
      <c r="R42" s="51">
        <f t="shared" si="69"/>
        <v>297266.61</v>
      </c>
      <c r="S42" s="51">
        <f t="shared" si="70"/>
        <v>297266.61</v>
      </c>
      <c r="T42" s="51">
        <f t="shared" si="71"/>
        <v>297266.61</v>
      </c>
      <c r="U42" s="51">
        <f t="shared" si="72"/>
        <v>297266.61</v>
      </c>
      <c r="V42" s="51">
        <f t="shared" si="73"/>
        <v>297266.61</v>
      </c>
      <c r="W42" s="51">
        <f t="shared" si="74"/>
        <v>297266.61</v>
      </c>
      <c r="X42" s="51">
        <f t="shared" si="75"/>
        <v>297266.61</v>
      </c>
      <c r="Y42" s="51">
        <f t="shared" si="76"/>
        <v>297266.61</v>
      </c>
      <c r="Z42" s="51">
        <f t="shared" si="77"/>
        <v>297266.61</v>
      </c>
      <c r="AA42" s="51">
        <f t="shared" si="78"/>
        <v>297266.61</v>
      </c>
      <c r="AB42" s="51">
        <f t="shared" si="53"/>
        <v>297266.61</v>
      </c>
      <c r="AC42" s="51">
        <f t="shared" si="54"/>
        <v>297266.61</v>
      </c>
      <c r="AD42" s="51">
        <f t="shared" si="55"/>
        <v>297266.61</v>
      </c>
      <c r="AE42" s="51">
        <f t="shared" si="56"/>
        <v>297266.61</v>
      </c>
      <c r="AF42" s="51">
        <f t="shared" si="57"/>
        <v>297266.61</v>
      </c>
      <c r="AH42" s="92">
        <f>[20]Additions!Q31</f>
        <v>0</v>
      </c>
      <c r="AI42" s="92">
        <f>[20]Additions!R31</f>
        <v>0</v>
      </c>
      <c r="AJ42" s="92">
        <f>[20]Additions!S31</f>
        <v>0</v>
      </c>
      <c r="AK42" s="92">
        <f>[20]Additions!T31</f>
        <v>0</v>
      </c>
      <c r="AL42" s="92">
        <f>[20]Additions!U31</f>
        <v>0</v>
      </c>
      <c r="AM42" s="92">
        <f>[20]Additions!V31</f>
        <v>0</v>
      </c>
      <c r="AN42" s="93">
        <f>SUM($AH42:$AM42)/SUM($AH$46:$AM$46)*'Capital Spending'!J$6*$AN$1</f>
        <v>0</v>
      </c>
      <c r="AO42" s="93">
        <f>SUM($AH42:$AM42)/SUM($AH$46:$AM$46)*'Capital Spending'!K$6*$AN$1</f>
        <v>0</v>
      </c>
      <c r="AP42" s="93">
        <f>SUM($AH42:$AM42)/SUM($AH$46:$AM$46)*'Capital Spending'!L$6*$AN$1</f>
        <v>0</v>
      </c>
      <c r="AQ42" s="93">
        <f>SUM($AH42:$AM42)/SUM($AH$46:$AM$46)*'Capital Spending'!M$6*$AN$1</f>
        <v>0</v>
      </c>
      <c r="AR42" s="93">
        <f>SUM($AH42:$AM42)/SUM($AH$46:$AM$46)*'Capital Spending'!N$6*$AN$1</f>
        <v>0</v>
      </c>
      <c r="AS42" s="93">
        <f>SUM($AH42:$AM42)/SUM($AH$46:$AM$46)*'Capital Spending'!O$6*$AN$1</f>
        <v>0</v>
      </c>
      <c r="AT42" s="93">
        <f>SUM($AH42:$AM42)/SUM($AH$46:$AM$46)*'Capital Spending'!P$6*$AN$1</f>
        <v>0</v>
      </c>
      <c r="AU42" s="93">
        <f>SUM($AH42:$AM42)/SUM($AH$46:$AM$46)*'Capital Spending'!Q$6*$AN$1</f>
        <v>0</v>
      </c>
      <c r="AV42" s="93">
        <f>SUM($AH42:$AM42)/SUM($AH$46:$AM$46)*'Capital Spending'!R$6*$AN$1</f>
        <v>0</v>
      </c>
      <c r="AW42" s="93">
        <f>SUM($AH42:$AM42)/SUM($AH$46:$AM$46)*'Capital Spending'!S$6*$AN$1</f>
        <v>0</v>
      </c>
      <c r="AX42" s="93">
        <f>SUM($AH42:$AM42)/SUM($AH$46:$AM$46)*'Capital Spending'!T$6*$AN$1</f>
        <v>0</v>
      </c>
      <c r="AY42" s="93">
        <f>SUM($AH42:$AM42)/SUM($AH$46:$AM$46)*'Capital Spending'!U$6*$AN$1</f>
        <v>0</v>
      </c>
      <c r="AZ42" s="93">
        <f>SUM($AH42:$AM42)/SUM($AH$46:$AM$46)*'Capital Spending'!V$6*$AN$1</f>
        <v>0</v>
      </c>
      <c r="BA42" s="93">
        <f>SUM($AH42:$AM42)/SUM($AH$46:$AM$46)*'Capital Spending'!W$6*$AN$1</f>
        <v>0</v>
      </c>
      <c r="BB42" s="93">
        <f>SUM($AH42:$AM42)/SUM($AH$46:$AM$46)*'Capital Spending'!X$6*$AN$1</f>
        <v>0</v>
      </c>
      <c r="BC42" s="93">
        <f>SUM($AH42:$AM42)/SUM($AH$46:$AM$46)*'Capital Spending'!Y$6*$AN$1</f>
        <v>0</v>
      </c>
      <c r="BD42" s="93">
        <f>SUM($AH42:$AM42)/SUM($AH$46:$AM$46)*'Capital Spending'!Z$6*$AN$1</f>
        <v>0</v>
      </c>
      <c r="BE42" s="93">
        <f>SUM($AH42:$AM42)/SUM($AH$46:$AM$46)*'Capital Spending'!AA$6*$AN$1</f>
        <v>0</v>
      </c>
      <c r="BF42" s="93">
        <f>SUM($AH42:$AM42)/SUM($AH$46:$AM$46)*'Capital Spending'!AB$6*$AN$1</f>
        <v>0</v>
      </c>
      <c r="BG42" s="93">
        <f>SUM($AH42:$AM42)/SUM($AH$46:$AM$46)*'Capital Spending'!AC$6*$AN$1</f>
        <v>0</v>
      </c>
      <c r="BH42" s="93">
        <f>SUM($AH42:$AM42)/SUM($AH$46:$AM$46)*'Capital Spending'!AD$6*$AN$1</f>
        <v>0</v>
      </c>
      <c r="BI42" s="18"/>
      <c r="BJ42" s="101">
        <f t="shared" si="27"/>
        <v>0</v>
      </c>
      <c r="BK42" s="92">
        <f>'[20]Asset Retirements'!Q31</f>
        <v>0</v>
      </c>
      <c r="BL42" s="92">
        <f>'[20]Asset Retirements'!R31</f>
        <v>0</v>
      </c>
      <c r="BM42" s="92">
        <f>'[20]Asset Retirements'!S31</f>
        <v>0</v>
      </c>
      <c r="BN42" s="92">
        <f>'[20]Asset Retirements'!T31</f>
        <v>0</v>
      </c>
      <c r="BO42" s="92">
        <f>'[20]Asset Retirements'!U31</f>
        <v>0</v>
      </c>
      <c r="BP42" s="92">
        <f>'[20]Asset Retirements'!V31</f>
        <v>0</v>
      </c>
      <c r="BQ42" s="51">
        <f t="shared" si="32"/>
        <v>0</v>
      </c>
      <c r="BR42" s="51">
        <f t="shared" si="33"/>
        <v>0</v>
      </c>
      <c r="BS42" s="51">
        <f t="shared" si="34"/>
        <v>0</v>
      </c>
      <c r="BT42" s="51">
        <f t="shared" si="35"/>
        <v>0</v>
      </c>
      <c r="BU42" s="51">
        <f t="shared" si="36"/>
        <v>0</v>
      </c>
      <c r="BV42" s="51">
        <f t="shared" si="37"/>
        <v>0</v>
      </c>
      <c r="BW42" s="51">
        <f t="shared" si="38"/>
        <v>0</v>
      </c>
      <c r="BX42" s="51">
        <f t="shared" si="39"/>
        <v>0</v>
      </c>
      <c r="BY42" s="51">
        <f t="shared" si="40"/>
        <v>0</v>
      </c>
      <c r="BZ42" s="51">
        <f t="shared" si="41"/>
        <v>0</v>
      </c>
      <c r="CA42" s="51">
        <f t="shared" si="42"/>
        <v>0</v>
      </c>
      <c r="CB42" s="51">
        <f t="shared" si="43"/>
        <v>0</v>
      </c>
      <c r="CC42" s="51">
        <f t="shared" si="44"/>
        <v>0</v>
      </c>
      <c r="CD42" s="51">
        <f t="shared" si="45"/>
        <v>0</v>
      </c>
      <c r="CE42" s="51">
        <f t="shared" si="46"/>
        <v>0</v>
      </c>
      <c r="CF42" s="51">
        <f t="shared" si="47"/>
        <v>0</v>
      </c>
      <c r="CG42" s="51">
        <f t="shared" si="48"/>
        <v>0</v>
      </c>
      <c r="CH42" s="51">
        <f t="shared" si="49"/>
        <v>0</v>
      </c>
      <c r="CI42" s="51">
        <f t="shared" si="50"/>
        <v>0</v>
      </c>
      <c r="CJ42" s="51">
        <f t="shared" si="51"/>
        <v>0</v>
      </c>
      <c r="CK42" s="51">
        <f t="shared" si="52"/>
        <v>0</v>
      </c>
      <c r="CL42" s="18"/>
      <c r="CM42" s="92">
        <f>'[20]Assset Transfers Adjustments'!Q31</f>
        <v>0</v>
      </c>
      <c r="CN42" s="92">
        <f>'[20]Assset Transfers Adjustments'!R31</f>
        <v>0</v>
      </c>
      <c r="CO42" s="92">
        <f>'[20]Assset Transfers Adjustments'!S31</f>
        <v>0</v>
      </c>
      <c r="CP42" s="92">
        <f>'[20]Assset Transfers Adjustments'!T31</f>
        <v>0</v>
      </c>
      <c r="CQ42" s="92">
        <f>'[20]Assset Transfers Adjustments'!U31</f>
        <v>0</v>
      </c>
      <c r="CR42" s="92">
        <f>'[20]Assset Transfers Adjustments'!V31</f>
        <v>0</v>
      </c>
      <c r="CS42" s="17">
        <v>0</v>
      </c>
      <c r="CT42" s="17">
        <v>0</v>
      </c>
      <c r="CU42" s="17">
        <v>0</v>
      </c>
      <c r="CV42" s="17">
        <v>0</v>
      </c>
      <c r="CW42" s="17">
        <v>0</v>
      </c>
      <c r="CX42" s="17">
        <v>0</v>
      </c>
      <c r="CY42" s="17">
        <v>0</v>
      </c>
      <c r="CZ42" s="17">
        <v>0</v>
      </c>
      <c r="DA42" s="17">
        <v>0</v>
      </c>
      <c r="DB42" s="17">
        <v>0</v>
      </c>
      <c r="DC42" s="17">
        <v>0</v>
      </c>
      <c r="DD42" s="17">
        <v>0</v>
      </c>
      <c r="DE42" s="17">
        <v>0</v>
      </c>
      <c r="DF42" s="17">
        <v>0</v>
      </c>
      <c r="DG42" s="17">
        <v>0</v>
      </c>
      <c r="DH42" s="17">
        <v>0</v>
      </c>
      <c r="DI42" s="17">
        <v>0</v>
      </c>
      <c r="DJ42" s="17">
        <v>0</v>
      </c>
      <c r="DK42" s="17">
        <v>0</v>
      </c>
      <c r="DL42" s="17">
        <v>0</v>
      </c>
      <c r="DM42" s="17">
        <v>0</v>
      </c>
      <c r="DN42" s="18"/>
    </row>
    <row r="43" spans="1:118">
      <c r="A43" s="56">
        <v>39932</v>
      </c>
      <c r="B43" t="s">
        <v>166</v>
      </c>
      <c r="C43" s="51">
        <f t="shared" si="30"/>
        <v>783916.61</v>
      </c>
      <c r="D43" s="51">
        <f t="shared" si="31"/>
        <v>783916.61</v>
      </c>
      <c r="E43" s="92">
        <f>'[20]Asset End Balances'!P32</f>
        <v>783916.61</v>
      </c>
      <c r="F43" s="51">
        <f t="shared" si="26"/>
        <v>783916.61</v>
      </c>
      <c r="G43" s="51">
        <f t="shared" si="58"/>
        <v>783916.61</v>
      </c>
      <c r="H43" s="51">
        <f t="shared" si="59"/>
        <v>783916.61</v>
      </c>
      <c r="I43" s="51">
        <f t="shared" si="60"/>
        <v>783916.61</v>
      </c>
      <c r="J43" s="51">
        <f t="shared" si="61"/>
        <v>783916.61</v>
      </c>
      <c r="K43" s="51">
        <f t="shared" si="62"/>
        <v>783916.61</v>
      </c>
      <c r="L43" s="51">
        <f t="shared" si="63"/>
        <v>783916.61</v>
      </c>
      <c r="M43" s="51">
        <f t="shared" si="64"/>
        <v>783916.61</v>
      </c>
      <c r="N43" s="51">
        <f t="shared" si="65"/>
        <v>783916.61</v>
      </c>
      <c r="O43" s="51">
        <f t="shared" si="66"/>
        <v>783916.61</v>
      </c>
      <c r="P43" s="51">
        <f t="shared" si="67"/>
        <v>783916.61</v>
      </c>
      <c r="Q43" s="51">
        <f t="shared" si="68"/>
        <v>783916.61</v>
      </c>
      <c r="R43" s="51">
        <f t="shared" si="69"/>
        <v>783916.61</v>
      </c>
      <c r="S43" s="51">
        <f t="shared" si="70"/>
        <v>783916.61</v>
      </c>
      <c r="T43" s="51">
        <f t="shared" si="71"/>
        <v>783916.61</v>
      </c>
      <c r="U43" s="51">
        <f t="shared" si="72"/>
        <v>783916.61</v>
      </c>
      <c r="V43" s="51">
        <f t="shared" si="73"/>
        <v>783916.61</v>
      </c>
      <c r="W43" s="51">
        <f t="shared" si="74"/>
        <v>783916.61</v>
      </c>
      <c r="X43" s="51">
        <f t="shared" si="75"/>
        <v>783916.61</v>
      </c>
      <c r="Y43" s="51">
        <f t="shared" si="76"/>
        <v>783916.61</v>
      </c>
      <c r="Z43" s="51">
        <f t="shared" si="77"/>
        <v>783916.61</v>
      </c>
      <c r="AA43" s="51">
        <f t="shared" si="78"/>
        <v>783916.61</v>
      </c>
      <c r="AB43" s="51">
        <f t="shared" si="53"/>
        <v>783916.61</v>
      </c>
      <c r="AC43" s="51">
        <f t="shared" si="54"/>
        <v>783916.61</v>
      </c>
      <c r="AD43" s="51">
        <f t="shared" si="55"/>
        <v>783916.61</v>
      </c>
      <c r="AE43" s="51">
        <f t="shared" si="56"/>
        <v>783916.61</v>
      </c>
      <c r="AF43" s="51">
        <f t="shared" si="57"/>
        <v>783916.61</v>
      </c>
      <c r="AH43" s="92">
        <f>[20]Additions!Q32</f>
        <v>0</v>
      </c>
      <c r="AI43" s="92">
        <f>[20]Additions!R32</f>
        <v>0</v>
      </c>
      <c r="AJ43" s="92">
        <f>[20]Additions!S32</f>
        <v>0</v>
      </c>
      <c r="AK43" s="92">
        <f>[20]Additions!T32</f>
        <v>0</v>
      </c>
      <c r="AL43" s="92">
        <f>[20]Additions!U32</f>
        <v>0</v>
      </c>
      <c r="AM43" s="92">
        <f>[20]Additions!V32</f>
        <v>0</v>
      </c>
      <c r="AN43" s="93">
        <f>SUM($AH43:$AM43)/SUM($AH$46:$AM$46)*'Capital Spending'!J$6*$AN$1</f>
        <v>0</v>
      </c>
      <c r="AO43" s="93">
        <f>SUM($AH43:$AM43)/SUM($AH$46:$AM$46)*'Capital Spending'!K$6*$AN$1</f>
        <v>0</v>
      </c>
      <c r="AP43" s="93">
        <f>SUM($AH43:$AM43)/SUM($AH$46:$AM$46)*'Capital Spending'!L$6*$AN$1</f>
        <v>0</v>
      </c>
      <c r="AQ43" s="93">
        <f>SUM($AH43:$AM43)/SUM($AH$46:$AM$46)*'Capital Spending'!M$6*$AN$1</f>
        <v>0</v>
      </c>
      <c r="AR43" s="93">
        <f>SUM($AH43:$AM43)/SUM($AH$46:$AM$46)*'Capital Spending'!N$6*$AN$1</f>
        <v>0</v>
      </c>
      <c r="AS43" s="93">
        <f>SUM($AH43:$AM43)/SUM($AH$46:$AM$46)*'Capital Spending'!O$6*$AN$1</f>
        <v>0</v>
      </c>
      <c r="AT43" s="93">
        <f>SUM($AH43:$AM43)/SUM($AH$46:$AM$46)*'Capital Spending'!P$6*$AN$1</f>
        <v>0</v>
      </c>
      <c r="AU43" s="93">
        <f>SUM($AH43:$AM43)/SUM($AH$46:$AM$46)*'Capital Spending'!Q$6*$AN$1</f>
        <v>0</v>
      </c>
      <c r="AV43" s="93">
        <f>SUM($AH43:$AM43)/SUM($AH$46:$AM$46)*'Capital Spending'!R$6*$AN$1</f>
        <v>0</v>
      </c>
      <c r="AW43" s="93">
        <f>SUM($AH43:$AM43)/SUM($AH$46:$AM$46)*'Capital Spending'!S$6*$AN$1</f>
        <v>0</v>
      </c>
      <c r="AX43" s="93">
        <f>SUM($AH43:$AM43)/SUM($AH$46:$AM$46)*'Capital Spending'!T$6*$AN$1</f>
        <v>0</v>
      </c>
      <c r="AY43" s="93">
        <f>SUM($AH43:$AM43)/SUM($AH$46:$AM$46)*'Capital Spending'!U$6*$AN$1</f>
        <v>0</v>
      </c>
      <c r="AZ43" s="93">
        <f>SUM($AH43:$AM43)/SUM($AH$46:$AM$46)*'Capital Spending'!V$6*$AN$1</f>
        <v>0</v>
      </c>
      <c r="BA43" s="93">
        <f>SUM($AH43:$AM43)/SUM($AH$46:$AM$46)*'Capital Spending'!W$6*$AN$1</f>
        <v>0</v>
      </c>
      <c r="BB43" s="93">
        <f>SUM($AH43:$AM43)/SUM($AH$46:$AM$46)*'Capital Spending'!X$6*$AN$1</f>
        <v>0</v>
      </c>
      <c r="BC43" s="93">
        <f>SUM($AH43:$AM43)/SUM($AH$46:$AM$46)*'Capital Spending'!Y$6*$AN$1</f>
        <v>0</v>
      </c>
      <c r="BD43" s="93">
        <f>SUM($AH43:$AM43)/SUM($AH$46:$AM$46)*'Capital Spending'!Z$6*$AN$1</f>
        <v>0</v>
      </c>
      <c r="BE43" s="93">
        <f>SUM($AH43:$AM43)/SUM($AH$46:$AM$46)*'Capital Spending'!AA$6*$AN$1</f>
        <v>0</v>
      </c>
      <c r="BF43" s="93">
        <f>SUM($AH43:$AM43)/SUM($AH$46:$AM$46)*'Capital Spending'!AB$6*$AN$1</f>
        <v>0</v>
      </c>
      <c r="BG43" s="93">
        <f>SUM($AH43:$AM43)/SUM($AH$46:$AM$46)*'Capital Spending'!AC$6*$AN$1</f>
        <v>0</v>
      </c>
      <c r="BH43" s="93">
        <f>SUM($AH43:$AM43)/SUM($AH$46:$AM$46)*'Capital Spending'!AD$6*$AN$1</f>
        <v>0</v>
      </c>
      <c r="BI43" s="18"/>
      <c r="BJ43" s="101">
        <f t="shared" si="27"/>
        <v>0</v>
      </c>
      <c r="BK43" s="92">
        <f>'[20]Asset Retirements'!Q32</f>
        <v>0</v>
      </c>
      <c r="BL43" s="92">
        <f>'[20]Asset Retirements'!R32</f>
        <v>0</v>
      </c>
      <c r="BM43" s="92">
        <f>'[20]Asset Retirements'!S32</f>
        <v>0</v>
      </c>
      <c r="BN43" s="92">
        <f>'[20]Asset Retirements'!T32</f>
        <v>0</v>
      </c>
      <c r="BO43" s="92">
        <f>'[20]Asset Retirements'!U32</f>
        <v>0</v>
      </c>
      <c r="BP43" s="92">
        <f>'[20]Asset Retirements'!V32</f>
        <v>0</v>
      </c>
      <c r="BQ43" s="51">
        <f t="shared" si="32"/>
        <v>0</v>
      </c>
      <c r="BR43" s="51">
        <f t="shared" si="33"/>
        <v>0</v>
      </c>
      <c r="BS43" s="51">
        <f t="shared" si="34"/>
        <v>0</v>
      </c>
      <c r="BT43" s="51">
        <f t="shared" si="35"/>
        <v>0</v>
      </c>
      <c r="BU43" s="51">
        <f t="shared" si="36"/>
        <v>0</v>
      </c>
      <c r="BV43" s="51">
        <f t="shared" si="37"/>
        <v>0</v>
      </c>
      <c r="BW43" s="51">
        <f t="shared" si="38"/>
        <v>0</v>
      </c>
      <c r="BX43" s="51">
        <f t="shared" si="39"/>
        <v>0</v>
      </c>
      <c r="BY43" s="51">
        <f t="shared" si="40"/>
        <v>0</v>
      </c>
      <c r="BZ43" s="51">
        <f t="shared" si="41"/>
        <v>0</v>
      </c>
      <c r="CA43" s="51">
        <f t="shared" si="42"/>
        <v>0</v>
      </c>
      <c r="CB43" s="51">
        <f t="shared" si="43"/>
        <v>0</v>
      </c>
      <c r="CC43" s="51">
        <f t="shared" si="44"/>
        <v>0</v>
      </c>
      <c r="CD43" s="51">
        <f t="shared" si="45"/>
        <v>0</v>
      </c>
      <c r="CE43" s="51">
        <f t="shared" si="46"/>
        <v>0</v>
      </c>
      <c r="CF43" s="51">
        <f t="shared" si="47"/>
        <v>0</v>
      </c>
      <c r="CG43" s="51">
        <f t="shared" si="48"/>
        <v>0</v>
      </c>
      <c r="CH43" s="51">
        <f t="shared" si="49"/>
        <v>0</v>
      </c>
      <c r="CI43" s="51">
        <f t="shared" si="50"/>
        <v>0</v>
      </c>
      <c r="CJ43" s="51">
        <f t="shared" si="51"/>
        <v>0</v>
      </c>
      <c r="CK43" s="51">
        <f t="shared" si="52"/>
        <v>0</v>
      </c>
      <c r="CL43" s="18"/>
      <c r="CM43" s="92">
        <f>'[20]Assset Transfers Adjustments'!Q32</f>
        <v>0</v>
      </c>
      <c r="CN43" s="92">
        <f>'[20]Assset Transfers Adjustments'!R32</f>
        <v>0</v>
      </c>
      <c r="CO43" s="92">
        <f>'[20]Assset Transfers Adjustments'!S32</f>
        <v>0</v>
      </c>
      <c r="CP43" s="92">
        <f>'[20]Assset Transfers Adjustments'!T32</f>
        <v>0</v>
      </c>
      <c r="CQ43" s="92">
        <f>'[20]Assset Transfers Adjustments'!U32</f>
        <v>0</v>
      </c>
      <c r="CR43" s="92">
        <f>'[20]Assset Transfers Adjustments'!V32</f>
        <v>0</v>
      </c>
      <c r="CS43" s="17">
        <v>0</v>
      </c>
      <c r="CT43" s="17">
        <v>0</v>
      </c>
      <c r="CU43" s="17">
        <v>0</v>
      </c>
      <c r="CV43" s="17">
        <v>0</v>
      </c>
      <c r="CW43" s="17">
        <v>0</v>
      </c>
      <c r="CX43" s="17">
        <v>0</v>
      </c>
      <c r="CY43" s="17">
        <v>0</v>
      </c>
      <c r="CZ43" s="17">
        <v>0</v>
      </c>
      <c r="DA43" s="17">
        <v>0</v>
      </c>
      <c r="DB43" s="17">
        <v>0</v>
      </c>
      <c r="DC43" s="17">
        <v>0</v>
      </c>
      <c r="DD43" s="17">
        <v>0</v>
      </c>
      <c r="DE43" s="17">
        <v>0</v>
      </c>
      <c r="DF43" s="17">
        <v>0</v>
      </c>
      <c r="DG43" s="17">
        <v>0</v>
      </c>
      <c r="DH43" s="17">
        <v>0</v>
      </c>
      <c r="DI43" s="17">
        <v>0</v>
      </c>
      <c r="DJ43" s="17">
        <v>0</v>
      </c>
      <c r="DK43" s="17">
        <v>0</v>
      </c>
      <c r="DL43" s="17">
        <v>0</v>
      </c>
      <c r="DM43" s="17">
        <v>0</v>
      </c>
      <c r="DN43" s="18"/>
    </row>
    <row r="44" spans="1:118">
      <c r="A44" s="56">
        <v>39938</v>
      </c>
      <c r="B44" t="s">
        <v>167</v>
      </c>
      <c r="C44" s="51">
        <f t="shared" si="30"/>
        <v>20268360.731602356</v>
      </c>
      <c r="D44" s="51">
        <f t="shared" si="31"/>
        <v>21501470.062287454</v>
      </c>
      <c r="E44" s="92">
        <f>'[20]Asset End Balances'!P33</f>
        <v>19742144.879999999</v>
      </c>
      <c r="F44" s="51">
        <f t="shared" si="26"/>
        <v>19742144.879999999</v>
      </c>
      <c r="G44" s="51">
        <f t="shared" si="58"/>
        <v>20189256.119999997</v>
      </c>
      <c r="H44" s="51">
        <f t="shared" si="59"/>
        <v>20190157.659999996</v>
      </c>
      <c r="I44" s="51">
        <f t="shared" si="60"/>
        <v>20190048.749999996</v>
      </c>
      <c r="J44" s="51">
        <f t="shared" si="61"/>
        <v>20190048.749999996</v>
      </c>
      <c r="K44" s="51">
        <f t="shared" si="62"/>
        <v>20190047.169999998</v>
      </c>
      <c r="L44" s="51">
        <f t="shared" si="63"/>
        <v>20285458.071039326</v>
      </c>
      <c r="M44" s="51">
        <f t="shared" si="64"/>
        <v>20383494.441822171</v>
      </c>
      <c r="N44" s="51">
        <f t="shared" si="65"/>
        <v>20472584.615084402</v>
      </c>
      <c r="O44" s="51">
        <f t="shared" si="66"/>
        <v>20555887.994863894</v>
      </c>
      <c r="P44" s="51">
        <f t="shared" si="67"/>
        <v>20637139.146042373</v>
      </c>
      <c r="Q44" s="51">
        <f t="shared" si="68"/>
        <v>20720277.031978484</v>
      </c>
      <c r="R44" s="51">
        <f t="shared" si="69"/>
        <v>20901140.22474267</v>
      </c>
      <c r="S44" s="51">
        <f t="shared" si="70"/>
        <v>20929567.579117924</v>
      </c>
      <c r="T44" s="51">
        <f t="shared" si="71"/>
        <v>21163841.917796373</v>
      </c>
      <c r="U44" s="51">
        <f t="shared" si="72"/>
        <v>21166659.0840078</v>
      </c>
      <c r="V44" s="51">
        <f t="shared" si="73"/>
        <v>21167850.095660258</v>
      </c>
      <c r="W44" s="51">
        <f t="shared" si="74"/>
        <v>21168179.321978483</v>
      </c>
      <c r="X44" s="51">
        <f t="shared" si="75"/>
        <v>21263590.223017812</v>
      </c>
      <c r="Y44" s="51">
        <f t="shared" si="76"/>
        <v>21361626.593800656</v>
      </c>
      <c r="Z44" s="51">
        <f t="shared" si="77"/>
        <v>21450716.767062888</v>
      </c>
      <c r="AA44" s="51">
        <f t="shared" si="78"/>
        <v>21534020.146842379</v>
      </c>
      <c r="AB44" s="51">
        <f t="shared" si="53"/>
        <v>21615271.298020858</v>
      </c>
      <c r="AC44" s="51">
        <f t="shared" si="54"/>
        <v>21698409.18395697</v>
      </c>
      <c r="AD44" s="51">
        <f t="shared" si="55"/>
        <v>21879272.376721155</v>
      </c>
      <c r="AE44" s="51">
        <f t="shared" si="56"/>
        <v>21907699.731096409</v>
      </c>
      <c r="AF44" s="51">
        <f t="shared" si="57"/>
        <v>22141974.069774859</v>
      </c>
      <c r="AH44" s="92">
        <f>[20]Additions!Q33</f>
        <v>0</v>
      </c>
      <c r="AI44" s="92">
        <f>[20]Additions!R33</f>
        <v>447111.24</v>
      </c>
      <c r="AJ44" s="92">
        <f>[20]Additions!S33</f>
        <v>901.54</v>
      </c>
      <c r="AK44" s="92">
        <f>[20]Additions!T33</f>
        <v>-108.91</v>
      </c>
      <c r="AL44" s="92">
        <f>[20]Additions!U33</f>
        <v>0</v>
      </c>
      <c r="AM44" s="92">
        <f>[20]Additions!V33</f>
        <v>-1.58</v>
      </c>
      <c r="AN44" s="93">
        <f>SUM($AH44:$AM44)/SUM($AH$46:$AM$46)*'Capital Spending'!J$6*$AN$1</f>
        <v>95410.90103932799</v>
      </c>
      <c r="AO44" s="93">
        <f>SUM($AH44:$AM44)/SUM($AH$46:$AM$46)*'Capital Spending'!K$6*$AN$1</f>
        <v>98036.370782843718</v>
      </c>
      <c r="AP44" s="93">
        <f>SUM($AH44:$AM44)/SUM($AH$46:$AM$46)*'Capital Spending'!L$6*$AN$1</f>
        <v>89090.173262231459</v>
      </c>
      <c r="AQ44" s="93">
        <f>SUM($AH44:$AM44)/SUM($AH$46:$AM$46)*'Capital Spending'!M$6*$AN$1</f>
        <v>83303.37977949201</v>
      </c>
      <c r="AR44" s="93">
        <f>SUM($AH44:$AM44)/SUM($AH$46:$AM$46)*'Capital Spending'!N$6*$AN$1</f>
        <v>81251.151178478685</v>
      </c>
      <c r="AS44" s="93">
        <f>SUM($AH44:$AM44)/SUM($AH$46:$AM$46)*'Capital Spending'!O$6*$AN$1</f>
        <v>83137.885936110019</v>
      </c>
      <c r="AT44" s="93">
        <f>SUM($AH44:$AM44)/SUM($AH$46:$AM$46)*'Capital Spending'!P$6*$AN$1</f>
        <v>180863.19276418712</v>
      </c>
      <c r="AU44" s="93">
        <f>SUM($AH44:$AM44)/SUM($AH$46:$AM$46)*'Capital Spending'!Q$6*$AN$1</f>
        <v>28427.35437525516</v>
      </c>
      <c r="AV44" s="93">
        <f>SUM($AH44:$AM44)/SUM($AH$46:$AM$46)*'Capital Spending'!R$6*$AN$1</f>
        <v>234274.33867845024</v>
      </c>
      <c r="AW44" s="93">
        <f>SUM($AH44:$AM44)/SUM($AH$46:$AM$46)*'Capital Spending'!S$6*$AN$1</f>
        <v>2817.1662114259643</v>
      </c>
      <c r="AX44" s="93">
        <f>SUM($AH44:$AM44)/SUM($AH$46:$AM$46)*'Capital Spending'!T$6*$AN$1</f>
        <v>1191.0116524574751</v>
      </c>
      <c r="AY44" s="93">
        <f>SUM($AH44:$AM44)/SUM($AH$46:$AM$46)*'Capital Spending'!U$6*$AN$1</f>
        <v>329.22631822400234</v>
      </c>
      <c r="AZ44" s="93">
        <f>SUM($AH44:$AM44)/SUM($AH$46:$AM$46)*'Capital Spending'!V$6*$AN$1</f>
        <v>95410.90103932799</v>
      </c>
      <c r="BA44" s="93">
        <f>SUM($AH44:$AM44)/SUM($AH$46:$AM$46)*'Capital Spending'!W$6*$AN$1</f>
        <v>98036.370782843718</v>
      </c>
      <c r="BB44" s="93">
        <f>SUM($AH44:$AM44)/SUM($AH$46:$AM$46)*'Capital Spending'!X$6*$AN$1</f>
        <v>89090.173262231459</v>
      </c>
      <c r="BC44" s="93">
        <f>SUM($AH44:$AM44)/SUM($AH$46:$AM$46)*'Capital Spending'!Y$6*$AN$1</f>
        <v>83303.37977949201</v>
      </c>
      <c r="BD44" s="93">
        <f>SUM($AH44:$AM44)/SUM($AH$46:$AM$46)*'Capital Spending'!Z$6*$AN$1</f>
        <v>81251.151178478685</v>
      </c>
      <c r="BE44" s="93">
        <f>SUM($AH44:$AM44)/SUM($AH$46:$AM$46)*'Capital Spending'!AA$6*$AN$1</f>
        <v>83137.885936110019</v>
      </c>
      <c r="BF44" s="93">
        <f>SUM($AH44:$AM44)/SUM($AH$46:$AM$46)*'Capital Spending'!AB$6*$AN$1</f>
        <v>180863.19276418712</v>
      </c>
      <c r="BG44" s="93">
        <f>SUM($AH44:$AM44)/SUM($AH$46:$AM$46)*'Capital Spending'!AC$6*$AN$1</f>
        <v>28427.35437525516</v>
      </c>
      <c r="BH44" s="93">
        <f>SUM($AH44:$AM44)/SUM($AH$46:$AM$46)*'Capital Spending'!AD$6*$AN$1</f>
        <v>234274.33867845024</v>
      </c>
      <c r="BI44" s="18"/>
      <c r="BJ44" s="101">
        <f t="shared" si="27"/>
        <v>0</v>
      </c>
      <c r="BK44" s="92">
        <f>'[20]Asset Retirements'!Q33</f>
        <v>0</v>
      </c>
      <c r="BL44" s="92">
        <f>'[20]Asset Retirements'!R33</f>
        <v>0</v>
      </c>
      <c r="BM44" s="92">
        <f>'[20]Asset Retirements'!S33</f>
        <v>0</v>
      </c>
      <c r="BN44" s="92">
        <f>'[20]Asset Retirements'!T33</f>
        <v>0</v>
      </c>
      <c r="BO44" s="92">
        <f>'[20]Asset Retirements'!U33</f>
        <v>0</v>
      </c>
      <c r="BP44" s="92">
        <f>'[20]Asset Retirements'!V33</f>
        <v>0</v>
      </c>
      <c r="BQ44" s="51">
        <f t="shared" si="32"/>
        <v>0</v>
      </c>
      <c r="BR44" s="51">
        <f t="shared" si="33"/>
        <v>0</v>
      </c>
      <c r="BS44" s="51">
        <f t="shared" si="34"/>
        <v>0</v>
      </c>
      <c r="BT44" s="51">
        <f t="shared" si="35"/>
        <v>0</v>
      </c>
      <c r="BU44" s="51">
        <f t="shared" si="36"/>
        <v>0</v>
      </c>
      <c r="BV44" s="51">
        <f t="shared" si="37"/>
        <v>0</v>
      </c>
      <c r="BW44" s="51">
        <f t="shared" si="38"/>
        <v>0</v>
      </c>
      <c r="BX44" s="51">
        <f t="shared" si="39"/>
        <v>0</v>
      </c>
      <c r="BY44" s="51">
        <f t="shared" si="40"/>
        <v>0</v>
      </c>
      <c r="BZ44" s="51">
        <f t="shared" si="41"/>
        <v>0</v>
      </c>
      <c r="CA44" s="51">
        <f t="shared" si="42"/>
        <v>0</v>
      </c>
      <c r="CB44" s="51">
        <f t="shared" si="43"/>
        <v>0</v>
      </c>
      <c r="CC44" s="51">
        <f t="shared" si="44"/>
        <v>0</v>
      </c>
      <c r="CD44" s="51">
        <f t="shared" si="45"/>
        <v>0</v>
      </c>
      <c r="CE44" s="51">
        <f t="shared" si="46"/>
        <v>0</v>
      </c>
      <c r="CF44" s="51">
        <f t="shared" si="47"/>
        <v>0</v>
      </c>
      <c r="CG44" s="51">
        <f t="shared" si="48"/>
        <v>0</v>
      </c>
      <c r="CH44" s="51">
        <f t="shared" si="49"/>
        <v>0</v>
      </c>
      <c r="CI44" s="51">
        <f t="shared" si="50"/>
        <v>0</v>
      </c>
      <c r="CJ44" s="51">
        <f t="shared" si="51"/>
        <v>0</v>
      </c>
      <c r="CK44" s="51">
        <f t="shared" si="52"/>
        <v>0</v>
      </c>
      <c r="CL44" s="18"/>
      <c r="CM44" s="92">
        <f>'[20]Assset Transfers Adjustments'!Q33</f>
        <v>0</v>
      </c>
      <c r="CN44" s="92">
        <f>'[20]Assset Transfers Adjustments'!R33</f>
        <v>0</v>
      </c>
      <c r="CO44" s="92">
        <f>'[20]Assset Transfers Adjustments'!S33</f>
        <v>0</v>
      </c>
      <c r="CP44" s="92">
        <f>'[20]Assset Transfers Adjustments'!T33</f>
        <v>0</v>
      </c>
      <c r="CQ44" s="92">
        <f>'[20]Assset Transfers Adjustments'!U33</f>
        <v>0</v>
      </c>
      <c r="CR44" s="92">
        <f>'[20]Assset Transfers Adjustments'!V33</f>
        <v>0</v>
      </c>
      <c r="CS44" s="17">
        <v>0</v>
      </c>
      <c r="CT44" s="17">
        <v>0</v>
      </c>
      <c r="CU44" s="17">
        <v>0</v>
      </c>
      <c r="CV44" s="17">
        <v>0</v>
      </c>
      <c r="CW44" s="17">
        <v>0</v>
      </c>
      <c r="CX44" s="17">
        <v>0</v>
      </c>
      <c r="CY44" s="17">
        <v>0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0</v>
      </c>
      <c r="DG44" s="17">
        <v>0</v>
      </c>
      <c r="DH44" s="17">
        <v>0</v>
      </c>
      <c r="DI44" s="17">
        <v>0</v>
      </c>
      <c r="DJ44" s="17">
        <v>0</v>
      </c>
      <c r="DK44" s="17">
        <v>0</v>
      </c>
      <c r="DL44" s="17">
        <v>0</v>
      </c>
      <c r="DM44" s="17">
        <v>0</v>
      </c>
      <c r="DN44" s="18"/>
    </row>
    <row r="45" spans="1:118">
      <c r="A45" s="59"/>
      <c r="B45" s="60"/>
      <c r="C45" s="34"/>
      <c r="D45" s="34"/>
      <c r="E45" s="17"/>
      <c r="K45" s="19"/>
      <c r="AH45" s="17"/>
      <c r="AI45" s="17"/>
      <c r="AJ45" s="17"/>
      <c r="AK45" s="17"/>
      <c r="AL45" s="17"/>
      <c r="AM45" s="17"/>
      <c r="AN45" s="17"/>
      <c r="AO45" s="17"/>
      <c r="AP45" s="17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18"/>
      <c r="BJ45" s="18"/>
      <c r="BK45" s="17"/>
      <c r="BL45" s="17"/>
      <c r="BM45" s="17"/>
      <c r="BN45" s="17"/>
      <c r="BO45" s="17"/>
      <c r="BP45" s="17"/>
      <c r="BQ45" s="17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1:118" s="2" customFormat="1">
      <c r="A46" s="28" t="s">
        <v>30</v>
      </c>
      <c r="B46" s="61"/>
      <c r="C46" s="94">
        <f t="shared" ref="C46:AF46" si="79">SUM(C7:C45)</f>
        <v>216320887.54288059</v>
      </c>
      <c r="D46" s="94">
        <f t="shared" si="79"/>
        <v>271409435.49291366</v>
      </c>
      <c r="E46" s="95">
        <f t="shared" si="79"/>
        <v>193115081.33999997</v>
      </c>
      <c r="F46" s="94">
        <f t="shared" si="79"/>
        <v>201191125.5</v>
      </c>
      <c r="G46" s="94">
        <f t="shared" si="79"/>
        <v>202460485.87</v>
      </c>
      <c r="H46" s="94">
        <f t="shared" si="79"/>
        <v>212854172.09</v>
      </c>
      <c r="I46" s="94">
        <f t="shared" si="79"/>
        <v>212979966.39000002</v>
      </c>
      <c r="J46" s="94">
        <f t="shared" si="79"/>
        <v>213033148.37</v>
      </c>
      <c r="K46" s="96">
        <f t="shared" si="79"/>
        <v>213047849.23999998</v>
      </c>
      <c r="L46" s="94">
        <f t="shared" si="79"/>
        <v>217293872.06240347</v>
      </c>
      <c r="M46" s="94">
        <f t="shared" si="79"/>
        <v>221656734.83002353</v>
      </c>
      <c r="N46" s="94">
        <f t="shared" si="79"/>
        <v>225621469.51759762</v>
      </c>
      <c r="O46" s="94">
        <f t="shared" si="79"/>
        <v>229328677.47679371</v>
      </c>
      <c r="P46" s="94">
        <f t="shared" si="79"/>
        <v>232944556.1499044</v>
      </c>
      <c r="Q46" s="94">
        <f t="shared" si="79"/>
        <v>236644399.22072497</v>
      </c>
      <c r="R46" s="94">
        <f t="shared" si="79"/>
        <v>244693261.93813035</v>
      </c>
      <c r="S46" s="94">
        <f t="shared" si="79"/>
        <v>245958350.03753036</v>
      </c>
      <c r="T46" s="96">
        <f t="shared" si="79"/>
        <v>256384141.82752889</v>
      </c>
      <c r="U46" s="94">
        <f t="shared" si="79"/>
        <v>256509512.74319905</v>
      </c>
      <c r="V46" s="94">
        <f t="shared" si="79"/>
        <v>256562515.72926247</v>
      </c>
      <c r="W46" s="94">
        <f t="shared" si="79"/>
        <v>256577167.12072495</v>
      </c>
      <c r="X46" s="94">
        <f t="shared" si="79"/>
        <v>260823189.94312844</v>
      </c>
      <c r="Y46" s="94">
        <f t="shared" si="79"/>
        <v>265186052.71074852</v>
      </c>
      <c r="Z46" s="94">
        <f t="shared" si="79"/>
        <v>269150787.39832258</v>
      </c>
      <c r="AA46" s="94">
        <f t="shared" si="79"/>
        <v>272857995.35751867</v>
      </c>
      <c r="AB46" s="94">
        <f t="shared" si="79"/>
        <v>276473874.03062934</v>
      </c>
      <c r="AC46" s="94">
        <f t="shared" si="79"/>
        <v>280173717.10144991</v>
      </c>
      <c r="AD46" s="94">
        <f t="shared" si="79"/>
        <v>288222579.81885529</v>
      </c>
      <c r="AE46" s="94">
        <f t="shared" si="79"/>
        <v>289487667.91825533</v>
      </c>
      <c r="AF46" s="94">
        <f t="shared" si="79"/>
        <v>299913459.7082538</v>
      </c>
      <c r="AG46" s="3"/>
      <c r="AH46" s="94">
        <f t="shared" ref="AH46:BH46" si="80">SUM(AH7:AH45)</f>
        <v>8076044.1599999992</v>
      </c>
      <c r="AI46" s="96">
        <f t="shared" si="80"/>
        <v>1269360.3699999999</v>
      </c>
      <c r="AJ46" s="94">
        <f t="shared" si="80"/>
        <v>10461000.250000002</v>
      </c>
      <c r="AK46" s="94">
        <f t="shared" si="80"/>
        <v>125794.3</v>
      </c>
      <c r="AL46" s="94">
        <f t="shared" si="80"/>
        <v>53181.979999999981</v>
      </c>
      <c r="AM46" s="94">
        <f t="shared" si="80"/>
        <v>14700.87</v>
      </c>
      <c r="AN46" s="96">
        <f t="shared" si="80"/>
        <v>4260361.87</v>
      </c>
      <c r="AO46" s="96">
        <f t="shared" si="80"/>
        <v>4377596.3899999997</v>
      </c>
      <c r="AP46" s="96">
        <f t="shared" si="80"/>
        <v>3978123.81</v>
      </c>
      <c r="AQ46" s="96">
        <f t="shared" si="80"/>
        <v>3719727.399999999</v>
      </c>
      <c r="AR46" s="96">
        <f t="shared" si="80"/>
        <v>3628089.6899999995</v>
      </c>
      <c r="AS46" s="96">
        <f t="shared" si="80"/>
        <v>3712337.6399999987</v>
      </c>
      <c r="AT46" s="96">
        <f t="shared" si="80"/>
        <v>8076044.1599999983</v>
      </c>
      <c r="AU46" s="96">
        <f t="shared" si="80"/>
        <v>1269360.3699999996</v>
      </c>
      <c r="AV46" s="96">
        <f t="shared" si="80"/>
        <v>10461000.249999998</v>
      </c>
      <c r="AW46" s="96">
        <f t="shared" si="80"/>
        <v>125794.29999999999</v>
      </c>
      <c r="AX46" s="94">
        <f t="shared" si="80"/>
        <v>53181.979999999974</v>
      </c>
      <c r="AY46" s="94">
        <f t="shared" si="80"/>
        <v>14700.869999999999</v>
      </c>
      <c r="AZ46" s="94">
        <f t="shared" si="80"/>
        <v>4260361.87</v>
      </c>
      <c r="BA46" s="94">
        <f t="shared" si="80"/>
        <v>4377596.3899999997</v>
      </c>
      <c r="BB46" s="94">
        <f t="shared" si="80"/>
        <v>3978123.81</v>
      </c>
      <c r="BC46" s="94">
        <f t="shared" si="80"/>
        <v>3719727.399999999</v>
      </c>
      <c r="BD46" s="94">
        <f t="shared" si="80"/>
        <v>3628089.6899999995</v>
      </c>
      <c r="BE46" s="94">
        <f t="shared" si="80"/>
        <v>3712337.6399999987</v>
      </c>
      <c r="BF46" s="94">
        <f t="shared" si="80"/>
        <v>8076044.1599999983</v>
      </c>
      <c r="BG46" s="94">
        <f t="shared" si="80"/>
        <v>1269360.3699999996</v>
      </c>
      <c r="BH46" s="94">
        <f t="shared" si="80"/>
        <v>10461000.249999998</v>
      </c>
      <c r="BI46" s="3"/>
      <c r="BJ46" s="3"/>
      <c r="BK46" s="94">
        <f t="shared" ref="BK46:CK46" si="81">SUM(BK7:BK45)</f>
        <v>0</v>
      </c>
      <c r="BL46" s="94">
        <f t="shared" si="81"/>
        <v>0</v>
      </c>
      <c r="BM46" s="94">
        <f t="shared" si="81"/>
        <v>-67314.03</v>
      </c>
      <c r="BN46" s="94">
        <f t="shared" si="81"/>
        <v>0</v>
      </c>
      <c r="BO46" s="94">
        <f t="shared" si="81"/>
        <v>0</v>
      </c>
      <c r="BP46" s="94">
        <f t="shared" si="81"/>
        <v>0</v>
      </c>
      <c r="BQ46" s="94">
        <f t="shared" si="81"/>
        <v>-14339.047596493325</v>
      </c>
      <c r="BR46" s="94">
        <f t="shared" si="81"/>
        <v>-14733.622379933504</v>
      </c>
      <c r="BS46" s="94">
        <f t="shared" si="81"/>
        <v>-13389.122425962698</v>
      </c>
      <c r="BT46" s="94">
        <f t="shared" si="81"/>
        <v>-12519.440803881846</v>
      </c>
      <c r="BU46" s="94">
        <f t="shared" si="81"/>
        <v>-12211.016889336846</v>
      </c>
      <c r="BV46" s="94">
        <f t="shared" si="81"/>
        <v>-12494.569179451815</v>
      </c>
      <c r="BW46" s="94">
        <f t="shared" si="81"/>
        <v>-27181.442594598648</v>
      </c>
      <c r="BX46" s="94">
        <f t="shared" si="81"/>
        <v>-4272.2705999930413</v>
      </c>
      <c r="BY46" s="94">
        <f t="shared" si="81"/>
        <v>-35208.460001468986</v>
      </c>
      <c r="BZ46" s="94">
        <f t="shared" si="81"/>
        <v>-423.38432980754288</v>
      </c>
      <c r="CA46" s="94">
        <f t="shared" si="81"/>
        <v>-178.99393661030859</v>
      </c>
      <c r="CB46" s="94">
        <f t="shared" si="81"/>
        <v>-49.478537521476049</v>
      </c>
      <c r="CC46" s="94">
        <f t="shared" si="81"/>
        <v>-14339.047596493325</v>
      </c>
      <c r="CD46" s="94">
        <f t="shared" si="81"/>
        <v>-14733.622379933504</v>
      </c>
      <c r="CE46" s="94">
        <f t="shared" si="81"/>
        <v>-13389.122425962698</v>
      </c>
      <c r="CF46" s="94">
        <f t="shared" si="81"/>
        <v>-12519.440803881846</v>
      </c>
      <c r="CG46" s="94">
        <f t="shared" si="81"/>
        <v>-12211.016889336846</v>
      </c>
      <c r="CH46" s="94">
        <f t="shared" si="81"/>
        <v>-12494.569179451815</v>
      </c>
      <c r="CI46" s="94">
        <f t="shared" si="81"/>
        <v>-27181.442594598648</v>
      </c>
      <c r="CJ46" s="94">
        <f t="shared" si="81"/>
        <v>-4272.2705999930413</v>
      </c>
      <c r="CK46" s="94">
        <f t="shared" si="81"/>
        <v>-35208.460001468986</v>
      </c>
      <c r="CL46" s="3"/>
      <c r="CM46" s="94">
        <f t="shared" ref="CM46:DM46" si="82">SUM(CM7:CM45)</f>
        <v>0</v>
      </c>
      <c r="CN46" s="94">
        <f t="shared" si="82"/>
        <v>0</v>
      </c>
      <c r="CO46" s="94">
        <f t="shared" si="82"/>
        <v>0</v>
      </c>
      <c r="CP46" s="94">
        <f t="shared" si="82"/>
        <v>0</v>
      </c>
      <c r="CQ46" s="94">
        <f t="shared" si="82"/>
        <v>0</v>
      </c>
      <c r="CR46" s="94">
        <f t="shared" si="82"/>
        <v>0</v>
      </c>
      <c r="CS46" s="94">
        <f t="shared" si="82"/>
        <v>0</v>
      </c>
      <c r="CT46" s="94">
        <f t="shared" si="82"/>
        <v>0</v>
      </c>
      <c r="CU46" s="94">
        <f t="shared" si="82"/>
        <v>0</v>
      </c>
      <c r="CV46" s="94">
        <f t="shared" si="82"/>
        <v>0</v>
      </c>
      <c r="CW46" s="94">
        <f t="shared" si="82"/>
        <v>0</v>
      </c>
      <c r="CX46" s="94">
        <f t="shared" si="82"/>
        <v>0</v>
      </c>
      <c r="CY46" s="94">
        <f t="shared" si="82"/>
        <v>0</v>
      </c>
      <c r="CZ46" s="94">
        <f t="shared" si="82"/>
        <v>0</v>
      </c>
      <c r="DA46" s="94">
        <f t="shared" si="82"/>
        <v>0</v>
      </c>
      <c r="DB46" s="94">
        <f t="shared" si="82"/>
        <v>0</v>
      </c>
      <c r="DC46" s="94">
        <f t="shared" si="82"/>
        <v>0</v>
      </c>
      <c r="DD46" s="94">
        <f t="shared" si="82"/>
        <v>0</v>
      </c>
      <c r="DE46" s="94">
        <f t="shared" si="82"/>
        <v>0</v>
      </c>
      <c r="DF46" s="94">
        <f t="shared" si="82"/>
        <v>0</v>
      </c>
      <c r="DG46" s="94">
        <f t="shared" si="82"/>
        <v>0</v>
      </c>
      <c r="DH46" s="94">
        <f t="shared" si="82"/>
        <v>0</v>
      </c>
      <c r="DI46" s="94">
        <f t="shared" si="82"/>
        <v>0</v>
      </c>
      <c r="DJ46" s="94">
        <f t="shared" si="82"/>
        <v>0</v>
      </c>
      <c r="DK46" s="94">
        <f t="shared" si="82"/>
        <v>0</v>
      </c>
      <c r="DL46" s="94">
        <f t="shared" si="82"/>
        <v>0</v>
      </c>
      <c r="DM46" s="94">
        <f t="shared" si="82"/>
        <v>0</v>
      </c>
      <c r="DN46" s="3"/>
    </row>
    <row r="47" spans="1:118" s="2" customFormat="1">
      <c r="A47" s="28"/>
      <c r="B47" s="61"/>
      <c r="C47" s="3"/>
      <c r="D47" s="3"/>
      <c r="E47" s="112">
        <f>'[21]major ratebase items'!L9</f>
        <v>193115081.34</v>
      </c>
      <c r="F47" s="112">
        <f>'[21]major ratebase items'!M9</f>
        <v>201191125.5</v>
      </c>
      <c r="G47" s="112">
        <f>'[21]major ratebase items'!N9</f>
        <v>202460485.87</v>
      </c>
      <c r="H47" s="112">
        <f>'[21]major ratebase items'!O9</f>
        <v>212854172.09</v>
      </c>
      <c r="I47" s="112">
        <f>'[21]major ratebase items'!P9</f>
        <v>212979966.38999999</v>
      </c>
      <c r="J47" s="112">
        <f>'[21]major ratebase items'!Q9</f>
        <v>213033148.37</v>
      </c>
      <c r="K47" s="112">
        <f>'[21]major ratebase items'!R9</f>
        <v>213047849.24000001</v>
      </c>
      <c r="L47" s="112"/>
      <c r="M47" s="112"/>
      <c r="N47" s="112"/>
      <c r="O47" s="112"/>
      <c r="P47" s="112"/>
      <c r="Q47" s="112"/>
      <c r="R47" s="3"/>
      <c r="S47" s="3"/>
      <c r="T47" s="4"/>
      <c r="U47" s="18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97">
        <f>[20]Additions!Q34</f>
        <v>8076044.1599999992</v>
      </c>
      <c r="AI47" s="97">
        <f>[20]Additions!R34</f>
        <v>1269360.3699999999</v>
      </c>
      <c r="AJ47" s="97">
        <f>[20]Additions!S34</f>
        <v>10461000.250000002</v>
      </c>
      <c r="AK47" s="97">
        <f>[20]Additions!T34</f>
        <v>125794.3</v>
      </c>
      <c r="AL47" s="97">
        <f>[20]Additions!U34</f>
        <v>53181.979999999981</v>
      </c>
      <c r="AM47" s="97">
        <f>[20]Additions!V34</f>
        <v>14700.87</v>
      </c>
      <c r="AN47" s="93">
        <f>'Capital Spending'!J6</f>
        <v>4260361.87</v>
      </c>
      <c r="AO47" s="93">
        <f>'Capital Spending'!K6</f>
        <v>4377596.3899999997</v>
      </c>
      <c r="AP47" s="93">
        <f>'Capital Spending'!L6</f>
        <v>3978123.81</v>
      </c>
      <c r="AQ47" s="93">
        <f>'Capital Spending'!M6</f>
        <v>3719727.3999999994</v>
      </c>
      <c r="AR47" s="93">
        <f>'Capital Spending'!N6</f>
        <v>3628089.69</v>
      </c>
      <c r="AS47" s="93">
        <f>'Capital Spending'!O6</f>
        <v>3712337.6399999997</v>
      </c>
      <c r="AT47" s="93">
        <f>'Capital Spending'!P6</f>
        <v>8076044.1599999992</v>
      </c>
      <c r="AU47" s="93">
        <f>'Capital Spending'!Q6</f>
        <v>1269360.3699999999</v>
      </c>
      <c r="AV47" s="93">
        <f>'Capital Spending'!R6</f>
        <v>10461000.250000002</v>
      </c>
      <c r="AW47" s="93">
        <f>'Capital Spending'!S6</f>
        <v>125794.3</v>
      </c>
      <c r="AX47" s="93">
        <f>'Capital Spending'!T6</f>
        <v>53181.979999999981</v>
      </c>
      <c r="AY47" s="93">
        <f>'Capital Spending'!U6</f>
        <v>14700.87</v>
      </c>
      <c r="AZ47" s="93">
        <f>'Capital Spending'!V6</f>
        <v>4260361.87</v>
      </c>
      <c r="BA47" s="93">
        <f>'Capital Spending'!W6</f>
        <v>4377596.3899999997</v>
      </c>
      <c r="BB47" s="93">
        <f>'Capital Spending'!X6</f>
        <v>3978123.81</v>
      </c>
      <c r="BC47" s="93">
        <f>'Capital Spending'!Y6</f>
        <v>3719727.3999999994</v>
      </c>
      <c r="BD47" s="93">
        <f>'Capital Spending'!Z6</f>
        <v>3628089.69</v>
      </c>
      <c r="BE47" s="93">
        <f>'Capital Spending'!AA6</f>
        <v>3712337.6399999997</v>
      </c>
      <c r="BF47" s="93">
        <f>'Capital Spending'!AB6</f>
        <v>8076044.1599999992</v>
      </c>
      <c r="BG47" s="93">
        <f>'Capital Spending'!AC6</f>
        <v>1269360.3699999999</v>
      </c>
      <c r="BH47" s="93">
        <f>'Capital Spending'!AD6</f>
        <v>10461000.250000002</v>
      </c>
      <c r="BI47" s="3"/>
      <c r="BJ47" s="3"/>
      <c r="BK47" s="97">
        <f>'[20]Asset Retirements'!Q34</f>
        <v>0</v>
      </c>
      <c r="BL47" s="97">
        <f>'[20]Asset Retirements'!R34</f>
        <v>0</v>
      </c>
      <c r="BM47" s="97">
        <f>'[20]Asset Retirements'!S34</f>
        <v>-67314.03</v>
      </c>
      <c r="BN47" s="97">
        <f>'[20]Asset Retirements'!T34</f>
        <v>0</v>
      </c>
      <c r="BO47" s="97">
        <f>'[20]Asset Retirements'!U34</f>
        <v>0</v>
      </c>
      <c r="BP47" s="97">
        <f>'[20]Asset Retirements'!V34</f>
        <v>0</v>
      </c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97">
        <f>'[20]Assset Transfers Adjustments'!Q34</f>
        <v>0</v>
      </c>
      <c r="CN47" s="97">
        <f>'[20]Assset Transfers Adjustments'!R34</f>
        <v>0</v>
      </c>
      <c r="CO47" s="97">
        <f>'[20]Assset Transfers Adjustments'!S34</f>
        <v>0</v>
      </c>
      <c r="CP47" s="97">
        <f>'[20]Assset Transfers Adjustments'!T34</f>
        <v>0</v>
      </c>
      <c r="CQ47" s="97">
        <f>'[20]Assset Transfers Adjustments'!U34</f>
        <v>0</v>
      </c>
      <c r="CR47" s="97">
        <f>'[20]Assset Transfers Adjustments'!V34</f>
        <v>0</v>
      </c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</row>
    <row r="48" spans="1:118" s="130" customFormat="1" ht="11.25">
      <c r="A48" s="122"/>
      <c r="B48" s="123"/>
      <c r="C48" s="124"/>
      <c r="D48" s="124"/>
      <c r="E48" s="125">
        <f t="shared" ref="E48:K48" si="83">E46-E47</f>
        <v>0</v>
      </c>
      <c r="F48" s="125">
        <f t="shared" si="83"/>
        <v>0</v>
      </c>
      <c r="G48" s="125">
        <f t="shared" si="83"/>
        <v>0</v>
      </c>
      <c r="H48" s="125">
        <f t="shared" si="83"/>
        <v>0</v>
      </c>
      <c r="I48" s="125">
        <f t="shared" si="83"/>
        <v>0</v>
      </c>
      <c r="J48" s="125">
        <f t="shared" si="83"/>
        <v>0</v>
      </c>
      <c r="K48" s="125">
        <f t="shared" si="83"/>
        <v>0</v>
      </c>
      <c r="L48" s="126"/>
      <c r="M48" s="125"/>
      <c r="N48" s="125"/>
      <c r="O48" s="125"/>
      <c r="P48" s="125"/>
      <c r="Q48" s="125"/>
      <c r="R48" s="124"/>
      <c r="S48" s="124"/>
      <c r="T48" s="127"/>
      <c r="U48" s="128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5">
        <f>AH46-AH47</f>
        <v>0</v>
      </c>
      <c r="AI48" s="125">
        <f t="shared" ref="AI48:AN48" si="84">AI46-AI47</f>
        <v>0</v>
      </c>
      <c r="AJ48" s="125">
        <f t="shared" si="84"/>
        <v>0</v>
      </c>
      <c r="AK48" s="125">
        <f t="shared" si="84"/>
        <v>0</v>
      </c>
      <c r="AL48" s="125">
        <f t="shared" si="84"/>
        <v>0</v>
      </c>
      <c r="AM48" s="125">
        <f t="shared" si="84"/>
        <v>0</v>
      </c>
      <c r="AN48" s="125">
        <f t="shared" si="84"/>
        <v>0</v>
      </c>
      <c r="AO48" s="125">
        <f t="shared" ref="AO48:BH48" si="85">AO46-AO47</f>
        <v>0</v>
      </c>
      <c r="AP48" s="125">
        <f t="shared" si="85"/>
        <v>0</v>
      </c>
      <c r="AQ48" s="125">
        <f t="shared" si="85"/>
        <v>0</v>
      </c>
      <c r="AR48" s="125">
        <f t="shared" si="85"/>
        <v>0</v>
      </c>
      <c r="AS48" s="125">
        <f t="shared" si="85"/>
        <v>0</v>
      </c>
      <c r="AT48" s="125">
        <f t="shared" si="85"/>
        <v>0</v>
      </c>
      <c r="AU48" s="125">
        <f t="shared" si="85"/>
        <v>0</v>
      </c>
      <c r="AV48" s="125">
        <f t="shared" si="85"/>
        <v>0</v>
      </c>
      <c r="AW48" s="125">
        <f t="shared" si="85"/>
        <v>0</v>
      </c>
      <c r="AX48" s="125">
        <f t="shared" si="85"/>
        <v>0</v>
      </c>
      <c r="AY48" s="125">
        <f t="shared" si="85"/>
        <v>0</v>
      </c>
      <c r="AZ48" s="125">
        <f t="shared" si="85"/>
        <v>0</v>
      </c>
      <c r="BA48" s="125">
        <f t="shared" si="85"/>
        <v>0</v>
      </c>
      <c r="BB48" s="125">
        <f t="shared" si="85"/>
        <v>0</v>
      </c>
      <c r="BC48" s="125">
        <f t="shared" si="85"/>
        <v>0</v>
      </c>
      <c r="BD48" s="125">
        <f t="shared" si="85"/>
        <v>0</v>
      </c>
      <c r="BE48" s="125">
        <f t="shared" si="85"/>
        <v>0</v>
      </c>
      <c r="BF48" s="125">
        <f t="shared" si="85"/>
        <v>0</v>
      </c>
      <c r="BG48" s="125">
        <f t="shared" si="85"/>
        <v>0</v>
      </c>
      <c r="BH48" s="125">
        <f t="shared" si="85"/>
        <v>0</v>
      </c>
      <c r="BI48" s="124"/>
      <c r="BJ48" s="124"/>
      <c r="BK48" s="125">
        <f>BK46-BK47</f>
        <v>0</v>
      </c>
      <c r="BL48" s="125">
        <f t="shared" ref="BL48:BP48" si="86">BL46-BL47</f>
        <v>0</v>
      </c>
      <c r="BM48" s="125">
        <f t="shared" si="86"/>
        <v>0</v>
      </c>
      <c r="BN48" s="125">
        <f t="shared" si="86"/>
        <v>0</v>
      </c>
      <c r="BO48" s="125">
        <f t="shared" si="86"/>
        <v>0</v>
      </c>
      <c r="BP48" s="125">
        <f t="shared" si="86"/>
        <v>0</v>
      </c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5">
        <f>CM46-CM47</f>
        <v>0</v>
      </c>
      <c r="CN48" s="125">
        <f t="shared" ref="CN48:CR48" si="87">CN46-CN47</f>
        <v>0</v>
      </c>
      <c r="CO48" s="125">
        <f t="shared" si="87"/>
        <v>0</v>
      </c>
      <c r="CP48" s="125">
        <f t="shared" si="87"/>
        <v>0</v>
      </c>
      <c r="CQ48" s="125">
        <f t="shared" si="87"/>
        <v>0</v>
      </c>
      <c r="CR48" s="125">
        <f t="shared" si="87"/>
        <v>0</v>
      </c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</row>
    <row r="49" spans="1:118" s="2" customFormat="1">
      <c r="A49" s="28" t="s">
        <v>31</v>
      </c>
      <c r="B49" s="61"/>
      <c r="C49" s="3"/>
      <c r="D49" s="3"/>
      <c r="L49" s="43"/>
      <c r="R49" s="3"/>
      <c r="S49" s="3"/>
      <c r="T49" s="4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4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</row>
    <row r="50" spans="1:118" s="2" customFormat="1">
      <c r="A50" s="87">
        <v>38900</v>
      </c>
      <c r="B50" s="62" t="s">
        <v>125</v>
      </c>
      <c r="C50" s="51">
        <f t="shared" ref="C50:C55" si="88">SUM(E50:Q50)/13</f>
        <v>2874239.86</v>
      </c>
      <c r="D50" s="51">
        <f t="shared" ref="D50:D55" si="89">SUM(T50:AF50)/13</f>
        <v>2874239.86</v>
      </c>
      <c r="E50" s="92">
        <f>'[20]Asset End Balances'!P103</f>
        <v>2874239.86</v>
      </c>
      <c r="F50" s="51">
        <f t="shared" ref="F50:F78" si="90">E50+AH50+BK50+CM50</f>
        <v>2874239.86</v>
      </c>
      <c r="G50" s="51">
        <f t="shared" ref="G50:G78" si="91">F50+AI50+BL50+CN50</f>
        <v>2874239.86</v>
      </c>
      <c r="H50" s="51">
        <f t="shared" ref="H50:H78" si="92">G50+AJ50+BM50+CO50</f>
        <v>2874239.86</v>
      </c>
      <c r="I50" s="51">
        <f t="shared" ref="I50:I78" si="93">H50+AK50+BN50+CP50</f>
        <v>2874239.86</v>
      </c>
      <c r="J50" s="51">
        <f t="shared" ref="J50:J78" si="94">I50+AL50+BO50+CQ50</f>
        <v>2874239.86</v>
      </c>
      <c r="K50" s="51">
        <f t="shared" ref="K50:K78" si="95">J50+AM50+BP50+CR50</f>
        <v>2874239.86</v>
      </c>
      <c r="L50" s="51">
        <f t="shared" ref="L50:L78" si="96">K50+AN50+BQ50+CS50</f>
        <v>2874239.86</v>
      </c>
      <c r="M50" s="51">
        <f t="shared" ref="M50:M78" si="97">L50+AO50+BR50+CT50</f>
        <v>2874239.86</v>
      </c>
      <c r="N50" s="51">
        <f t="shared" ref="N50:N78" si="98">M50+AP50+BS50+CU50</f>
        <v>2874239.86</v>
      </c>
      <c r="O50" s="51">
        <f t="shared" ref="O50:O78" si="99">N50+AQ50+BT50+CV50</f>
        <v>2874239.86</v>
      </c>
      <c r="P50" s="51">
        <f t="shared" ref="P50:P78" si="100">O50+AR50+BU50+CW50</f>
        <v>2874239.86</v>
      </c>
      <c r="Q50" s="51">
        <f t="shared" ref="Q50:Q78" si="101">P50+AS50+BV50+CX50</f>
        <v>2874239.86</v>
      </c>
      <c r="R50" s="51">
        <f t="shared" ref="R50:R78" si="102">Q50+AT50+BW50+CY50</f>
        <v>2874239.86</v>
      </c>
      <c r="S50" s="51">
        <f t="shared" ref="S50:S78" si="103">R50+AU50+BX50+CZ50</f>
        <v>2874239.86</v>
      </c>
      <c r="T50" s="51">
        <f t="shared" ref="T50:T78" si="104">S50+AV50+BY50+DA50</f>
        <v>2874239.86</v>
      </c>
      <c r="U50" s="51">
        <f t="shared" ref="U50:U78" si="105">T50+AW50+BZ50+DB50</f>
        <v>2874239.86</v>
      </c>
      <c r="V50" s="51">
        <f t="shared" ref="V50:V78" si="106">U50+AX50+CA50+DC50</f>
        <v>2874239.86</v>
      </c>
      <c r="W50" s="51">
        <f t="shared" ref="W50:W78" si="107">V50+AY50+CB50+DD50</f>
        <v>2874239.86</v>
      </c>
      <c r="X50" s="51">
        <f t="shared" ref="X50:X78" si="108">W50+AZ50+CC50+DE50</f>
        <v>2874239.86</v>
      </c>
      <c r="Y50" s="51">
        <f t="shared" ref="Y50:Y78" si="109">X50+BA50+CD50+DF50</f>
        <v>2874239.86</v>
      </c>
      <c r="Z50" s="51">
        <f t="shared" ref="Z50:Z78" si="110">Y50+BB50+CE50+DG50</f>
        <v>2874239.86</v>
      </c>
      <c r="AA50" s="51">
        <f t="shared" ref="AA50:AA78" si="111">Z50+BC50+CF50+DH50</f>
        <v>2874239.86</v>
      </c>
      <c r="AB50" s="51">
        <f t="shared" ref="AB50:AB78" si="112">AA50+BD50+CG50+DI50</f>
        <v>2874239.86</v>
      </c>
      <c r="AC50" s="51">
        <f t="shared" ref="AC50:AC78" si="113">AB50+BE50+CH50+DJ50</f>
        <v>2874239.86</v>
      </c>
      <c r="AD50" s="51">
        <f t="shared" ref="AD50:AD78" si="114">AC50+BF50+CI50+DK50</f>
        <v>2874239.86</v>
      </c>
      <c r="AE50" s="51">
        <f t="shared" ref="AE50:AE78" si="115">AD50+BG50+CJ50+DL50</f>
        <v>2874239.86</v>
      </c>
      <c r="AF50" s="51">
        <f t="shared" ref="AF50:AF78" si="116">AE50+BH50+CK50+DM50</f>
        <v>2874239.86</v>
      </c>
      <c r="AG50" s="18"/>
      <c r="AH50" s="92">
        <f>[20]Additions!Q103</f>
        <v>0</v>
      </c>
      <c r="AI50" s="92">
        <f>[20]Additions!R103</f>
        <v>0</v>
      </c>
      <c r="AJ50" s="92">
        <f>[20]Additions!S103</f>
        <v>0</v>
      </c>
      <c r="AK50" s="92">
        <f>[20]Additions!T103</f>
        <v>0</v>
      </c>
      <c r="AL50" s="92">
        <f>[20]Additions!U103</f>
        <v>0</v>
      </c>
      <c r="AM50" s="92">
        <f>[20]Additions!V103</f>
        <v>0</v>
      </c>
      <c r="AN50" s="93">
        <f>SUM($AH50:$AM50)/SUM($AH$80:$AM$80)*'Capital Spending'!J$8*$AN$1</f>
        <v>0</v>
      </c>
      <c r="AO50" s="93">
        <f>SUM($AH50:$AM50)/SUM($AH$80:$AM$80)*'Capital Spending'!K$8*$AN$1</f>
        <v>0</v>
      </c>
      <c r="AP50" s="93">
        <f>SUM($AH50:$AM50)/SUM($AH$80:$AM$80)*'Capital Spending'!L$8*$AN$1</f>
        <v>0</v>
      </c>
      <c r="AQ50" s="93">
        <f>SUM($AH50:$AM50)/SUM($AH$80:$AM$80)*'Capital Spending'!M$8*$AN$1</f>
        <v>0</v>
      </c>
      <c r="AR50" s="93">
        <f>SUM($AH50:$AM50)/SUM($AH$80:$AM$80)*'Capital Spending'!N$8*$AN$1</f>
        <v>0</v>
      </c>
      <c r="AS50" s="93">
        <f>SUM($AH50:$AM50)/SUM($AH$80:$AM$80)*'Capital Spending'!O$8*$AN$1</f>
        <v>0</v>
      </c>
      <c r="AT50" s="93">
        <f>SUM($AH50:$AM50)/SUM($AH$80:$AM$80)*'Capital Spending'!P$8*$AN$1</f>
        <v>0</v>
      </c>
      <c r="AU50" s="93">
        <f>SUM($AH50:$AM50)/SUM($AH$80:$AM$80)*'Capital Spending'!Q$8*$AN$1</f>
        <v>0</v>
      </c>
      <c r="AV50" s="93">
        <f>SUM($AH50:$AM50)/SUM($AH$80:$AM$80)*'Capital Spending'!R$8*$AN$1</f>
        <v>0</v>
      </c>
      <c r="AW50" s="93">
        <f>SUM($AH50:$AM50)/SUM($AH$80:$AM$80)*'Capital Spending'!S$8*$AN$1</f>
        <v>0</v>
      </c>
      <c r="AX50" s="93">
        <f>SUM($AH50:$AM50)/SUM($AH$80:$AM$80)*'Capital Spending'!T$8*$AN$1</f>
        <v>0</v>
      </c>
      <c r="AY50" s="93">
        <f>SUM($AH50:$AM50)/SUM($AH$80:$AM$80)*'Capital Spending'!U$8*$AN$1</f>
        <v>0</v>
      </c>
      <c r="AZ50" s="93">
        <f>SUM($AH50:$AM50)/SUM($AH$80:$AM$80)*'Capital Spending'!V$8*$AN$1</f>
        <v>0</v>
      </c>
      <c r="BA50" s="93">
        <f>SUM($AH50:$AM50)/SUM($AH$80:$AM$80)*'Capital Spending'!W$8*$AN$1</f>
        <v>0</v>
      </c>
      <c r="BB50" s="93">
        <f>SUM($AH50:$AM50)/SUM($AH$80:$AM$80)*'Capital Spending'!X$8*$AN$1</f>
        <v>0</v>
      </c>
      <c r="BC50" s="93">
        <f>SUM($AH50:$AM50)/SUM($AH$80:$AM$80)*'Capital Spending'!Y$8*$AN$1</f>
        <v>0</v>
      </c>
      <c r="BD50" s="93">
        <f>SUM($AH50:$AM50)/SUM($AH$80:$AM$80)*'Capital Spending'!Z$8*$AN$1</f>
        <v>0</v>
      </c>
      <c r="BE50" s="93">
        <f>SUM($AH50:$AM50)/SUM($AH$80:$AM$80)*'Capital Spending'!AA$8*$AN$1</f>
        <v>0</v>
      </c>
      <c r="BF50" s="93">
        <f>SUM($AH50:$AM50)/SUM($AH$80:$AM$80)*'Capital Spending'!AB$8*$AN$1</f>
        <v>0</v>
      </c>
      <c r="BG50" s="93">
        <f>SUM($AH50:$AM50)/SUM($AH$80:$AM$80)*'Capital Spending'!AC$8*$AN$1</f>
        <v>0</v>
      </c>
      <c r="BH50" s="93">
        <f>SUM($AH50:$AM50)/SUM($AH$80:$AM$80)*'Capital Spending'!AD$8*$AN$1</f>
        <v>0</v>
      </c>
      <c r="BI50" s="3"/>
      <c r="BJ50" s="101">
        <f>IFERROR(SUM(BK50:BP50)/SUM(AH50:AM50),0)</f>
        <v>0</v>
      </c>
      <c r="BK50" s="92">
        <f>'[20]Asset Retirements'!Q103</f>
        <v>0</v>
      </c>
      <c r="BL50" s="92">
        <f>'[20]Asset Retirements'!R103</f>
        <v>0</v>
      </c>
      <c r="BM50" s="92">
        <f>'[20]Asset Retirements'!S103</f>
        <v>0</v>
      </c>
      <c r="BN50" s="92">
        <f>'[20]Asset Retirements'!T103</f>
        <v>0</v>
      </c>
      <c r="BO50" s="92">
        <f>'[20]Asset Retirements'!U103</f>
        <v>0</v>
      </c>
      <c r="BP50" s="92">
        <f>'[20]Asset Retirements'!V103</f>
        <v>0</v>
      </c>
      <c r="BQ50" s="51">
        <f>AN50*BJ50</f>
        <v>0</v>
      </c>
      <c r="BR50" s="51">
        <f t="shared" ref="BR50:BR76" si="117">$BJ50*AO50</f>
        <v>0</v>
      </c>
      <c r="BS50" s="51">
        <f t="shared" ref="BS50:BS76" si="118">$BJ50*AP50</f>
        <v>0</v>
      </c>
      <c r="BT50" s="51">
        <f t="shared" ref="BT50:BT76" si="119">$BJ50*AQ50</f>
        <v>0</v>
      </c>
      <c r="BU50" s="51">
        <f t="shared" ref="BU50:BU76" si="120">$BJ50*AR50</f>
        <v>0</v>
      </c>
      <c r="BV50" s="51">
        <f t="shared" ref="BV50:BV76" si="121">$BJ50*AS50</f>
        <v>0</v>
      </c>
      <c r="BW50" s="51">
        <f t="shared" ref="BW50:BW76" si="122">$BJ50*AT50</f>
        <v>0</v>
      </c>
      <c r="BX50" s="51">
        <f t="shared" ref="BX50:BX76" si="123">$BJ50*AU50</f>
        <v>0</v>
      </c>
      <c r="BY50" s="51">
        <f t="shared" ref="BY50:BY76" si="124">$BJ50*AV50</f>
        <v>0</v>
      </c>
      <c r="BZ50" s="51">
        <f t="shared" ref="BZ50:BZ76" si="125">$BJ50*AW50</f>
        <v>0</v>
      </c>
      <c r="CA50" s="51">
        <f t="shared" ref="CA50:CA76" si="126">$BJ50*AX50</f>
        <v>0</v>
      </c>
      <c r="CB50" s="51">
        <f t="shared" ref="CB50:CB76" si="127">$BJ50*AY50</f>
        <v>0</v>
      </c>
      <c r="CC50" s="51">
        <f t="shared" ref="CC50:CC76" si="128">$BJ50*AZ50</f>
        <v>0</v>
      </c>
      <c r="CD50" s="51">
        <f t="shared" ref="CD50:CD76" si="129">$BJ50*BA50</f>
        <v>0</v>
      </c>
      <c r="CE50" s="51">
        <f t="shared" ref="CE50:CE76" si="130">$BJ50*BB50</f>
        <v>0</v>
      </c>
      <c r="CF50" s="51">
        <f t="shared" ref="CF50:CF76" si="131">$BJ50*BC50</f>
        <v>0</v>
      </c>
      <c r="CG50" s="51">
        <f t="shared" ref="CG50:CG76" si="132">$BJ50*BD50</f>
        <v>0</v>
      </c>
      <c r="CH50" s="51">
        <f t="shared" ref="CH50:CH76" si="133">$BJ50*BE50</f>
        <v>0</v>
      </c>
      <c r="CI50" s="51">
        <f t="shared" ref="CI50:CI76" si="134">$BJ50*BF50</f>
        <v>0</v>
      </c>
      <c r="CJ50" s="51">
        <f t="shared" ref="CJ50:CJ76" si="135">$BJ50*BG50</f>
        <v>0</v>
      </c>
      <c r="CK50" s="51">
        <f t="shared" ref="CK50:CK76" si="136">$BJ50*BH50</f>
        <v>0</v>
      </c>
      <c r="CL50" s="3"/>
      <c r="CM50" s="92">
        <f>'[20]Assset Transfers Adjustments'!Q103</f>
        <v>0</v>
      </c>
      <c r="CN50" s="92">
        <f>'[20]Assset Transfers Adjustments'!R103</f>
        <v>0</v>
      </c>
      <c r="CO50" s="92">
        <f>'[20]Assset Transfers Adjustments'!S103</f>
        <v>0</v>
      </c>
      <c r="CP50" s="92">
        <f>'[20]Assset Transfers Adjustments'!T103</f>
        <v>0</v>
      </c>
      <c r="CQ50" s="92">
        <f>'[20]Assset Transfers Adjustments'!U103</f>
        <v>0</v>
      </c>
      <c r="CR50" s="92">
        <f>'[20]Assset Transfers Adjustments'!V103</f>
        <v>0</v>
      </c>
      <c r="CS50" s="17">
        <v>0</v>
      </c>
      <c r="CT50" s="17">
        <v>0</v>
      </c>
      <c r="CU50" s="17">
        <v>0</v>
      </c>
      <c r="CV50" s="17">
        <v>0</v>
      </c>
      <c r="CW50" s="17">
        <v>0</v>
      </c>
      <c r="CX50" s="17">
        <v>0</v>
      </c>
      <c r="CY50" s="18">
        <v>0</v>
      </c>
      <c r="CZ50" s="18">
        <v>0</v>
      </c>
      <c r="DA50" s="18">
        <v>0</v>
      </c>
      <c r="DB50" s="18"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3"/>
    </row>
    <row r="51" spans="1:118" s="2" customFormat="1">
      <c r="A51" s="87">
        <v>38910</v>
      </c>
      <c r="B51" s="60" t="s">
        <v>126</v>
      </c>
      <c r="C51" s="51">
        <f t="shared" ref="C51:C54" si="137">SUM(E51:Q51)/13</f>
        <v>1886442.9200000006</v>
      </c>
      <c r="D51" s="51">
        <f t="shared" si="89"/>
        <v>1886442.9200000006</v>
      </c>
      <c r="E51" s="92">
        <f>'[20]Asset End Balances'!P104</f>
        <v>1886442.92</v>
      </c>
      <c r="F51" s="51">
        <f t="shared" si="90"/>
        <v>1886442.92</v>
      </c>
      <c r="G51" s="51">
        <f t="shared" si="91"/>
        <v>1886442.92</v>
      </c>
      <c r="H51" s="51">
        <f t="shared" si="92"/>
        <v>1886442.92</v>
      </c>
      <c r="I51" s="51">
        <f t="shared" si="93"/>
        <v>1886442.92</v>
      </c>
      <c r="J51" s="51">
        <f t="shared" si="94"/>
        <v>1886442.92</v>
      </c>
      <c r="K51" s="51">
        <f t="shared" si="95"/>
        <v>1886442.92</v>
      </c>
      <c r="L51" s="51">
        <f t="shared" si="96"/>
        <v>1886442.92</v>
      </c>
      <c r="M51" s="51">
        <f t="shared" si="97"/>
        <v>1886442.92</v>
      </c>
      <c r="N51" s="51">
        <f t="shared" si="98"/>
        <v>1886442.92</v>
      </c>
      <c r="O51" s="51">
        <f t="shared" si="99"/>
        <v>1886442.92</v>
      </c>
      <c r="P51" s="51">
        <f t="shared" si="100"/>
        <v>1886442.92</v>
      </c>
      <c r="Q51" s="51">
        <f t="shared" si="101"/>
        <v>1886442.92</v>
      </c>
      <c r="R51" s="51">
        <f t="shared" si="102"/>
        <v>1886442.92</v>
      </c>
      <c r="S51" s="51">
        <f t="shared" si="103"/>
        <v>1886442.92</v>
      </c>
      <c r="T51" s="51">
        <f t="shared" si="104"/>
        <v>1886442.92</v>
      </c>
      <c r="U51" s="51">
        <f t="shared" si="105"/>
        <v>1886442.92</v>
      </c>
      <c r="V51" s="51">
        <f t="shared" si="106"/>
        <v>1886442.92</v>
      </c>
      <c r="W51" s="51">
        <f t="shared" si="107"/>
        <v>1886442.92</v>
      </c>
      <c r="X51" s="51">
        <f t="shared" si="108"/>
        <v>1886442.92</v>
      </c>
      <c r="Y51" s="51">
        <f t="shared" si="109"/>
        <v>1886442.92</v>
      </c>
      <c r="Z51" s="51">
        <f t="shared" si="110"/>
        <v>1886442.92</v>
      </c>
      <c r="AA51" s="51">
        <f t="shared" si="111"/>
        <v>1886442.92</v>
      </c>
      <c r="AB51" s="51">
        <f t="shared" si="112"/>
        <v>1886442.92</v>
      </c>
      <c r="AC51" s="51">
        <f t="shared" si="113"/>
        <v>1886442.92</v>
      </c>
      <c r="AD51" s="51">
        <f t="shared" si="114"/>
        <v>1886442.92</v>
      </c>
      <c r="AE51" s="51">
        <f t="shared" si="115"/>
        <v>1886442.92</v>
      </c>
      <c r="AF51" s="51">
        <f t="shared" si="116"/>
        <v>1886442.92</v>
      </c>
      <c r="AG51" s="18"/>
      <c r="AH51" s="92">
        <f>[20]Additions!Q104</f>
        <v>0</v>
      </c>
      <c r="AI51" s="92">
        <f>[20]Additions!R104</f>
        <v>0</v>
      </c>
      <c r="AJ51" s="92">
        <f>[20]Additions!S104</f>
        <v>0</v>
      </c>
      <c r="AK51" s="92">
        <f>[20]Additions!T104</f>
        <v>0</v>
      </c>
      <c r="AL51" s="92">
        <f>[20]Additions!U104</f>
        <v>0</v>
      </c>
      <c r="AM51" s="92">
        <f>[20]Additions!V104</f>
        <v>0</v>
      </c>
      <c r="AN51" s="93">
        <f>SUM($AH51:$AM51)/SUM($AH$80:$AM$80)*'Capital Spending'!J$8*$AN$1</f>
        <v>0</v>
      </c>
      <c r="AO51" s="93">
        <f>SUM($AH51:$AM51)/SUM($AH$80:$AM$80)*'Capital Spending'!K$8*$AN$1</f>
        <v>0</v>
      </c>
      <c r="AP51" s="93">
        <f>SUM($AH51:$AM51)/SUM($AH$80:$AM$80)*'Capital Spending'!L$8*$AN$1</f>
        <v>0</v>
      </c>
      <c r="AQ51" s="93">
        <f>SUM($AH51:$AM51)/SUM($AH$80:$AM$80)*'Capital Spending'!M$8*$AN$1</f>
        <v>0</v>
      </c>
      <c r="AR51" s="93">
        <f>SUM($AH51:$AM51)/SUM($AH$80:$AM$80)*'Capital Spending'!N$8*$AN$1</f>
        <v>0</v>
      </c>
      <c r="AS51" s="93">
        <f>SUM($AH51:$AM51)/SUM($AH$80:$AM$80)*'Capital Spending'!O$8*$AN$1</f>
        <v>0</v>
      </c>
      <c r="AT51" s="93">
        <f>SUM($AH51:$AM51)/SUM($AH$80:$AM$80)*'Capital Spending'!P$8*$AN$1</f>
        <v>0</v>
      </c>
      <c r="AU51" s="93">
        <f>SUM($AH51:$AM51)/SUM($AH$80:$AM$80)*'Capital Spending'!Q$8*$AN$1</f>
        <v>0</v>
      </c>
      <c r="AV51" s="93">
        <f>SUM($AH51:$AM51)/SUM($AH$80:$AM$80)*'Capital Spending'!R$8*$AN$1</f>
        <v>0</v>
      </c>
      <c r="AW51" s="93">
        <f>SUM($AH51:$AM51)/SUM($AH$80:$AM$80)*'Capital Spending'!S$8*$AN$1</f>
        <v>0</v>
      </c>
      <c r="AX51" s="93">
        <f>SUM($AH51:$AM51)/SUM($AH$80:$AM$80)*'Capital Spending'!T$8*$AN$1</f>
        <v>0</v>
      </c>
      <c r="AY51" s="93">
        <f>SUM($AH51:$AM51)/SUM($AH$80:$AM$80)*'Capital Spending'!U$8*$AN$1</f>
        <v>0</v>
      </c>
      <c r="AZ51" s="93">
        <f>SUM($AH51:$AM51)/SUM($AH$80:$AM$80)*'Capital Spending'!V$8*$AN$1</f>
        <v>0</v>
      </c>
      <c r="BA51" s="93">
        <f>SUM($AH51:$AM51)/SUM($AH$80:$AM$80)*'Capital Spending'!W$8*$AN$1</f>
        <v>0</v>
      </c>
      <c r="BB51" s="93">
        <f>SUM($AH51:$AM51)/SUM($AH$80:$AM$80)*'Capital Spending'!X$8*$AN$1</f>
        <v>0</v>
      </c>
      <c r="BC51" s="93">
        <f>SUM($AH51:$AM51)/SUM($AH$80:$AM$80)*'Capital Spending'!Y$8*$AN$1</f>
        <v>0</v>
      </c>
      <c r="BD51" s="93">
        <f>SUM($AH51:$AM51)/SUM($AH$80:$AM$80)*'Capital Spending'!Z$8*$AN$1</f>
        <v>0</v>
      </c>
      <c r="BE51" s="93">
        <f>SUM($AH51:$AM51)/SUM($AH$80:$AM$80)*'Capital Spending'!AA$8*$AN$1</f>
        <v>0</v>
      </c>
      <c r="BF51" s="93">
        <f>SUM($AH51:$AM51)/SUM($AH$80:$AM$80)*'Capital Spending'!AB$8*$AN$1</f>
        <v>0</v>
      </c>
      <c r="BG51" s="93">
        <f>SUM($AH51:$AM51)/SUM($AH$80:$AM$80)*'Capital Spending'!AC$8*$AN$1</f>
        <v>0</v>
      </c>
      <c r="BH51" s="93">
        <f>SUM($AH51:$AM51)/SUM($AH$80:$AM$80)*'Capital Spending'!AD$8*$AN$1</f>
        <v>0</v>
      </c>
      <c r="BI51" s="3"/>
      <c r="BJ51" s="101">
        <f t="shared" ref="BJ51:BJ78" si="138">IFERROR(SUM(BK51:BP51)/SUM(AH51:AM51),0)</f>
        <v>0</v>
      </c>
      <c r="BK51" s="92">
        <f>'[20]Asset Retirements'!Q104</f>
        <v>0</v>
      </c>
      <c r="BL51" s="92">
        <f>'[20]Asset Retirements'!R104</f>
        <v>0</v>
      </c>
      <c r="BM51" s="92">
        <f>'[20]Asset Retirements'!S104</f>
        <v>0</v>
      </c>
      <c r="BN51" s="92">
        <f>'[20]Asset Retirements'!T104</f>
        <v>0</v>
      </c>
      <c r="BO51" s="92">
        <f>'[20]Asset Retirements'!U104</f>
        <v>0</v>
      </c>
      <c r="BP51" s="92">
        <f>'[20]Asset Retirements'!V104</f>
        <v>0</v>
      </c>
      <c r="BQ51" s="51">
        <f t="shared" ref="BQ51:BQ76" si="139">AN51*BJ51</f>
        <v>0</v>
      </c>
      <c r="BR51" s="51">
        <f t="shared" si="117"/>
        <v>0</v>
      </c>
      <c r="BS51" s="51">
        <f t="shared" si="118"/>
        <v>0</v>
      </c>
      <c r="BT51" s="51">
        <f t="shared" si="119"/>
        <v>0</v>
      </c>
      <c r="BU51" s="51">
        <f t="shared" si="120"/>
        <v>0</v>
      </c>
      <c r="BV51" s="51">
        <f t="shared" si="121"/>
        <v>0</v>
      </c>
      <c r="BW51" s="51">
        <f t="shared" si="122"/>
        <v>0</v>
      </c>
      <c r="BX51" s="51">
        <f t="shared" si="123"/>
        <v>0</v>
      </c>
      <c r="BY51" s="51">
        <f t="shared" si="124"/>
        <v>0</v>
      </c>
      <c r="BZ51" s="51">
        <f t="shared" si="125"/>
        <v>0</v>
      </c>
      <c r="CA51" s="51">
        <f t="shared" si="126"/>
        <v>0</v>
      </c>
      <c r="CB51" s="51">
        <f t="shared" si="127"/>
        <v>0</v>
      </c>
      <c r="CC51" s="51">
        <f t="shared" si="128"/>
        <v>0</v>
      </c>
      <c r="CD51" s="51">
        <f t="shared" si="129"/>
        <v>0</v>
      </c>
      <c r="CE51" s="51">
        <f t="shared" si="130"/>
        <v>0</v>
      </c>
      <c r="CF51" s="51">
        <f t="shared" si="131"/>
        <v>0</v>
      </c>
      <c r="CG51" s="51">
        <f t="shared" si="132"/>
        <v>0</v>
      </c>
      <c r="CH51" s="51">
        <f t="shared" si="133"/>
        <v>0</v>
      </c>
      <c r="CI51" s="51">
        <f t="shared" si="134"/>
        <v>0</v>
      </c>
      <c r="CJ51" s="51">
        <f t="shared" si="135"/>
        <v>0</v>
      </c>
      <c r="CK51" s="51">
        <f t="shared" si="136"/>
        <v>0</v>
      </c>
      <c r="CL51" s="3"/>
      <c r="CM51" s="92">
        <f>'[20]Assset Transfers Adjustments'!Q104</f>
        <v>0</v>
      </c>
      <c r="CN51" s="92">
        <f>'[20]Assset Transfers Adjustments'!R104</f>
        <v>0</v>
      </c>
      <c r="CO51" s="92">
        <f>'[20]Assset Transfers Adjustments'!S104</f>
        <v>0</v>
      </c>
      <c r="CP51" s="92">
        <f>'[20]Assset Transfers Adjustments'!T104</f>
        <v>0</v>
      </c>
      <c r="CQ51" s="92">
        <f>'[20]Assset Transfers Adjustments'!U104</f>
        <v>0</v>
      </c>
      <c r="CR51" s="92">
        <f>'[20]Assset Transfers Adjustments'!V104</f>
        <v>0</v>
      </c>
      <c r="CS51" s="17">
        <v>0</v>
      </c>
      <c r="CT51" s="17">
        <v>0</v>
      </c>
      <c r="CU51" s="17">
        <v>0</v>
      </c>
      <c r="CV51" s="17">
        <v>0</v>
      </c>
      <c r="CW51" s="17">
        <v>0</v>
      </c>
      <c r="CX51" s="17">
        <v>0</v>
      </c>
      <c r="CY51" s="18">
        <v>0</v>
      </c>
      <c r="CZ51" s="18">
        <v>0</v>
      </c>
      <c r="DA51" s="18">
        <v>0</v>
      </c>
      <c r="DB51" s="18"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3"/>
    </row>
    <row r="52" spans="1:118" s="2" customFormat="1">
      <c r="A52" s="87">
        <v>39000</v>
      </c>
      <c r="B52" s="60" t="s">
        <v>10</v>
      </c>
      <c r="C52" s="51">
        <f t="shared" si="137"/>
        <v>13223022.926730799</v>
      </c>
      <c r="D52" s="51">
        <f t="shared" si="89"/>
        <v>13290384.895116856</v>
      </c>
      <c r="E52" s="92">
        <f>'[20]Asset End Balances'!P105</f>
        <v>13177790.15</v>
      </c>
      <c r="F52" s="51">
        <f t="shared" si="90"/>
        <v>13221974.189999999</v>
      </c>
      <c r="G52" s="51">
        <f t="shared" si="91"/>
        <v>13221974.189999999</v>
      </c>
      <c r="H52" s="51">
        <f t="shared" si="92"/>
        <v>13222274.139999999</v>
      </c>
      <c r="I52" s="51">
        <f t="shared" si="93"/>
        <v>13222274.139999999</v>
      </c>
      <c r="J52" s="51">
        <f t="shared" si="94"/>
        <v>13222274.139999999</v>
      </c>
      <c r="K52" s="51">
        <f t="shared" si="95"/>
        <v>13222274.139999999</v>
      </c>
      <c r="L52" s="51">
        <f t="shared" si="96"/>
        <v>13224874.209868332</v>
      </c>
      <c r="M52" s="51">
        <f t="shared" si="97"/>
        <v>13227487.590391077</v>
      </c>
      <c r="N52" s="51">
        <f t="shared" si="98"/>
        <v>13230084.995964505</v>
      </c>
      <c r="O52" s="51">
        <f t="shared" si="99"/>
        <v>13232684.938219095</v>
      </c>
      <c r="P52" s="51">
        <f t="shared" si="100"/>
        <v>13235269.372380631</v>
      </c>
      <c r="Q52" s="51">
        <f t="shared" si="101"/>
        <v>13238061.850676714</v>
      </c>
      <c r="R52" s="51">
        <f t="shared" si="102"/>
        <v>13241468.248458119</v>
      </c>
      <c r="S52" s="51">
        <f t="shared" si="103"/>
        <v>13241429.3100363</v>
      </c>
      <c r="T52" s="51">
        <f t="shared" si="104"/>
        <v>13265353.611870594</v>
      </c>
      <c r="U52" s="51">
        <f t="shared" si="105"/>
        <v>13265416.945202863</v>
      </c>
      <c r="V52" s="51">
        <f t="shared" si="106"/>
        <v>13282527.804813182</v>
      </c>
      <c r="W52" s="51">
        <f t="shared" si="107"/>
        <v>13282545.840676714</v>
      </c>
      <c r="X52" s="51">
        <f t="shared" si="108"/>
        <v>13285145.910545047</v>
      </c>
      <c r="Y52" s="51">
        <f t="shared" si="109"/>
        <v>13287759.291067792</v>
      </c>
      <c r="Z52" s="51">
        <f t="shared" si="110"/>
        <v>13290356.69664122</v>
      </c>
      <c r="AA52" s="51">
        <f t="shared" si="111"/>
        <v>13292956.63889581</v>
      </c>
      <c r="AB52" s="51">
        <f t="shared" si="112"/>
        <v>13295541.073057346</v>
      </c>
      <c r="AC52" s="51">
        <f t="shared" si="113"/>
        <v>13298333.551353429</v>
      </c>
      <c r="AD52" s="51">
        <f t="shared" si="114"/>
        <v>13301739.949134834</v>
      </c>
      <c r="AE52" s="51">
        <f t="shared" si="115"/>
        <v>13301701.010713015</v>
      </c>
      <c r="AF52" s="51">
        <f t="shared" si="116"/>
        <v>13325625.312547309</v>
      </c>
      <c r="AG52" s="18"/>
      <c r="AH52" s="92">
        <f>[20]Additions!Q105</f>
        <v>44184.04</v>
      </c>
      <c r="AI52" s="92">
        <f>[20]Additions!R105</f>
        <v>0</v>
      </c>
      <c r="AJ52" s="92">
        <f>[20]Additions!S105</f>
        <v>299.95</v>
      </c>
      <c r="AK52" s="92">
        <f>[20]Additions!T105</f>
        <v>0</v>
      </c>
      <c r="AL52" s="92">
        <f>[20]Additions!U105</f>
        <v>0</v>
      </c>
      <c r="AM52" s="92">
        <f>[20]Additions!V105</f>
        <v>0</v>
      </c>
      <c r="AN52" s="93">
        <f>SUM($AH52:$AM52)/SUM($AH$80:$AM$80)*'Capital Spending'!J$8*$AN$1</f>
        <v>2600.069868333655</v>
      </c>
      <c r="AO52" s="93">
        <f>SUM($AH52:$AM52)/SUM($AH$80:$AM$80)*'Capital Spending'!K$8*$AN$1</f>
        <v>2613.3805227438388</v>
      </c>
      <c r="AP52" s="93">
        <f>SUM($AH52:$AM52)/SUM($AH$80:$AM$80)*'Capital Spending'!L$8*$AN$1</f>
        <v>2597.4055734280446</v>
      </c>
      <c r="AQ52" s="93">
        <f>SUM($AH52:$AM52)/SUM($AH$80:$AM$80)*'Capital Spending'!M$8*$AN$1</f>
        <v>2599.942254590565</v>
      </c>
      <c r="AR52" s="93">
        <f>SUM($AH52:$AM52)/SUM($AH$80:$AM$80)*'Capital Spending'!N$8*$AN$1</f>
        <v>2584.434161536898</v>
      </c>
      <c r="AS52" s="93">
        <f>SUM($AH52:$AM52)/SUM($AH$80:$AM$80)*'Capital Spending'!O$8*$AN$1</f>
        <v>2792.4782960823018</v>
      </c>
      <c r="AT52" s="93">
        <f>SUM($AH52:$AM52)/SUM($AH$80:$AM$80)*'Capital Spending'!P$8*$AN$1</f>
        <v>3406.3977814061786</v>
      </c>
      <c r="AU52" s="93">
        <f>SUM($AH52:$AM52)/SUM($AH$80:$AM$80)*'Capital Spending'!Q$8*$AN$1</f>
        <v>-38.938421819262459</v>
      </c>
      <c r="AV52" s="93">
        <f>SUM($AH52:$AM52)/SUM($AH$80:$AM$80)*'Capital Spending'!R$8*$AN$1</f>
        <v>23924.301834293816</v>
      </c>
      <c r="AW52" s="93">
        <f>SUM($AH52:$AM52)/SUM($AH$80:$AM$80)*'Capital Spending'!S$8*$AN$1</f>
        <v>63.333332268912521</v>
      </c>
      <c r="AX52" s="93">
        <f>SUM($AH52:$AM52)/SUM($AH$80:$AM$80)*'Capital Spending'!T$8*$AN$1</f>
        <v>17110.859610319469</v>
      </c>
      <c r="AY52" s="93">
        <f>SUM($AH52:$AM52)/SUM($AH$80:$AM$80)*'Capital Spending'!U$8*$AN$1</f>
        <v>18.03586353088431</v>
      </c>
      <c r="AZ52" s="93">
        <f>SUM($AH52:$AM52)/SUM($AH$80:$AM$80)*'Capital Spending'!V$8*$AN$1</f>
        <v>2600.069868333655</v>
      </c>
      <c r="BA52" s="93">
        <f>SUM($AH52:$AM52)/SUM($AH$80:$AM$80)*'Capital Spending'!W$8*$AN$1</f>
        <v>2613.3805227438388</v>
      </c>
      <c r="BB52" s="93">
        <f>SUM($AH52:$AM52)/SUM($AH$80:$AM$80)*'Capital Spending'!X$8*$AN$1</f>
        <v>2597.4055734280446</v>
      </c>
      <c r="BC52" s="93">
        <f>SUM($AH52:$AM52)/SUM($AH$80:$AM$80)*'Capital Spending'!Y$8*$AN$1</f>
        <v>2599.942254590565</v>
      </c>
      <c r="BD52" s="93">
        <f>SUM($AH52:$AM52)/SUM($AH$80:$AM$80)*'Capital Spending'!Z$8*$AN$1</f>
        <v>2584.434161536898</v>
      </c>
      <c r="BE52" s="93">
        <f>SUM($AH52:$AM52)/SUM($AH$80:$AM$80)*'Capital Spending'!AA$8*$AN$1</f>
        <v>2792.4782960823018</v>
      </c>
      <c r="BF52" s="93">
        <f>SUM($AH52:$AM52)/SUM($AH$80:$AM$80)*'Capital Spending'!AB$8*$AN$1</f>
        <v>3406.3977814061786</v>
      </c>
      <c r="BG52" s="93">
        <f>SUM($AH52:$AM52)/SUM($AH$80:$AM$80)*'Capital Spending'!AC$8*$AN$1</f>
        <v>-38.938421819262459</v>
      </c>
      <c r="BH52" s="93">
        <f>SUM($AH52:$AM52)/SUM($AH$80:$AM$80)*'Capital Spending'!AD$8*$AN$1</f>
        <v>23924.301834293816</v>
      </c>
      <c r="BI52" s="3"/>
      <c r="BJ52" s="101">
        <f t="shared" si="138"/>
        <v>0</v>
      </c>
      <c r="BK52" s="92">
        <f>'[20]Asset Retirements'!Q105</f>
        <v>0</v>
      </c>
      <c r="BL52" s="92">
        <f>'[20]Asset Retirements'!R105</f>
        <v>0</v>
      </c>
      <c r="BM52" s="92">
        <f>'[20]Asset Retirements'!S105</f>
        <v>0</v>
      </c>
      <c r="BN52" s="92">
        <f>'[20]Asset Retirements'!T105</f>
        <v>0</v>
      </c>
      <c r="BO52" s="92">
        <f>'[20]Asset Retirements'!U105</f>
        <v>0</v>
      </c>
      <c r="BP52" s="92">
        <f>'[20]Asset Retirements'!V105</f>
        <v>0</v>
      </c>
      <c r="BQ52" s="51">
        <f t="shared" si="139"/>
        <v>0</v>
      </c>
      <c r="BR52" s="51">
        <f t="shared" si="117"/>
        <v>0</v>
      </c>
      <c r="BS52" s="51">
        <f t="shared" si="118"/>
        <v>0</v>
      </c>
      <c r="BT52" s="51">
        <f t="shared" si="119"/>
        <v>0</v>
      </c>
      <c r="BU52" s="51">
        <f t="shared" si="120"/>
        <v>0</v>
      </c>
      <c r="BV52" s="51">
        <f t="shared" si="121"/>
        <v>0</v>
      </c>
      <c r="BW52" s="51">
        <f t="shared" si="122"/>
        <v>0</v>
      </c>
      <c r="BX52" s="51">
        <f t="shared" si="123"/>
        <v>0</v>
      </c>
      <c r="BY52" s="51">
        <f t="shared" si="124"/>
        <v>0</v>
      </c>
      <c r="BZ52" s="51">
        <f t="shared" si="125"/>
        <v>0</v>
      </c>
      <c r="CA52" s="51">
        <f t="shared" si="126"/>
        <v>0</v>
      </c>
      <c r="CB52" s="51">
        <f t="shared" si="127"/>
        <v>0</v>
      </c>
      <c r="CC52" s="51">
        <f t="shared" si="128"/>
        <v>0</v>
      </c>
      <c r="CD52" s="51">
        <f t="shared" si="129"/>
        <v>0</v>
      </c>
      <c r="CE52" s="51">
        <f t="shared" si="130"/>
        <v>0</v>
      </c>
      <c r="CF52" s="51">
        <f t="shared" si="131"/>
        <v>0</v>
      </c>
      <c r="CG52" s="51">
        <f t="shared" si="132"/>
        <v>0</v>
      </c>
      <c r="CH52" s="51">
        <f t="shared" si="133"/>
        <v>0</v>
      </c>
      <c r="CI52" s="51">
        <f t="shared" si="134"/>
        <v>0</v>
      </c>
      <c r="CJ52" s="51">
        <f t="shared" si="135"/>
        <v>0</v>
      </c>
      <c r="CK52" s="51">
        <f t="shared" si="136"/>
        <v>0</v>
      </c>
      <c r="CL52" s="3"/>
      <c r="CM52" s="92">
        <f>'[20]Assset Transfers Adjustments'!Q105</f>
        <v>0</v>
      </c>
      <c r="CN52" s="92">
        <f>'[20]Assset Transfers Adjustments'!R105</f>
        <v>0</v>
      </c>
      <c r="CO52" s="92">
        <f>'[20]Assset Transfers Adjustments'!S105</f>
        <v>0</v>
      </c>
      <c r="CP52" s="92">
        <f>'[20]Assset Transfers Adjustments'!T105</f>
        <v>0</v>
      </c>
      <c r="CQ52" s="92">
        <f>'[20]Assset Transfers Adjustments'!U105</f>
        <v>0</v>
      </c>
      <c r="CR52" s="92">
        <f>'[20]Assset Transfers Adjustments'!V105</f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</v>
      </c>
      <c r="CX52" s="17">
        <v>0</v>
      </c>
      <c r="CY52" s="18">
        <v>0</v>
      </c>
      <c r="CZ52" s="18">
        <v>0</v>
      </c>
      <c r="DA52" s="18">
        <v>0</v>
      </c>
      <c r="DB52" s="18"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3"/>
    </row>
    <row r="53" spans="1:118" s="2" customFormat="1">
      <c r="A53" s="87">
        <v>39009</v>
      </c>
      <c r="B53" s="60" t="s">
        <v>11</v>
      </c>
      <c r="C53" s="51">
        <f t="shared" si="137"/>
        <v>2820613.55</v>
      </c>
      <c r="D53" s="51">
        <f t="shared" si="89"/>
        <v>2820613.55</v>
      </c>
      <c r="E53" s="92">
        <f>'[20]Asset End Balances'!P106</f>
        <v>2820613.55</v>
      </c>
      <c r="F53" s="51">
        <f t="shared" si="90"/>
        <v>2820613.55</v>
      </c>
      <c r="G53" s="51">
        <f t="shared" si="91"/>
        <v>2820613.55</v>
      </c>
      <c r="H53" s="51">
        <f t="shared" si="92"/>
        <v>2820613.55</v>
      </c>
      <c r="I53" s="51">
        <f t="shared" si="93"/>
        <v>2820613.55</v>
      </c>
      <c r="J53" s="51">
        <f t="shared" si="94"/>
        <v>2820613.55</v>
      </c>
      <c r="K53" s="51">
        <f t="shared" si="95"/>
        <v>2820613.55</v>
      </c>
      <c r="L53" s="51">
        <f t="shared" si="96"/>
        <v>2820613.55</v>
      </c>
      <c r="M53" s="51">
        <f t="shared" si="97"/>
        <v>2820613.55</v>
      </c>
      <c r="N53" s="51">
        <f t="shared" si="98"/>
        <v>2820613.55</v>
      </c>
      <c r="O53" s="51">
        <f t="shared" si="99"/>
        <v>2820613.55</v>
      </c>
      <c r="P53" s="51">
        <f t="shared" si="100"/>
        <v>2820613.55</v>
      </c>
      <c r="Q53" s="51">
        <f t="shared" si="101"/>
        <v>2820613.55</v>
      </c>
      <c r="R53" s="51">
        <f t="shared" si="102"/>
        <v>2820613.55</v>
      </c>
      <c r="S53" s="51">
        <f t="shared" si="103"/>
        <v>2820613.55</v>
      </c>
      <c r="T53" s="51">
        <f t="shared" si="104"/>
        <v>2820613.55</v>
      </c>
      <c r="U53" s="51">
        <f t="shared" si="105"/>
        <v>2820613.55</v>
      </c>
      <c r="V53" s="51">
        <f t="shared" si="106"/>
        <v>2820613.55</v>
      </c>
      <c r="W53" s="51">
        <f t="shared" si="107"/>
        <v>2820613.55</v>
      </c>
      <c r="X53" s="51">
        <f t="shared" si="108"/>
        <v>2820613.55</v>
      </c>
      <c r="Y53" s="51">
        <f t="shared" si="109"/>
        <v>2820613.55</v>
      </c>
      <c r="Z53" s="51">
        <f t="shared" si="110"/>
        <v>2820613.55</v>
      </c>
      <c r="AA53" s="51">
        <f t="shared" si="111"/>
        <v>2820613.55</v>
      </c>
      <c r="AB53" s="51">
        <f t="shared" si="112"/>
        <v>2820613.55</v>
      </c>
      <c r="AC53" s="51">
        <f t="shared" si="113"/>
        <v>2820613.55</v>
      </c>
      <c r="AD53" s="51">
        <f t="shared" si="114"/>
        <v>2820613.55</v>
      </c>
      <c r="AE53" s="51">
        <f t="shared" si="115"/>
        <v>2820613.55</v>
      </c>
      <c r="AF53" s="51">
        <f t="shared" si="116"/>
        <v>2820613.55</v>
      </c>
      <c r="AG53" s="18"/>
      <c r="AH53" s="92">
        <f>[20]Additions!Q106</f>
        <v>0</v>
      </c>
      <c r="AI53" s="92">
        <f>[20]Additions!R106</f>
        <v>0</v>
      </c>
      <c r="AJ53" s="92">
        <f>[20]Additions!S106</f>
        <v>0</v>
      </c>
      <c r="AK53" s="92">
        <f>[20]Additions!T106</f>
        <v>0</v>
      </c>
      <c r="AL53" s="92">
        <f>[20]Additions!U106</f>
        <v>0</v>
      </c>
      <c r="AM53" s="92">
        <f>[20]Additions!V106</f>
        <v>0</v>
      </c>
      <c r="AN53" s="93">
        <f>SUM($AH53:$AM53)/SUM($AH$80:$AM$80)*'Capital Spending'!J$8*$AN$1</f>
        <v>0</v>
      </c>
      <c r="AO53" s="93">
        <f>SUM($AH53:$AM53)/SUM($AH$80:$AM$80)*'Capital Spending'!K$8*$AN$1</f>
        <v>0</v>
      </c>
      <c r="AP53" s="93">
        <f>SUM($AH53:$AM53)/SUM($AH$80:$AM$80)*'Capital Spending'!L$8*$AN$1</f>
        <v>0</v>
      </c>
      <c r="AQ53" s="93">
        <f>SUM($AH53:$AM53)/SUM($AH$80:$AM$80)*'Capital Spending'!M$8*$AN$1</f>
        <v>0</v>
      </c>
      <c r="AR53" s="93">
        <f>SUM($AH53:$AM53)/SUM($AH$80:$AM$80)*'Capital Spending'!N$8*$AN$1</f>
        <v>0</v>
      </c>
      <c r="AS53" s="93">
        <f>SUM($AH53:$AM53)/SUM($AH$80:$AM$80)*'Capital Spending'!O$8*$AN$1</f>
        <v>0</v>
      </c>
      <c r="AT53" s="93">
        <f>SUM($AH53:$AM53)/SUM($AH$80:$AM$80)*'Capital Spending'!P$8*$AN$1</f>
        <v>0</v>
      </c>
      <c r="AU53" s="93">
        <f>SUM($AH53:$AM53)/SUM($AH$80:$AM$80)*'Capital Spending'!Q$8*$AN$1</f>
        <v>0</v>
      </c>
      <c r="AV53" s="93">
        <f>SUM($AH53:$AM53)/SUM($AH$80:$AM$80)*'Capital Spending'!R$8*$AN$1</f>
        <v>0</v>
      </c>
      <c r="AW53" s="93">
        <f>SUM($AH53:$AM53)/SUM($AH$80:$AM$80)*'Capital Spending'!S$8*$AN$1</f>
        <v>0</v>
      </c>
      <c r="AX53" s="93">
        <f>SUM($AH53:$AM53)/SUM($AH$80:$AM$80)*'Capital Spending'!T$8*$AN$1</f>
        <v>0</v>
      </c>
      <c r="AY53" s="93">
        <f>SUM($AH53:$AM53)/SUM($AH$80:$AM$80)*'Capital Spending'!U$8*$AN$1</f>
        <v>0</v>
      </c>
      <c r="AZ53" s="93">
        <f>SUM($AH53:$AM53)/SUM($AH$80:$AM$80)*'Capital Spending'!V$8*$AN$1</f>
        <v>0</v>
      </c>
      <c r="BA53" s="93">
        <f>SUM($AH53:$AM53)/SUM($AH$80:$AM$80)*'Capital Spending'!W$8*$AN$1</f>
        <v>0</v>
      </c>
      <c r="BB53" s="93">
        <f>SUM($AH53:$AM53)/SUM($AH$80:$AM$80)*'Capital Spending'!X$8*$AN$1</f>
        <v>0</v>
      </c>
      <c r="BC53" s="93">
        <f>SUM($AH53:$AM53)/SUM($AH$80:$AM$80)*'Capital Spending'!Y$8*$AN$1</f>
        <v>0</v>
      </c>
      <c r="BD53" s="93">
        <f>SUM($AH53:$AM53)/SUM($AH$80:$AM$80)*'Capital Spending'!Z$8*$AN$1</f>
        <v>0</v>
      </c>
      <c r="BE53" s="93">
        <f>SUM($AH53:$AM53)/SUM($AH$80:$AM$80)*'Capital Spending'!AA$8*$AN$1</f>
        <v>0</v>
      </c>
      <c r="BF53" s="93">
        <f>SUM($AH53:$AM53)/SUM($AH$80:$AM$80)*'Capital Spending'!AB$8*$AN$1</f>
        <v>0</v>
      </c>
      <c r="BG53" s="93">
        <f>SUM($AH53:$AM53)/SUM($AH$80:$AM$80)*'Capital Spending'!AC$8*$AN$1</f>
        <v>0</v>
      </c>
      <c r="BH53" s="93">
        <f>SUM($AH53:$AM53)/SUM($AH$80:$AM$80)*'Capital Spending'!AD$8*$AN$1</f>
        <v>0</v>
      </c>
      <c r="BI53" s="3"/>
      <c r="BJ53" s="101">
        <f t="shared" si="138"/>
        <v>0</v>
      </c>
      <c r="BK53" s="92">
        <f>'[20]Asset Retirements'!Q106</f>
        <v>0</v>
      </c>
      <c r="BL53" s="92">
        <f>'[20]Asset Retirements'!R106</f>
        <v>0</v>
      </c>
      <c r="BM53" s="92">
        <f>'[20]Asset Retirements'!S106</f>
        <v>0</v>
      </c>
      <c r="BN53" s="92">
        <f>'[20]Asset Retirements'!T106</f>
        <v>0</v>
      </c>
      <c r="BO53" s="92">
        <f>'[20]Asset Retirements'!U106</f>
        <v>0</v>
      </c>
      <c r="BP53" s="92">
        <f>'[20]Asset Retirements'!V106</f>
        <v>0</v>
      </c>
      <c r="BQ53" s="51">
        <f t="shared" si="139"/>
        <v>0</v>
      </c>
      <c r="BR53" s="51">
        <f t="shared" si="117"/>
        <v>0</v>
      </c>
      <c r="BS53" s="51">
        <f t="shared" si="118"/>
        <v>0</v>
      </c>
      <c r="BT53" s="51">
        <f t="shared" si="119"/>
        <v>0</v>
      </c>
      <c r="BU53" s="51">
        <f t="shared" si="120"/>
        <v>0</v>
      </c>
      <c r="BV53" s="51">
        <f t="shared" si="121"/>
        <v>0</v>
      </c>
      <c r="BW53" s="51">
        <f t="shared" si="122"/>
        <v>0</v>
      </c>
      <c r="BX53" s="51">
        <f t="shared" si="123"/>
        <v>0</v>
      </c>
      <c r="BY53" s="51">
        <f t="shared" si="124"/>
        <v>0</v>
      </c>
      <c r="BZ53" s="51">
        <f t="shared" si="125"/>
        <v>0</v>
      </c>
      <c r="CA53" s="51">
        <f t="shared" si="126"/>
        <v>0</v>
      </c>
      <c r="CB53" s="51">
        <f t="shared" si="127"/>
        <v>0</v>
      </c>
      <c r="CC53" s="51">
        <f t="shared" si="128"/>
        <v>0</v>
      </c>
      <c r="CD53" s="51">
        <f t="shared" si="129"/>
        <v>0</v>
      </c>
      <c r="CE53" s="51">
        <f t="shared" si="130"/>
        <v>0</v>
      </c>
      <c r="CF53" s="51">
        <f t="shared" si="131"/>
        <v>0</v>
      </c>
      <c r="CG53" s="51">
        <f t="shared" si="132"/>
        <v>0</v>
      </c>
      <c r="CH53" s="51">
        <f t="shared" si="133"/>
        <v>0</v>
      </c>
      <c r="CI53" s="51">
        <f t="shared" si="134"/>
        <v>0</v>
      </c>
      <c r="CJ53" s="51">
        <f t="shared" si="135"/>
        <v>0</v>
      </c>
      <c r="CK53" s="51">
        <f t="shared" si="136"/>
        <v>0</v>
      </c>
      <c r="CL53" s="3"/>
      <c r="CM53" s="92">
        <f>'[20]Assset Transfers Adjustments'!Q106</f>
        <v>0</v>
      </c>
      <c r="CN53" s="92">
        <f>'[20]Assset Transfers Adjustments'!R106</f>
        <v>0</v>
      </c>
      <c r="CO53" s="92">
        <f>'[20]Assset Transfers Adjustments'!S106</f>
        <v>0</v>
      </c>
      <c r="CP53" s="92">
        <f>'[20]Assset Transfers Adjustments'!T106</f>
        <v>0</v>
      </c>
      <c r="CQ53" s="92">
        <f>'[20]Assset Transfers Adjustments'!U106</f>
        <v>0</v>
      </c>
      <c r="CR53" s="92">
        <f>'[20]Assset Transfers Adjustments'!V106</f>
        <v>0</v>
      </c>
      <c r="CS53" s="17">
        <v>0</v>
      </c>
      <c r="CT53" s="17">
        <v>0</v>
      </c>
      <c r="CU53" s="17">
        <v>0</v>
      </c>
      <c r="CV53" s="17">
        <v>0</v>
      </c>
      <c r="CW53" s="17">
        <v>0</v>
      </c>
      <c r="CX53" s="17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8">
        <v>0</v>
      </c>
      <c r="DL53" s="18">
        <v>0</v>
      </c>
      <c r="DM53" s="18">
        <v>0</v>
      </c>
      <c r="DN53" s="3"/>
    </row>
    <row r="54" spans="1:118" s="2" customFormat="1">
      <c r="A54" s="87">
        <v>39010</v>
      </c>
      <c r="B54" s="60" t="s">
        <v>127</v>
      </c>
      <c r="C54" s="51">
        <f t="shared" si="137"/>
        <v>12562619.01</v>
      </c>
      <c r="D54" s="51">
        <f t="shared" si="89"/>
        <v>12562619.01</v>
      </c>
      <c r="E54" s="92">
        <f>'[20]Asset End Balances'!P107</f>
        <v>12562619.01</v>
      </c>
      <c r="F54" s="51">
        <f t="shared" si="90"/>
        <v>12562619.01</v>
      </c>
      <c r="G54" s="51">
        <f t="shared" si="91"/>
        <v>12562619.01</v>
      </c>
      <c r="H54" s="51">
        <f t="shared" si="92"/>
        <v>12562619.01</v>
      </c>
      <c r="I54" s="51">
        <f t="shared" si="93"/>
        <v>12562619.01</v>
      </c>
      <c r="J54" s="51">
        <f t="shared" si="94"/>
        <v>12562619.01</v>
      </c>
      <c r="K54" s="51">
        <f t="shared" si="95"/>
        <v>12562619.01</v>
      </c>
      <c r="L54" s="51">
        <f t="shared" si="96"/>
        <v>12562619.01</v>
      </c>
      <c r="M54" s="51">
        <f t="shared" si="97"/>
        <v>12562619.01</v>
      </c>
      <c r="N54" s="51">
        <f t="shared" si="98"/>
        <v>12562619.01</v>
      </c>
      <c r="O54" s="51">
        <f t="shared" si="99"/>
        <v>12562619.01</v>
      </c>
      <c r="P54" s="51">
        <f t="shared" si="100"/>
        <v>12562619.01</v>
      </c>
      <c r="Q54" s="51">
        <f t="shared" si="101"/>
        <v>12562619.01</v>
      </c>
      <c r="R54" s="51">
        <f t="shared" si="102"/>
        <v>12562619.01</v>
      </c>
      <c r="S54" s="51">
        <f t="shared" si="103"/>
        <v>12562619.01</v>
      </c>
      <c r="T54" s="51">
        <f t="shared" si="104"/>
        <v>12562619.01</v>
      </c>
      <c r="U54" s="51">
        <f t="shared" si="105"/>
        <v>12562619.01</v>
      </c>
      <c r="V54" s="51">
        <f t="shared" si="106"/>
        <v>12562619.01</v>
      </c>
      <c r="W54" s="51">
        <f t="shared" si="107"/>
        <v>12562619.01</v>
      </c>
      <c r="X54" s="51">
        <f t="shared" si="108"/>
        <v>12562619.01</v>
      </c>
      <c r="Y54" s="51">
        <f t="shared" si="109"/>
        <v>12562619.01</v>
      </c>
      <c r="Z54" s="51">
        <f t="shared" si="110"/>
        <v>12562619.01</v>
      </c>
      <c r="AA54" s="51">
        <f t="shared" si="111"/>
        <v>12562619.01</v>
      </c>
      <c r="AB54" s="51">
        <f t="shared" si="112"/>
        <v>12562619.01</v>
      </c>
      <c r="AC54" s="51">
        <f t="shared" si="113"/>
        <v>12562619.01</v>
      </c>
      <c r="AD54" s="51">
        <f t="shared" si="114"/>
        <v>12562619.01</v>
      </c>
      <c r="AE54" s="51">
        <f t="shared" si="115"/>
        <v>12562619.01</v>
      </c>
      <c r="AF54" s="51">
        <f t="shared" si="116"/>
        <v>12562619.01</v>
      </c>
      <c r="AG54" s="18"/>
      <c r="AH54" s="92">
        <f>[20]Additions!Q107</f>
        <v>0</v>
      </c>
      <c r="AI54" s="92">
        <f>[20]Additions!R107</f>
        <v>0</v>
      </c>
      <c r="AJ54" s="92">
        <f>[20]Additions!S107</f>
        <v>0</v>
      </c>
      <c r="AK54" s="92">
        <f>[20]Additions!T107</f>
        <v>0</v>
      </c>
      <c r="AL54" s="92">
        <f>[20]Additions!U107</f>
        <v>0</v>
      </c>
      <c r="AM54" s="92">
        <f>[20]Additions!V107</f>
        <v>0</v>
      </c>
      <c r="AN54" s="93">
        <f>SUM($AH54:$AM54)/SUM($AH$80:$AM$80)*'Capital Spending'!J$8*$AN$1</f>
        <v>0</v>
      </c>
      <c r="AO54" s="93">
        <f>SUM($AH54:$AM54)/SUM($AH$80:$AM$80)*'Capital Spending'!K$8*$AN$1</f>
        <v>0</v>
      </c>
      <c r="AP54" s="93">
        <f>SUM($AH54:$AM54)/SUM($AH$80:$AM$80)*'Capital Spending'!L$8*$AN$1</f>
        <v>0</v>
      </c>
      <c r="AQ54" s="93">
        <f>SUM($AH54:$AM54)/SUM($AH$80:$AM$80)*'Capital Spending'!M$8*$AN$1</f>
        <v>0</v>
      </c>
      <c r="AR54" s="93">
        <f>SUM($AH54:$AM54)/SUM($AH$80:$AM$80)*'Capital Spending'!N$8*$AN$1</f>
        <v>0</v>
      </c>
      <c r="AS54" s="93">
        <f>SUM($AH54:$AM54)/SUM($AH$80:$AM$80)*'Capital Spending'!O$8*$AN$1</f>
        <v>0</v>
      </c>
      <c r="AT54" s="93">
        <f>SUM($AH54:$AM54)/SUM($AH$80:$AM$80)*'Capital Spending'!P$8*$AN$1</f>
        <v>0</v>
      </c>
      <c r="AU54" s="93">
        <f>SUM($AH54:$AM54)/SUM($AH$80:$AM$80)*'Capital Spending'!Q$8*$AN$1</f>
        <v>0</v>
      </c>
      <c r="AV54" s="93">
        <f>SUM($AH54:$AM54)/SUM($AH$80:$AM$80)*'Capital Spending'!R$8*$AN$1</f>
        <v>0</v>
      </c>
      <c r="AW54" s="93">
        <f>SUM($AH54:$AM54)/SUM($AH$80:$AM$80)*'Capital Spending'!S$8*$AN$1</f>
        <v>0</v>
      </c>
      <c r="AX54" s="93">
        <f>SUM($AH54:$AM54)/SUM($AH$80:$AM$80)*'Capital Spending'!T$8*$AN$1</f>
        <v>0</v>
      </c>
      <c r="AY54" s="93">
        <f>SUM($AH54:$AM54)/SUM($AH$80:$AM$80)*'Capital Spending'!U$8*$AN$1</f>
        <v>0</v>
      </c>
      <c r="AZ54" s="93">
        <f>SUM($AH54:$AM54)/SUM($AH$80:$AM$80)*'Capital Spending'!V$8*$AN$1</f>
        <v>0</v>
      </c>
      <c r="BA54" s="93">
        <f>SUM($AH54:$AM54)/SUM($AH$80:$AM$80)*'Capital Spending'!W$8*$AN$1</f>
        <v>0</v>
      </c>
      <c r="BB54" s="93">
        <f>SUM($AH54:$AM54)/SUM($AH$80:$AM$80)*'Capital Spending'!X$8*$AN$1</f>
        <v>0</v>
      </c>
      <c r="BC54" s="93">
        <f>SUM($AH54:$AM54)/SUM($AH$80:$AM$80)*'Capital Spending'!Y$8*$AN$1</f>
        <v>0</v>
      </c>
      <c r="BD54" s="93">
        <f>SUM($AH54:$AM54)/SUM($AH$80:$AM$80)*'Capital Spending'!Z$8*$AN$1</f>
        <v>0</v>
      </c>
      <c r="BE54" s="93">
        <f>SUM($AH54:$AM54)/SUM($AH$80:$AM$80)*'Capital Spending'!AA$8*$AN$1</f>
        <v>0</v>
      </c>
      <c r="BF54" s="93">
        <f>SUM($AH54:$AM54)/SUM($AH$80:$AM$80)*'Capital Spending'!AB$8*$AN$1</f>
        <v>0</v>
      </c>
      <c r="BG54" s="93">
        <f>SUM($AH54:$AM54)/SUM($AH$80:$AM$80)*'Capital Spending'!AC$8*$AN$1</f>
        <v>0</v>
      </c>
      <c r="BH54" s="93">
        <f>SUM($AH54:$AM54)/SUM($AH$80:$AM$80)*'Capital Spending'!AD$8*$AN$1</f>
        <v>0</v>
      </c>
      <c r="BI54" s="3"/>
      <c r="BJ54" s="101">
        <f t="shared" si="138"/>
        <v>0</v>
      </c>
      <c r="BK54" s="92">
        <f>'[20]Asset Retirements'!Q107</f>
        <v>0</v>
      </c>
      <c r="BL54" s="92">
        <f>'[20]Asset Retirements'!R107</f>
        <v>0</v>
      </c>
      <c r="BM54" s="92">
        <f>'[20]Asset Retirements'!S107</f>
        <v>0</v>
      </c>
      <c r="BN54" s="92">
        <f>'[20]Asset Retirements'!T107</f>
        <v>0</v>
      </c>
      <c r="BO54" s="92">
        <f>'[20]Asset Retirements'!U107</f>
        <v>0</v>
      </c>
      <c r="BP54" s="92">
        <f>'[20]Asset Retirements'!V107</f>
        <v>0</v>
      </c>
      <c r="BQ54" s="51">
        <f t="shared" si="139"/>
        <v>0</v>
      </c>
      <c r="BR54" s="51">
        <f t="shared" si="117"/>
        <v>0</v>
      </c>
      <c r="BS54" s="51">
        <f t="shared" si="118"/>
        <v>0</v>
      </c>
      <c r="BT54" s="51">
        <f t="shared" si="119"/>
        <v>0</v>
      </c>
      <c r="BU54" s="51">
        <f t="shared" si="120"/>
        <v>0</v>
      </c>
      <c r="BV54" s="51">
        <f t="shared" si="121"/>
        <v>0</v>
      </c>
      <c r="BW54" s="51">
        <f t="shared" si="122"/>
        <v>0</v>
      </c>
      <c r="BX54" s="51">
        <f t="shared" si="123"/>
        <v>0</v>
      </c>
      <c r="BY54" s="51">
        <f t="shared" si="124"/>
        <v>0</v>
      </c>
      <c r="BZ54" s="51">
        <f t="shared" si="125"/>
        <v>0</v>
      </c>
      <c r="CA54" s="51">
        <f t="shared" si="126"/>
        <v>0</v>
      </c>
      <c r="CB54" s="51">
        <f t="shared" si="127"/>
        <v>0</v>
      </c>
      <c r="CC54" s="51">
        <f t="shared" si="128"/>
        <v>0</v>
      </c>
      <c r="CD54" s="51">
        <f t="shared" si="129"/>
        <v>0</v>
      </c>
      <c r="CE54" s="51">
        <f t="shared" si="130"/>
        <v>0</v>
      </c>
      <c r="CF54" s="51">
        <f t="shared" si="131"/>
        <v>0</v>
      </c>
      <c r="CG54" s="51">
        <f t="shared" si="132"/>
        <v>0</v>
      </c>
      <c r="CH54" s="51">
        <f t="shared" si="133"/>
        <v>0</v>
      </c>
      <c r="CI54" s="51">
        <f t="shared" si="134"/>
        <v>0</v>
      </c>
      <c r="CJ54" s="51">
        <f t="shared" si="135"/>
        <v>0</v>
      </c>
      <c r="CK54" s="51">
        <f t="shared" si="136"/>
        <v>0</v>
      </c>
      <c r="CL54" s="3"/>
      <c r="CM54" s="92">
        <f>'[20]Assset Transfers Adjustments'!Q107</f>
        <v>0</v>
      </c>
      <c r="CN54" s="92">
        <f>'[20]Assset Transfers Adjustments'!R107</f>
        <v>0</v>
      </c>
      <c r="CO54" s="92">
        <f>'[20]Assset Transfers Adjustments'!S107</f>
        <v>0</v>
      </c>
      <c r="CP54" s="92">
        <f>'[20]Assset Transfers Adjustments'!T107</f>
        <v>0</v>
      </c>
      <c r="CQ54" s="92">
        <f>'[20]Assset Transfers Adjustments'!U107</f>
        <v>0</v>
      </c>
      <c r="CR54" s="92">
        <f>'[20]Assset Transfers Adjustments'!V107</f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8">
        <v>0</v>
      </c>
      <c r="CZ54" s="18">
        <v>0</v>
      </c>
      <c r="DA54" s="18">
        <v>0</v>
      </c>
      <c r="DB54" s="18">
        <v>0</v>
      </c>
      <c r="DC54" s="18">
        <v>0</v>
      </c>
      <c r="DD54" s="18">
        <v>0</v>
      </c>
      <c r="DE54" s="18">
        <v>0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3"/>
    </row>
    <row r="55" spans="1:118" s="2" customFormat="1">
      <c r="A55" s="87">
        <v>39100</v>
      </c>
      <c r="B55" s="60" t="s">
        <v>12</v>
      </c>
      <c r="C55" s="51">
        <f t="shared" si="88"/>
        <v>2640949.9600000004</v>
      </c>
      <c r="D55" s="51">
        <f t="shared" si="89"/>
        <v>2640949.9600000004</v>
      </c>
      <c r="E55" s="92">
        <f>'[20]Asset End Balances'!P108</f>
        <v>2640949.96</v>
      </c>
      <c r="F55" s="51">
        <f t="shared" si="90"/>
        <v>2640949.96</v>
      </c>
      <c r="G55" s="51">
        <f t="shared" si="91"/>
        <v>2640949.96</v>
      </c>
      <c r="H55" s="51">
        <f t="shared" si="92"/>
        <v>2640949.96</v>
      </c>
      <c r="I55" s="51">
        <f t="shared" si="93"/>
        <v>2640949.96</v>
      </c>
      <c r="J55" s="51">
        <f t="shared" si="94"/>
        <v>2640949.96</v>
      </c>
      <c r="K55" s="51">
        <f t="shared" si="95"/>
        <v>2640949.96</v>
      </c>
      <c r="L55" s="51">
        <f t="shared" si="96"/>
        <v>2640949.96</v>
      </c>
      <c r="M55" s="51">
        <f t="shared" si="97"/>
        <v>2640949.96</v>
      </c>
      <c r="N55" s="51">
        <f t="shared" si="98"/>
        <v>2640949.96</v>
      </c>
      <c r="O55" s="51">
        <f t="shared" si="99"/>
        <v>2640949.96</v>
      </c>
      <c r="P55" s="51">
        <f t="shared" si="100"/>
        <v>2640949.96</v>
      </c>
      <c r="Q55" s="51">
        <f t="shared" si="101"/>
        <v>2640949.96</v>
      </c>
      <c r="R55" s="51">
        <f t="shared" si="102"/>
        <v>2640949.96</v>
      </c>
      <c r="S55" s="51">
        <f t="shared" si="103"/>
        <v>2640949.96</v>
      </c>
      <c r="T55" s="51">
        <f t="shared" si="104"/>
        <v>2640949.96</v>
      </c>
      <c r="U55" s="51">
        <f t="shared" si="105"/>
        <v>2640949.96</v>
      </c>
      <c r="V55" s="51">
        <f t="shared" si="106"/>
        <v>2640949.96</v>
      </c>
      <c r="W55" s="51">
        <f t="shared" si="107"/>
        <v>2640949.96</v>
      </c>
      <c r="X55" s="51">
        <f t="shared" si="108"/>
        <v>2640949.96</v>
      </c>
      <c r="Y55" s="51">
        <f t="shared" si="109"/>
        <v>2640949.96</v>
      </c>
      <c r="Z55" s="51">
        <f t="shared" si="110"/>
        <v>2640949.96</v>
      </c>
      <c r="AA55" s="51">
        <f t="shared" si="111"/>
        <v>2640949.96</v>
      </c>
      <c r="AB55" s="51">
        <f t="shared" si="112"/>
        <v>2640949.96</v>
      </c>
      <c r="AC55" s="51">
        <f t="shared" si="113"/>
        <v>2640949.96</v>
      </c>
      <c r="AD55" s="51">
        <f t="shared" si="114"/>
        <v>2640949.96</v>
      </c>
      <c r="AE55" s="51">
        <f t="shared" si="115"/>
        <v>2640949.96</v>
      </c>
      <c r="AF55" s="51">
        <f t="shared" si="116"/>
        <v>2640949.96</v>
      </c>
      <c r="AG55" s="18"/>
      <c r="AH55" s="92">
        <f>[20]Additions!Q108</f>
        <v>0</v>
      </c>
      <c r="AI55" s="92">
        <f>[20]Additions!R108</f>
        <v>0</v>
      </c>
      <c r="AJ55" s="92">
        <f>[20]Additions!S108</f>
        <v>0</v>
      </c>
      <c r="AK55" s="92">
        <f>[20]Additions!T108</f>
        <v>0</v>
      </c>
      <c r="AL55" s="92">
        <f>[20]Additions!U108</f>
        <v>0</v>
      </c>
      <c r="AM55" s="92">
        <f>[20]Additions!V108</f>
        <v>0</v>
      </c>
      <c r="AN55" s="93">
        <f>SUM($AH55:$AM55)/SUM($AH$80:$AM$80)*'Capital Spending'!J$8*$AN$1</f>
        <v>0</v>
      </c>
      <c r="AO55" s="93">
        <f>SUM($AH55:$AM55)/SUM($AH$80:$AM$80)*'Capital Spending'!K$8*$AN$1</f>
        <v>0</v>
      </c>
      <c r="AP55" s="93">
        <f>SUM($AH55:$AM55)/SUM($AH$80:$AM$80)*'Capital Spending'!L$8*$AN$1</f>
        <v>0</v>
      </c>
      <c r="AQ55" s="93">
        <f>SUM($AH55:$AM55)/SUM($AH$80:$AM$80)*'Capital Spending'!M$8*$AN$1</f>
        <v>0</v>
      </c>
      <c r="AR55" s="93">
        <f>SUM($AH55:$AM55)/SUM($AH$80:$AM$80)*'Capital Spending'!N$8*$AN$1</f>
        <v>0</v>
      </c>
      <c r="AS55" s="93">
        <f>SUM($AH55:$AM55)/SUM($AH$80:$AM$80)*'Capital Spending'!O$8*$AN$1</f>
        <v>0</v>
      </c>
      <c r="AT55" s="93">
        <f>SUM($AH55:$AM55)/SUM($AH$80:$AM$80)*'Capital Spending'!P$8*$AN$1</f>
        <v>0</v>
      </c>
      <c r="AU55" s="93">
        <f>SUM($AH55:$AM55)/SUM($AH$80:$AM$80)*'Capital Spending'!Q$8*$AN$1</f>
        <v>0</v>
      </c>
      <c r="AV55" s="93">
        <f>SUM($AH55:$AM55)/SUM($AH$80:$AM$80)*'Capital Spending'!R$8*$AN$1</f>
        <v>0</v>
      </c>
      <c r="AW55" s="93">
        <f>SUM($AH55:$AM55)/SUM($AH$80:$AM$80)*'Capital Spending'!S$8*$AN$1</f>
        <v>0</v>
      </c>
      <c r="AX55" s="93">
        <f>SUM($AH55:$AM55)/SUM($AH$80:$AM$80)*'Capital Spending'!T$8*$AN$1</f>
        <v>0</v>
      </c>
      <c r="AY55" s="93">
        <f>SUM($AH55:$AM55)/SUM($AH$80:$AM$80)*'Capital Spending'!U$8*$AN$1</f>
        <v>0</v>
      </c>
      <c r="AZ55" s="93">
        <f>SUM($AH55:$AM55)/SUM($AH$80:$AM$80)*'Capital Spending'!V$8*$AN$1</f>
        <v>0</v>
      </c>
      <c r="BA55" s="93">
        <f>SUM($AH55:$AM55)/SUM($AH$80:$AM$80)*'Capital Spending'!W$8*$AN$1</f>
        <v>0</v>
      </c>
      <c r="BB55" s="93">
        <f>SUM($AH55:$AM55)/SUM($AH$80:$AM$80)*'Capital Spending'!X$8*$AN$1</f>
        <v>0</v>
      </c>
      <c r="BC55" s="93">
        <f>SUM($AH55:$AM55)/SUM($AH$80:$AM$80)*'Capital Spending'!Y$8*$AN$1</f>
        <v>0</v>
      </c>
      <c r="BD55" s="93">
        <f>SUM($AH55:$AM55)/SUM($AH$80:$AM$80)*'Capital Spending'!Z$8*$AN$1</f>
        <v>0</v>
      </c>
      <c r="BE55" s="93">
        <f>SUM($AH55:$AM55)/SUM($AH$80:$AM$80)*'Capital Spending'!AA$8*$AN$1</f>
        <v>0</v>
      </c>
      <c r="BF55" s="93">
        <f>SUM($AH55:$AM55)/SUM($AH$80:$AM$80)*'Capital Spending'!AB$8*$AN$1</f>
        <v>0</v>
      </c>
      <c r="BG55" s="93">
        <f>SUM($AH55:$AM55)/SUM($AH$80:$AM$80)*'Capital Spending'!AC$8*$AN$1</f>
        <v>0</v>
      </c>
      <c r="BH55" s="93">
        <f>SUM($AH55:$AM55)/SUM($AH$80:$AM$80)*'Capital Spending'!AD$8*$AN$1</f>
        <v>0</v>
      </c>
      <c r="BI55" s="3"/>
      <c r="BJ55" s="101">
        <f t="shared" si="138"/>
        <v>0</v>
      </c>
      <c r="BK55" s="92">
        <f>'[20]Asset Retirements'!Q108</f>
        <v>0</v>
      </c>
      <c r="BL55" s="92">
        <f>'[20]Asset Retirements'!R108</f>
        <v>0</v>
      </c>
      <c r="BM55" s="92">
        <f>'[20]Asset Retirements'!S108</f>
        <v>0</v>
      </c>
      <c r="BN55" s="92">
        <f>'[20]Asset Retirements'!T108</f>
        <v>0</v>
      </c>
      <c r="BO55" s="92">
        <f>'[20]Asset Retirements'!U108</f>
        <v>0</v>
      </c>
      <c r="BP55" s="92">
        <f>'[20]Asset Retirements'!V108</f>
        <v>0</v>
      </c>
      <c r="BQ55" s="51">
        <f t="shared" si="139"/>
        <v>0</v>
      </c>
      <c r="BR55" s="51">
        <f t="shared" si="117"/>
        <v>0</v>
      </c>
      <c r="BS55" s="51">
        <f t="shared" si="118"/>
        <v>0</v>
      </c>
      <c r="BT55" s="51">
        <f t="shared" si="119"/>
        <v>0</v>
      </c>
      <c r="BU55" s="51">
        <f t="shared" si="120"/>
        <v>0</v>
      </c>
      <c r="BV55" s="51">
        <f t="shared" si="121"/>
        <v>0</v>
      </c>
      <c r="BW55" s="51">
        <f t="shared" si="122"/>
        <v>0</v>
      </c>
      <c r="BX55" s="51">
        <f t="shared" si="123"/>
        <v>0</v>
      </c>
      <c r="BY55" s="51">
        <f t="shared" si="124"/>
        <v>0</v>
      </c>
      <c r="BZ55" s="51">
        <f t="shared" si="125"/>
        <v>0</v>
      </c>
      <c r="CA55" s="51">
        <f t="shared" si="126"/>
        <v>0</v>
      </c>
      <c r="CB55" s="51">
        <f t="shared" si="127"/>
        <v>0</v>
      </c>
      <c r="CC55" s="51">
        <f t="shared" si="128"/>
        <v>0</v>
      </c>
      <c r="CD55" s="51">
        <f t="shared" si="129"/>
        <v>0</v>
      </c>
      <c r="CE55" s="51">
        <f t="shared" si="130"/>
        <v>0</v>
      </c>
      <c r="CF55" s="51">
        <f t="shared" si="131"/>
        <v>0</v>
      </c>
      <c r="CG55" s="51">
        <f t="shared" si="132"/>
        <v>0</v>
      </c>
      <c r="CH55" s="51">
        <f t="shared" si="133"/>
        <v>0</v>
      </c>
      <c r="CI55" s="51">
        <f t="shared" si="134"/>
        <v>0</v>
      </c>
      <c r="CJ55" s="51">
        <f t="shared" si="135"/>
        <v>0</v>
      </c>
      <c r="CK55" s="51">
        <f t="shared" si="136"/>
        <v>0</v>
      </c>
      <c r="CL55" s="3"/>
      <c r="CM55" s="92">
        <f>'[20]Assset Transfers Adjustments'!Q108</f>
        <v>0</v>
      </c>
      <c r="CN55" s="92">
        <f>'[20]Assset Transfers Adjustments'!R108</f>
        <v>0</v>
      </c>
      <c r="CO55" s="92">
        <f>'[20]Assset Transfers Adjustments'!S108</f>
        <v>0</v>
      </c>
      <c r="CP55" s="92">
        <f>'[20]Assset Transfers Adjustments'!T108</f>
        <v>0</v>
      </c>
      <c r="CQ55" s="92">
        <f>'[20]Assset Transfers Adjustments'!U108</f>
        <v>0</v>
      </c>
      <c r="CR55" s="92">
        <f>'[20]Assset Transfers Adjustments'!V108</f>
        <v>0</v>
      </c>
      <c r="CS55" s="17">
        <v>0</v>
      </c>
      <c r="CT55" s="17">
        <v>0</v>
      </c>
      <c r="CU55" s="17">
        <v>0</v>
      </c>
      <c r="CV55" s="17">
        <v>0</v>
      </c>
      <c r="CW55" s="17">
        <v>0</v>
      </c>
      <c r="CX55" s="17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3"/>
    </row>
    <row r="56" spans="1:118" s="2" customFormat="1">
      <c r="A56" s="56">
        <v>39101</v>
      </c>
      <c r="B56" t="s">
        <v>155</v>
      </c>
      <c r="C56" s="51">
        <f t="shared" ref="C56:C78" si="140">SUM(E56:Q56)/13</f>
        <v>0</v>
      </c>
      <c r="D56" s="51">
        <f t="shared" ref="D56:D78" si="141">SUM(T56:AF56)/13</f>
        <v>0</v>
      </c>
      <c r="E56" s="141">
        <v>0</v>
      </c>
      <c r="F56" s="51">
        <f t="shared" si="90"/>
        <v>0</v>
      </c>
      <c r="G56" s="51">
        <f t="shared" si="91"/>
        <v>0</v>
      </c>
      <c r="H56" s="51">
        <f t="shared" si="92"/>
        <v>0</v>
      </c>
      <c r="I56" s="51">
        <f t="shared" si="93"/>
        <v>0</v>
      </c>
      <c r="J56" s="51">
        <f t="shared" si="94"/>
        <v>0</v>
      </c>
      <c r="K56" s="51">
        <f t="shared" si="95"/>
        <v>0</v>
      </c>
      <c r="L56" s="51">
        <f t="shared" si="96"/>
        <v>0</v>
      </c>
      <c r="M56" s="51">
        <f t="shared" si="97"/>
        <v>0</v>
      </c>
      <c r="N56" s="51">
        <f t="shared" si="98"/>
        <v>0</v>
      </c>
      <c r="O56" s="51">
        <f t="shared" si="99"/>
        <v>0</v>
      </c>
      <c r="P56" s="51">
        <f t="shared" si="100"/>
        <v>0</v>
      </c>
      <c r="Q56" s="51">
        <f t="shared" si="101"/>
        <v>0</v>
      </c>
      <c r="R56" s="51">
        <f t="shared" si="102"/>
        <v>0</v>
      </c>
      <c r="S56" s="51">
        <f t="shared" si="103"/>
        <v>0</v>
      </c>
      <c r="T56" s="51">
        <f t="shared" si="104"/>
        <v>0</v>
      </c>
      <c r="U56" s="51">
        <f t="shared" si="105"/>
        <v>0</v>
      </c>
      <c r="V56" s="51">
        <f t="shared" si="106"/>
        <v>0</v>
      </c>
      <c r="W56" s="51">
        <f t="shared" si="107"/>
        <v>0</v>
      </c>
      <c r="X56" s="51">
        <f t="shared" si="108"/>
        <v>0</v>
      </c>
      <c r="Y56" s="51">
        <f t="shared" si="109"/>
        <v>0</v>
      </c>
      <c r="Z56" s="51">
        <f t="shared" si="110"/>
        <v>0</v>
      </c>
      <c r="AA56" s="51">
        <f t="shared" si="111"/>
        <v>0</v>
      </c>
      <c r="AB56" s="51">
        <f t="shared" si="112"/>
        <v>0</v>
      </c>
      <c r="AC56" s="51">
        <f t="shared" si="113"/>
        <v>0</v>
      </c>
      <c r="AD56" s="51">
        <f t="shared" si="114"/>
        <v>0</v>
      </c>
      <c r="AE56" s="51">
        <f t="shared" si="115"/>
        <v>0</v>
      </c>
      <c r="AF56" s="51">
        <f t="shared" si="116"/>
        <v>0</v>
      </c>
      <c r="AG56" s="18"/>
      <c r="AH56" s="116">
        <f>0</f>
        <v>0</v>
      </c>
      <c r="AI56" s="116">
        <f>0</f>
        <v>0</v>
      </c>
      <c r="AJ56" s="116">
        <f>0</f>
        <v>0</v>
      </c>
      <c r="AK56" s="116">
        <f>0</f>
        <v>0</v>
      </c>
      <c r="AL56" s="116">
        <f>0</f>
        <v>0</v>
      </c>
      <c r="AM56" s="116">
        <f>0</f>
        <v>0</v>
      </c>
      <c r="AN56" s="93">
        <f>SUM($AH56:$AM56)/SUM($AH$80:$AM$80)*'Capital Spending'!J$8*$AN$1</f>
        <v>0</v>
      </c>
      <c r="AO56" s="93">
        <f>SUM($AH56:$AM56)/SUM($AH$80:$AM$80)*'Capital Spending'!K$8*$AN$1</f>
        <v>0</v>
      </c>
      <c r="AP56" s="93">
        <f>SUM($AH56:$AM56)/SUM($AH$80:$AM$80)*'Capital Spending'!L$8*$AN$1</f>
        <v>0</v>
      </c>
      <c r="AQ56" s="93">
        <f>SUM($AH56:$AM56)/SUM($AH$80:$AM$80)*'Capital Spending'!M$8*$AN$1</f>
        <v>0</v>
      </c>
      <c r="AR56" s="93">
        <f>SUM($AH56:$AM56)/SUM($AH$80:$AM$80)*'Capital Spending'!N$8*$AN$1</f>
        <v>0</v>
      </c>
      <c r="AS56" s="93">
        <f>SUM($AH56:$AM56)/SUM($AH$80:$AM$80)*'Capital Spending'!O$8*$AN$1</f>
        <v>0</v>
      </c>
      <c r="AT56" s="93">
        <f>SUM($AH56:$AM56)/SUM($AH$80:$AM$80)*'Capital Spending'!P$8*$AN$1</f>
        <v>0</v>
      </c>
      <c r="AU56" s="93">
        <f>SUM($AH56:$AM56)/SUM($AH$80:$AM$80)*'Capital Spending'!Q$8*$AN$1</f>
        <v>0</v>
      </c>
      <c r="AV56" s="93">
        <f>SUM($AH56:$AM56)/SUM($AH$80:$AM$80)*'Capital Spending'!R$8*$AN$1</f>
        <v>0</v>
      </c>
      <c r="AW56" s="93">
        <f>SUM($AH56:$AM56)/SUM($AH$80:$AM$80)*'Capital Spending'!S$8*$AN$1</f>
        <v>0</v>
      </c>
      <c r="AX56" s="93">
        <f>SUM($AH56:$AM56)/SUM($AH$80:$AM$80)*'Capital Spending'!T$8*$AN$1</f>
        <v>0</v>
      </c>
      <c r="AY56" s="93">
        <f>SUM($AH56:$AM56)/SUM($AH$80:$AM$80)*'Capital Spending'!U$8*$AN$1</f>
        <v>0</v>
      </c>
      <c r="AZ56" s="93">
        <f>SUM($AH56:$AM56)/SUM($AH$80:$AM$80)*'Capital Spending'!V$8*$AN$1</f>
        <v>0</v>
      </c>
      <c r="BA56" s="93">
        <f>SUM($AH56:$AM56)/SUM($AH$80:$AM$80)*'Capital Spending'!W$8*$AN$1</f>
        <v>0</v>
      </c>
      <c r="BB56" s="93">
        <f>SUM($AH56:$AM56)/SUM($AH$80:$AM$80)*'Capital Spending'!X$8*$AN$1</f>
        <v>0</v>
      </c>
      <c r="BC56" s="93">
        <f>SUM($AH56:$AM56)/SUM($AH$80:$AM$80)*'Capital Spending'!Y$8*$AN$1</f>
        <v>0</v>
      </c>
      <c r="BD56" s="93">
        <f>SUM($AH56:$AM56)/SUM($AH$80:$AM$80)*'Capital Spending'!Z$8*$AN$1</f>
        <v>0</v>
      </c>
      <c r="BE56" s="93">
        <f>SUM($AH56:$AM56)/SUM($AH$80:$AM$80)*'Capital Spending'!AA$8*$AN$1</f>
        <v>0</v>
      </c>
      <c r="BF56" s="93">
        <f>SUM($AH56:$AM56)/SUM($AH$80:$AM$80)*'Capital Spending'!AB$8*$AN$1</f>
        <v>0</v>
      </c>
      <c r="BG56" s="93">
        <f>SUM($AH56:$AM56)/SUM($AH$80:$AM$80)*'Capital Spending'!AC$8*$AN$1</f>
        <v>0</v>
      </c>
      <c r="BH56" s="93">
        <f>SUM($AH56:$AM56)/SUM($AH$80:$AM$80)*'Capital Spending'!AD$8*$AN$1</f>
        <v>0</v>
      </c>
      <c r="BI56" s="3"/>
      <c r="BJ56" s="101">
        <f t="shared" si="138"/>
        <v>0</v>
      </c>
      <c r="BK56" s="116">
        <f>0</f>
        <v>0</v>
      </c>
      <c r="BL56" s="116">
        <f>0</f>
        <v>0</v>
      </c>
      <c r="BM56" s="116">
        <f>0</f>
        <v>0</v>
      </c>
      <c r="BN56" s="116">
        <f>0</f>
        <v>0</v>
      </c>
      <c r="BO56" s="116">
        <f>0</f>
        <v>0</v>
      </c>
      <c r="BP56" s="116">
        <f>0</f>
        <v>0</v>
      </c>
      <c r="BQ56" s="17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3"/>
      <c r="CM56" s="116">
        <f>0</f>
        <v>0</v>
      </c>
      <c r="CN56" s="116">
        <f>0</f>
        <v>0</v>
      </c>
      <c r="CO56" s="116">
        <f>0</f>
        <v>0</v>
      </c>
      <c r="CP56" s="116">
        <f>0</f>
        <v>0</v>
      </c>
      <c r="CQ56" s="116">
        <f>0</f>
        <v>0</v>
      </c>
      <c r="CR56" s="116">
        <f>0</f>
        <v>0</v>
      </c>
      <c r="CS56" s="17">
        <v>0</v>
      </c>
      <c r="CT56" s="17">
        <v>0</v>
      </c>
      <c r="CU56" s="17">
        <v>0</v>
      </c>
      <c r="CV56" s="17">
        <v>0</v>
      </c>
      <c r="CW56" s="17">
        <v>0</v>
      </c>
      <c r="CX56" s="17">
        <v>0</v>
      </c>
      <c r="CY56" s="18">
        <v>0</v>
      </c>
      <c r="CZ56" s="18">
        <v>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8">
        <v>0</v>
      </c>
      <c r="DH56" s="18">
        <v>0</v>
      </c>
      <c r="DI56" s="18">
        <v>0</v>
      </c>
      <c r="DJ56" s="18">
        <v>0</v>
      </c>
      <c r="DK56" s="18">
        <v>0</v>
      </c>
      <c r="DL56" s="18">
        <v>0</v>
      </c>
      <c r="DM56" s="18">
        <v>0</v>
      </c>
      <c r="DN56" s="3"/>
    </row>
    <row r="57" spans="1:118" s="2" customFormat="1">
      <c r="A57" s="56">
        <v>39102</v>
      </c>
      <c r="B57" t="s">
        <v>179</v>
      </c>
      <c r="C57" s="51">
        <f t="shared" si="140"/>
        <v>0</v>
      </c>
      <c r="D57" s="51">
        <f t="shared" si="141"/>
        <v>0</v>
      </c>
      <c r="E57" s="141">
        <v>0</v>
      </c>
      <c r="F57" s="51">
        <f t="shared" si="90"/>
        <v>0</v>
      </c>
      <c r="G57" s="51">
        <f t="shared" si="91"/>
        <v>0</v>
      </c>
      <c r="H57" s="51">
        <f t="shared" si="92"/>
        <v>0</v>
      </c>
      <c r="I57" s="51">
        <f t="shared" si="93"/>
        <v>0</v>
      </c>
      <c r="J57" s="51">
        <f t="shared" si="94"/>
        <v>0</v>
      </c>
      <c r="K57" s="51">
        <f t="shared" si="95"/>
        <v>0</v>
      </c>
      <c r="L57" s="51">
        <f t="shared" si="96"/>
        <v>0</v>
      </c>
      <c r="M57" s="51">
        <f t="shared" si="97"/>
        <v>0</v>
      </c>
      <c r="N57" s="51">
        <f t="shared" si="98"/>
        <v>0</v>
      </c>
      <c r="O57" s="51">
        <f t="shared" si="99"/>
        <v>0</v>
      </c>
      <c r="P57" s="51">
        <f t="shared" si="100"/>
        <v>0</v>
      </c>
      <c r="Q57" s="51">
        <f t="shared" si="101"/>
        <v>0</v>
      </c>
      <c r="R57" s="51">
        <f t="shared" si="102"/>
        <v>0</v>
      </c>
      <c r="S57" s="51">
        <f t="shared" si="103"/>
        <v>0</v>
      </c>
      <c r="T57" s="51">
        <f t="shared" si="104"/>
        <v>0</v>
      </c>
      <c r="U57" s="51">
        <f t="shared" si="105"/>
        <v>0</v>
      </c>
      <c r="V57" s="51">
        <f t="shared" si="106"/>
        <v>0</v>
      </c>
      <c r="W57" s="51">
        <f t="shared" si="107"/>
        <v>0</v>
      </c>
      <c r="X57" s="51">
        <f t="shared" si="108"/>
        <v>0</v>
      </c>
      <c r="Y57" s="51">
        <f t="shared" si="109"/>
        <v>0</v>
      </c>
      <c r="Z57" s="51">
        <f t="shared" si="110"/>
        <v>0</v>
      </c>
      <c r="AA57" s="51">
        <f t="shared" si="111"/>
        <v>0</v>
      </c>
      <c r="AB57" s="51">
        <f t="shared" si="112"/>
        <v>0</v>
      </c>
      <c r="AC57" s="51">
        <f t="shared" si="113"/>
        <v>0</v>
      </c>
      <c r="AD57" s="51">
        <f t="shared" si="114"/>
        <v>0</v>
      </c>
      <c r="AE57" s="51">
        <f t="shared" si="115"/>
        <v>0</v>
      </c>
      <c r="AF57" s="51">
        <f t="shared" si="116"/>
        <v>0</v>
      </c>
      <c r="AG57" s="18"/>
      <c r="AH57" s="116">
        <f>0</f>
        <v>0</v>
      </c>
      <c r="AI57" s="116">
        <f>0</f>
        <v>0</v>
      </c>
      <c r="AJ57" s="116">
        <f>0</f>
        <v>0</v>
      </c>
      <c r="AK57" s="116">
        <f>0</f>
        <v>0</v>
      </c>
      <c r="AL57" s="116">
        <f>0</f>
        <v>0</v>
      </c>
      <c r="AM57" s="116">
        <f>0</f>
        <v>0</v>
      </c>
      <c r="AN57" s="93">
        <f>SUM($AH57:$AM57)/SUM($AH$80:$AM$80)*'Capital Spending'!J$8*$AN$1</f>
        <v>0</v>
      </c>
      <c r="AO57" s="93">
        <f>SUM($AH57:$AM57)/SUM($AH$80:$AM$80)*'Capital Spending'!K$8*$AN$1</f>
        <v>0</v>
      </c>
      <c r="AP57" s="93">
        <f>SUM($AH57:$AM57)/SUM($AH$80:$AM$80)*'Capital Spending'!L$8*$AN$1</f>
        <v>0</v>
      </c>
      <c r="AQ57" s="93">
        <f>SUM($AH57:$AM57)/SUM($AH$80:$AM$80)*'Capital Spending'!M$8*$AN$1</f>
        <v>0</v>
      </c>
      <c r="AR57" s="93">
        <f>SUM($AH57:$AM57)/SUM($AH$80:$AM$80)*'Capital Spending'!N$8*$AN$1</f>
        <v>0</v>
      </c>
      <c r="AS57" s="93">
        <f>SUM($AH57:$AM57)/SUM($AH$80:$AM$80)*'Capital Spending'!O$8*$AN$1</f>
        <v>0</v>
      </c>
      <c r="AT57" s="93">
        <f>SUM($AH57:$AM57)/SUM($AH$80:$AM$80)*'Capital Spending'!P$8*$AN$1</f>
        <v>0</v>
      </c>
      <c r="AU57" s="93">
        <f>SUM($AH57:$AM57)/SUM($AH$80:$AM$80)*'Capital Spending'!Q$8*$AN$1</f>
        <v>0</v>
      </c>
      <c r="AV57" s="93">
        <f>SUM($AH57:$AM57)/SUM($AH$80:$AM$80)*'Capital Spending'!R$8*$AN$1</f>
        <v>0</v>
      </c>
      <c r="AW57" s="93">
        <f>SUM($AH57:$AM57)/SUM($AH$80:$AM$80)*'Capital Spending'!S$8*$AN$1</f>
        <v>0</v>
      </c>
      <c r="AX57" s="93">
        <f>SUM($AH57:$AM57)/SUM($AH$80:$AM$80)*'Capital Spending'!T$8*$AN$1</f>
        <v>0</v>
      </c>
      <c r="AY57" s="93">
        <f>SUM($AH57:$AM57)/SUM($AH$80:$AM$80)*'Capital Spending'!U$8*$AN$1</f>
        <v>0</v>
      </c>
      <c r="AZ57" s="93">
        <f>SUM($AH57:$AM57)/SUM($AH$80:$AM$80)*'Capital Spending'!V$8*$AN$1</f>
        <v>0</v>
      </c>
      <c r="BA57" s="93">
        <f>SUM($AH57:$AM57)/SUM($AH$80:$AM$80)*'Capital Spending'!W$8*$AN$1</f>
        <v>0</v>
      </c>
      <c r="BB57" s="93">
        <f>SUM($AH57:$AM57)/SUM($AH$80:$AM$80)*'Capital Spending'!X$8*$AN$1</f>
        <v>0</v>
      </c>
      <c r="BC57" s="93">
        <f>SUM($AH57:$AM57)/SUM($AH$80:$AM$80)*'Capital Spending'!Y$8*$AN$1</f>
        <v>0</v>
      </c>
      <c r="BD57" s="93">
        <f>SUM($AH57:$AM57)/SUM($AH$80:$AM$80)*'Capital Spending'!Z$8*$AN$1</f>
        <v>0</v>
      </c>
      <c r="BE57" s="93">
        <f>SUM($AH57:$AM57)/SUM($AH$80:$AM$80)*'Capital Spending'!AA$8*$AN$1</f>
        <v>0</v>
      </c>
      <c r="BF57" s="93">
        <f>SUM($AH57:$AM57)/SUM($AH$80:$AM$80)*'Capital Spending'!AB$8*$AN$1</f>
        <v>0</v>
      </c>
      <c r="BG57" s="93">
        <f>SUM($AH57:$AM57)/SUM($AH$80:$AM$80)*'Capital Spending'!AC$8*$AN$1</f>
        <v>0</v>
      </c>
      <c r="BH57" s="93">
        <f>SUM($AH57:$AM57)/SUM($AH$80:$AM$80)*'Capital Spending'!AD$8*$AN$1</f>
        <v>0</v>
      </c>
      <c r="BI57" s="3"/>
      <c r="BJ57" s="101">
        <f t="shared" si="138"/>
        <v>0</v>
      </c>
      <c r="BK57" s="116">
        <f>0</f>
        <v>0</v>
      </c>
      <c r="BL57" s="116">
        <f>0</f>
        <v>0</v>
      </c>
      <c r="BM57" s="116">
        <f>0</f>
        <v>0</v>
      </c>
      <c r="BN57" s="116">
        <f>0</f>
        <v>0</v>
      </c>
      <c r="BO57" s="116">
        <f>0</f>
        <v>0</v>
      </c>
      <c r="BP57" s="116">
        <f>0</f>
        <v>0</v>
      </c>
      <c r="BQ57" s="17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3"/>
      <c r="CM57" s="116">
        <f>0</f>
        <v>0</v>
      </c>
      <c r="CN57" s="116">
        <f>0</f>
        <v>0</v>
      </c>
      <c r="CO57" s="116">
        <f>0</f>
        <v>0</v>
      </c>
      <c r="CP57" s="116">
        <f>0</f>
        <v>0</v>
      </c>
      <c r="CQ57" s="116">
        <f>0</f>
        <v>0</v>
      </c>
      <c r="CR57" s="116">
        <f>0</f>
        <v>0</v>
      </c>
      <c r="CS57" s="17">
        <v>0</v>
      </c>
      <c r="CT57" s="17">
        <v>0</v>
      </c>
      <c r="CU57" s="17">
        <v>0</v>
      </c>
      <c r="CV57" s="17">
        <v>0</v>
      </c>
      <c r="CW57" s="17">
        <v>0</v>
      </c>
      <c r="CX57" s="17">
        <v>0</v>
      </c>
      <c r="CY57" s="18">
        <v>0</v>
      </c>
      <c r="CZ57" s="18">
        <v>0</v>
      </c>
      <c r="DA57" s="18">
        <v>0</v>
      </c>
      <c r="DB57" s="18">
        <v>0</v>
      </c>
      <c r="DC57" s="18">
        <v>0</v>
      </c>
      <c r="DD57" s="18">
        <v>0</v>
      </c>
      <c r="DE57" s="18">
        <v>0</v>
      </c>
      <c r="DF57" s="18">
        <v>0</v>
      </c>
      <c r="DG57" s="18">
        <v>0</v>
      </c>
      <c r="DH57" s="18">
        <v>0</v>
      </c>
      <c r="DI57" s="18">
        <v>0</v>
      </c>
      <c r="DJ57" s="18">
        <v>0</v>
      </c>
      <c r="DK57" s="18">
        <v>0</v>
      </c>
      <c r="DL57" s="18">
        <v>0</v>
      </c>
      <c r="DM57" s="18">
        <v>0</v>
      </c>
      <c r="DN57" s="3"/>
    </row>
    <row r="58" spans="1:118" s="2" customFormat="1">
      <c r="A58" s="87">
        <v>39103</v>
      </c>
      <c r="B58" s="60" t="s">
        <v>14</v>
      </c>
      <c r="C58" s="51">
        <f t="shared" si="140"/>
        <v>0</v>
      </c>
      <c r="D58" s="51">
        <f t="shared" si="141"/>
        <v>0</v>
      </c>
      <c r="E58" s="141">
        <v>0</v>
      </c>
      <c r="F58" s="51">
        <f t="shared" si="90"/>
        <v>0</v>
      </c>
      <c r="G58" s="51">
        <f t="shared" si="91"/>
        <v>0</v>
      </c>
      <c r="H58" s="51">
        <f t="shared" si="92"/>
        <v>0</v>
      </c>
      <c r="I58" s="51">
        <f t="shared" si="93"/>
        <v>0</v>
      </c>
      <c r="J58" s="51">
        <f t="shared" si="94"/>
        <v>0</v>
      </c>
      <c r="K58" s="51">
        <f t="shared" si="95"/>
        <v>0</v>
      </c>
      <c r="L58" s="51">
        <f t="shared" si="96"/>
        <v>0</v>
      </c>
      <c r="M58" s="51">
        <f t="shared" si="97"/>
        <v>0</v>
      </c>
      <c r="N58" s="51">
        <f t="shared" si="98"/>
        <v>0</v>
      </c>
      <c r="O58" s="51">
        <f t="shared" si="99"/>
        <v>0</v>
      </c>
      <c r="P58" s="51">
        <f t="shared" si="100"/>
        <v>0</v>
      </c>
      <c r="Q58" s="51">
        <f t="shared" si="101"/>
        <v>0</v>
      </c>
      <c r="R58" s="51">
        <f t="shared" si="102"/>
        <v>0</v>
      </c>
      <c r="S58" s="51">
        <f t="shared" si="103"/>
        <v>0</v>
      </c>
      <c r="T58" s="51">
        <f t="shared" si="104"/>
        <v>0</v>
      </c>
      <c r="U58" s="51">
        <f t="shared" si="105"/>
        <v>0</v>
      </c>
      <c r="V58" s="51">
        <f t="shared" si="106"/>
        <v>0</v>
      </c>
      <c r="W58" s="51">
        <f t="shared" si="107"/>
        <v>0</v>
      </c>
      <c r="X58" s="51">
        <f t="shared" si="108"/>
        <v>0</v>
      </c>
      <c r="Y58" s="51">
        <f t="shared" si="109"/>
        <v>0</v>
      </c>
      <c r="Z58" s="51">
        <f t="shared" si="110"/>
        <v>0</v>
      </c>
      <c r="AA58" s="51">
        <f t="shared" si="111"/>
        <v>0</v>
      </c>
      <c r="AB58" s="51">
        <f t="shared" si="112"/>
        <v>0</v>
      </c>
      <c r="AC58" s="51">
        <f t="shared" si="113"/>
        <v>0</v>
      </c>
      <c r="AD58" s="51">
        <f t="shared" si="114"/>
        <v>0</v>
      </c>
      <c r="AE58" s="51">
        <f t="shared" si="115"/>
        <v>0</v>
      </c>
      <c r="AF58" s="51">
        <f t="shared" si="116"/>
        <v>0</v>
      </c>
      <c r="AG58" s="18"/>
      <c r="AH58" s="116">
        <f>0</f>
        <v>0</v>
      </c>
      <c r="AI58" s="116">
        <f>0</f>
        <v>0</v>
      </c>
      <c r="AJ58" s="116">
        <f>0</f>
        <v>0</v>
      </c>
      <c r="AK58" s="116">
        <f>0</f>
        <v>0</v>
      </c>
      <c r="AL58" s="116">
        <f>0</f>
        <v>0</v>
      </c>
      <c r="AM58" s="116">
        <f>0</f>
        <v>0</v>
      </c>
      <c r="AN58" s="93">
        <f>SUM($AH58:$AM58)/SUM($AH$80:$AM$80)*'Capital Spending'!J$8*$AN$1</f>
        <v>0</v>
      </c>
      <c r="AO58" s="93">
        <f>SUM($AH58:$AM58)/SUM($AH$80:$AM$80)*'Capital Spending'!K$8*$AN$1</f>
        <v>0</v>
      </c>
      <c r="AP58" s="93">
        <f>SUM($AH58:$AM58)/SUM($AH$80:$AM$80)*'Capital Spending'!L$8*$AN$1</f>
        <v>0</v>
      </c>
      <c r="AQ58" s="93">
        <f>SUM($AH58:$AM58)/SUM($AH$80:$AM$80)*'Capital Spending'!M$8*$AN$1</f>
        <v>0</v>
      </c>
      <c r="AR58" s="93">
        <f>SUM($AH58:$AM58)/SUM($AH$80:$AM$80)*'Capital Spending'!N$8*$AN$1</f>
        <v>0</v>
      </c>
      <c r="AS58" s="93">
        <f>SUM($AH58:$AM58)/SUM($AH$80:$AM$80)*'Capital Spending'!O$8*$AN$1</f>
        <v>0</v>
      </c>
      <c r="AT58" s="93">
        <f>SUM($AH58:$AM58)/SUM($AH$80:$AM$80)*'Capital Spending'!P$8*$AN$1</f>
        <v>0</v>
      </c>
      <c r="AU58" s="93">
        <f>SUM($AH58:$AM58)/SUM($AH$80:$AM$80)*'Capital Spending'!Q$8*$AN$1</f>
        <v>0</v>
      </c>
      <c r="AV58" s="93">
        <f>SUM($AH58:$AM58)/SUM($AH$80:$AM$80)*'Capital Spending'!R$8*$AN$1</f>
        <v>0</v>
      </c>
      <c r="AW58" s="93">
        <f>SUM($AH58:$AM58)/SUM($AH$80:$AM$80)*'Capital Spending'!S$8*$AN$1</f>
        <v>0</v>
      </c>
      <c r="AX58" s="93">
        <f>SUM($AH58:$AM58)/SUM($AH$80:$AM$80)*'Capital Spending'!T$8*$AN$1</f>
        <v>0</v>
      </c>
      <c r="AY58" s="93">
        <f>SUM($AH58:$AM58)/SUM($AH$80:$AM$80)*'Capital Spending'!U$8*$AN$1</f>
        <v>0</v>
      </c>
      <c r="AZ58" s="93">
        <f>SUM($AH58:$AM58)/SUM($AH$80:$AM$80)*'Capital Spending'!V$8*$AN$1</f>
        <v>0</v>
      </c>
      <c r="BA58" s="93">
        <f>SUM($AH58:$AM58)/SUM($AH$80:$AM$80)*'Capital Spending'!W$8*$AN$1</f>
        <v>0</v>
      </c>
      <c r="BB58" s="93">
        <f>SUM($AH58:$AM58)/SUM($AH$80:$AM$80)*'Capital Spending'!X$8*$AN$1</f>
        <v>0</v>
      </c>
      <c r="BC58" s="93">
        <f>SUM($AH58:$AM58)/SUM($AH$80:$AM$80)*'Capital Spending'!Y$8*$AN$1</f>
        <v>0</v>
      </c>
      <c r="BD58" s="93">
        <f>SUM($AH58:$AM58)/SUM($AH$80:$AM$80)*'Capital Spending'!Z$8*$AN$1</f>
        <v>0</v>
      </c>
      <c r="BE58" s="93">
        <f>SUM($AH58:$AM58)/SUM($AH$80:$AM$80)*'Capital Spending'!AA$8*$AN$1</f>
        <v>0</v>
      </c>
      <c r="BF58" s="93">
        <f>SUM($AH58:$AM58)/SUM($AH$80:$AM$80)*'Capital Spending'!AB$8*$AN$1</f>
        <v>0</v>
      </c>
      <c r="BG58" s="93">
        <f>SUM($AH58:$AM58)/SUM($AH$80:$AM$80)*'Capital Spending'!AC$8*$AN$1</f>
        <v>0</v>
      </c>
      <c r="BH58" s="93">
        <f>SUM($AH58:$AM58)/SUM($AH$80:$AM$80)*'Capital Spending'!AD$8*$AN$1</f>
        <v>0</v>
      </c>
      <c r="BI58" s="3"/>
      <c r="BJ58" s="101">
        <f t="shared" si="138"/>
        <v>0</v>
      </c>
      <c r="BK58" s="116">
        <f>0</f>
        <v>0</v>
      </c>
      <c r="BL58" s="116">
        <f>0</f>
        <v>0</v>
      </c>
      <c r="BM58" s="116">
        <f>0</f>
        <v>0</v>
      </c>
      <c r="BN58" s="116">
        <f>0</f>
        <v>0</v>
      </c>
      <c r="BO58" s="116">
        <f>0</f>
        <v>0</v>
      </c>
      <c r="BP58" s="116">
        <f>0</f>
        <v>0</v>
      </c>
      <c r="BQ58" s="51">
        <f t="shared" si="139"/>
        <v>0</v>
      </c>
      <c r="BR58" s="51">
        <f t="shared" si="117"/>
        <v>0</v>
      </c>
      <c r="BS58" s="51">
        <f t="shared" si="118"/>
        <v>0</v>
      </c>
      <c r="BT58" s="51">
        <f t="shared" si="119"/>
        <v>0</v>
      </c>
      <c r="BU58" s="51">
        <f t="shared" si="120"/>
        <v>0</v>
      </c>
      <c r="BV58" s="51">
        <f t="shared" si="121"/>
        <v>0</v>
      </c>
      <c r="BW58" s="51">
        <f t="shared" si="122"/>
        <v>0</v>
      </c>
      <c r="BX58" s="51">
        <f t="shared" si="123"/>
        <v>0</v>
      </c>
      <c r="BY58" s="51">
        <f t="shared" si="124"/>
        <v>0</v>
      </c>
      <c r="BZ58" s="51">
        <f t="shared" si="125"/>
        <v>0</v>
      </c>
      <c r="CA58" s="51">
        <f t="shared" si="126"/>
        <v>0</v>
      </c>
      <c r="CB58" s="51">
        <f t="shared" si="127"/>
        <v>0</v>
      </c>
      <c r="CC58" s="51">
        <f t="shared" si="128"/>
        <v>0</v>
      </c>
      <c r="CD58" s="51">
        <f t="shared" si="129"/>
        <v>0</v>
      </c>
      <c r="CE58" s="51">
        <f t="shared" si="130"/>
        <v>0</v>
      </c>
      <c r="CF58" s="51">
        <f t="shared" si="131"/>
        <v>0</v>
      </c>
      <c r="CG58" s="51">
        <f t="shared" si="132"/>
        <v>0</v>
      </c>
      <c r="CH58" s="51">
        <f t="shared" si="133"/>
        <v>0</v>
      </c>
      <c r="CI58" s="51">
        <f t="shared" si="134"/>
        <v>0</v>
      </c>
      <c r="CJ58" s="51">
        <f t="shared" si="135"/>
        <v>0</v>
      </c>
      <c r="CK58" s="51">
        <f t="shared" si="136"/>
        <v>0</v>
      </c>
      <c r="CL58" s="3"/>
      <c r="CM58" s="116">
        <f>0</f>
        <v>0</v>
      </c>
      <c r="CN58" s="116">
        <f>0</f>
        <v>0</v>
      </c>
      <c r="CO58" s="116">
        <f>0</f>
        <v>0</v>
      </c>
      <c r="CP58" s="116">
        <f>0</f>
        <v>0</v>
      </c>
      <c r="CQ58" s="116">
        <f>0</f>
        <v>0</v>
      </c>
      <c r="CR58" s="116">
        <f>0</f>
        <v>0</v>
      </c>
      <c r="CS58" s="17">
        <v>0</v>
      </c>
      <c r="CT58" s="17">
        <v>0</v>
      </c>
      <c r="CU58" s="17">
        <v>0</v>
      </c>
      <c r="CV58" s="17">
        <v>0</v>
      </c>
      <c r="CW58" s="17">
        <v>0</v>
      </c>
      <c r="CX58" s="17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0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3"/>
    </row>
    <row r="59" spans="1:118" s="2" customFormat="1">
      <c r="A59" s="56">
        <v>39110</v>
      </c>
      <c r="B59" t="s">
        <v>168</v>
      </c>
      <c r="C59" s="51">
        <f t="shared" si="140"/>
        <v>534049.42999999993</v>
      </c>
      <c r="D59" s="51">
        <f t="shared" si="141"/>
        <v>534049.42999999993</v>
      </c>
      <c r="E59" s="92">
        <f>'[20]Asset End Balances'!P109</f>
        <v>534049.43000000005</v>
      </c>
      <c r="F59" s="51">
        <f t="shared" si="90"/>
        <v>534049.43000000005</v>
      </c>
      <c r="G59" s="51">
        <f t="shared" si="91"/>
        <v>534049.43000000005</v>
      </c>
      <c r="H59" s="51">
        <f t="shared" si="92"/>
        <v>534049.43000000005</v>
      </c>
      <c r="I59" s="51">
        <f t="shared" si="93"/>
        <v>534049.43000000005</v>
      </c>
      <c r="J59" s="51">
        <f t="shared" si="94"/>
        <v>534049.43000000005</v>
      </c>
      <c r="K59" s="51">
        <f t="shared" si="95"/>
        <v>534049.43000000005</v>
      </c>
      <c r="L59" s="51">
        <f t="shared" si="96"/>
        <v>534049.43000000005</v>
      </c>
      <c r="M59" s="51">
        <f t="shared" si="97"/>
        <v>534049.43000000005</v>
      </c>
      <c r="N59" s="51">
        <f t="shared" si="98"/>
        <v>534049.43000000005</v>
      </c>
      <c r="O59" s="51">
        <f t="shared" si="99"/>
        <v>534049.43000000005</v>
      </c>
      <c r="P59" s="51">
        <f t="shared" si="100"/>
        <v>534049.43000000005</v>
      </c>
      <c r="Q59" s="51">
        <f t="shared" si="101"/>
        <v>534049.43000000005</v>
      </c>
      <c r="R59" s="51">
        <f t="shared" si="102"/>
        <v>534049.43000000005</v>
      </c>
      <c r="S59" s="51">
        <f t="shared" si="103"/>
        <v>534049.43000000005</v>
      </c>
      <c r="T59" s="51">
        <f t="shared" si="104"/>
        <v>534049.43000000005</v>
      </c>
      <c r="U59" s="51">
        <f t="shared" si="105"/>
        <v>534049.43000000005</v>
      </c>
      <c r="V59" s="51">
        <f t="shared" si="106"/>
        <v>534049.43000000005</v>
      </c>
      <c r="W59" s="51">
        <f t="shared" si="107"/>
        <v>534049.43000000005</v>
      </c>
      <c r="X59" s="51">
        <f t="shared" si="108"/>
        <v>534049.43000000005</v>
      </c>
      <c r="Y59" s="51">
        <f t="shared" si="109"/>
        <v>534049.43000000005</v>
      </c>
      <c r="Z59" s="51">
        <f t="shared" si="110"/>
        <v>534049.43000000005</v>
      </c>
      <c r="AA59" s="51">
        <f t="shared" si="111"/>
        <v>534049.43000000005</v>
      </c>
      <c r="AB59" s="51">
        <f t="shared" si="112"/>
        <v>534049.43000000005</v>
      </c>
      <c r="AC59" s="51">
        <f t="shared" si="113"/>
        <v>534049.43000000005</v>
      </c>
      <c r="AD59" s="51">
        <f t="shared" si="114"/>
        <v>534049.43000000005</v>
      </c>
      <c r="AE59" s="51">
        <f t="shared" si="115"/>
        <v>534049.43000000005</v>
      </c>
      <c r="AF59" s="51">
        <f t="shared" si="116"/>
        <v>534049.43000000005</v>
      </c>
      <c r="AG59" s="18"/>
      <c r="AH59" s="92">
        <f>[20]Additions!Q109</f>
        <v>0</v>
      </c>
      <c r="AI59" s="92">
        <f>[20]Additions!R109</f>
        <v>0</v>
      </c>
      <c r="AJ59" s="92">
        <f>[20]Additions!S109</f>
        <v>0</v>
      </c>
      <c r="AK59" s="92">
        <f>[20]Additions!T109</f>
        <v>0</v>
      </c>
      <c r="AL59" s="92">
        <f>[20]Additions!U109</f>
        <v>0</v>
      </c>
      <c r="AM59" s="92">
        <f>[20]Additions!V109</f>
        <v>0</v>
      </c>
      <c r="AN59" s="93">
        <f>SUM($AH59:$AM59)/SUM($AH$80:$AM$80)*'Capital Spending'!J$8*$AN$1</f>
        <v>0</v>
      </c>
      <c r="AO59" s="93">
        <f>SUM($AH59:$AM59)/SUM($AH$80:$AM$80)*'Capital Spending'!K$8*$AN$1</f>
        <v>0</v>
      </c>
      <c r="AP59" s="93">
        <f>SUM($AH59:$AM59)/SUM($AH$80:$AM$80)*'Capital Spending'!L$8*$AN$1</f>
        <v>0</v>
      </c>
      <c r="AQ59" s="93">
        <f>SUM($AH59:$AM59)/SUM($AH$80:$AM$80)*'Capital Spending'!M$8*$AN$1</f>
        <v>0</v>
      </c>
      <c r="AR59" s="93">
        <f>SUM($AH59:$AM59)/SUM($AH$80:$AM$80)*'Capital Spending'!N$8*$AN$1</f>
        <v>0</v>
      </c>
      <c r="AS59" s="93">
        <f>SUM($AH59:$AM59)/SUM($AH$80:$AM$80)*'Capital Spending'!O$8*$AN$1</f>
        <v>0</v>
      </c>
      <c r="AT59" s="93">
        <f>SUM($AH59:$AM59)/SUM($AH$80:$AM$80)*'Capital Spending'!P$8*$AN$1</f>
        <v>0</v>
      </c>
      <c r="AU59" s="93">
        <f>SUM($AH59:$AM59)/SUM($AH$80:$AM$80)*'Capital Spending'!Q$8*$AN$1</f>
        <v>0</v>
      </c>
      <c r="AV59" s="93">
        <f>SUM($AH59:$AM59)/SUM($AH$80:$AM$80)*'Capital Spending'!R$8*$AN$1</f>
        <v>0</v>
      </c>
      <c r="AW59" s="93">
        <f>SUM($AH59:$AM59)/SUM($AH$80:$AM$80)*'Capital Spending'!S$8*$AN$1</f>
        <v>0</v>
      </c>
      <c r="AX59" s="93">
        <f>SUM($AH59:$AM59)/SUM($AH$80:$AM$80)*'Capital Spending'!T$8*$AN$1</f>
        <v>0</v>
      </c>
      <c r="AY59" s="93">
        <f>SUM($AH59:$AM59)/SUM($AH$80:$AM$80)*'Capital Spending'!U$8*$AN$1</f>
        <v>0</v>
      </c>
      <c r="AZ59" s="93">
        <f>SUM($AH59:$AM59)/SUM($AH$80:$AM$80)*'Capital Spending'!V$8*$AN$1</f>
        <v>0</v>
      </c>
      <c r="BA59" s="93">
        <f>SUM($AH59:$AM59)/SUM($AH$80:$AM$80)*'Capital Spending'!W$8*$AN$1</f>
        <v>0</v>
      </c>
      <c r="BB59" s="93">
        <f>SUM($AH59:$AM59)/SUM($AH$80:$AM$80)*'Capital Spending'!X$8*$AN$1</f>
        <v>0</v>
      </c>
      <c r="BC59" s="93">
        <f>SUM($AH59:$AM59)/SUM($AH$80:$AM$80)*'Capital Spending'!Y$8*$AN$1</f>
        <v>0</v>
      </c>
      <c r="BD59" s="93">
        <f>SUM($AH59:$AM59)/SUM($AH$80:$AM$80)*'Capital Spending'!Z$8*$AN$1</f>
        <v>0</v>
      </c>
      <c r="BE59" s="93">
        <f>SUM($AH59:$AM59)/SUM($AH$80:$AM$80)*'Capital Spending'!AA$8*$AN$1</f>
        <v>0</v>
      </c>
      <c r="BF59" s="93">
        <f>SUM($AH59:$AM59)/SUM($AH$80:$AM$80)*'Capital Spending'!AB$8*$AN$1</f>
        <v>0</v>
      </c>
      <c r="BG59" s="93">
        <f>SUM($AH59:$AM59)/SUM($AH$80:$AM$80)*'Capital Spending'!AC$8*$AN$1</f>
        <v>0</v>
      </c>
      <c r="BH59" s="93">
        <f>SUM($AH59:$AM59)/SUM($AH$80:$AM$80)*'Capital Spending'!AD$8*$AN$1</f>
        <v>0</v>
      </c>
      <c r="BI59" s="3"/>
      <c r="BJ59" s="101">
        <f t="shared" si="138"/>
        <v>0</v>
      </c>
      <c r="BK59" s="92">
        <f>'[20]Asset Retirements'!Q109</f>
        <v>0</v>
      </c>
      <c r="BL59" s="92">
        <f>'[20]Asset Retirements'!R109</f>
        <v>0</v>
      </c>
      <c r="BM59" s="92">
        <f>'[20]Asset Retirements'!S109</f>
        <v>0</v>
      </c>
      <c r="BN59" s="92">
        <f>'[20]Asset Retirements'!T109</f>
        <v>0</v>
      </c>
      <c r="BO59" s="92">
        <f>'[20]Asset Retirements'!U109</f>
        <v>0</v>
      </c>
      <c r="BP59" s="92">
        <f>'[20]Asset Retirements'!V109</f>
        <v>0</v>
      </c>
      <c r="BQ59" s="17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3"/>
      <c r="CM59" s="92">
        <f>'[20]Assset Transfers Adjustments'!Q109</f>
        <v>0</v>
      </c>
      <c r="CN59" s="92">
        <f>'[20]Assset Transfers Adjustments'!R109</f>
        <v>0</v>
      </c>
      <c r="CO59" s="92">
        <f>'[20]Assset Transfers Adjustments'!S109</f>
        <v>0</v>
      </c>
      <c r="CP59" s="92">
        <f>'[20]Assset Transfers Adjustments'!T109</f>
        <v>0</v>
      </c>
      <c r="CQ59" s="92">
        <f>'[20]Assset Transfers Adjustments'!U109</f>
        <v>0</v>
      </c>
      <c r="CR59" s="92">
        <f>'[20]Assset Transfers Adjustments'!V109</f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  <c r="CX59" s="17">
        <v>0</v>
      </c>
      <c r="CY59" s="18">
        <v>0</v>
      </c>
      <c r="CZ59" s="18">
        <v>0</v>
      </c>
      <c r="DA59" s="18">
        <v>0</v>
      </c>
      <c r="DB59" s="18"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3"/>
    </row>
    <row r="60" spans="1:118" s="2" customFormat="1">
      <c r="A60" s="56">
        <v>39210</v>
      </c>
      <c r="B60" t="s">
        <v>169</v>
      </c>
      <c r="C60" s="51">
        <f t="shared" si="140"/>
        <v>96290.219999999987</v>
      </c>
      <c r="D60" s="51">
        <f t="shared" si="141"/>
        <v>96290.219999999987</v>
      </c>
      <c r="E60" s="92">
        <f>'[20]Asset End Balances'!P110</f>
        <v>96290.22</v>
      </c>
      <c r="F60" s="51">
        <f t="shared" si="90"/>
        <v>96290.22</v>
      </c>
      <c r="G60" s="51">
        <f t="shared" si="91"/>
        <v>96290.22</v>
      </c>
      <c r="H60" s="51">
        <f t="shared" si="92"/>
        <v>96290.22</v>
      </c>
      <c r="I60" s="51">
        <f t="shared" si="93"/>
        <v>96290.22</v>
      </c>
      <c r="J60" s="51">
        <f t="shared" si="94"/>
        <v>96290.22</v>
      </c>
      <c r="K60" s="51">
        <f t="shared" si="95"/>
        <v>96290.22</v>
      </c>
      <c r="L60" s="51">
        <f t="shared" si="96"/>
        <v>96290.22</v>
      </c>
      <c r="M60" s="51">
        <f t="shared" si="97"/>
        <v>96290.22</v>
      </c>
      <c r="N60" s="51">
        <f t="shared" si="98"/>
        <v>96290.22</v>
      </c>
      <c r="O60" s="51">
        <f t="shared" si="99"/>
        <v>96290.22</v>
      </c>
      <c r="P60" s="51">
        <f t="shared" si="100"/>
        <v>96290.22</v>
      </c>
      <c r="Q60" s="51">
        <f t="shared" si="101"/>
        <v>96290.22</v>
      </c>
      <c r="R60" s="51">
        <f t="shared" si="102"/>
        <v>96290.22</v>
      </c>
      <c r="S60" s="51">
        <f t="shared" si="103"/>
        <v>96290.22</v>
      </c>
      <c r="T60" s="51">
        <f t="shared" si="104"/>
        <v>96290.22</v>
      </c>
      <c r="U60" s="51">
        <f t="shared" si="105"/>
        <v>96290.22</v>
      </c>
      <c r="V60" s="51">
        <f t="shared" si="106"/>
        <v>96290.22</v>
      </c>
      <c r="W60" s="51">
        <f t="shared" si="107"/>
        <v>96290.22</v>
      </c>
      <c r="X60" s="51">
        <f t="shared" si="108"/>
        <v>96290.22</v>
      </c>
      <c r="Y60" s="51">
        <f t="shared" si="109"/>
        <v>96290.22</v>
      </c>
      <c r="Z60" s="51">
        <f t="shared" si="110"/>
        <v>96290.22</v>
      </c>
      <c r="AA60" s="51">
        <f t="shared" si="111"/>
        <v>96290.22</v>
      </c>
      <c r="AB60" s="51">
        <f t="shared" si="112"/>
        <v>96290.22</v>
      </c>
      <c r="AC60" s="51">
        <f t="shared" si="113"/>
        <v>96290.22</v>
      </c>
      <c r="AD60" s="51">
        <f t="shared" si="114"/>
        <v>96290.22</v>
      </c>
      <c r="AE60" s="51">
        <f t="shared" si="115"/>
        <v>96290.22</v>
      </c>
      <c r="AF60" s="51">
        <f t="shared" si="116"/>
        <v>96290.22</v>
      </c>
      <c r="AG60" s="18"/>
      <c r="AH60" s="92">
        <f>[20]Additions!Q110</f>
        <v>0</v>
      </c>
      <c r="AI60" s="92">
        <f>[20]Additions!R110</f>
        <v>0</v>
      </c>
      <c r="AJ60" s="92">
        <f>[20]Additions!S110</f>
        <v>0</v>
      </c>
      <c r="AK60" s="92">
        <f>[20]Additions!T110</f>
        <v>0</v>
      </c>
      <c r="AL60" s="92">
        <f>[20]Additions!U110</f>
        <v>0</v>
      </c>
      <c r="AM60" s="92">
        <f>[20]Additions!V110</f>
        <v>0</v>
      </c>
      <c r="AN60" s="93">
        <f>SUM($AH60:$AM60)/SUM($AH$80:$AM$80)*'Capital Spending'!J$8*$AN$1</f>
        <v>0</v>
      </c>
      <c r="AO60" s="93">
        <f>SUM($AH60:$AM60)/SUM($AH$80:$AM$80)*'Capital Spending'!K$8*$AN$1</f>
        <v>0</v>
      </c>
      <c r="AP60" s="93">
        <f>SUM($AH60:$AM60)/SUM($AH$80:$AM$80)*'Capital Spending'!L$8*$AN$1</f>
        <v>0</v>
      </c>
      <c r="AQ60" s="93">
        <f>SUM($AH60:$AM60)/SUM($AH$80:$AM$80)*'Capital Spending'!M$8*$AN$1</f>
        <v>0</v>
      </c>
      <c r="AR60" s="93">
        <f>SUM($AH60:$AM60)/SUM($AH$80:$AM$80)*'Capital Spending'!N$8*$AN$1</f>
        <v>0</v>
      </c>
      <c r="AS60" s="93">
        <f>SUM($AH60:$AM60)/SUM($AH$80:$AM$80)*'Capital Spending'!O$8*$AN$1</f>
        <v>0</v>
      </c>
      <c r="AT60" s="93">
        <f>SUM($AH60:$AM60)/SUM($AH$80:$AM$80)*'Capital Spending'!P$8*$AN$1</f>
        <v>0</v>
      </c>
      <c r="AU60" s="93">
        <f>SUM($AH60:$AM60)/SUM($AH$80:$AM$80)*'Capital Spending'!Q$8*$AN$1</f>
        <v>0</v>
      </c>
      <c r="AV60" s="93">
        <f>SUM($AH60:$AM60)/SUM($AH$80:$AM$80)*'Capital Spending'!R$8*$AN$1</f>
        <v>0</v>
      </c>
      <c r="AW60" s="93">
        <f>SUM($AH60:$AM60)/SUM($AH$80:$AM$80)*'Capital Spending'!S$8*$AN$1</f>
        <v>0</v>
      </c>
      <c r="AX60" s="93">
        <f>SUM($AH60:$AM60)/SUM($AH$80:$AM$80)*'Capital Spending'!T$8*$AN$1</f>
        <v>0</v>
      </c>
      <c r="AY60" s="93">
        <f>SUM($AH60:$AM60)/SUM($AH$80:$AM$80)*'Capital Spending'!U$8*$AN$1</f>
        <v>0</v>
      </c>
      <c r="AZ60" s="93">
        <f>SUM($AH60:$AM60)/SUM($AH$80:$AM$80)*'Capital Spending'!V$8*$AN$1</f>
        <v>0</v>
      </c>
      <c r="BA60" s="93">
        <f>SUM($AH60:$AM60)/SUM($AH$80:$AM$80)*'Capital Spending'!W$8*$AN$1</f>
        <v>0</v>
      </c>
      <c r="BB60" s="93">
        <f>SUM($AH60:$AM60)/SUM($AH$80:$AM$80)*'Capital Spending'!X$8*$AN$1</f>
        <v>0</v>
      </c>
      <c r="BC60" s="93">
        <f>SUM($AH60:$AM60)/SUM($AH$80:$AM$80)*'Capital Spending'!Y$8*$AN$1</f>
        <v>0</v>
      </c>
      <c r="BD60" s="93">
        <f>SUM($AH60:$AM60)/SUM($AH$80:$AM$80)*'Capital Spending'!Z$8*$AN$1</f>
        <v>0</v>
      </c>
      <c r="BE60" s="93">
        <f>SUM($AH60:$AM60)/SUM($AH$80:$AM$80)*'Capital Spending'!AA$8*$AN$1</f>
        <v>0</v>
      </c>
      <c r="BF60" s="93">
        <f>SUM($AH60:$AM60)/SUM($AH$80:$AM$80)*'Capital Spending'!AB$8*$AN$1</f>
        <v>0</v>
      </c>
      <c r="BG60" s="93">
        <f>SUM($AH60:$AM60)/SUM($AH$80:$AM$80)*'Capital Spending'!AC$8*$AN$1</f>
        <v>0</v>
      </c>
      <c r="BH60" s="93">
        <f>SUM($AH60:$AM60)/SUM($AH$80:$AM$80)*'Capital Spending'!AD$8*$AN$1</f>
        <v>0</v>
      </c>
      <c r="BI60" s="3"/>
      <c r="BJ60" s="101">
        <f t="shared" si="138"/>
        <v>0</v>
      </c>
      <c r="BK60" s="92">
        <f>'[20]Asset Retirements'!Q110</f>
        <v>0</v>
      </c>
      <c r="BL60" s="92">
        <f>'[20]Asset Retirements'!R110</f>
        <v>0</v>
      </c>
      <c r="BM60" s="92">
        <f>'[20]Asset Retirements'!S110</f>
        <v>0</v>
      </c>
      <c r="BN60" s="92">
        <f>'[20]Asset Retirements'!T110</f>
        <v>0</v>
      </c>
      <c r="BO60" s="92">
        <f>'[20]Asset Retirements'!U110</f>
        <v>0</v>
      </c>
      <c r="BP60" s="92">
        <f>'[20]Asset Retirements'!V110</f>
        <v>0</v>
      </c>
      <c r="BQ60" s="17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3"/>
      <c r="CM60" s="92">
        <f>'[20]Assset Transfers Adjustments'!Q110</f>
        <v>0</v>
      </c>
      <c r="CN60" s="92">
        <f>'[20]Assset Transfers Adjustments'!R110</f>
        <v>0</v>
      </c>
      <c r="CO60" s="92">
        <f>'[20]Assset Transfers Adjustments'!S110</f>
        <v>0</v>
      </c>
      <c r="CP60" s="92">
        <f>'[20]Assset Transfers Adjustments'!T110</f>
        <v>0</v>
      </c>
      <c r="CQ60" s="92">
        <f>'[20]Assset Transfers Adjustments'!U110</f>
        <v>0</v>
      </c>
      <c r="CR60" s="92">
        <f>'[20]Assset Transfers Adjustments'!V110</f>
        <v>0</v>
      </c>
      <c r="CS60" s="17">
        <v>0</v>
      </c>
      <c r="CT60" s="17">
        <v>0</v>
      </c>
      <c r="CU60" s="17">
        <v>0</v>
      </c>
      <c r="CV60" s="17">
        <v>0</v>
      </c>
      <c r="CW60" s="17">
        <v>0</v>
      </c>
      <c r="CX60" s="17">
        <v>0</v>
      </c>
      <c r="CY60" s="18">
        <v>0</v>
      </c>
      <c r="CZ60" s="18">
        <v>0</v>
      </c>
      <c r="DA60" s="18">
        <v>0</v>
      </c>
      <c r="DB60" s="18">
        <v>0</v>
      </c>
      <c r="DC60" s="18">
        <v>0</v>
      </c>
      <c r="DD60" s="18">
        <v>0</v>
      </c>
      <c r="DE60" s="18">
        <v>0</v>
      </c>
      <c r="DF60" s="18">
        <v>0</v>
      </c>
      <c r="DG60" s="18">
        <v>0</v>
      </c>
      <c r="DH60" s="18">
        <v>0</v>
      </c>
      <c r="DI60" s="18">
        <v>0</v>
      </c>
      <c r="DJ60" s="18">
        <v>0</v>
      </c>
      <c r="DK60" s="18">
        <v>0</v>
      </c>
      <c r="DL60" s="18">
        <v>0</v>
      </c>
      <c r="DM60" s="18">
        <v>0</v>
      </c>
      <c r="DN60" s="3"/>
    </row>
    <row r="61" spans="1:118" s="2" customFormat="1">
      <c r="A61" s="56">
        <v>39410</v>
      </c>
      <c r="B61" t="s">
        <v>170</v>
      </c>
      <c r="C61" s="51">
        <f t="shared" si="140"/>
        <v>595549.01999999979</v>
      </c>
      <c r="D61" s="51">
        <f t="shared" si="141"/>
        <v>595549.01999999979</v>
      </c>
      <c r="E61" s="92">
        <f>'[20]Asset End Balances'!P111</f>
        <v>595549.02</v>
      </c>
      <c r="F61" s="51">
        <f t="shared" si="90"/>
        <v>595549.02</v>
      </c>
      <c r="G61" s="51">
        <f t="shared" si="91"/>
        <v>595549.02</v>
      </c>
      <c r="H61" s="51">
        <f t="shared" si="92"/>
        <v>595549.02</v>
      </c>
      <c r="I61" s="51">
        <f t="shared" si="93"/>
        <v>595549.02</v>
      </c>
      <c r="J61" s="51">
        <f t="shared" si="94"/>
        <v>595549.02</v>
      </c>
      <c r="K61" s="51">
        <f t="shared" si="95"/>
        <v>595549.02</v>
      </c>
      <c r="L61" s="51">
        <f t="shared" si="96"/>
        <v>595549.02</v>
      </c>
      <c r="M61" s="51">
        <f t="shared" si="97"/>
        <v>595549.02</v>
      </c>
      <c r="N61" s="51">
        <f t="shared" si="98"/>
        <v>595549.02</v>
      </c>
      <c r="O61" s="51">
        <f t="shared" si="99"/>
        <v>595549.02</v>
      </c>
      <c r="P61" s="51">
        <f t="shared" si="100"/>
        <v>595549.02</v>
      </c>
      <c r="Q61" s="51">
        <f t="shared" si="101"/>
        <v>595549.02</v>
      </c>
      <c r="R61" s="51">
        <f t="shared" si="102"/>
        <v>595549.02</v>
      </c>
      <c r="S61" s="51">
        <f t="shared" si="103"/>
        <v>595549.02</v>
      </c>
      <c r="T61" s="51">
        <f t="shared" si="104"/>
        <v>595549.02</v>
      </c>
      <c r="U61" s="51">
        <f t="shared" si="105"/>
        <v>595549.02</v>
      </c>
      <c r="V61" s="51">
        <f t="shared" si="106"/>
        <v>595549.02</v>
      </c>
      <c r="W61" s="51">
        <f t="shared" si="107"/>
        <v>595549.02</v>
      </c>
      <c r="X61" s="51">
        <f t="shared" si="108"/>
        <v>595549.02</v>
      </c>
      <c r="Y61" s="51">
        <f t="shared" si="109"/>
        <v>595549.02</v>
      </c>
      <c r="Z61" s="51">
        <f t="shared" si="110"/>
        <v>595549.02</v>
      </c>
      <c r="AA61" s="51">
        <f t="shared" si="111"/>
        <v>595549.02</v>
      </c>
      <c r="AB61" s="51">
        <f t="shared" si="112"/>
        <v>595549.02</v>
      </c>
      <c r="AC61" s="51">
        <f t="shared" si="113"/>
        <v>595549.02</v>
      </c>
      <c r="AD61" s="51">
        <f t="shared" si="114"/>
        <v>595549.02</v>
      </c>
      <c r="AE61" s="51">
        <f t="shared" si="115"/>
        <v>595549.02</v>
      </c>
      <c r="AF61" s="51">
        <f t="shared" si="116"/>
        <v>595549.02</v>
      </c>
      <c r="AG61" s="18"/>
      <c r="AH61" s="92">
        <f>[20]Additions!Q111</f>
        <v>0</v>
      </c>
      <c r="AI61" s="92">
        <f>[20]Additions!R111</f>
        <v>0</v>
      </c>
      <c r="AJ61" s="92">
        <f>[20]Additions!S111</f>
        <v>0</v>
      </c>
      <c r="AK61" s="92">
        <f>[20]Additions!T111</f>
        <v>0</v>
      </c>
      <c r="AL61" s="92">
        <f>[20]Additions!U111</f>
        <v>0</v>
      </c>
      <c r="AM61" s="92">
        <f>[20]Additions!V111</f>
        <v>0</v>
      </c>
      <c r="AN61" s="93">
        <f>SUM($AH61:$AM61)/SUM($AH$80:$AM$80)*'Capital Spending'!J$8*$AN$1</f>
        <v>0</v>
      </c>
      <c r="AO61" s="93">
        <f>SUM($AH61:$AM61)/SUM($AH$80:$AM$80)*'Capital Spending'!K$8*$AN$1</f>
        <v>0</v>
      </c>
      <c r="AP61" s="93">
        <f>SUM($AH61:$AM61)/SUM($AH$80:$AM$80)*'Capital Spending'!L$8*$AN$1</f>
        <v>0</v>
      </c>
      <c r="AQ61" s="93">
        <f>SUM($AH61:$AM61)/SUM($AH$80:$AM$80)*'Capital Spending'!M$8*$AN$1</f>
        <v>0</v>
      </c>
      <c r="AR61" s="93">
        <f>SUM($AH61:$AM61)/SUM($AH$80:$AM$80)*'Capital Spending'!N$8*$AN$1</f>
        <v>0</v>
      </c>
      <c r="AS61" s="93">
        <f>SUM($AH61:$AM61)/SUM($AH$80:$AM$80)*'Capital Spending'!O$8*$AN$1</f>
        <v>0</v>
      </c>
      <c r="AT61" s="93">
        <f>SUM($AH61:$AM61)/SUM($AH$80:$AM$80)*'Capital Spending'!P$8*$AN$1</f>
        <v>0</v>
      </c>
      <c r="AU61" s="93">
        <f>SUM($AH61:$AM61)/SUM($AH$80:$AM$80)*'Capital Spending'!Q$8*$AN$1</f>
        <v>0</v>
      </c>
      <c r="AV61" s="93">
        <f>SUM($AH61:$AM61)/SUM($AH$80:$AM$80)*'Capital Spending'!R$8*$AN$1</f>
        <v>0</v>
      </c>
      <c r="AW61" s="93">
        <f>SUM($AH61:$AM61)/SUM($AH$80:$AM$80)*'Capital Spending'!S$8*$AN$1</f>
        <v>0</v>
      </c>
      <c r="AX61" s="93">
        <f>SUM($AH61:$AM61)/SUM($AH$80:$AM$80)*'Capital Spending'!T$8*$AN$1</f>
        <v>0</v>
      </c>
      <c r="AY61" s="93">
        <f>SUM($AH61:$AM61)/SUM($AH$80:$AM$80)*'Capital Spending'!U$8*$AN$1</f>
        <v>0</v>
      </c>
      <c r="AZ61" s="93">
        <f>SUM($AH61:$AM61)/SUM($AH$80:$AM$80)*'Capital Spending'!V$8*$AN$1</f>
        <v>0</v>
      </c>
      <c r="BA61" s="93">
        <f>SUM($AH61:$AM61)/SUM($AH$80:$AM$80)*'Capital Spending'!W$8*$AN$1</f>
        <v>0</v>
      </c>
      <c r="BB61" s="93">
        <f>SUM($AH61:$AM61)/SUM($AH$80:$AM$80)*'Capital Spending'!X$8*$AN$1</f>
        <v>0</v>
      </c>
      <c r="BC61" s="93">
        <f>SUM($AH61:$AM61)/SUM($AH$80:$AM$80)*'Capital Spending'!Y$8*$AN$1</f>
        <v>0</v>
      </c>
      <c r="BD61" s="93">
        <f>SUM($AH61:$AM61)/SUM($AH$80:$AM$80)*'Capital Spending'!Z$8*$AN$1</f>
        <v>0</v>
      </c>
      <c r="BE61" s="93">
        <f>SUM($AH61:$AM61)/SUM($AH$80:$AM$80)*'Capital Spending'!AA$8*$AN$1</f>
        <v>0</v>
      </c>
      <c r="BF61" s="93">
        <f>SUM($AH61:$AM61)/SUM($AH$80:$AM$80)*'Capital Spending'!AB$8*$AN$1</f>
        <v>0</v>
      </c>
      <c r="BG61" s="93">
        <f>SUM($AH61:$AM61)/SUM($AH$80:$AM$80)*'Capital Spending'!AC$8*$AN$1</f>
        <v>0</v>
      </c>
      <c r="BH61" s="93">
        <f>SUM($AH61:$AM61)/SUM($AH$80:$AM$80)*'Capital Spending'!AD$8*$AN$1</f>
        <v>0</v>
      </c>
      <c r="BI61" s="3"/>
      <c r="BJ61" s="101">
        <f t="shared" si="138"/>
        <v>0</v>
      </c>
      <c r="BK61" s="92">
        <f>'[20]Asset Retirements'!Q111</f>
        <v>0</v>
      </c>
      <c r="BL61" s="92">
        <f>'[20]Asset Retirements'!R111</f>
        <v>0</v>
      </c>
      <c r="BM61" s="92">
        <f>'[20]Asset Retirements'!S111</f>
        <v>0</v>
      </c>
      <c r="BN61" s="92">
        <f>'[20]Asset Retirements'!T111</f>
        <v>0</v>
      </c>
      <c r="BO61" s="92">
        <f>'[20]Asset Retirements'!U111</f>
        <v>0</v>
      </c>
      <c r="BP61" s="92">
        <f>'[20]Asset Retirements'!V111</f>
        <v>0</v>
      </c>
      <c r="BQ61" s="17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3"/>
      <c r="CM61" s="92">
        <f>'[20]Assset Transfers Adjustments'!Q111</f>
        <v>0</v>
      </c>
      <c r="CN61" s="92">
        <f>'[20]Assset Transfers Adjustments'!R111</f>
        <v>0</v>
      </c>
      <c r="CO61" s="92">
        <f>'[20]Assset Transfers Adjustments'!S111</f>
        <v>0</v>
      </c>
      <c r="CP61" s="92">
        <f>'[20]Assset Transfers Adjustments'!T111</f>
        <v>0</v>
      </c>
      <c r="CQ61" s="92">
        <f>'[20]Assset Transfers Adjustments'!U111</f>
        <v>0</v>
      </c>
      <c r="CR61" s="92">
        <f>'[20]Assset Transfers Adjustments'!V111</f>
        <v>0</v>
      </c>
      <c r="CS61" s="17">
        <v>0</v>
      </c>
      <c r="CT61" s="17">
        <v>0</v>
      </c>
      <c r="CU61" s="17">
        <v>0</v>
      </c>
      <c r="CV61" s="17">
        <v>0</v>
      </c>
      <c r="CW61" s="17">
        <v>0</v>
      </c>
      <c r="CX61" s="17">
        <v>0</v>
      </c>
      <c r="CY61" s="18">
        <v>0</v>
      </c>
      <c r="CZ61" s="18">
        <v>0</v>
      </c>
      <c r="DA61" s="18">
        <v>0</v>
      </c>
      <c r="DB61" s="18">
        <v>0</v>
      </c>
      <c r="DC61" s="18">
        <v>0</v>
      </c>
      <c r="DD61" s="18">
        <v>0</v>
      </c>
      <c r="DE61" s="18">
        <v>0</v>
      </c>
      <c r="DF61" s="18">
        <v>0</v>
      </c>
      <c r="DG61" s="18">
        <v>0</v>
      </c>
      <c r="DH61" s="18">
        <v>0</v>
      </c>
      <c r="DI61" s="18">
        <v>0</v>
      </c>
      <c r="DJ61" s="18">
        <v>0</v>
      </c>
      <c r="DK61" s="18">
        <v>0</v>
      </c>
      <c r="DL61" s="18">
        <v>0</v>
      </c>
      <c r="DM61" s="18">
        <v>0</v>
      </c>
      <c r="DN61" s="3"/>
    </row>
    <row r="62" spans="1:118" s="2" customFormat="1">
      <c r="A62" s="56">
        <v>39510</v>
      </c>
      <c r="B62" t="s">
        <v>171</v>
      </c>
      <c r="C62" s="51">
        <f t="shared" si="140"/>
        <v>23632.070000000003</v>
      </c>
      <c r="D62" s="51">
        <f t="shared" si="141"/>
        <v>23632.070000000003</v>
      </c>
      <c r="E62" s="92">
        <f>'[20]Asset End Balances'!P112</f>
        <v>23632.07</v>
      </c>
      <c r="F62" s="51">
        <f t="shared" si="90"/>
        <v>23632.07</v>
      </c>
      <c r="G62" s="51">
        <f t="shared" si="91"/>
        <v>23632.07</v>
      </c>
      <c r="H62" s="51">
        <f t="shared" si="92"/>
        <v>23632.07</v>
      </c>
      <c r="I62" s="51">
        <f t="shared" si="93"/>
        <v>23632.07</v>
      </c>
      <c r="J62" s="51">
        <f t="shared" si="94"/>
        <v>23632.07</v>
      </c>
      <c r="K62" s="51">
        <f t="shared" si="95"/>
        <v>23632.07</v>
      </c>
      <c r="L62" s="51">
        <f t="shared" si="96"/>
        <v>23632.07</v>
      </c>
      <c r="M62" s="51">
        <f t="shared" si="97"/>
        <v>23632.07</v>
      </c>
      <c r="N62" s="51">
        <f t="shared" si="98"/>
        <v>23632.07</v>
      </c>
      <c r="O62" s="51">
        <f t="shared" si="99"/>
        <v>23632.07</v>
      </c>
      <c r="P62" s="51">
        <f t="shared" si="100"/>
        <v>23632.07</v>
      </c>
      <c r="Q62" s="51">
        <f t="shared" si="101"/>
        <v>23632.07</v>
      </c>
      <c r="R62" s="51">
        <f t="shared" si="102"/>
        <v>23632.07</v>
      </c>
      <c r="S62" s="51">
        <f t="shared" si="103"/>
        <v>23632.07</v>
      </c>
      <c r="T62" s="51">
        <f t="shared" si="104"/>
        <v>23632.07</v>
      </c>
      <c r="U62" s="51">
        <f t="shared" si="105"/>
        <v>23632.07</v>
      </c>
      <c r="V62" s="51">
        <f t="shared" si="106"/>
        <v>23632.07</v>
      </c>
      <c r="W62" s="51">
        <f t="shared" si="107"/>
        <v>23632.07</v>
      </c>
      <c r="X62" s="51">
        <f t="shared" si="108"/>
        <v>23632.07</v>
      </c>
      <c r="Y62" s="51">
        <f t="shared" si="109"/>
        <v>23632.07</v>
      </c>
      <c r="Z62" s="51">
        <f t="shared" si="110"/>
        <v>23632.07</v>
      </c>
      <c r="AA62" s="51">
        <f t="shared" si="111"/>
        <v>23632.07</v>
      </c>
      <c r="AB62" s="51">
        <f t="shared" si="112"/>
        <v>23632.07</v>
      </c>
      <c r="AC62" s="51">
        <f t="shared" si="113"/>
        <v>23632.07</v>
      </c>
      <c r="AD62" s="51">
        <f t="shared" si="114"/>
        <v>23632.07</v>
      </c>
      <c r="AE62" s="51">
        <f t="shared" si="115"/>
        <v>23632.07</v>
      </c>
      <c r="AF62" s="51">
        <f t="shared" si="116"/>
        <v>23632.07</v>
      </c>
      <c r="AG62" s="18"/>
      <c r="AH62" s="92">
        <f>[20]Additions!Q112</f>
        <v>0</v>
      </c>
      <c r="AI62" s="92">
        <f>[20]Additions!R112</f>
        <v>0</v>
      </c>
      <c r="AJ62" s="92">
        <f>[20]Additions!S112</f>
        <v>0</v>
      </c>
      <c r="AK62" s="92">
        <f>[20]Additions!T112</f>
        <v>0</v>
      </c>
      <c r="AL62" s="92">
        <f>[20]Additions!U112</f>
        <v>0</v>
      </c>
      <c r="AM62" s="92">
        <f>[20]Additions!V112</f>
        <v>0</v>
      </c>
      <c r="AN62" s="93">
        <f>SUM($AH62:$AM62)/SUM($AH$80:$AM$80)*'Capital Spending'!J$8*$AN$1</f>
        <v>0</v>
      </c>
      <c r="AO62" s="93">
        <f>SUM($AH62:$AM62)/SUM($AH$80:$AM$80)*'Capital Spending'!K$8*$AN$1</f>
        <v>0</v>
      </c>
      <c r="AP62" s="93">
        <f>SUM($AH62:$AM62)/SUM($AH$80:$AM$80)*'Capital Spending'!L$8*$AN$1</f>
        <v>0</v>
      </c>
      <c r="AQ62" s="93">
        <f>SUM($AH62:$AM62)/SUM($AH$80:$AM$80)*'Capital Spending'!M$8*$AN$1</f>
        <v>0</v>
      </c>
      <c r="AR62" s="93">
        <f>SUM($AH62:$AM62)/SUM($AH$80:$AM$80)*'Capital Spending'!N$8*$AN$1</f>
        <v>0</v>
      </c>
      <c r="AS62" s="93">
        <f>SUM($AH62:$AM62)/SUM($AH$80:$AM$80)*'Capital Spending'!O$8*$AN$1</f>
        <v>0</v>
      </c>
      <c r="AT62" s="93">
        <f>SUM($AH62:$AM62)/SUM($AH$80:$AM$80)*'Capital Spending'!P$8*$AN$1</f>
        <v>0</v>
      </c>
      <c r="AU62" s="93">
        <f>SUM($AH62:$AM62)/SUM($AH$80:$AM$80)*'Capital Spending'!Q$8*$AN$1</f>
        <v>0</v>
      </c>
      <c r="AV62" s="93">
        <f>SUM($AH62:$AM62)/SUM($AH$80:$AM$80)*'Capital Spending'!R$8*$AN$1</f>
        <v>0</v>
      </c>
      <c r="AW62" s="93">
        <f>SUM($AH62:$AM62)/SUM($AH$80:$AM$80)*'Capital Spending'!S$8*$AN$1</f>
        <v>0</v>
      </c>
      <c r="AX62" s="93">
        <f>SUM($AH62:$AM62)/SUM($AH$80:$AM$80)*'Capital Spending'!T$8*$AN$1</f>
        <v>0</v>
      </c>
      <c r="AY62" s="93">
        <f>SUM($AH62:$AM62)/SUM($AH$80:$AM$80)*'Capital Spending'!U$8*$AN$1</f>
        <v>0</v>
      </c>
      <c r="AZ62" s="93">
        <f>SUM($AH62:$AM62)/SUM($AH$80:$AM$80)*'Capital Spending'!V$8*$AN$1</f>
        <v>0</v>
      </c>
      <c r="BA62" s="93">
        <f>SUM($AH62:$AM62)/SUM($AH$80:$AM$80)*'Capital Spending'!W$8*$AN$1</f>
        <v>0</v>
      </c>
      <c r="BB62" s="93">
        <f>SUM($AH62:$AM62)/SUM($AH$80:$AM$80)*'Capital Spending'!X$8*$AN$1</f>
        <v>0</v>
      </c>
      <c r="BC62" s="93">
        <f>SUM($AH62:$AM62)/SUM($AH$80:$AM$80)*'Capital Spending'!Y$8*$AN$1</f>
        <v>0</v>
      </c>
      <c r="BD62" s="93">
        <f>SUM($AH62:$AM62)/SUM($AH$80:$AM$80)*'Capital Spending'!Z$8*$AN$1</f>
        <v>0</v>
      </c>
      <c r="BE62" s="93">
        <f>SUM($AH62:$AM62)/SUM($AH$80:$AM$80)*'Capital Spending'!AA$8*$AN$1</f>
        <v>0</v>
      </c>
      <c r="BF62" s="93">
        <f>SUM($AH62:$AM62)/SUM($AH$80:$AM$80)*'Capital Spending'!AB$8*$AN$1</f>
        <v>0</v>
      </c>
      <c r="BG62" s="93">
        <f>SUM($AH62:$AM62)/SUM($AH$80:$AM$80)*'Capital Spending'!AC$8*$AN$1</f>
        <v>0</v>
      </c>
      <c r="BH62" s="93">
        <f>SUM($AH62:$AM62)/SUM($AH$80:$AM$80)*'Capital Spending'!AD$8*$AN$1</f>
        <v>0</v>
      </c>
      <c r="BI62" s="3"/>
      <c r="BJ62" s="101">
        <f t="shared" si="138"/>
        <v>0</v>
      </c>
      <c r="BK62" s="92">
        <f>'[20]Asset Retirements'!Q112</f>
        <v>0</v>
      </c>
      <c r="BL62" s="92">
        <f>'[20]Asset Retirements'!R112</f>
        <v>0</v>
      </c>
      <c r="BM62" s="92">
        <f>'[20]Asset Retirements'!S112</f>
        <v>0</v>
      </c>
      <c r="BN62" s="92">
        <f>'[20]Asset Retirements'!T112</f>
        <v>0</v>
      </c>
      <c r="BO62" s="92">
        <f>'[20]Asset Retirements'!U112</f>
        <v>0</v>
      </c>
      <c r="BP62" s="92">
        <f>'[20]Asset Retirements'!V112</f>
        <v>0</v>
      </c>
      <c r="BQ62" s="17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3"/>
      <c r="CM62" s="92">
        <f>'[20]Assset Transfers Adjustments'!Q112</f>
        <v>0</v>
      </c>
      <c r="CN62" s="92">
        <f>'[20]Assset Transfers Adjustments'!R112</f>
        <v>0</v>
      </c>
      <c r="CO62" s="92">
        <f>'[20]Assset Transfers Adjustments'!S112</f>
        <v>0</v>
      </c>
      <c r="CP62" s="92">
        <f>'[20]Assset Transfers Adjustments'!T112</f>
        <v>0</v>
      </c>
      <c r="CQ62" s="92">
        <f>'[20]Assset Transfers Adjustments'!U112</f>
        <v>0</v>
      </c>
      <c r="CR62" s="92">
        <f>'[20]Assset Transfers Adjustments'!V112</f>
        <v>0</v>
      </c>
      <c r="CS62" s="17">
        <v>0</v>
      </c>
      <c r="CT62" s="17">
        <v>0</v>
      </c>
      <c r="CU62" s="17">
        <v>0</v>
      </c>
      <c r="CV62" s="17">
        <v>0</v>
      </c>
      <c r="CW62" s="17">
        <v>0</v>
      </c>
      <c r="CX62" s="17">
        <v>0</v>
      </c>
      <c r="CY62" s="18">
        <v>0</v>
      </c>
      <c r="CZ62" s="18">
        <v>0</v>
      </c>
      <c r="DA62" s="18">
        <v>0</v>
      </c>
      <c r="DB62" s="18">
        <v>0</v>
      </c>
      <c r="DC62" s="18">
        <v>0</v>
      </c>
      <c r="DD62" s="18">
        <v>0</v>
      </c>
      <c r="DE62" s="18">
        <v>0</v>
      </c>
      <c r="DF62" s="18">
        <v>0</v>
      </c>
      <c r="DG62" s="18">
        <v>0</v>
      </c>
      <c r="DH62" s="18">
        <v>0</v>
      </c>
      <c r="DI62" s="18">
        <v>0</v>
      </c>
      <c r="DJ62" s="18">
        <v>0</v>
      </c>
      <c r="DK62" s="18">
        <v>0</v>
      </c>
      <c r="DL62" s="18">
        <v>0</v>
      </c>
      <c r="DM62" s="18">
        <v>0</v>
      </c>
      <c r="DN62" s="3"/>
    </row>
    <row r="63" spans="1:118">
      <c r="A63" s="87">
        <v>39700</v>
      </c>
      <c r="B63" s="60" t="s">
        <v>18</v>
      </c>
      <c r="C63" s="51">
        <f t="shared" si="140"/>
        <v>1913117.1099999996</v>
      </c>
      <c r="D63" s="51">
        <f t="shared" si="141"/>
        <v>1913117.1099999996</v>
      </c>
      <c r="E63" s="92">
        <f>'[20]Asset End Balances'!P113</f>
        <v>1913117.11</v>
      </c>
      <c r="F63" s="51">
        <f t="shared" si="90"/>
        <v>1913117.11</v>
      </c>
      <c r="G63" s="51">
        <f t="shared" si="91"/>
        <v>1913117.11</v>
      </c>
      <c r="H63" s="51">
        <f t="shared" si="92"/>
        <v>1913117.11</v>
      </c>
      <c r="I63" s="51">
        <f t="shared" si="93"/>
        <v>1913117.11</v>
      </c>
      <c r="J63" s="51">
        <f t="shared" si="94"/>
        <v>1913117.11</v>
      </c>
      <c r="K63" s="51">
        <f t="shared" si="95"/>
        <v>1913117.11</v>
      </c>
      <c r="L63" s="51">
        <f t="shared" si="96"/>
        <v>1913117.11</v>
      </c>
      <c r="M63" s="51">
        <f t="shared" si="97"/>
        <v>1913117.11</v>
      </c>
      <c r="N63" s="51">
        <f t="shared" si="98"/>
        <v>1913117.11</v>
      </c>
      <c r="O63" s="51">
        <f t="shared" si="99"/>
        <v>1913117.11</v>
      </c>
      <c r="P63" s="51">
        <f t="shared" si="100"/>
        <v>1913117.11</v>
      </c>
      <c r="Q63" s="51">
        <f t="shared" si="101"/>
        <v>1913117.11</v>
      </c>
      <c r="R63" s="51">
        <f t="shared" si="102"/>
        <v>1913117.11</v>
      </c>
      <c r="S63" s="51">
        <f t="shared" si="103"/>
        <v>1913117.11</v>
      </c>
      <c r="T63" s="51">
        <f t="shared" si="104"/>
        <v>1913117.11</v>
      </c>
      <c r="U63" s="51">
        <f t="shared" si="105"/>
        <v>1913117.11</v>
      </c>
      <c r="V63" s="51">
        <f t="shared" si="106"/>
        <v>1913117.11</v>
      </c>
      <c r="W63" s="51">
        <f t="shared" si="107"/>
        <v>1913117.11</v>
      </c>
      <c r="X63" s="51">
        <f t="shared" si="108"/>
        <v>1913117.11</v>
      </c>
      <c r="Y63" s="51">
        <f t="shared" si="109"/>
        <v>1913117.11</v>
      </c>
      <c r="Z63" s="51">
        <f t="shared" si="110"/>
        <v>1913117.11</v>
      </c>
      <c r="AA63" s="51">
        <f t="shared" si="111"/>
        <v>1913117.11</v>
      </c>
      <c r="AB63" s="51">
        <f t="shared" si="112"/>
        <v>1913117.11</v>
      </c>
      <c r="AC63" s="51">
        <f t="shared" si="113"/>
        <v>1913117.11</v>
      </c>
      <c r="AD63" s="51">
        <f t="shared" si="114"/>
        <v>1913117.11</v>
      </c>
      <c r="AE63" s="51">
        <f t="shared" si="115"/>
        <v>1913117.11</v>
      </c>
      <c r="AF63" s="51">
        <f t="shared" si="116"/>
        <v>1913117.11</v>
      </c>
      <c r="AH63" s="92">
        <f>[20]Additions!Q113</f>
        <v>0</v>
      </c>
      <c r="AI63" s="92">
        <f>[20]Additions!R113</f>
        <v>0</v>
      </c>
      <c r="AJ63" s="92">
        <f>[20]Additions!S113</f>
        <v>0</v>
      </c>
      <c r="AK63" s="92">
        <f>[20]Additions!T113</f>
        <v>0</v>
      </c>
      <c r="AL63" s="92">
        <f>[20]Additions!U113</f>
        <v>0</v>
      </c>
      <c r="AM63" s="92">
        <f>[20]Additions!V113</f>
        <v>0</v>
      </c>
      <c r="AN63" s="93">
        <f>SUM($AH63:$AM63)/SUM($AH$80:$AM$80)*'Capital Spending'!J$8*$AN$1</f>
        <v>0</v>
      </c>
      <c r="AO63" s="93">
        <f>SUM($AH63:$AM63)/SUM($AH$80:$AM$80)*'Capital Spending'!K$8*$AN$1</f>
        <v>0</v>
      </c>
      <c r="AP63" s="93">
        <f>SUM($AH63:$AM63)/SUM($AH$80:$AM$80)*'Capital Spending'!L$8*$AN$1</f>
        <v>0</v>
      </c>
      <c r="AQ63" s="93">
        <f>SUM($AH63:$AM63)/SUM($AH$80:$AM$80)*'Capital Spending'!M$8*$AN$1</f>
        <v>0</v>
      </c>
      <c r="AR63" s="93">
        <f>SUM($AH63:$AM63)/SUM($AH$80:$AM$80)*'Capital Spending'!N$8*$AN$1</f>
        <v>0</v>
      </c>
      <c r="AS63" s="93">
        <f>SUM($AH63:$AM63)/SUM($AH$80:$AM$80)*'Capital Spending'!O$8*$AN$1</f>
        <v>0</v>
      </c>
      <c r="AT63" s="93">
        <f>SUM($AH63:$AM63)/SUM($AH$80:$AM$80)*'Capital Spending'!P$8*$AN$1</f>
        <v>0</v>
      </c>
      <c r="AU63" s="93">
        <f>SUM($AH63:$AM63)/SUM($AH$80:$AM$80)*'Capital Spending'!Q$8*$AN$1</f>
        <v>0</v>
      </c>
      <c r="AV63" s="93">
        <f>SUM($AH63:$AM63)/SUM($AH$80:$AM$80)*'Capital Spending'!R$8*$AN$1</f>
        <v>0</v>
      </c>
      <c r="AW63" s="93">
        <f>SUM($AH63:$AM63)/SUM($AH$80:$AM$80)*'Capital Spending'!S$8*$AN$1</f>
        <v>0</v>
      </c>
      <c r="AX63" s="93">
        <f>SUM($AH63:$AM63)/SUM($AH$80:$AM$80)*'Capital Spending'!T$8*$AN$1</f>
        <v>0</v>
      </c>
      <c r="AY63" s="93">
        <f>SUM($AH63:$AM63)/SUM($AH$80:$AM$80)*'Capital Spending'!U$8*$AN$1</f>
        <v>0</v>
      </c>
      <c r="AZ63" s="93">
        <f>SUM($AH63:$AM63)/SUM($AH$80:$AM$80)*'Capital Spending'!V$8*$AN$1</f>
        <v>0</v>
      </c>
      <c r="BA63" s="93">
        <f>SUM($AH63:$AM63)/SUM($AH$80:$AM$80)*'Capital Spending'!W$8*$AN$1</f>
        <v>0</v>
      </c>
      <c r="BB63" s="93">
        <f>SUM($AH63:$AM63)/SUM($AH$80:$AM$80)*'Capital Spending'!X$8*$AN$1</f>
        <v>0</v>
      </c>
      <c r="BC63" s="93">
        <f>SUM($AH63:$AM63)/SUM($AH$80:$AM$80)*'Capital Spending'!Y$8*$AN$1</f>
        <v>0</v>
      </c>
      <c r="BD63" s="93">
        <f>SUM($AH63:$AM63)/SUM($AH$80:$AM$80)*'Capital Spending'!Z$8*$AN$1</f>
        <v>0</v>
      </c>
      <c r="BE63" s="93">
        <f>SUM($AH63:$AM63)/SUM($AH$80:$AM$80)*'Capital Spending'!AA$8*$AN$1</f>
        <v>0</v>
      </c>
      <c r="BF63" s="93">
        <f>SUM($AH63:$AM63)/SUM($AH$80:$AM$80)*'Capital Spending'!AB$8*$AN$1</f>
        <v>0</v>
      </c>
      <c r="BG63" s="93">
        <f>SUM($AH63:$AM63)/SUM($AH$80:$AM$80)*'Capital Spending'!AC$8*$AN$1</f>
        <v>0</v>
      </c>
      <c r="BH63" s="93">
        <f>SUM($AH63:$AM63)/SUM($AH$80:$AM$80)*'Capital Spending'!AD$8*$AN$1</f>
        <v>0</v>
      </c>
      <c r="BI63" s="18"/>
      <c r="BJ63" s="101">
        <f t="shared" si="138"/>
        <v>0</v>
      </c>
      <c r="BK63" s="92">
        <f>'[20]Asset Retirements'!Q113</f>
        <v>0</v>
      </c>
      <c r="BL63" s="92">
        <f>'[20]Asset Retirements'!R113</f>
        <v>0</v>
      </c>
      <c r="BM63" s="92">
        <f>'[20]Asset Retirements'!S113</f>
        <v>0</v>
      </c>
      <c r="BN63" s="92">
        <f>'[20]Asset Retirements'!T113</f>
        <v>0</v>
      </c>
      <c r="BO63" s="92">
        <f>'[20]Asset Retirements'!U113</f>
        <v>0</v>
      </c>
      <c r="BP63" s="92">
        <f>'[20]Asset Retirements'!V113</f>
        <v>0</v>
      </c>
      <c r="BQ63" s="51">
        <f t="shared" si="139"/>
        <v>0</v>
      </c>
      <c r="BR63" s="51">
        <f t="shared" si="117"/>
        <v>0</v>
      </c>
      <c r="BS63" s="51">
        <f t="shared" si="118"/>
        <v>0</v>
      </c>
      <c r="BT63" s="51">
        <f t="shared" si="119"/>
        <v>0</v>
      </c>
      <c r="BU63" s="51">
        <f t="shared" si="120"/>
        <v>0</v>
      </c>
      <c r="BV63" s="51">
        <f t="shared" si="121"/>
        <v>0</v>
      </c>
      <c r="BW63" s="51">
        <f t="shared" si="122"/>
        <v>0</v>
      </c>
      <c r="BX63" s="51">
        <f t="shared" si="123"/>
        <v>0</v>
      </c>
      <c r="BY63" s="51">
        <f t="shared" si="124"/>
        <v>0</v>
      </c>
      <c r="BZ63" s="51">
        <f t="shared" si="125"/>
        <v>0</v>
      </c>
      <c r="CA63" s="51">
        <f t="shared" si="126"/>
        <v>0</v>
      </c>
      <c r="CB63" s="51">
        <f t="shared" si="127"/>
        <v>0</v>
      </c>
      <c r="CC63" s="51">
        <f t="shared" si="128"/>
        <v>0</v>
      </c>
      <c r="CD63" s="51">
        <f t="shared" si="129"/>
        <v>0</v>
      </c>
      <c r="CE63" s="51">
        <f t="shared" si="130"/>
        <v>0</v>
      </c>
      <c r="CF63" s="51">
        <f t="shared" si="131"/>
        <v>0</v>
      </c>
      <c r="CG63" s="51">
        <f t="shared" si="132"/>
        <v>0</v>
      </c>
      <c r="CH63" s="51">
        <f t="shared" si="133"/>
        <v>0</v>
      </c>
      <c r="CI63" s="51">
        <f t="shared" si="134"/>
        <v>0</v>
      </c>
      <c r="CJ63" s="51">
        <f t="shared" si="135"/>
        <v>0</v>
      </c>
      <c r="CK63" s="51">
        <f t="shared" si="136"/>
        <v>0</v>
      </c>
      <c r="CL63" s="18"/>
      <c r="CM63" s="92">
        <f>'[20]Assset Transfers Adjustments'!Q113</f>
        <v>0</v>
      </c>
      <c r="CN63" s="92">
        <f>'[20]Assset Transfers Adjustments'!R113</f>
        <v>0</v>
      </c>
      <c r="CO63" s="92">
        <f>'[20]Assset Transfers Adjustments'!S113</f>
        <v>0</v>
      </c>
      <c r="CP63" s="92">
        <f>'[20]Assset Transfers Adjustments'!T113</f>
        <v>0</v>
      </c>
      <c r="CQ63" s="92">
        <f>'[20]Assset Transfers Adjustments'!U113</f>
        <v>0</v>
      </c>
      <c r="CR63" s="92">
        <f>'[20]Assset Transfers Adjustments'!V113</f>
        <v>0</v>
      </c>
      <c r="CS63" s="17">
        <v>0</v>
      </c>
      <c r="CT63" s="17">
        <v>0</v>
      </c>
      <c r="CU63" s="17">
        <v>0</v>
      </c>
      <c r="CV63" s="17">
        <v>0</v>
      </c>
      <c r="CW63" s="17">
        <v>0</v>
      </c>
      <c r="CX63" s="17">
        <v>0</v>
      </c>
      <c r="CY63" s="18">
        <v>0</v>
      </c>
      <c r="CZ63" s="18">
        <v>0</v>
      </c>
      <c r="DA63" s="18">
        <v>0</v>
      </c>
      <c r="DB63" s="18">
        <v>0</v>
      </c>
      <c r="DC63" s="18">
        <v>0</v>
      </c>
      <c r="DD63" s="18">
        <v>0</v>
      </c>
      <c r="DE63" s="18">
        <v>0</v>
      </c>
      <c r="DF63" s="18">
        <v>0</v>
      </c>
      <c r="DG63" s="18">
        <v>0</v>
      </c>
      <c r="DH63" s="18">
        <v>0</v>
      </c>
      <c r="DI63" s="18">
        <v>0</v>
      </c>
      <c r="DJ63" s="18">
        <v>0</v>
      </c>
      <c r="DK63" s="18">
        <v>0</v>
      </c>
      <c r="DL63" s="18">
        <v>0</v>
      </c>
      <c r="DM63" s="18">
        <v>0</v>
      </c>
      <c r="DN63" s="18"/>
    </row>
    <row r="64" spans="1:118">
      <c r="A64" s="87">
        <v>39710</v>
      </c>
      <c r="B64" s="60" t="s">
        <v>128</v>
      </c>
      <c r="C64" s="51">
        <f t="shared" si="140"/>
        <v>327905.48000000004</v>
      </c>
      <c r="D64" s="51">
        <f t="shared" si="141"/>
        <v>327905.48000000004</v>
      </c>
      <c r="E64" s="92">
        <f>'[20]Asset End Balances'!P114</f>
        <v>327905.48</v>
      </c>
      <c r="F64" s="51">
        <f t="shared" si="90"/>
        <v>327905.48</v>
      </c>
      <c r="G64" s="51">
        <f t="shared" si="91"/>
        <v>327905.48</v>
      </c>
      <c r="H64" s="51">
        <f t="shared" si="92"/>
        <v>327905.48</v>
      </c>
      <c r="I64" s="51">
        <f t="shared" si="93"/>
        <v>327905.48</v>
      </c>
      <c r="J64" s="51">
        <f t="shared" si="94"/>
        <v>327905.48</v>
      </c>
      <c r="K64" s="51">
        <f t="shared" si="95"/>
        <v>327905.48</v>
      </c>
      <c r="L64" s="51">
        <f t="shared" si="96"/>
        <v>327905.48</v>
      </c>
      <c r="M64" s="51">
        <f t="shared" si="97"/>
        <v>327905.48</v>
      </c>
      <c r="N64" s="51">
        <f t="shared" si="98"/>
        <v>327905.48</v>
      </c>
      <c r="O64" s="51">
        <f t="shared" si="99"/>
        <v>327905.48</v>
      </c>
      <c r="P64" s="51">
        <f t="shared" si="100"/>
        <v>327905.48</v>
      </c>
      <c r="Q64" s="51">
        <f t="shared" si="101"/>
        <v>327905.48</v>
      </c>
      <c r="R64" s="51">
        <f t="shared" si="102"/>
        <v>327905.48</v>
      </c>
      <c r="S64" s="51">
        <f t="shared" si="103"/>
        <v>327905.48</v>
      </c>
      <c r="T64" s="51">
        <f t="shared" si="104"/>
        <v>327905.48</v>
      </c>
      <c r="U64" s="51">
        <f t="shared" si="105"/>
        <v>327905.48</v>
      </c>
      <c r="V64" s="51">
        <f t="shared" si="106"/>
        <v>327905.48</v>
      </c>
      <c r="W64" s="51">
        <f t="shared" si="107"/>
        <v>327905.48</v>
      </c>
      <c r="X64" s="51">
        <f t="shared" si="108"/>
        <v>327905.48</v>
      </c>
      <c r="Y64" s="51">
        <f t="shared" si="109"/>
        <v>327905.48</v>
      </c>
      <c r="Z64" s="51">
        <f t="shared" si="110"/>
        <v>327905.48</v>
      </c>
      <c r="AA64" s="51">
        <f t="shared" si="111"/>
        <v>327905.48</v>
      </c>
      <c r="AB64" s="51">
        <f t="shared" si="112"/>
        <v>327905.48</v>
      </c>
      <c r="AC64" s="51">
        <f t="shared" si="113"/>
        <v>327905.48</v>
      </c>
      <c r="AD64" s="51">
        <f t="shared" si="114"/>
        <v>327905.48</v>
      </c>
      <c r="AE64" s="51">
        <f t="shared" si="115"/>
        <v>327905.48</v>
      </c>
      <c r="AF64" s="51">
        <f t="shared" si="116"/>
        <v>327905.48</v>
      </c>
      <c r="AH64" s="92">
        <f>[20]Additions!Q114</f>
        <v>0</v>
      </c>
      <c r="AI64" s="92">
        <f>[20]Additions!R114</f>
        <v>0</v>
      </c>
      <c r="AJ64" s="92">
        <f>[20]Additions!S114</f>
        <v>0</v>
      </c>
      <c r="AK64" s="92">
        <f>[20]Additions!T114</f>
        <v>0</v>
      </c>
      <c r="AL64" s="92">
        <f>[20]Additions!U114</f>
        <v>0</v>
      </c>
      <c r="AM64" s="92">
        <f>[20]Additions!V114</f>
        <v>0</v>
      </c>
      <c r="AN64" s="93">
        <f>SUM($AH64:$AM64)/SUM($AH$80:$AM$80)*'Capital Spending'!J$8*$AN$1</f>
        <v>0</v>
      </c>
      <c r="AO64" s="93">
        <f>SUM($AH64:$AM64)/SUM($AH$80:$AM$80)*'Capital Spending'!K$8*$AN$1</f>
        <v>0</v>
      </c>
      <c r="AP64" s="93">
        <f>SUM($AH64:$AM64)/SUM($AH$80:$AM$80)*'Capital Spending'!L$8*$AN$1</f>
        <v>0</v>
      </c>
      <c r="AQ64" s="93">
        <f>SUM($AH64:$AM64)/SUM($AH$80:$AM$80)*'Capital Spending'!M$8*$AN$1</f>
        <v>0</v>
      </c>
      <c r="AR64" s="93">
        <f>SUM($AH64:$AM64)/SUM($AH$80:$AM$80)*'Capital Spending'!N$8*$AN$1</f>
        <v>0</v>
      </c>
      <c r="AS64" s="93">
        <f>SUM($AH64:$AM64)/SUM($AH$80:$AM$80)*'Capital Spending'!O$8*$AN$1</f>
        <v>0</v>
      </c>
      <c r="AT64" s="93">
        <f>SUM($AH64:$AM64)/SUM($AH$80:$AM$80)*'Capital Spending'!P$8*$AN$1</f>
        <v>0</v>
      </c>
      <c r="AU64" s="93">
        <f>SUM($AH64:$AM64)/SUM($AH$80:$AM$80)*'Capital Spending'!Q$8*$AN$1</f>
        <v>0</v>
      </c>
      <c r="AV64" s="93">
        <f>SUM($AH64:$AM64)/SUM($AH$80:$AM$80)*'Capital Spending'!R$8*$AN$1</f>
        <v>0</v>
      </c>
      <c r="AW64" s="93">
        <f>SUM($AH64:$AM64)/SUM($AH$80:$AM$80)*'Capital Spending'!S$8*$AN$1</f>
        <v>0</v>
      </c>
      <c r="AX64" s="93">
        <f>SUM($AH64:$AM64)/SUM($AH$80:$AM$80)*'Capital Spending'!T$8*$AN$1</f>
        <v>0</v>
      </c>
      <c r="AY64" s="93">
        <f>SUM($AH64:$AM64)/SUM($AH$80:$AM$80)*'Capital Spending'!U$8*$AN$1</f>
        <v>0</v>
      </c>
      <c r="AZ64" s="93">
        <f>SUM($AH64:$AM64)/SUM($AH$80:$AM$80)*'Capital Spending'!V$8*$AN$1</f>
        <v>0</v>
      </c>
      <c r="BA64" s="93">
        <f>SUM($AH64:$AM64)/SUM($AH$80:$AM$80)*'Capital Spending'!W$8*$AN$1</f>
        <v>0</v>
      </c>
      <c r="BB64" s="93">
        <f>SUM($AH64:$AM64)/SUM($AH$80:$AM$80)*'Capital Spending'!X$8*$AN$1</f>
        <v>0</v>
      </c>
      <c r="BC64" s="93">
        <f>SUM($AH64:$AM64)/SUM($AH$80:$AM$80)*'Capital Spending'!Y$8*$AN$1</f>
        <v>0</v>
      </c>
      <c r="BD64" s="93">
        <f>SUM($AH64:$AM64)/SUM($AH$80:$AM$80)*'Capital Spending'!Z$8*$AN$1</f>
        <v>0</v>
      </c>
      <c r="BE64" s="93">
        <f>SUM($AH64:$AM64)/SUM($AH$80:$AM$80)*'Capital Spending'!AA$8*$AN$1</f>
        <v>0</v>
      </c>
      <c r="BF64" s="93">
        <f>SUM($AH64:$AM64)/SUM($AH$80:$AM$80)*'Capital Spending'!AB$8*$AN$1</f>
        <v>0</v>
      </c>
      <c r="BG64" s="93">
        <f>SUM($AH64:$AM64)/SUM($AH$80:$AM$80)*'Capital Spending'!AC$8*$AN$1</f>
        <v>0</v>
      </c>
      <c r="BH64" s="93">
        <f>SUM($AH64:$AM64)/SUM($AH$80:$AM$80)*'Capital Spending'!AD$8*$AN$1</f>
        <v>0</v>
      </c>
      <c r="BI64" s="18"/>
      <c r="BJ64" s="101">
        <f t="shared" si="138"/>
        <v>0</v>
      </c>
      <c r="BK64" s="92">
        <f>'[20]Asset Retirements'!Q114</f>
        <v>0</v>
      </c>
      <c r="BL64" s="92">
        <f>'[20]Asset Retirements'!R114</f>
        <v>0</v>
      </c>
      <c r="BM64" s="92">
        <f>'[20]Asset Retirements'!S114</f>
        <v>0</v>
      </c>
      <c r="BN64" s="92">
        <f>'[20]Asset Retirements'!T114</f>
        <v>0</v>
      </c>
      <c r="BO64" s="92">
        <f>'[20]Asset Retirements'!U114</f>
        <v>0</v>
      </c>
      <c r="BP64" s="92">
        <f>'[20]Asset Retirements'!V114</f>
        <v>0</v>
      </c>
      <c r="BQ64" s="51">
        <f t="shared" si="139"/>
        <v>0</v>
      </c>
      <c r="BR64" s="51">
        <f t="shared" si="117"/>
        <v>0</v>
      </c>
      <c r="BS64" s="51">
        <f t="shared" si="118"/>
        <v>0</v>
      </c>
      <c r="BT64" s="51">
        <f t="shared" si="119"/>
        <v>0</v>
      </c>
      <c r="BU64" s="51">
        <f t="shared" si="120"/>
        <v>0</v>
      </c>
      <c r="BV64" s="51">
        <f t="shared" si="121"/>
        <v>0</v>
      </c>
      <c r="BW64" s="51">
        <f t="shared" si="122"/>
        <v>0</v>
      </c>
      <c r="BX64" s="51">
        <f t="shared" si="123"/>
        <v>0</v>
      </c>
      <c r="BY64" s="51">
        <f t="shared" si="124"/>
        <v>0</v>
      </c>
      <c r="BZ64" s="51">
        <f t="shared" si="125"/>
        <v>0</v>
      </c>
      <c r="CA64" s="51">
        <f t="shared" si="126"/>
        <v>0</v>
      </c>
      <c r="CB64" s="51">
        <f t="shared" si="127"/>
        <v>0</v>
      </c>
      <c r="CC64" s="51">
        <f t="shared" si="128"/>
        <v>0</v>
      </c>
      <c r="CD64" s="51">
        <f t="shared" si="129"/>
        <v>0</v>
      </c>
      <c r="CE64" s="51">
        <f t="shared" si="130"/>
        <v>0</v>
      </c>
      <c r="CF64" s="51">
        <f t="shared" si="131"/>
        <v>0</v>
      </c>
      <c r="CG64" s="51">
        <f t="shared" si="132"/>
        <v>0</v>
      </c>
      <c r="CH64" s="51">
        <f t="shared" si="133"/>
        <v>0</v>
      </c>
      <c r="CI64" s="51">
        <f t="shared" si="134"/>
        <v>0</v>
      </c>
      <c r="CJ64" s="51">
        <f t="shared" si="135"/>
        <v>0</v>
      </c>
      <c r="CK64" s="51">
        <f t="shared" si="136"/>
        <v>0</v>
      </c>
      <c r="CL64" s="18"/>
      <c r="CM64" s="92">
        <f>'[20]Assset Transfers Adjustments'!Q114</f>
        <v>0</v>
      </c>
      <c r="CN64" s="92">
        <f>'[20]Assset Transfers Adjustments'!R114</f>
        <v>0</v>
      </c>
      <c r="CO64" s="92">
        <f>'[20]Assset Transfers Adjustments'!S114</f>
        <v>0</v>
      </c>
      <c r="CP64" s="92">
        <f>'[20]Assset Transfers Adjustments'!T114</f>
        <v>0</v>
      </c>
      <c r="CQ64" s="92">
        <f>'[20]Assset Transfers Adjustments'!U114</f>
        <v>0</v>
      </c>
      <c r="CR64" s="92">
        <f>'[20]Assset Transfers Adjustments'!V114</f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  <c r="CX64" s="17">
        <v>0</v>
      </c>
      <c r="CY64" s="18">
        <v>0</v>
      </c>
      <c r="CZ64" s="18">
        <v>0</v>
      </c>
      <c r="DA64" s="18">
        <v>0</v>
      </c>
      <c r="DB64" s="18">
        <v>0</v>
      </c>
      <c r="DC64" s="18">
        <v>0</v>
      </c>
      <c r="DD64" s="18">
        <v>0</v>
      </c>
      <c r="DE64" s="18">
        <v>0</v>
      </c>
      <c r="DF64" s="18">
        <v>0</v>
      </c>
      <c r="DG64" s="18">
        <v>0</v>
      </c>
      <c r="DH64" s="18">
        <v>0</v>
      </c>
      <c r="DI64" s="18">
        <v>0</v>
      </c>
      <c r="DJ64" s="18">
        <v>0</v>
      </c>
      <c r="DK64" s="18">
        <v>0</v>
      </c>
      <c r="DL64" s="18">
        <v>0</v>
      </c>
      <c r="DM64" s="18">
        <v>0</v>
      </c>
      <c r="DN64" s="18"/>
    </row>
    <row r="65" spans="1:118">
      <c r="A65" s="87">
        <v>39800</v>
      </c>
      <c r="B65" s="60" t="s">
        <v>19</v>
      </c>
      <c r="C65" s="51">
        <f t="shared" si="140"/>
        <v>71376.73</v>
      </c>
      <c r="D65" s="51">
        <f t="shared" si="141"/>
        <v>71376.73</v>
      </c>
      <c r="E65" s="92">
        <f>'[20]Asset End Balances'!P115</f>
        <v>71376.73</v>
      </c>
      <c r="F65" s="51">
        <f t="shared" si="90"/>
        <v>71376.73</v>
      </c>
      <c r="G65" s="51">
        <f t="shared" si="91"/>
        <v>71376.73</v>
      </c>
      <c r="H65" s="51">
        <f t="shared" si="92"/>
        <v>71376.73</v>
      </c>
      <c r="I65" s="51">
        <f t="shared" si="93"/>
        <v>71376.73</v>
      </c>
      <c r="J65" s="51">
        <f t="shared" si="94"/>
        <v>71376.73</v>
      </c>
      <c r="K65" s="51">
        <f t="shared" si="95"/>
        <v>71376.73</v>
      </c>
      <c r="L65" s="51">
        <f t="shared" si="96"/>
        <v>71376.73</v>
      </c>
      <c r="M65" s="51">
        <f t="shared" si="97"/>
        <v>71376.73</v>
      </c>
      <c r="N65" s="51">
        <f t="shared" si="98"/>
        <v>71376.73</v>
      </c>
      <c r="O65" s="51">
        <f t="shared" si="99"/>
        <v>71376.73</v>
      </c>
      <c r="P65" s="51">
        <f t="shared" si="100"/>
        <v>71376.73</v>
      </c>
      <c r="Q65" s="51">
        <f t="shared" si="101"/>
        <v>71376.73</v>
      </c>
      <c r="R65" s="51">
        <f t="shared" si="102"/>
        <v>71376.73</v>
      </c>
      <c r="S65" s="51">
        <f t="shared" si="103"/>
        <v>71376.73</v>
      </c>
      <c r="T65" s="51">
        <f t="shared" si="104"/>
        <v>71376.73</v>
      </c>
      <c r="U65" s="51">
        <f t="shared" si="105"/>
        <v>71376.73</v>
      </c>
      <c r="V65" s="51">
        <f t="shared" si="106"/>
        <v>71376.73</v>
      </c>
      <c r="W65" s="51">
        <f t="shared" si="107"/>
        <v>71376.73</v>
      </c>
      <c r="X65" s="51">
        <f t="shared" si="108"/>
        <v>71376.73</v>
      </c>
      <c r="Y65" s="51">
        <f t="shared" si="109"/>
        <v>71376.73</v>
      </c>
      <c r="Z65" s="51">
        <f t="shared" si="110"/>
        <v>71376.73</v>
      </c>
      <c r="AA65" s="51">
        <f t="shared" si="111"/>
        <v>71376.73</v>
      </c>
      <c r="AB65" s="51">
        <f t="shared" si="112"/>
        <v>71376.73</v>
      </c>
      <c r="AC65" s="51">
        <f t="shared" si="113"/>
        <v>71376.73</v>
      </c>
      <c r="AD65" s="51">
        <f t="shared" si="114"/>
        <v>71376.73</v>
      </c>
      <c r="AE65" s="51">
        <f t="shared" si="115"/>
        <v>71376.73</v>
      </c>
      <c r="AF65" s="51">
        <f t="shared" si="116"/>
        <v>71376.73</v>
      </c>
      <c r="AH65" s="92">
        <f>[20]Additions!Q115</f>
        <v>0</v>
      </c>
      <c r="AI65" s="92">
        <f>[20]Additions!R115</f>
        <v>0</v>
      </c>
      <c r="AJ65" s="92">
        <f>[20]Additions!S115</f>
        <v>0</v>
      </c>
      <c r="AK65" s="92">
        <f>[20]Additions!T115</f>
        <v>0</v>
      </c>
      <c r="AL65" s="92">
        <f>[20]Additions!U115</f>
        <v>0</v>
      </c>
      <c r="AM65" s="92">
        <f>[20]Additions!V115</f>
        <v>0</v>
      </c>
      <c r="AN65" s="93">
        <f>SUM($AH65:$AM65)/SUM($AH$80:$AM$80)*'Capital Spending'!J$8*$AN$1</f>
        <v>0</v>
      </c>
      <c r="AO65" s="93">
        <f>SUM($AH65:$AM65)/SUM($AH$80:$AM$80)*'Capital Spending'!K$8*$AN$1</f>
        <v>0</v>
      </c>
      <c r="AP65" s="93">
        <f>SUM($AH65:$AM65)/SUM($AH$80:$AM$80)*'Capital Spending'!L$8*$AN$1</f>
        <v>0</v>
      </c>
      <c r="AQ65" s="93">
        <f>SUM($AH65:$AM65)/SUM($AH$80:$AM$80)*'Capital Spending'!M$8*$AN$1</f>
        <v>0</v>
      </c>
      <c r="AR65" s="93">
        <f>SUM($AH65:$AM65)/SUM($AH$80:$AM$80)*'Capital Spending'!N$8*$AN$1</f>
        <v>0</v>
      </c>
      <c r="AS65" s="93">
        <f>SUM($AH65:$AM65)/SUM($AH$80:$AM$80)*'Capital Spending'!O$8*$AN$1</f>
        <v>0</v>
      </c>
      <c r="AT65" s="93">
        <f>SUM($AH65:$AM65)/SUM($AH$80:$AM$80)*'Capital Spending'!P$8*$AN$1</f>
        <v>0</v>
      </c>
      <c r="AU65" s="93">
        <f>SUM($AH65:$AM65)/SUM($AH$80:$AM$80)*'Capital Spending'!Q$8*$AN$1</f>
        <v>0</v>
      </c>
      <c r="AV65" s="93">
        <f>SUM($AH65:$AM65)/SUM($AH$80:$AM$80)*'Capital Spending'!R$8*$AN$1</f>
        <v>0</v>
      </c>
      <c r="AW65" s="93">
        <f>SUM($AH65:$AM65)/SUM($AH$80:$AM$80)*'Capital Spending'!S$8*$AN$1</f>
        <v>0</v>
      </c>
      <c r="AX65" s="93">
        <f>SUM($AH65:$AM65)/SUM($AH$80:$AM$80)*'Capital Spending'!T$8*$AN$1</f>
        <v>0</v>
      </c>
      <c r="AY65" s="93">
        <f>SUM($AH65:$AM65)/SUM($AH$80:$AM$80)*'Capital Spending'!U$8*$AN$1</f>
        <v>0</v>
      </c>
      <c r="AZ65" s="93">
        <f>SUM($AH65:$AM65)/SUM($AH$80:$AM$80)*'Capital Spending'!V$8*$AN$1</f>
        <v>0</v>
      </c>
      <c r="BA65" s="93">
        <f>SUM($AH65:$AM65)/SUM($AH$80:$AM$80)*'Capital Spending'!W$8*$AN$1</f>
        <v>0</v>
      </c>
      <c r="BB65" s="93">
        <f>SUM($AH65:$AM65)/SUM($AH$80:$AM$80)*'Capital Spending'!X$8*$AN$1</f>
        <v>0</v>
      </c>
      <c r="BC65" s="93">
        <f>SUM($AH65:$AM65)/SUM($AH$80:$AM$80)*'Capital Spending'!Y$8*$AN$1</f>
        <v>0</v>
      </c>
      <c r="BD65" s="93">
        <f>SUM($AH65:$AM65)/SUM($AH$80:$AM$80)*'Capital Spending'!Z$8*$AN$1</f>
        <v>0</v>
      </c>
      <c r="BE65" s="93">
        <f>SUM($AH65:$AM65)/SUM($AH$80:$AM$80)*'Capital Spending'!AA$8*$AN$1</f>
        <v>0</v>
      </c>
      <c r="BF65" s="93">
        <f>SUM($AH65:$AM65)/SUM($AH$80:$AM$80)*'Capital Spending'!AB$8*$AN$1</f>
        <v>0</v>
      </c>
      <c r="BG65" s="93">
        <f>SUM($AH65:$AM65)/SUM($AH$80:$AM$80)*'Capital Spending'!AC$8*$AN$1</f>
        <v>0</v>
      </c>
      <c r="BH65" s="93">
        <f>SUM($AH65:$AM65)/SUM($AH$80:$AM$80)*'Capital Spending'!AD$8*$AN$1</f>
        <v>0</v>
      </c>
      <c r="BI65" s="18"/>
      <c r="BJ65" s="101">
        <f t="shared" si="138"/>
        <v>0</v>
      </c>
      <c r="BK65" s="92">
        <f>'[20]Asset Retirements'!Q115</f>
        <v>0</v>
      </c>
      <c r="BL65" s="92">
        <f>'[20]Asset Retirements'!R115</f>
        <v>0</v>
      </c>
      <c r="BM65" s="92">
        <f>'[20]Asset Retirements'!S115</f>
        <v>0</v>
      </c>
      <c r="BN65" s="92">
        <f>'[20]Asset Retirements'!T115</f>
        <v>0</v>
      </c>
      <c r="BO65" s="92">
        <f>'[20]Asset Retirements'!U115</f>
        <v>0</v>
      </c>
      <c r="BP65" s="92">
        <f>'[20]Asset Retirements'!V115</f>
        <v>0</v>
      </c>
      <c r="BQ65" s="51">
        <f t="shared" si="139"/>
        <v>0</v>
      </c>
      <c r="BR65" s="51">
        <f t="shared" si="117"/>
        <v>0</v>
      </c>
      <c r="BS65" s="51">
        <f t="shared" si="118"/>
        <v>0</v>
      </c>
      <c r="BT65" s="51">
        <f t="shared" si="119"/>
        <v>0</v>
      </c>
      <c r="BU65" s="51">
        <f t="shared" si="120"/>
        <v>0</v>
      </c>
      <c r="BV65" s="51">
        <f t="shared" si="121"/>
        <v>0</v>
      </c>
      <c r="BW65" s="51">
        <f t="shared" si="122"/>
        <v>0</v>
      </c>
      <c r="BX65" s="51">
        <f t="shared" si="123"/>
        <v>0</v>
      </c>
      <c r="BY65" s="51">
        <f t="shared" si="124"/>
        <v>0</v>
      </c>
      <c r="BZ65" s="51">
        <f t="shared" si="125"/>
        <v>0</v>
      </c>
      <c r="CA65" s="51">
        <f t="shared" si="126"/>
        <v>0</v>
      </c>
      <c r="CB65" s="51">
        <f t="shared" si="127"/>
        <v>0</v>
      </c>
      <c r="CC65" s="51">
        <f t="shared" si="128"/>
        <v>0</v>
      </c>
      <c r="CD65" s="51">
        <f t="shared" si="129"/>
        <v>0</v>
      </c>
      <c r="CE65" s="51">
        <f t="shared" si="130"/>
        <v>0</v>
      </c>
      <c r="CF65" s="51">
        <f t="shared" si="131"/>
        <v>0</v>
      </c>
      <c r="CG65" s="51">
        <f t="shared" si="132"/>
        <v>0</v>
      </c>
      <c r="CH65" s="51">
        <f t="shared" si="133"/>
        <v>0</v>
      </c>
      <c r="CI65" s="51">
        <f t="shared" si="134"/>
        <v>0</v>
      </c>
      <c r="CJ65" s="51">
        <f t="shared" si="135"/>
        <v>0</v>
      </c>
      <c r="CK65" s="51">
        <f t="shared" si="136"/>
        <v>0</v>
      </c>
      <c r="CL65" s="18"/>
      <c r="CM65" s="92">
        <f>'[20]Assset Transfers Adjustments'!Q115</f>
        <v>0</v>
      </c>
      <c r="CN65" s="92">
        <f>'[20]Assset Transfers Adjustments'!R115</f>
        <v>0</v>
      </c>
      <c r="CO65" s="92">
        <f>'[20]Assset Transfers Adjustments'!S115</f>
        <v>0</v>
      </c>
      <c r="CP65" s="92">
        <f>'[20]Assset Transfers Adjustments'!T115</f>
        <v>0</v>
      </c>
      <c r="CQ65" s="92">
        <f>'[20]Assset Transfers Adjustments'!U115</f>
        <v>0</v>
      </c>
      <c r="CR65" s="92">
        <f>'[20]Assset Transfers Adjustments'!V115</f>
        <v>0</v>
      </c>
      <c r="CS65" s="17">
        <v>0</v>
      </c>
      <c r="CT65" s="17">
        <v>0</v>
      </c>
      <c r="CU65" s="17">
        <v>0</v>
      </c>
      <c r="CV65" s="17">
        <v>0</v>
      </c>
      <c r="CW65" s="17">
        <v>0</v>
      </c>
      <c r="CX65" s="17">
        <v>0</v>
      </c>
      <c r="CY65" s="18">
        <v>0</v>
      </c>
      <c r="CZ65" s="18">
        <v>0</v>
      </c>
      <c r="DA65" s="18">
        <v>0</v>
      </c>
      <c r="DB65" s="18">
        <v>0</v>
      </c>
      <c r="DC65" s="18">
        <v>0</v>
      </c>
      <c r="DD65" s="18">
        <v>0</v>
      </c>
      <c r="DE65" s="18">
        <v>0</v>
      </c>
      <c r="DF65" s="18">
        <v>0</v>
      </c>
      <c r="DG65" s="18">
        <v>0</v>
      </c>
      <c r="DH65" s="18">
        <v>0</v>
      </c>
      <c r="DI65" s="18">
        <v>0</v>
      </c>
      <c r="DJ65" s="18">
        <v>0</v>
      </c>
      <c r="DK65" s="18">
        <v>0</v>
      </c>
      <c r="DL65" s="18">
        <v>0</v>
      </c>
      <c r="DM65" s="18">
        <v>0</v>
      </c>
      <c r="DN65" s="18"/>
    </row>
    <row r="66" spans="1:118">
      <c r="A66" s="56">
        <v>39810</v>
      </c>
      <c r="B66" t="s">
        <v>172</v>
      </c>
      <c r="C66" s="51">
        <f t="shared" si="140"/>
        <v>545395.62</v>
      </c>
      <c r="D66" s="51">
        <f t="shared" si="141"/>
        <v>545395.62</v>
      </c>
      <c r="E66" s="92">
        <f>'[20]Asset End Balances'!P116</f>
        <v>545395.62</v>
      </c>
      <c r="F66" s="51">
        <f t="shared" si="90"/>
        <v>545395.62</v>
      </c>
      <c r="G66" s="51">
        <f t="shared" si="91"/>
        <v>545395.62</v>
      </c>
      <c r="H66" s="51">
        <f t="shared" si="92"/>
        <v>545395.62</v>
      </c>
      <c r="I66" s="51">
        <f t="shared" si="93"/>
        <v>545395.62</v>
      </c>
      <c r="J66" s="51">
        <f t="shared" si="94"/>
        <v>545395.62</v>
      </c>
      <c r="K66" s="51">
        <f t="shared" si="95"/>
        <v>545395.62</v>
      </c>
      <c r="L66" s="51">
        <f t="shared" si="96"/>
        <v>545395.62</v>
      </c>
      <c r="M66" s="51">
        <f t="shared" si="97"/>
        <v>545395.62</v>
      </c>
      <c r="N66" s="51">
        <f t="shared" si="98"/>
        <v>545395.62</v>
      </c>
      <c r="O66" s="51">
        <f t="shared" si="99"/>
        <v>545395.62</v>
      </c>
      <c r="P66" s="51">
        <f t="shared" si="100"/>
        <v>545395.62</v>
      </c>
      <c r="Q66" s="51">
        <f t="shared" si="101"/>
        <v>545395.62</v>
      </c>
      <c r="R66" s="51">
        <f t="shared" si="102"/>
        <v>545395.62</v>
      </c>
      <c r="S66" s="51">
        <f t="shared" si="103"/>
        <v>545395.62</v>
      </c>
      <c r="T66" s="51">
        <f t="shared" si="104"/>
        <v>545395.62</v>
      </c>
      <c r="U66" s="51">
        <f t="shared" si="105"/>
        <v>545395.62</v>
      </c>
      <c r="V66" s="51">
        <f t="shared" si="106"/>
        <v>545395.62</v>
      </c>
      <c r="W66" s="51">
        <f t="shared" si="107"/>
        <v>545395.62</v>
      </c>
      <c r="X66" s="51">
        <f t="shared" si="108"/>
        <v>545395.62</v>
      </c>
      <c r="Y66" s="51">
        <f t="shared" si="109"/>
        <v>545395.62</v>
      </c>
      <c r="Z66" s="51">
        <f t="shared" si="110"/>
        <v>545395.62</v>
      </c>
      <c r="AA66" s="51">
        <f t="shared" si="111"/>
        <v>545395.62</v>
      </c>
      <c r="AB66" s="51">
        <f t="shared" si="112"/>
        <v>545395.62</v>
      </c>
      <c r="AC66" s="51">
        <f t="shared" si="113"/>
        <v>545395.62</v>
      </c>
      <c r="AD66" s="51">
        <f t="shared" si="114"/>
        <v>545395.62</v>
      </c>
      <c r="AE66" s="51">
        <f t="shared" si="115"/>
        <v>545395.62</v>
      </c>
      <c r="AF66" s="51">
        <f t="shared" si="116"/>
        <v>545395.62</v>
      </c>
      <c r="AH66" s="92">
        <f>[20]Additions!Q116</f>
        <v>0</v>
      </c>
      <c r="AI66" s="92">
        <f>[20]Additions!R116</f>
        <v>0</v>
      </c>
      <c r="AJ66" s="92">
        <f>[20]Additions!S116</f>
        <v>0</v>
      </c>
      <c r="AK66" s="92">
        <f>[20]Additions!T116</f>
        <v>0</v>
      </c>
      <c r="AL66" s="92">
        <f>[20]Additions!U116</f>
        <v>0</v>
      </c>
      <c r="AM66" s="92">
        <f>[20]Additions!V116</f>
        <v>0</v>
      </c>
      <c r="AN66" s="93">
        <f>SUM($AH66:$AM66)/SUM($AH$80:$AM$80)*'Capital Spending'!J$8*$AN$1</f>
        <v>0</v>
      </c>
      <c r="AO66" s="93">
        <f>SUM($AH66:$AM66)/SUM($AH$80:$AM$80)*'Capital Spending'!K$8*$AN$1</f>
        <v>0</v>
      </c>
      <c r="AP66" s="93">
        <f>SUM($AH66:$AM66)/SUM($AH$80:$AM$80)*'Capital Spending'!L$8*$AN$1</f>
        <v>0</v>
      </c>
      <c r="AQ66" s="93">
        <f>SUM($AH66:$AM66)/SUM($AH$80:$AM$80)*'Capital Spending'!M$8*$AN$1</f>
        <v>0</v>
      </c>
      <c r="AR66" s="93">
        <f>SUM($AH66:$AM66)/SUM($AH$80:$AM$80)*'Capital Spending'!N$8*$AN$1</f>
        <v>0</v>
      </c>
      <c r="AS66" s="93">
        <f>SUM($AH66:$AM66)/SUM($AH$80:$AM$80)*'Capital Spending'!O$8*$AN$1</f>
        <v>0</v>
      </c>
      <c r="AT66" s="93">
        <f>SUM($AH66:$AM66)/SUM($AH$80:$AM$80)*'Capital Spending'!P$8*$AN$1</f>
        <v>0</v>
      </c>
      <c r="AU66" s="93">
        <f>SUM($AH66:$AM66)/SUM($AH$80:$AM$80)*'Capital Spending'!Q$8*$AN$1</f>
        <v>0</v>
      </c>
      <c r="AV66" s="93">
        <f>SUM($AH66:$AM66)/SUM($AH$80:$AM$80)*'Capital Spending'!R$8*$AN$1</f>
        <v>0</v>
      </c>
      <c r="AW66" s="93">
        <f>SUM($AH66:$AM66)/SUM($AH$80:$AM$80)*'Capital Spending'!S$8*$AN$1</f>
        <v>0</v>
      </c>
      <c r="AX66" s="93">
        <f>SUM($AH66:$AM66)/SUM($AH$80:$AM$80)*'Capital Spending'!T$8*$AN$1</f>
        <v>0</v>
      </c>
      <c r="AY66" s="93">
        <f>SUM($AH66:$AM66)/SUM($AH$80:$AM$80)*'Capital Spending'!U$8*$AN$1</f>
        <v>0</v>
      </c>
      <c r="AZ66" s="93">
        <f>SUM($AH66:$AM66)/SUM($AH$80:$AM$80)*'Capital Spending'!V$8*$AN$1</f>
        <v>0</v>
      </c>
      <c r="BA66" s="93">
        <f>SUM($AH66:$AM66)/SUM($AH$80:$AM$80)*'Capital Spending'!W$8*$AN$1</f>
        <v>0</v>
      </c>
      <c r="BB66" s="93">
        <f>SUM($AH66:$AM66)/SUM($AH$80:$AM$80)*'Capital Spending'!X$8*$AN$1</f>
        <v>0</v>
      </c>
      <c r="BC66" s="93">
        <f>SUM($AH66:$AM66)/SUM($AH$80:$AM$80)*'Capital Spending'!Y$8*$AN$1</f>
        <v>0</v>
      </c>
      <c r="BD66" s="93">
        <f>SUM($AH66:$AM66)/SUM($AH$80:$AM$80)*'Capital Spending'!Z$8*$AN$1</f>
        <v>0</v>
      </c>
      <c r="BE66" s="93">
        <f>SUM($AH66:$AM66)/SUM($AH$80:$AM$80)*'Capital Spending'!AA$8*$AN$1</f>
        <v>0</v>
      </c>
      <c r="BF66" s="93">
        <f>SUM($AH66:$AM66)/SUM($AH$80:$AM$80)*'Capital Spending'!AB$8*$AN$1</f>
        <v>0</v>
      </c>
      <c r="BG66" s="93">
        <f>SUM($AH66:$AM66)/SUM($AH$80:$AM$80)*'Capital Spending'!AC$8*$AN$1</f>
        <v>0</v>
      </c>
      <c r="BH66" s="93">
        <f>SUM($AH66:$AM66)/SUM($AH$80:$AM$80)*'Capital Spending'!AD$8*$AN$1</f>
        <v>0</v>
      </c>
      <c r="BI66" s="18"/>
      <c r="BJ66" s="101">
        <f t="shared" si="138"/>
        <v>0</v>
      </c>
      <c r="BK66" s="92">
        <f>'[20]Asset Retirements'!Q116</f>
        <v>0</v>
      </c>
      <c r="BL66" s="92">
        <f>'[20]Asset Retirements'!R116</f>
        <v>0</v>
      </c>
      <c r="BM66" s="92">
        <f>'[20]Asset Retirements'!S116</f>
        <v>0</v>
      </c>
      <c r="BN66" s="92">
        <f>'[20]Asset Retirements'!T116</f>
        <v>0</v>
      </c>
      <c r="BO66" s="92">
        <f>'[20]Asset Retirements'!U116</f>
        <v>0</v>
      </c>
      <c r="BP66" s="92">
        <f>'[20]Asset Retirements'!V116</f>
        <v>0</v>
      </c>
      <c r="BQ66" s="17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92">
        <f>'[20]Assset Transfers Adjustments'!Q116</f>
        <v>0</v>
      </c>
      <c r="CN66" s="92">
        <f>'[20]Assset Transfers Adjustments'!R116</f>
        <v>0</v>
      </c>
      <c r="CO66" s="92">
        <f>'[20]Assset Transfers Adjustments'!S116</f>
        <v>0</v>
      </c>
      <c r="CP66" s="92">
        <f>'[20]Assset Transfers Adjustments'!T116</f>
        <v>0</v>
      </c>
      <c r="CQ66" s="92">
        <f>'[20]Assset Transfers Adjustments'!U116</f>
        <v>0</v>
      </c>
      <c r="CR66" s="92">
        <f>'[20]Assset Transfers Adjustments'!V116</f>
        <v>0</v>
      </c>
      <c r="CS66" s="17">
        <v>0</v>
      </c>
      <c r="CT66" s="17">
        <v>0</v>
      </c>
      <c r="CU66" s="17">
        <v>0</v>
      </c>
      <c r="CV66" s="17">
        <v>0</v>
      </c>
      <c r="CW66" s="17">
        <v>0</v>
      </c>
      <c r="CX66" s="17">
        <v>0</v>
      </c>
      <c r="CY66" s="18">
        <v>0</v>
      </c>
      <c r="CZ66" s="18">
        <v>0</v>
      </c>
      <c r="DA66" s="18">
        <v>0</v>
      </c>
      <c r="DB66" s="18">
        <v>0</v>
      </c>
      <c r="DC66" s="18">
        <v>0</v>
      </c>
      <c r="DD66" s="18">
        <v>0</v>
      </c>
      <c r="DE66" s="18">
        <v>0</v>
      </c>
      <c r="DF66" s="18">
        <v>0</v>
      </c>
      <c r="DG66" s="18">
        <v>0</v>
      </c>
      <c r="DH66" s="18">
        <v>0</v>
      </c>
      <c r="DI66" s="18">
        <v>0</v>
      </c>
      <c r="DJ66" s="18">
        <v>0</v>
      </c>
      <c r="DK66" s="18">
        <v>0</v>
      </c>
      <c r="DL66" s="18">
        <v>0</v>
      </c>
      <c r="DM66" s="18">
        <v>0</v>
      </c>
      <c r="DN66" s="18"/>
    </row>
    <row r="67" spans="1:118">
      <c r="A67" s="87">
        <v>39900</v>
      </c>
      <c r="B67" s="60" t="s">
        <v>32</v>
      </c>
      <c r="C67" s="51">
        <f t="shared" si="140"/>
        <v>0</v>
      </c>
      <c r="D67" s="51">
        <f t="shared" si="141"/>
        <v>0</v>
      </c>
      <c r="E67" s="114">
        <v>0</v>
      </c>
      <c r="F67" s="51">
        <f t="shared" si="90"/>
        <v>0</v>
      </c>
      <c r="G67" s="51">
        <f t="shared" si="91"/>
        <v>0</v>
      </c>
      <c r="H67" s="51">
        <f t="shared" si="92"/>
        <v>0</v>
      </c>
      <c r="I67" s="51">
        <f t="shared" si="93"/>
        <v>0</v>
      </c>
      <c r="J67" s="51">
        <f t="shared" si="94"/>
        <v>0</v>
      </c>
      <c r="K67" s="51">
        <f t="shared" si="95"/>
        <v>0</v>
      </c>
      <c r="L67" s="51">
        <f t="shared" si="96"/>
        <v>0</v>
      </c>
      <c r="M67" s="51">
        <f t="shared" si="97"/>
        <v>0</v>
      </c>
      <c r="N67" s="51">
        <f t="shared" si="98"/>
        <v>0</v>
      </c>
      <c r="O67" s="51">
        <f t="shared" si="99"/>
        <v>0</v>
      </c>
      <c r="P67" s="51">
        <f t="shared" si="100"/>
        <v>0</v>
      </c>
      <c r="Q67" s="51">
        <f t="shared" si="101"/>
        <v>0</v>
      </c>
      <c r="R67" s="51">
        <f t="shared" si="102"/>
        <v>0</v>
      </c>
      <c r="S67" s="51">
        <f t="shared" si="103"/>
        <v>0</v>
      </c>
      <c r="T67" s="51">
        <f t="shared" si="104"/>
        <v>0</v>
      </c>
      <c r="U67" s="51">
        <f t="shared" si="105"/>
        <v>0</v>
      </c>
      <c r="V67" s="51">
        <f t="shared" si="106"/>
        <v>0</v>
      </c>
      <c r="W67" s="51">
        <f t="shared" si="107"/>
        <v>0</v>
      </c>
      <c r="X67" s="51">
        <f t="shared" si="108"/>
        <v>0</v>
      </c>
      <c r="Y67" s="51">
        <f t="shared" si="109"/>
        <v>0</v>
      </c>
      <c r="Z67" s="51">
        <f t="shared" si="110"/>
        <v>0</v>
      </c>
      <c r="AA67" s="51">
        <f t="shared" si="111"/>
        <v>0</v>
      </c>
      <c r="AB67" s="51">
        <f t="shared" si="112"/>
        <v>0</v>
      </c>
      <c r="AC67" s="51">
        <f t="shared" si="113"/>
        <v>0</v>
      </c>
      <c r="AD67" s="51">
        <f t="shared" si="114"/>
        <v>0</v>
      </c>
      <c r="AE67" s="51">
        <f t="shared" si="115"/>
        <v>0</v>
      </c>
      <c r="AF67" s="51">
        <f t="shared" si="116"/>
        <v>0</v>
      </c>
      <c r="AH67" s="116">
        <f>0</f>
        <v>0</v>
      </c>
      <c r="AI67" s="116">
        <f>0</f>
        <v>0</v>
      </c>
      <c r="AJ67" s="116">
        <f>0</f>
        <v>0</v>
      </c>
      <c r="AK67" s="116">
        <f>0</f>
        <v>0</v>
      </c>
      <c r="AL67" s="116">
        <f>0</f>
        <v>0</v>
      </c>
      <c r="AM67" s="116">
        <f>0</f>
        <v>0</v>
      </c>
      <c r="AN67" s="93">
        <f>SUM($AH67:$AM67)/SUM($AH$80:$AM$80)*'Capital Spending'!J$8*$AN$1</f>
        <v>0</v>
      </c>
      <c r="AO67" s="93">
        <f>SUM($AH67:$AM67)/SUM($AH$80:$AM$80)*'Capital Spending'!K$8*$AN$1</f>
        <v>0</v>
      </c>
      <c r="AP67" s="93">
        <f>SUM($AH67:$AM67)/SUM($AH$80:$AM$80)*'Capital Spending'!L$8*$AN$1</f>
        <v>0</v>
      </c>
      <c r="AQ67" s="93">
        <f>SUM($AH67:$AM67)/SUM($AH$80:$AM$80)*'Capital Spending'!M$8*$AN$1</f>
        <v>0</v>
      </c>
      <c r="AR67" s="93">
        <f>SUM($AH67:$AM67)/SUM($AH$80:$AM$80)*'Capital Spending'!N$8*$AN$1</f>
        <v>0</v>
      </c>
      <c r="AS67" s="93">
        <f>SUM($AH67:$AM67)/SUM($AH$80:$AM$80)*'Capital Spending'!O$8*$AN$1</f>
        <v>0</v>
      </c>
      <c r="AT67" s="93">
        <f>SUM($AH67:$AM67)/SUM($AH$80:$AM$80)*'Capital Spending'!P$8*$AN$1</f>
        <v>0</v>
      </c>
      <c r="AU67" s="93">
        <f>SUM($AH67:$AM67)/SUM($AH$80:$AM$80)*'Capital Spending'!Q$8*$AN$1</f>
        <v>0</v>
      </c>
      <c r="AV67" s="93">
        <f>SUM($AH67:$AM67)/SUM($AH$80:$AM$80)*'Capital Spending'!R$8*$AN$1</f>
        <v>0</v>
      </c>
      <c r="AW67" s="93">
        <f>SUM($AH67:$AM67)/SUM($AH$80:$AM$80)*'Capital Spending'!S$8*$AN$1</f>
        <v>0</v>
      </c>
      <c r="AX67" s="93">
        <f>SUM($AH67:$AM67)/SUM($AH$80:$AM$80)*'Capital Spending'!T$8*$AN$1</f>
        <v>0</v>
      </c>
      <c r="AY67" s="93">
        <f>SUM($AH67:$AM67)/SUM($AH$80:$AM$80)*'Capital Spending'!U$8*$AN$1</f>
        <v>0</v>
      </c>
      <c r="AZ67" s="93">
        <f>SUM($AH67:$AM67)/SUM($AH$80:$AM$80)*'Capital Spending'!V$8*$AN$1</f>
        <v>0</v>
      </c>
      <c r="BA67" s="93">
        <f>SUM($AH67:$AM67)/SUM($AH$80:$AM$80)*'Capital Spending'!W$8*$AN$1</f>
        <v>0</v>
      </c>
      <c r="BB67" s="93">
        <f>SUM($AH67:$AM67)/SUM($AH$80:$AM$80)*'Capital Spending'!X$8*$AN$1</f>
        <v>0</v>
      </c>
      <c r="BC67" s="93">
        <f>SUM($AH67:$AM67)/SUM($AH$80:$AM$80)*'Capital Spending'!Y$8*$AN$1</f>
        <v>0</v>
      </c>
      <c r="BD67" s="93">
        <f>SUM($AH67:$AM67)/SUM($AH$80:$AM$80)*'Capital Spending'!Z$8*$AN$1</f>
        <v>0</v>
      </c>
      <c r="BE67" s="93">
        <f>SUM($AH67:$AM67)/SUM($AH$80:$AM$80)*'Capital Spending'!AA$8*$AN$1</f>
        <v>0</v>
      </c>
      <c r="BF67" s="93">
        <f>SUM($AH67:$AM67)/SUM($AH$80:$AM$80)*'Capital Spending'!AB$8*$AN$1</f>
        <v>0</v>
      </c>
      <c r="BG67" s="93">
        <f>SUM($AH67:$AM67)/SUM($AH$80:$AM$80)*'Capital Spending'!AC$8*$AN$1</f>
        <v>0</v>
      </c>
      <c r="BH67" s="93">
        <f>SUM($AH67:$AM67)/SUM($AH$80:$AM$80)*'Capital Spending'!AD$8*$AN$1</f>
        <v>0</v>
      </c>
      <c r="BI67" s="18"/>
      <c r="BJ67" s="101">
        <f t="shared" si="138"/>
        <v>0</v>
      </c>
      <c r="BK67" s="116">
        <f>0</f>
        <v>0</v>
      </c>
      <c r="BL67" s="116">
        <f>0</f>
        <v>0</v>
      </c>
      <c r="BM67" s="116">
        <f>0</f>
        <v>0</v>
      </c>
      <c r="BN67" s="116">
        <f>0</f>
        <v>0</v>
      </c>
      <c r="BO67" s="116">
        <f>0</f>
        <v>0</v>
      </c>
      <c r="BP67" s="116">
        <f>0</f>
        <v>0</v>
      </c>
      <c r="BQ67" s="51">
        <f t="shared" si="139"/>
        <v>0</v>
      </c>
      <c r="BR67" s="51">
        <f t="shared" si="117"/>
        <v>0</v>
      </c>
      <c r="BS67" s="51">
        <f t="shared" si="118"/>
        <v>0</v>
      </c>
      <c r="BT67" s="51">
        <f t="shared" si="119"/>
        <v>0</v>
      </c>
      <c r="BU67" s="51">
        <f t="shared" si="120"/>
        <v>0</v>
      </c>
      <c r="BV67" s="51">
        <f t="shared" si="121"/>
        <v>0</v>
      </c>
      <c r="BW67" s="51">
        <f t="shared" si="122"/>
        <v>0</v>
      </c>
      <c r="BX67" s="51">
        <f t="shared" si="123"/>
        <v>0</v>
      </c>
      <c r="BY67" s="51">
        <f t="shared" si="124"/>
        <v>0</v>
      </c>
      <c r="BZ67" s="51">
        <f t="shared" si="125"/>
        <v>0</v>
      </c>
      <c r="CA67" s="51">
        <f t="shared" si="126"/>
        <v>0</v>
      </c>
      <c r="CB67" s="51">
        <f t="shared" si="127"/>
        <v>0</v>
      </c>
      <c r="CC67" s="51">
        <f t="shared" si="128"/>
        <v>0</v>
      </c>
      <c r="CD67" s="51">
        <f t="shared" si="129"/>
        <v>0</v>
      </c>
      <c r="CE67" s="51">
        <f t="shared" si="130"/>
        <v>0</v>
      </c>
      <c r="CF67" s="51">
        <f t="shared" si="131"/>
        <v>0</v>
      </c>
      <c r="CG67" s="51">
        <f t="shared" si="132"/>
        <v>0</v>
      </c>
      <c r="CH67" s="51">
        <f t="shared" si="133"/>
        <v>0</v>
      </c>
      <c r="CI67" s="51">
        <f t="shared" si="134"/>
        <v>0</v>
      </c>
      <c r="CJ67" s="51">
        <f t="shared" si="135"/>
        <v>0</v>
      </c>
      <c r="CK67" s="51">
        <f t="shared" si="136"/>
        <v>0</v>
      </c>
      <c r="CL67" s="18"/>
      <c r="CM67" s="116">
        <f>0</f>
        <v>0</v>
      </c>
      <c r="CN67" s="116">
        <f>0</f>
        <v>0</v>
      </c>
      <c r="CO67" s="116">
        <f>0</f>
        <v>0</v>
      </c>
      <c r="CP67" s="116">
        <f>0</f>
        <v>0</v>
      </c>
      <c r="CQ67" s="116">
        <f>0</f>
        <v>0</v>
      </c>
      <c r="CR67" s="116">
        <f>0</f>
        <v>0</v>
      </c>
      <c r="CS67" s="17">
        <v>0</v>
      </c>
      <c r="CT67" s="17">
        <v>0</v>
      </c>
      <c r="CU67" s="17">
        <v>0</v>
      </c>
      <c r="CV67" s="17">
        <v>0</v>
      </c>
      <c r="CW67" s="17">
        <v>0</v>
      </c>
      <c r="CX67" s="17">
        <v>0</v>
      </c>
      <c r="CY67" s="18">
        <v>0</v>
      </c>
      <c r="CZ67" s="18">
        <v>0</v>
      </c>
      <c r="DA67" s="18">
        <v>0</v>
      </c>
      <c r="DB67" s="18">
        <v>0</v>
      </c>
      <c r="DC67" s="18">
        <v>0</v>
      </c>
      <c r="DD67" s="18">
        <v>0</v>
      </c>
      <c r="DE67" s="18">
        <v>0</v>
      </c>
      <c r="DF67" s="18">
        <v>0</v>
      </c>
      <c r="DG67" s="18">
        <v>0</v>
      </c>
      <c r="DH67" s="18">
        <v>0</v>
      </c>
      <c r="DI67" s="18">
        <v>0</v>
      </c>
      <c r="DJ67" s="18">
        <v>0</v>
      </c>
      <c r="DK67" s="18">
        <v>0</v>
      </c>
      <c r="DL67" s="18">
        <v>0</v>
      </c>
      <c r="DM67" s="18">
        <v>0</v>
      </c>
      <c r="DN67" s="18"/>
    </row>
    <row r="68" spans="1:118">
      <c r="A68" s="87">
        <v>39901</v>
      </c>
      <c r="B68" s="60" t="s">
        <v>21</v>
      </c>
      <c r="C68" s="51">
        <f t="shared" si="140"/>
        <v>9947992.6486887503</v>
      </c>
      <c r="D68" s="51">
        <f t="shared" si="141"/>
        <v>10170923.932946468</v>
      </c>
      <c r="E68" s="92">
        <f>'[20]Asset End Balances'!P117</f>
        <v>9861029.8100000005</v>
      </c>
      <c r="F68" s="51">
        <f t="shared" si="90"/>
        <v>9861029.8100000005</v>
      </c>
      <c r="G68" s="51">
        <f t="shared" si="91"/>
        <v>9861029.8100000005</v>
      </c>
      <c r="H68" s="51">
        <f t="shared" si="92"/>
        <v>9861029.8100000005</v>
      </c>
      <c r="I68" s="51">
        <f t="shared" si="93"/>
        <v>9861029.8100000005</v>
      </c>
      <c r="J68" s="51">
        <f t="shared" si="94"/>
        <v>9983639.0899999999</v>
      </c>
      <c r="K68" s="51">
        <f t="shared" si="95"/>
        <v>9983462.9399999995</v>
      </c>
      <c r="L68" s="51">
        <f t="shared" si="96"/>
        <v>9990619.1031993609</v>
      </c>
      <c r="M68" s="51">
        <f t="shared" si="97"/>
        <v>9997811.9012662731</v>
      </c>
      <c r="N68" s="51">
        <f t="shared" si="98"/>
        <v>10004960.73153609</v>
      </c>
      <c r="O68" s="51">
        <f t="shared" si="99"/>
        <v>10012116.543504594</v>
      </c>
      <c r="P68" s="51">
        <f t="shared" si="100"/>
        <v>10019229.672602858</v>
      </c>
      <c r="Q68" s="51">
        <f t="shared" si="101"/>
        <v>10026915.400844557</v>
      </c>
      <c r="R68" s="51">
        <f t="shared" si="102"/>
        <v>10036290.817537228</v>
      </c>
      <c r="S68" s="51">
        <f t="shared" si="103"/>
        <v>10036183.647455124</v>
      </c>
      <c r="T68" s="51">
        <f t="shared" si="104"/>
        <v>10102030.419667719</v>
      </c>
      <c r="U68" s="51">
        <f t="shared" si="105"/>
        <v>10102204.73177648</v>
      </c>
      <c r="V68" s="51">
        <f t="shared" si="106"/>
        <v>10149298.89080048</v>
      </c>
      <c r="W68" s="51">
        <f t="shared" si="107"/>
        <v>10149348.530844558</v>
      </c>
      <c r="X68" s="51">
        <f t="shared" si="108"/>
        <v>10156504.694043919</v>
      </c>
      <c r="Y68" s="51">
        <f t="shared" si="109"/>
        <v>10163697.492110832</v>
      </c>
      <c r="Z68" s="51">
        <f t="shared" si="110"/>
        <v>10170846.322380649</v>
      </c>
      <c r="AA68" s="51">
        <f t="shared" si="111"/>
        <v>10178002.134349152</v>
      </c>
      <c r="AB68" s="51">
        <f t="shared" si="112"/>
        <v>10185115.263447417</v>
      </c>
      <c r="AC68" s="51">
        <f t="shared" si="113"/>
        <v>10192800.991689116</v>
      </c>
      <c r="AD68" s="51">
        <f t="shared" si="114"/>
        <v>10202176.408381786</v>
      </c>
      <c r="AE68" s="51">
        <f t="shared" si="115"/>
        <v>10202069.238299683</v>
      </c>
      <c r="AF68" s="51">
        <f t="shared" si="116"/>
        <v>10267916.010512277</v>
      </c>
      <c r="AH68" s="92">
        <f>[20]Additions!Q117</f>
        <v>0</v>
      </c>
      <c r="AI68" s="92">
        <f>[20]Additions!R117</f>
        <v>0</v>
      </c>
      <c r="AJ68" s="92">
        <f>[20]Additions!S117</f>
        <v>0</v>
      </c>
      <c r="AK68" s="92">
        <f>[20]Additions!T117</f>
        <v>0</v>
      </c>
      <c r="AL68" s="92">
        <f>[20]Additions!U117</f>
        <v>122609.28</v>
      </c>
      <c r="AM68" s="92">
        <f>[20]Additions!V117</f>
        <v>-176.15</v>
      </c>
      <c r="AN68" s="93">
        <f>SUM($AH68:$AM68)/SUM($AH$80:$AM$80)*'Capital Spending'!J$8*$AN$1</f>
        <v>7156.1631993617775</v>
      </c>
      <c r="AO68" s="93">
        <f>SUM($AH68:$AM68)/SUM($AH$80:$AM$80)*'Capital Spending'!K$8*$AN$1</f>
        <v>7192.7980669127128</v>
      </c>
      <c r="AP68" s="93">
        <f>SUM($AH68:$AM68)/SUM($AH$80:$AM$80)*'Capital Spending'!L$8*$AN$1</f>
        <v>7148.8302698170828</v>
      </c>
      <c r="AQ68" s="93">
        <f>SUM($AH68:$AM68)/SUM($AH$80:$AM$80)*'Capital Spending'!M$8*$AN$1</f>
        <v>7155.8119685032707</v>
      </c>
      <c r="AR68" s="93">
        <f>SUM($AH68:$AM68)/SUM($AH$80:$AM$80)*'Capital Spending'!N$8*$AN$1</f>
        <v>7113.1290982640749</v>
      </c>
      <c r="AS68" s="93">
        <f>SUM($AH68:$AM68)/SUM($AH$80:$AM$80)*'Capital Spending'!O$8*$AN$1</f>
        <v>7685.7282416982598</v>
      </c>
      <c r="AT68" s="93">
        <f>SUM($AH68:$AM68)/SUM($AH$80:$AM$80)*'Capital Spending'!P$8*$AN$1</f>
        <v>9375.4166926711005</v>
      </c>
      <c r="AU68" s="93">
        <f>SUM($AH68:$AM68)/SUM($AH$80:$AM$80)*'Capital Spending'!Q$8*$AN$1</f>
        <v>-107.17008210352979</v>
      </c>
      <c r="AV68" s="93">
        <f>SUM($AH68:$AM68)/SUM($AH$80:$AM$80)*'Capital Spending'!R$8*$AN$1</f>
        <v>65846.772212594544</v>
      </c>
      <c r="AW68" s="93">
        <f>SUM($AH68:$AM68)/SUM($AH$80:$AM$80)*'Capital Spending'!S$8*$AN$1</f>
        <v>174.31210876121867</v>
      </c>
      <c r="AX68" s="93">
        <f>SUM($AH68:$AM68)/SUM($AH$80:$AM$80)*'Capital Spending'!T$8*$AN$1</f>
        <v>47094.159023999266</v>
      </c>
      <c r="AY68" s="93">
        <f>SUM($AH68:$AM68)/SUM($AH$80:$AM$80)*'Capital Spending'!U$8*$AN$1</f>
        <v>49.640044077408938</v>
      </c>
      <c r="AZ68" s="93">
        <f>SUM($AH68:$AM68)/SUM($AH$80:$AM$80)*'Capital Spending'!V$8*$AN$1</f>
        <v>7156.1631993617775</v>
      </c>
      <c r="BA68" s="93">
        <f>SUM($AH68:$AM68)/SUM($AH$80:$AM$80)*'Capital Spending'!W$8*$AN$1</f>
        <v>7192.7980669127128</v>
      </c>
      <c r="BB68" s="93">
        <f>SUM($AH68:$AM68)/SUM($AH$80:$AM$80)*'Capital Spending'!X$8*$AN$1</f>
        <v>7148.8302698170828</v>
      </c>
      <c r="BC68" s="93">
        <f>SUM($AH68:$AM68)/SUM($AH$80:$AM$80)*'Capital Spending'!Y$8*$AN$1</f>
        <v>7155.8119685032707</v>
      </c>
      <c r="BD68" s="93">
        <f>SUM($AH68:$AM68)/SUM($AH$80:$AM$80)*'Capital Spending'!Z$8*$AN$1</f>
        <v>7113.1290982640749</v>
      </c>
      <c r="BE68" s="93">
        <f>SUM($AH68:$AM68)/SUM($AH$80:$AM$80)*'Capital Spending'!AA$8*$AN$1</f>
        <v>7685.7282416982598</v>
      </c>
      <c r="BF68" s="93">
        <f>SUM($AH68:$AM68)/SUM($AH$80:$AM$80)*'Capital Spending'!AB$8*$AN$1</f>
        <v>9375.4166926711005</v>
      </c>
      <c r="BG68" s="93">
        <f>SUM($AH68:$AM68)/SUM($AH$80:$AM$80)*'Capital Spending'!AC$8*$AN$1</f>
        <v>-107.17008210352979</v>
      </c>
      <c r="BH68" s="93">
        <f>SUM($AH68:$AM68)/SUM($AH$80:$AM$80)*'Capital Spending'!AD$8*$AN$1</f>
        <v>65846.772212594544</v>
      </c>
      <c r="BI68" s="18"/>
      <c r="BJ68" s="101">
        <f t="shared" si="138"/>
        <v>0</v>
      </c>
      <c r="BK68" s="92">
        <f>'[20]Asset Retirements'!Q117</f>
        <v>0</v>
      </c>
      <c r="BL68" s="92">
        <f>'[20]Asset Retirements'!R117</f>
        <v>0</v>
      </c>
      <c r="BM68" s="92">
        <f>'[20]Asset Retirements'!S117</f>
        <v>0</v>
      </c>
      <c r="BN68" s="92">
        <f>'[20]Asset Retirements'!T117</f>
        <v>0</v>
      </c>
      <c r="BO68" s="92">
        <f>'[20]Asset Retirements'!U117</f>
        <v>0</v>
      </c>
      <c r="BP68" s="92">
        <f>'[20]Asset Retirements'!V117</f>
        <v>0</v>
      </c>
      <c r="BQ68" s="51">
        <f t="shared" si="139"/>
        <v>0</v>
      </c>
      <c r="BR68" s="51">
        <f t="shared" si="117"/>
        <v>0</v>
      </c>
      <c r="BS68" s="51">
        <f t="shared" si="118"/>
        <v>0</v>
      </c>
      <c r="BT68" s="51">
        <f t="shared" si="119"/>
        <v>0</v>
      </c>
      <c r="BU68" s="51">
        <f t="shared" si="120"/>
        <v>0</v>
      </c>
      <c r="BV68" s="51">
        <f t="shared" si="121"/>
        <v>0</v>
      </c>
      <c r="BW68" s="51">
        <f t="shared" si="122"/>
        <v>0</v>
      </c>
      <c r="BX68" s="51">
        <f t="shared" si="123"/>
        <v>0</v>
      </c>
      <c r="BY68" s="51">
        <f t="shared" si="124"/>
        <v>0</v>
      </c>
      <c r="BZ68" s="51">
        <f t="shared" si="125"/>
        <v>0</v>
      </c>
      <c r="CA68" s="51">
        <f t="shared" si="126"/>
        <v>0</v>
      </c>
      <c r="CB68" s="51">
        <f t="shared" si="127"/>
        <v>0</v>
      </c>
      <c r="CC68" s="51">
        <f t="shared" si="128"/>
        <v>0</v>
      </c>
      <c r="CD68" s="51">
        <f t="shared" si="129"/>
        <v>0</v>
      </c>
      <c r="CE68" s="51">
        <f t="shared" si="130"/>
        <v>0</v>
      </c>
      <c r="CF68" s="51">
        <f t="shared" si="131"/>
        <v>0</v>
      </c>
      <c r="CG68" s="51">
        <f t="shared" si="132"/>
        <v>0</v>
      </c>
      <c r="CH68" s="51">
        <f t="shared" si="133"/>
        <v>0</v>
      </c>
      <c r="CI68" s="51">
        <f t="shared" si="134"/>
        <v>0</v>
      </c>
      <c r="CJ68" s="51">
        <f t="shared" si="135"/>
        <v>0</v>
      </c>
      <c r="CK68" s="51">
        <f t="shared" si="136"/>
        <v>0</v>
      </c>
      <c r="CL68" s="18"/>
      <c r="CM68" s="92">
        <f>'[20]Assset Transfers Adjustments'!Q117</f>
        <v>0</v>
      </c>
      <c r="CN68" s="92">
        <f>'[20]Assset Transfers Adjustments'!R117</f>
        <v>0</v>
      </c>
      <c r="CO68" s="92">
        <f>'[20]Assset Transfers Adjustments'!S117</f>
        <v>0</v>
      </c>
      <c r="CP68" s="92">
        <f>'[20]Assset Transfers Adjustments'!T117</f>
        <v>0</v>
      </c>
      <c r="CQ68" s="92">
        <f>'[20]Assset Transfers Adjustments'!U117</f>
        <v>0</v>
      </c>
      <c r="CR68" s="92">
        <f>'[20]Assset Transfers Adjustments'!V117</f>
        <v>0</v>
      </c>
      <c r="CS68" s="17">
        <v>0</v>
      </c>
      <c r="CT68" s="17">
        <v>0</v>
      </c>
      <c r="CU68" s="17">
        <v>0</v>
      </c>
      <c r="CV68" s="17">
        <v>0</v>
      </c>
      <c r="CW68" s="17">
        <v>0</v>
      </c>
      <c r="CX68" s="17">
        <v>0</v>
      </c>
      <c r="CY68" s="18">
        <v>0</v>
      </c>
      <c r="CZ68" s="18">
        <v>0</v>
      </c>
      <c r="DA68" s="18">
        <v>0</v>
      </c>
      <c r="DB68" s="18"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/>
    </row>
    <row r="69" spans="1:118">
      <c r="A69" s="87">
        <v>39902</v>
      </c>
      <c r="B69" s="60" t="s">
        <v>22</v>
      </c>
      <c r="C69" s="51">
        <f t="shared" si="140"/>
        <v>2208691.4400000004</v>
      </c>
      <c r="D69" s="51">
        <f t="shared" si="141"/>
        <v>2208691.4400000004</v>
      </c>
      <c r="E69" s="92">
        <f>'[20]Asset End Balances'!P118</f>
        <v>2208691.44</v>
      </c>
      <c r="F69" s="51">
        <f t="shared" si="90"/>
        <v>2208691.44</v>
      </c>
      <c r="G69" s="51">
        <f t="shared" si="91"/>
        <v>2208691.44</v>
      </c>
      <c r="H69" s="51">
        <f t="shared" si="92"/>
        <v>2208691.44</v>
      </c>
      <c r="I69" s="51">
        <f t="shared" si="93"/>
        <v>2208691.44</v>
      </c>
      <c r="J69" s="51">
        <f t="shared" si="94"/>
        <v>2208691.44</v>
      </c>
      <c r="K69" s="51">
        <f t="shared" si="95"/>
        <v>2208691.44</v>
      </c>
      <c r="L69" s="51">
        <f t="shared" si="96"/>
        <v>2208691.44</v>
      </c>
      <c r="M69" s="51">
        <f t="shared" si="97"/>
        <v>2208691.44</v>
      </c>
      <c r="N69" s="51">
        <f t="shared" si="98"/>
        <v>2208691.44</v>
      </c>
      <c r="O69" s="51">
        <f t="shared" si="99"/>
        <v>2208691.44</v>
      </c>
      <c r="P69" s="51">
        <f t="shared" si="100"/>
        <v>2208691.44</v>
      </c>
      <c r="Q69" s="51">
        <f t="shared" si="101"/>
        <v>2208691.44</v>
      </c>
      <c r="R69" s="51">
        <f t="shared" si="102"/>
        <v>2208691.44</v>
      </c>
      <c r="S69" s="51">
        <f t="shared" si="103"/>
        <v>2208691.44</v>
      </c>
      <c r="T69" s="51">
        <f t="shared" si="104"/>
        <v>2208691.44</v>
      </c>
      <c r="U69" s="51">
        <f t="shared" si="105"/>
        <v>2208691.44</v>
      </c>
      <c r="V69" s="51">
        <f t="shared" si="106"/>
        <v>2208691.44</v>
      </c>
      <c r="W69" s="51">
        <f t="shared" si="107"/>
        <v>2208691.44</v>
      </c>
      <c r="X69" s="51">
        <f t="shared" si="108"/>
        <v>2208691.44</v>
      </c>
      <c r="Y69" s="51">
        <f t="shared" si="109"/>
        <v>2208691.44</v>
      </c>
      <c r="Z69" s="51">
        <f t="shared" si="110"/>
        <v>2208691.44</v>
      </c>
      <c r="AA69" s="51">
        <f t="shared" si="111"/>
        <v>2208691.44</v>
      </c>
      <c r="AB69" s="51">
        <f t="shared" si="112"/>
        <v>2208691.44</v>
      </c>
      <c r="AC69" s="51">
        <f t="shared" si="113"/>
        <v>2208691.44</v>
      </c>
      <c r="AD69" s="51">
        <f t="shared" si="114"/>
        <v>2208691.44</v>
      </c>
      <c r="AE69" s="51">
        <f t="shared" si="115"/>
        <v>2208691.44</v>
      </c>
      <c r="AF69" s="51">
        <f t="shared" si="116"/>
        <v>2208691.44</v>
      </c>
      <c r="AH69" s="92">
        <f>[20]Additions!Q118</f>
        <v>0</v>
      </c>
      <c r="AI69" s="92">
        <f>[20]Additions!R118</f>
        <v>0</v>
      </c>
      <c r="AJ69" s="92">
        <f>[20]Additions!S118</f>
        <v>0</v>
      </c>
      <c r="AK69" s="92">
        <f>[20]Additions!T118</f>
        <v>0</v>
      </c>
      <c r="AL69" s="92">
        <f>[20]Additions!U118</f>
        <v>0</v>
      </c>
      <c r="AM69" s="92">
        <f>[20]Additions!V118</f>
        <v>0</v>
      </c>
      <c r="AN69" s="93">
        <f>SUM($AH69:$AM69)/SUM($AH$80:$AM$80)*'Capital Spending'!J$8*$AN$1</f>
        <v>0</v>
      </c>
      <c r="AO69" s="93">
        <f>SUM($AH69:$AM69)/SUM($AH$80:$AM$80)*'Capital Spending'!K$8*$AN$1</f>
        <v>0</v>
      </c>
      <c r="AP69" s="93">
        <f>SUM($AH69:$AM69)/SUM($AH$80:$AM$80)*'Capital Spending'!L$8*$AN$1</f>
        <v>0</v>
      </c>
      <c r="AQ69" s="93">
        <f>SUM($AH69:$AM69)/SUM($AH$80:$AM$80)*'Capital Spending'!M$8*$AN$1</f>
        <v>0</v>
      </c>
      <c r="AR69" s="93">
        <f>SUM($AH69:$AM69)/SUM($AH$80:$AM$80)*'Capital Spending'!N$8*$AN$1</f>
        <v>0</v>
      </c>
      <c r="AS69" s="93">
        <f>SUM($AH69:$AM69)/SUM($AH$80:$AM$80)*'Capital Spending'!O$8*$AN$1</f>
        <v>0</v>
      </c>
      <c r="AT69" s="93">
        <f>SUM($AH69:$AM69)/SUM($AH$80:$AM$80)*'Capital Spending'!P$8*$AN$1</f>
        <v>0</v>
      </c>
      <c r="AU69" s="93">
        <f>SUM($AH69:$AM69)/SUM($AH$80:$AM$80)*'Capital Spending'!Q$8*$AN$1</f>
        <v>0</v>
      </c>
      <c r="AV69" s="93">
        <f>SUM($AH69:$AM69)/SUM($AH$80:$AM$80)*'Capital Spending'!R$8*$AN$1</f>
        <v>0</v>
      </c>
      <c r="AW69" s="93">
        <f>SUM($AH69:$AM69)/SUM($AH$80:$AM$80)*'Capital Spending'!S$8*$AN$1</f>
        <v>0</v>
      </c>
      <c r="AX69" s="93">
        <f>SUM($AH69:$AM69)/SUM($AH$80:$AM$80)*'Capital Spending'!T$8*$AN$1</f>
        <v>0</v>
      </c>
      <c r="AY69" s="93">
        <f>SUM($AH69:$AM69)/SUM($AH$80:$AM$80)*'Capital Spending'!U$8*$AN$1</f>
        <v>0</v>
      </c>
      <c r="AZ69" s="93">
        <f>SUM($AH69:$AM69)/SUM($AH$80:$AM$80)*'Capital Spending'!V$8*$AN$1</f>
        <v>0</v>
      </c>
      <c r="BA69" s="93">
        <f>SUM($AH69:$AM69)/SUM($AH$80:$AM$80)*'Capital Spending'!W$8*$AN$1</f>
        <v>0</v>
      </c>
      <c r="BB69" s="93">
        <f>SUM($AH69:$AM69)/SUM($AH$80:$AM$80)*'Capital Spending'!X$8*$AN$1</f>
        <v>0</v>
      </c>
      <c r="BC69" s="93">
        <f>SUM($AH69:$AM69)/SUM($AH$80:$AM$80)*'Capital Spending'!Y$8*$AN$1</f>
        <v>0</v>
      </c>
      <c r="BD69" s="93">
        <f>SUM($AH69:$AM69)/SUM($AH$80:$AM$80)*'Capital Spending'!Z$8*$AN$1</f>
        <v>0</v>
      </c>
      <c r="BE69" s="93">
        <f>SUM($AH69:$AM69)/SUM($AH$80:$AM$80)*'Capital Spending'!AA$8*$AN$1</f>
        <v>0</v>
      </c>
      <c r="BF69" s="93">
        <f>SUM($AH69:$AM69)/SUM($AH$80:$AM$80)*'Capital Spending'!AB$8*$AN$1</f>
        <v>0</v>
      </c>
      <c r="BG69" s="93">
        <f>SUM($AH69:$AM69)/SUM($AH$80:$AM$80)*'Capital Spending'!AC$8*$AN$1</f>
        <v>0</v>
      </c>
      <c r="BH69" s="93">
        <f>SUM($AH69:$AM69)/SUM($AH$80:$AM$80)*'Capital Spending'!AD$8*$AN$1</f>
        <v>0</v>
      </c>
      <c r="BI69" s="18"/>
      <c r="BJ69" s="101">
        <f t="shared" si="138"/>
        <v>0</v>
      </c>
      <c r="BK69" s="92">
        <f>'[20]Asset Retirements'!Q118</f>
        <v>0</v>
      </c>
      <c r="BL69" s="92">
        <f>'[20]Asset Retirements'!R118</f>
        <v>0</v>
      </c>
      <c r="BM69" s="92">
        <f>'[20]Asset Retirements'!S118</f>
        <v>0</v>
      </c>
      <c r="BN69" s="92">
        <f>'[20]Asset Retirements'!T118</f>
        <v>0</v>
      </c>
      <c r="BO69" s="92">
        <f>'[20]Asset Retirements'!U118</f>
        <v>0</v>
      </c>
      <c r="BP69" s="92">
        <f>'[20]Asset Retirements'!V118</f>
        <v>0</v>
      </c>
      <c r="BQ69" s="51">
        <f t="shared" si="139"/>
        <v>0</v>
      </c>
      <c r="BR69" s="51">
        <f t="shared" si="117"/>
        <v>0</v>
      </c>
      <c r="BS69" s="51">
        <f t="shared" si="118"/>
        <v>0</v>
      </c>
      <c r="BT69" s="51">
        <f t="shared" si="119"/>
        <v>0</v>
      </c>
      <c r="BU69" s="51">
        <f t="shared" si="120"/>
        <v>0</v>
      </c>
      <c r="BV69" s="51">
        <f t="shared" si="121"/>
        <v>0</v>
      </c>
      <c r="BW69" s="51">
        <f t="shared" si="122"/>
        <v>0</v>
      </c>
      <c r="BX69" s="51">
        <f t="shared" si="123"/>
        <v>0</v>
      </c>
      <c r="BY69" s="51">
        <f t="shared" si="124"/>
        <v>0</v>
      </c>
      <c r="BZ69" s="51">
        <f t="shared" si="125"/>
        <v>0</v>
      </c>
      <c r="CA69" s="51">
        <f t="shared" si="126"/>
        <v>0</v>
      </c>
      <c r="CB69" s="51">
        <f t="shared" si="127"/>
        <v>0</v>
      </c>
      <c r="CC69" s="51">
        <f t="shared" si="128"/>
        <v>0</v>
      </c>
      <c r="CD69" s="51">
        <f t="shared" si="129"/>
        <v>0</v>
      </c>
      <c r="CE69" s="51">
        <f t="shared" si="130"/>
        <v>0</v>
      </c>
      <c r="CF69" s="51">
        <f t="shared" si="131"/>
        <v>0</v>
      </c>
      <c r="CG69" s="51">
        <f t="shared" si="132"/>
        <v>0</v>
      </c>
      <c r="CH69" s="51">
        <f t="shared" si="133"/>
        <v>0</v>
      </c>
      <c r="CI69" s="51">
        <f t="shared" si="134"/>
        <v>0</v>
      </c>
      <c r="CJ69" s="51">
        <f t="shared" si="135"/>
        <v>0</v>
      </c>
      <c r="CK69" s="51">
        <f t="shared" si="136"/>
        <v>0</v>
      </c>
      <c r="CL69" s="18"/>
      <c r="CM69" s="92">
        <f>'[20]Assset Transfers Adjustments'!Q118</f>
        <v>0</v>
      </c>
      <c r="CN69" s="92">
        <f>'[20]Assset Transfers Adjustments'!R118</f>
        <v>0</v>
      </c>
      <c r="CO69" s="92">
        <f>'[20]Assset Transfers Adjustments'!S118</f>
        <v>0</v>
      </c>
      <c r="CP69" s="92">
        <f>'[20]Assset Transfers Adjustments'!T118</f>
        <v>0</v>
      </c>
      <c r="CQ69" s="92">
        <f>'[20]Assset Transfers Adjustments'!U118</f>
        <v>0</v>
      </c>
      <c r="CR69" s="92">
        <f>'[20]Assset Transfers Adjustments'!V118</f>
        <v>0</v>
      </c>
      <c r="CS69" s="17">
        <v>0</v>
      </c>
      <c r="CT69" s="17">
        <v>0</v>
      </c>
      <c r="CU69" s="17">
        <v>0</v>
      </c>
      <c r="CV69" s="17">
        <v>0</v>
      </c>
      <c r="CW69" s="17">
        <v>0</v>
      </c>
      <c r="CX69" s="17">
        <v>0</v>
      </c>
      <c r="CY69" s="18">
        <v>0</v>
      </c>
      <c r="CZ69" s="18">
        <v>0</v>
      </c>
      <c r="DA69" s="18">
        <v>0</v>
      </c>
      <c r="DB69" s="18"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/>
    </row>
    <row r="70" spans="1:118">
      <c r="A70" s="87">
        <v>39903</v>
      </c>
      <c r="B70" s="60" t="s">
        <v>23</v>
      </c>
      <c r="C70" s="51">
        <f t="shared" si="140"/>
        <v>338087.79</v>
      </c>
      <c r="D70" s="51">
        <f t="shared" si="141"/>
        <v>338087.79</v>
      </c>
      <c r="E70" s="92">
        <f>'[20]Asset End Balances'!P119</f>
        <v>338087.79</v>
      </c>
      <c r="F70" s="51">
        <f t="shared" si="90"/>
        <v>338087.79</v>
      </c>
      <c r="G70" s="51">
        <f t="shared" si="91"/>
        <v>338087.79</v>
      </c>
      <c r="H70" s="51">
        <f t="shared" si="92"/>
        <v>338087.79</v>
      </c>
      <c r="I70" s="51">
        <f t="shared" si="93"/>
        <v>338087.79</v>
      </c>
      <c r="J70" s="51">
        <f t="shared" si="94"/>
        <v>338087.79</v>
      </c>
      <c r="K70" s="51">
        <f t="shared" si="95"/>
        <v>338087.79</v>
      </c>
      <c r="L70" s="51">
        <f t="shared" si="96"/>
        <v>338087.79</v>
      </c>
      <c r="M70" s="51">
        <f t="shared" si="97"/>
        <v>338087.79</v>
      </c>
      <c r="N70" s="51">
        <f t="shared" si="98"/>
        <v>338087.79</v>
      </c>
      <c r="O70" s="51">
        <f t="shared" si="99"/>
        <v>338087.79</v>
      </c>
      <c r="P70" s="51">
        <f t="shared" si="100"/>
        <v>338087.79</v>
      </c>
      <c r="Q70" s="51">
        <f t="shared" si="101"/>
        <v>338087.79</v>
      </c>
      <c r="R70" s="51">
        <f t="shared" si="102"/>
        <v>338087.79</v>
      </c>
      <c r="S70" s="51">
        <f t="shared" si="103"/>
        <v>338087.79</v>
      </c>
      <c r="T70" s="51">
        <f t="shared" si="104"/>
        <v>338087.79</v>
      </c>
      <c r="U70" s="51">
        <f t="shared" si="105"/>
        <v>338087.79</v>
      </c>
      <c r="V70" s="51">
        <f t="shared" si="106"/>
        <v>338087.79</v>
      </c>
      <c r="W70" s="51">
        <f t="shared" si="107"/>
        <v>338087.79</v>
      </c>
      <c r="X70" s="51">
        <f t="shared" si="108"/>
        <v>338087.79</v>
      </c>
      <c r="Y70" s="51">
        <f t="shared" si="109"/>
        <v>338087.79</v>
      </c>
      <c r="Z70" s="51">
        <f t="shared" si="110"/>
        <v>338087.79</v>
      </c>
      <c r="AA70" s="51">
        <f t="shared" si="111"/>
        <v>338087.79</v>
      </c>
      <c r="AB70" s="51">
        <f t="shared" si="112"/>
        <v>338087.79</v>
      </c>
      <c r="AC70" s="51">
        <f t="shared" si="113"/>
        <v>338087.79</v>
      </c>
      <c r="AD70" s="51">
        <f t="shared" si="114"/>
        <v>338087.79</v>
      </c>
      <c r="AE70" s="51">
        <f t="shared" si="115"/>
        <v>338087.79</v>
      </c>
      <c r="AF70" s="51">
        <f t="shared" si="116"/>
        <v>338087.79</v>
      </c>
      <c r="AG70" s="3"/>
      <c r="AH70" s="92">
        <f>[20]Additions!Q119</f>
        <v>0</v>
      </c>
      <c r="AI70" s="92">
        <f>[20]Additions!R119</f>
        <v>0</v>
      </c>
      <c r="AJ70" s="92">
        <f>[20]Additions!S119</f>
        <v>0</v>
      </c>
      <c r="AK70" s="92">
        <f>[20]Additions!T119</f>
        <v>0</v>
      </c>
      <c r="AL70" s="92">
        <f>[20]Additions!U119</f>
        <v>0</v>
      </c>
      <c r="AM70" s="92">
        <f>[20]Additions!V119</f>
        <v>0</v>
      </c>
      <c r="AN70" s="93">
        <f>SUM($AH70:$AM70)/SUM($AH$80:$AM$80)*'Capital Spending'!J$8*$AN$1</f>
        <v>0</v>
      </c>
      <c r="AO70" s="93">
        <f>SUM($AH70:$AM70)/SUM($AH$80:$AM$80)*'Capital Spending'!K$8*$AN$1</f>
        <v>0</v>
      </c>
      <c r="AP70" s="93">
        <f>SUM($AH70:$AM70)/SUM($AH$80:$AM$80)*'Capital Spending'!L$8*$AN$1</f>
        <v>0</v>
      </c>
      <c r="AQ70" s="93">
        <f>SUM($AH70:$AM70)/SUM($AH$80:$AM$80)*'Capital Spending'!M$8*$AN$1</f>
        <v>0</v>
      </c>
      <c r="AR70" s="93">
        <f>SUM($AH70:$AM70)/SUM($AH$80:$AM$80)*'Capital Spending'!N$8*$AN$1</f>
        <v>0</v>
      </c>
      <c r="AS70" s="93">
        <f>SUM($AH70:$AM70)/SUM($AH$80:$AM$80)*'Capital Spending'!O$8*$AN$1</f>
        <v>0</v>
      </c>
      <c r="AT70" s="93">
        <f>SUM($AH70:$AM70)/SUM($AH$80:$AM$80)*'Capital Spending'!P$8*$AN$1</f>
        <v>0</v>
      </c>
      <c r="AU70" s="93">
        <f>SUM($AH70:$AM70)/SUM($AH$80:$AM$80)*'Capital Spending'!Q$8*$AN$1</f>
        <v>0</v>
      </c>
      <c r="AV70" s="93">
        <f>SUM($AH70:$AM70)/SUM($AH$80:$AM$80)*'Capital Spending'!R$8*$AN$1</f>
        <v>0</v>
      </c>
      <c r="AW70" s="93">
        <f>SUM($AH70:$AM70)/SUM($AH$80:$AM$80)*'Capital Spending'!S$8*$AN$1</f>
        <v>0</v>
      </c>
      <c r="AX70" s="93">
        <f>SUM($AH70:$AM70)/SUM($AH$80:$AM$80)*'Capital Spending'!T$8*$AN$1</f>
        <v>0</v>
      </c>
      <c r="AY70" s="93">
        <f>SUM($AH70:$AM70)/SUM($AH$80:$AM$80)*'Capital Spending'!U$8*$AN$1</f>
        <v>0</v>
      </c>
      <c r="AZ70" s="93">
        <f>SUM($AH70:$AM70)/SUM($AH$80:$AM$80)*'Capital Spending'!V$8*$AN$1</f>
        <v>0</v>
      </c>
      <c r="BA70" s="93">
        <f>SUM($AH70:$AM70)/SUM($AH$80:$AM$80)*'Capital Spending'!W$8*$AN$1</f>
        <v>0</v>
      </c>
      <c r="BB70" s="93">
        <f>SUM($AH70:$AM70)/SUM($AH$80:$AM$80)*'Capital Spending'!X$8*$AN$1</f>
        <v>0</v>
      </c>
      <c r="BC70" s="93">
        <f>SUM($AH70:$AM70)/SUM($AH$80:$AM$80)*'Capital Spending'!Y$8*$AN$1</f>
        <v>0</v>
      </c>
      <c r="BD70" s="93">
        <f>SUM($AH70:$AM70)/SUM($AH$80:$AM$80)*'Capital Spending'!Z$8*$AN$1</f>
        <v>0</v>
      </c>
      <c r="BE70" s="93">
        <f>SUM($AH70:$AM70)/SUM($AH$80:$AM$80)*'Capital Spending'!AA$8*$AN$1</f>
        <v>0</v>
      </c>
      <c r="BF70" s="93">
        <f>SUM($AH70:$AM70)/SUM($AH$80:$AM$80)*'Capital Spending'!AB$8*$AN$1</f>
        <v>0</v>
      </c>
      <c r="BG70" s="93">
        <f>SUM($AH70:$AM70)/SUM($AH$80:$AM$80)*'Capital Spending'!AC$8*$AN$1</f>
        <v>0</v>
      </c>
      <c r="BH70" s="93">
        <f>SUM($AH70:$AM70)/SUM($AH$80:$AM$80)*'Capital Spending'!AD$8*$AN$1</f>
        <v>0</v>
      </c>
      <c r="BI70" s="18"/>
      <c r="BJ70" s="101">
        <f t="shared" si="138"/>
        <v>0</v>
      </c>
      <c r="BK70" s="92">
        <f>'[20]Asset Retirements'!Q119</f>
        <v>0</v>
      </c>
      <c r="BL70" s="92">
        <f>'[20]Asset Retirements'!R119</f>
        <v>0</v>
      </c>
      <c r="BM70" s="92">
        <f>'[20]Asset Retirements'!S119</f>
        <v>0</v>
      </c>
      <c r="BN70" s="92">
        <f>'[20]Asset Retirements'!T119</f>
        <v>0</v>
      </c>
      <c r="BO70" s="92">
        <f>'[20]Asset Retirements'!U119</f>
        <v>0</v>
      </c>
      <c r="BP70" s="92">
        <f>'[20]Asset Retirements'!V119</f>
        <v>0</v>
      </c>
      <c r="BQ70" s="51">
        <f t="shared" si="139"/>
        <v>0</v>
      </c>
      <c r="BR70" s="51">
        <f t="shared" si="117"/>
        <v>0</v>
      </c>
      <c r="BS70" s="51">
        <f t="shared" si="118"/>
        <v>0</v>
      </c>
      <c r="BT70" s="51">
        <f t="shared" si="119"/>
        <v>0</v>
      </c>
      <c r="BU70" s="51">
        <f t="shared" si="120"/>
        <v>0</v>
      </c>
      <c r="BV70" s="51">
        <f t="shared" si="121"/>
        <v>0</v>
      </c>
      <c r="BW70" s="51">
        <f t="shared" si="122"/>
        <v>0</v>
      </c>
      <c r="BX70" s="51">
        <f t="shared" si="123"/>
        <v>0</v>
      </c>
      <c r="BY70" s="51">
        <f t="shared" si="124"/>
        <v>0</v>
      </c>
      <c r="BZ70" s="51">
        <f t="shared" si="125"/>
        <v>0</v>
      </c>
      <c r="CA70" s="51">
        <f t="shared" si="126"/>
        <v>0</v>
      </c>
      <c r="CB70" s="51">
        <f t="shared" si="127"/>
        <v>0</v>
      </c>
      <c r="CC70" s="51">
        <f t="shared" si="128"/>
        <v>0</v>
      </c>
      <c r="CD70" s="51">
        <f t="shared" si="129"/>
        <v>0</v>
      </c>
      <c r="CE70" s="51">
        <f t="shared" si="130"/>
        <v>0</v>
      </c>
      <c r="CF70" s="51">
        <f t="shared" si="131"/>
        <v>0</v>
      </c>
      <c r="CG70" s="51">
        <f t="shared" si="132"/>
        <v>0</v>
      </c>
      <c r="CH70" s="51">
        <f t="shared" si="133"/>
        <v>0</v>
      </c>
      <c r="CI70" s="51">
        <f t="shared" si="134"/>
        <v>0</v>
      </c>
      <c r="CJ70" s="51">
        <f t="shared" si="135"/>
        <v>0</v>
      </c>
      <c r="CK70" s="51">
        <f t="shared" si="136"/>
        <v>0</v>
      </c>
      <c r="CL70" s="18"/>
      <c r="CM70" s="92">
        <f>'[20]Assset Transfers Adjustments'!Q119</f>
        <v>0</v>
      </c>
      <c r="CN70" s="92">
        <f>'[20]Assset Transfers Adjustments'!R119</f>
        <v>0</v>
      </c>
      <c r="CO70" s="92">
        <f>'[20]Assset Transfers Adjustments'!S119</f>
        <v>0</v>
      </c>
      <c r="CP70" s="92">
        <f>'[20]Assset Transfers Adjustments'!T119</f>
        <v>0</v>
      </c>
      <c r="CQ70" s="92">
        <f>'[20]Assset Transfers Adjustments'!U119</f>
        <v>0</v>
      </c>
      <c r="CR70" s="92">
        <f>'[20]Assset Transfers Adjustments'!V119</f>
        <v>0</v>
      </c>
      <c r="CS70" s="17">
        <v>0</v>
      </c>
      <c r="CT70" s="17">
        <v>0</v>
      </c>
      <c r="CU70" s="17">
        <v>0</v>
      </c>
      <c r="CV70" s="17">
        <v>0</v>
      </c>
      <c r="CW70" s="17">
        <v>0</v>
      </c>
      <c r="CX70" s="17">
        <v>0</v>
      </c>
      <c r="CY70" s="18">
        <v>0</v>
      </c>
      <c r="CZ70" s="18">
        <v>0</v>
      </c>
      <c r="DA70" s="18">
        <v>0</v>
      </c>
      <c r="DB70" s="18"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/>
    </row>
    <row r="71" spans="1:118">
      <c r="A71" s="87">
        <v>39906</v>
      </c>
      <c r="B71" s="60" t="s">
        <v>26</v>
      </c>
      <c r="C71" s="51">
        <f t="shared" si="140"/>
        <v>742504.32397239492</v>
      </c>
      <c r="D71" s="51">
        <f t="shared" si="141"/>
        <v>1352730.9251759718</v>
      </c>
      <c r="E71" s="92">
        <f>'[20]Asset End Balances'!P120</f>
        <v>426237.4</v>
      </c>
      <c r="F71" s="51">
        <f t="shared" si="90"/>
        <v>426237.4</v>
      </c>
      <c r="G71" s="51">
        <f t="shared" si="91"/>
        <v>426237.4</v>
      </c>
      <c r="H71" s="51">
        <f t="shared" si="92"/>
        <v>792276.94</v>
      </c>
      <c r="I71" s="51">
        <f t="shared" si="93"/>
        <v>792276.94</v>
      </c>
      <c r="J71" s="51">
        <f t="shared" si="94"/>
        <v>792276.94</v>
      </c>
      <c r="K71" s="51">
        <f t="shared" si="95"/>
        <v>792276.94</v>
      </c>
      <c r="L71" s="51">
        <f t="shared" si="96"/>
        <v>813671.79191352462</v>
      </c>
      <c r="M71" s="51">
        <f t="shared" si="97"/>
        <v>835176.17145299749</v>
      </c>
      <c r="N71" s="51">
        <f t="shared" si="98"/>
        <v>856549.10003451724</v>
      </c>
      <c r="O71" s="51">
        <f t="shared" si="99"/>
        <v>877942.90186966944</v>
      </c>
      <c r="P71" s="51">
        <f t="shared" si="100"/>
        <v>899209.09430540306</v>
      </c>
      <c r="Q71" s="51">
        <f t="shared" si="101"/>
        <v>922187.19206502289</v>
      </c>
      <c r="R71" s="51">
        <f t="shared" si="102"/>
        <v>950216.96810271509</v>
      </c>
      <c r="S71" s="51">
        <f t="shared" si="103"/>
        <v>949896.56064800953</v>
      </c>
      <c r="T71" s="51">
        <f t="shared" si="104"/>
        <v>1146759.3069584477</v>
      </c>
      <c r="U71" s="51">
        <f t="shared" si="105"/>
        <v>1147280.4495944923</v>
      </c>
      <c r="V71" s="51">
        <f t="shared" si="106"/>
        <v>1288078.3227341527</v>
      </c>
      <c r="W71" s="51">
        <f t="shared" si="107"/>
        <v>1288226.7320650232</v>
      </c>
      <c r="X71" s="51">
        <f t="shared" si="108"/>
        <v>1309621.5839785477</v>
      </c>
      <c r="Y71" s="51">
        <f t="shared" si="109"/>
        <v>1331125.9635180205</v>
      </c>
      <c r="Z71" s="51">
        <f t="shared" si="110"/>
        <v>1352498.8920995402</v>
      </c>
      <c r="AA71" s="51">
        <f t="shared" si="111"/>
        <v>1373892.6939346925</v>
      </c>
      <c r="AB71" s="51">
        <f t="shared" si="112"/>
        <v>1395158.8863704263</v>
      </c>
      <c r="AC71" s="51">
        <f t="shared" si="113"/>
        <v>1418136.9841300461</v>
      </c>
      <c r="AD71" s="51">
        <f t="shared" si="114"/>
        <v>1446166.7601677382</v>
      </c>
      <c r="AE71" s="51">
        <f t="shared" si="115"/>
        <v>1445846.3527130326</v>
      </c>
      <c r="AF71" s="51">
        <f t="shared" si="116"/>
        <v>1642709.0990234707</v>
      </c>
      <c r="AH71" s="92">
        <f>[20]Additions!Q120</f>
        <v>0</v>
      </c>
      <c r="AI71" s="92">
        <f>[20]Additions!R120</f>
        <v>0</v>
      </c>
      <c r="AJ71" s="92">
        <f>[20]Additions!S120</f>
        <v>366039.54</v>
      </c>
      <c r="AK71" s="92">
        <f>[20]Additions!T120</f>
        <v>0</v>
      </c>
      <c r="AL71" s="92">
        <f>[20]Additions!U120</f>
        <v>0</v>
      </c>
      <c r="AM71" s="92">
        <f>[20]Additions!V120</f>
        <v>0</v>
      </c>
      <c r="AN71" s="93">
        <f>SUM($AH71:$AM71)/SUM($AH$80:$AM$80)*'Capital Spending'!J$8*$AN$1</f>
        <v>21394.851913524657</v>
      </c>
      <c r="AO71" s="93">
        <f>SUM($AH71:$AM71)/SUM($AH$80:$AM$80)*'Capital Spending'!K$8*$AN$1</f>
        <v>21504.37953947284</v>
      </c>
      <c r="AP71" s="93">
        <f>SUM($AH71:$AM71)/SUM($AH$80:$AM$80)*'Capital Spending'!L$8*$AN$1</f>
        <v>21372.928581519729</v>
      </c>
      <c r="AQ71" s="93">
        <f>SUM($AH71:$AM71)/SUM($AH$80:$AM$80)*'Capital Spending'!M$8*$AN$1</f>
        <v>21393.80183515223</v>
      </c>
      <c r="AR71" s="93">
        <f>SUM($AH71:$AM71)/SUM($AH$80:$AM$80)*'Capital Spending'!N$8*$AN$1</f>
        <v>21266.192435733665</v>
      </c>
      <c r="AS71" s="93">
        <f>SUM($AH71:$AM71)/SUM($AH$80:$AM$80)*'Capital Spending'!O$8*$AN$1</f>
        <v>22978.097759619799</v>
      </c>
      <c r="AT71" s="93">
        <f>SUM($AH71:$AM71)/SUM($AH$80:$AM$80)*'Capital Spending'!P$8*$AN$1</f>
        <v>28029.776037692172</v>
      </c>
      <c r="AU71" s="93">
        <f>SUM($AH71:$AM71)/SUM($AH$80:$AM$80)*'Capital Spending'!Q$8*$AN$1</f>
        <v>-320.40745470558721</v>
      </c>
      <c r="AV71" s="93">
        <f>SUM($AH71:$AM71)/SUM($AH$80:$AM$80)*'Capital Spending'!R$8*$AN$1</f>
        <v>196862.74631043812</v>
      </c>
      <c r="AW71" s="93">
        <f>SUM($AH71:$AM71)/SUM($AH$80:$AM$80)*'Capital Spending'!S$8*$AN$1</f>
        <v>521.14263604456119</v>
      </c>
      <c r="AX71" s="93">
        <f>SUM($AH71:$AM71)/SUM($AH$80:$AM$80)*'Capital Spending'!T$8*$AN$1</f>
        <v>140797.87313966031</v>
      </c>
      <c r="AY71" s="93">
        <f>SUM($AH71:$AM71)/SUM($AH$80:$AM$80)*'Capital Spending'!U$8*$AN$1</f>
        <v>148.40933087044732</v>
      </c>
      <c r="AZ71" s="93">
        <f>SUM($AH71:$AM71)/SUM($AH$80:$AM$80)*'Capital Spending'!V$8*$AN$1</f>
        <v>21394.851913524657</v>
      </c>
      <c r="BA71" s="93">
        <f>SUM($AH71:$AM71)/SUM($AH$80:$AM$80)*'Capital Spending'!W$8*$AN$1</f>
        <v>21504.37953947284</v>
      </c>
      <c r="BB71" s="93">
        <f>SUM($AH71:$AM71)/SUM($AH$80:$AM$80)*'Capital Spending'!X$8*$AN$1</f>
        <v>21372.928581519729</v>
      </c>
      <c r="BC71" s="93">
        <f>SUM($AH71:$AM71)/SUM($AH$80:$AM$80)*'Capital Spending'!Y$8*$AN$1</f>
        <v>21393.80183515223</v>
      </c>
      <c r="BD71" s="93">
        <f>SUM($AH71:$AM71)/SUM($AH$80:$AM$80)*'Capital Spending'!Z$8*$AN$1</f>
        <v>21266.192435733665</v>
      </c>
      <c r="BE71" s="93">
        <f>SUM($AH71:$AM71)/SUM($AH$80:$AM$80)*'Capital Spending'!AA$8*$AN$1</f>
        <v>22978.097759619799</v>
      </c>
      <c r="BF71" s="93">
        <f>SUM($AH71:$AM71)/SUM($AH$80:$AM$80)*'Capital Spending'!AB$8*$AN$1</f>
        <v>28029.776037692172</v>
      </c>
      <c r="BG71" s="93">
        <f>SUM($AH71:$AM71)/SUM($AH$80:$AM$80)*'Capital Spending'!AC$8*$AN$1</f>
        <v>-320.40745470558721</v>
      </c>
      <c r="BH71" s="93">
        <f>SUM($AH71:$AM71)/SUM($AH$80:$AM$80)*'Capital Spending'!AD$8*$AN$1</f>
        <v>196862.74631043812</v>
      </c>
      <c r="BI71" s="18"/>
      <c r="BJ71" s="101">
        <f t="shared" si="138"/>
        <v>0</v>
      </c>
      <c r="BK71" s="92">
        <f>'[20]Asset Retirements'!Q120</f>
        <v>0</v>
      </c>
      <c r="BL71" s="92">
        <f>'[20]Asset Retirements'!R120</f>
        <v>0</v>
      </c>
      <c r="BM71" s="92">
        <f>'[20]Asset Retirements'!S120</f>
        <v>0</v>
      </c>
      <c r="BN71" s="92">
        <f>'[20]Asset Retirements'!T120</f>
        <v>0</v>
      </c>
      <c r="BO71" s="92">
        <f>'[20]Asset Retirements'!U120</f>
        <v>0</v>
      </c>
      <c r="BP71" s="92">
        <f>'[20]Asset Retirements'!V120</f>
        <v>0</v>
      </c>
      <c r="BQ71" s="51">
        <f t="shared" si="139"/>
        <v>0</v>
      </c>
      <c r="BR71" s="51">
        <f t="shared" si="117"/>
        <v>0</v>
      </c>
      <c r="BS71" s="51">
        <f t="shared" si="118"/>
        <v>0</v>
      </c>
      <c r="BT71" s="51">
        <f t="shared" si="119"/>
        <v>0</v>
      </c>
      <c r="BU71" s="51">
        <f t="shared" si="120"/>
        <v>0</v>
      </c>
      <c r="BV71" s="51">
        <f t="shared" si="121"/>
        <v>0</v>
      </c>
      <c r="BW71" s="51">
        <f t="shared" si="122"/>
        <v>0</v>
      </c>
      <c r="BX71" s="51">
        <f t="shared" si="123"/>
        <v>0</v>
      </c>
      <c r="BY71" s="51">
        <f t="shared" si="124"/>
        <v>0</v>
      </c>
      <c r="BZ71" s="51">
        <f t="shared" si="125"/>
        <v>0</v>
      </c>
      <c r="CA71" s="51">
        <f t="shared" si="126"/>
        <v>0</v>
      </c>
      <c r="CB71" s="51">
        <f t="shared" si="127"/>
        <v>0</v>
      </c>
      <c r="CC71" s="51">
        <f t="shared" si="128"/>
        <v>0</v>
      </c>
      <c r="CD71" s="51">
        <f t="shared" si="129"/>
        <v>0</v>
      </c>
      <c r="CE71" s="51">
        <f t="shared" si="130"/>
        <v>0</v>
      </c>
      <c r="CF71" s="51">
        <f t="shared" si="131"/>
        <v>0</v>
      </c>
      <c r="CG71" s="51">
        <f t="shared" si="132"/>
        <v>0</v>
      </c>
      <c r="CH71" s="51">
        <f t="shared" si="133"/>
        <v>0</v>
      </c>
      <c r="CI71" s="51">
        <f t="shared" si="134"/>
        <v>0</v>
      </c>
      <c r="CJ71" s="51">
        <f t="shared" si="135"/>
        <v>0</v>
      </c>
      <c r="CK71" s="51">
        <f t="shared" si="136"/>
        <v>0</v>
      </c>
      <c r="CL71" s="18"/>
      <c r="CM71" s="92">
        <f>'[20]Assset Transfers Adjustments'!Q120</f>
        <v>0</v>
      </c>
      <c r="CN71" s="92">
        <f>'[20]Assset Transfers Adjustments'!R120</f>
        <v>0</v>
      </c>
      <c r="CO71" s="92">
        <f>'[20]Assset Transfers Adjustments'!S120</f>
        <v>0</v>
      </c>
      <c r="CP71" s="92">
        <f>'[20]Assset Transfers Adjustments'!T120</f>
        <v>0</v>
      </c>
      <c r="CQ71" s="92">
        <f>'[20]Assset Transfers Adjustments'!U120</f>
        <v>0</v>
      </c>
      <c r="CR71" s="92">
        <f>'[20]Assset Transfers Adjustments'!V120</f>
        <v>0</v>
      </c>
      <c r="CS71" s="17">
        <v>0</v>
      </c>
      <c r="CT71" s="17">
        <v>0</v>
      </c>
      <c r="CU71" s="17">
        <v>0</v>
      </c>
      <c r="CV71" s="17">
        <v>0</v>
      </c>
      <c r="CW71" s="17">
        <v>0</v>
      </c>
      <c r="CX71" s="17">
        <v>0</v>
      </c>
      <c r="CY71" s="18">
        <v>0</v>
      </c>
      <c r="CZ71" s="18">
        <v>0</v>
      </c>
      <c r="DA71" s="18">
        <v>0</v>
      </c>
      <c r="DB71" s="18">
        <v>0</v>
      </c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18">
        <v>0</v>
      </c>
      <c r="DJ71" s="18">
        <v>0</v>
      </c>
      <c r="DK71" s="18">
        <v>0</v>
      </c>
      <c r="DL71" s="18">
        <v>0</v>
      </c>
      <c r="DM71" s="18">
        <v>0</v>
      </c>
      <c r="DN71" s="18"/>
    </row>
    <row r="72" spans="1:118">
      <c r="A72" s="87">
        <v>39907</v>
      </c>
      <c r="B72" s="60" t="s">
        <v>27</v>
      </c>
      <c r="C72" s="51">
        <f t="shared" si="140"/>
        <v>0</v>
      </c>
      <c r="D72" s="51">
        <f t="shared" si="141"/>
        <v>0</v>
      </c>
      <c r="E72" s="114">
        <v>0</v>
      </c>
      <c r="F72" s="51">
        <f t="shared" si="90"/>
        <v>0</v>
      </c>
      <c r="G72" s="51">
        <f t="shared" si="91"/>
        <v>0</v>
      </c>
      <c r="H72" s="51">
        <f t="shared" si="92"/>
        <v>0</v>
      </c>
      <c r="I72" s="51">
        <f t="shared" si="93"/>
        <v>0</v>
      </c>
      <c r="J72" s="51">
        <f t="shared" si="94"/>
        <v>0</v>
      </c>
      <c r="K72" s="51">
        <f t="shared" si="95"/>
        <v>0</v>
      </c>
      <c r="L72" s="51">
        <f t="shared" si="96"/>
        <v>0</v>
      </c>
      <c r="M72" s="51">
        <f t="shared" si="97"/>
        <v>0</v>
      </c>
      <c r="N72" s="51">
        <f t="shared" si="98"/>
        <v>0</v>
      </c>
      <c r="O72" s="51">
        <f t="shared" si="99"/>
        <v>0</v>
      </c>
      <c r="P72" s="51">
        <f t="shared" si="100"/>
        <v>0</v>
      </c>
      <c r="Q72" s="51">
        <f t="shared" si="101"/>
        <v>0</v>
      </c>
      <c r="R72" s="51">
        <f t="shared" si="102"/>
        <v>0</v>
      </c>
      <c r="S72" s="51">
        <f t="shared" si="103"/>
        <v>0</v>
      </c>
      <c r="T72" s="51">
        <f t="shared" si="104"/>
        <v>0</v>
      </c>
      <c r="U72" s="51">
        <f t="shared" si="105"/>
        <v>0</v>
      </c>
      <c r="V72" s="51">
        <f t="shared" si="106"/>
        <v>0</v>
      </c>
      <c r="W72" s="51">
        <f t="shared" si="107"/>
        <v>0</v>
      </c>
      <c r="X72" s="51">
        <f t="shared" si="108"/>
        <v>0</v>
      </c>
      <c r="Y72" s="51">
        <f t="shared" si="109"/>
        <v>0</v>
      </c>
      <c r="Z72" s="51">
        <f t="shared" si="110"/>
        <v>0</v>
      </c>
      <c r="AA72" s="51">
        <f t="shared" si="111"/>
        <v>0</v>
      </c>
      <c r="AB72" s="51">
        <f t="shared" si="112"/>
        <v>0</v>
      </c>
      <c r="AC72" s="51">
        <f t="shared" si="113"/>
        <v>0</v>
      </c>
      <c r="AD72" s="51">
        <f t="shared" si="114"/>
        <v>0</v>
      </c>
      <c r="AE72" s="51">
        <f t="shared" si="115"/>
        <v>0</v>
      </c>
      <c r="AF72" s="51">
        <f t="shared" si="116"/>
        <v>0</v>
      </c>
      <c r="AH72" s="116">
        <f>0</f>
        <v>0</v>
      </c>
      <c r="AI72" s="116">
        <f>0</f>
        <v>0</v>
      </c>
      <c r="AJ72" s="116">
        <f>0</f>
        <v>0</v>
      </c>
      <c r="AK72" s="116">
        <f>0</f>
        <v>0</v>
      </c>
      <c r="AL72" s="116">
        <f>0</f>
        <v>0</v>
      </c>
      <c r="AM72" s="116">
        <f>0</f>
        <v>0</v>
      </c>
      <c r="AN72" s="93">
        <f>SUM($AH72:$AM72)/SUM($AH$80:$AM$80)*'Capital Spending'!J$8*$AN$1</f>
        <v>0</v>
      </c>
      <c r="AO72" s="93">
        <f>SUM($AH72:$AM72)/SUM($AH$80:$AM$80)*'Capital Spending'!K$8*$AN$1</f>
        <v>0</v>
      </c>
      <c r="AP72" s="93">
        <f>SUM($AH72:$AM72)/SUM($AH$80:$AM$80)*'Capital Spending'!L$8*$AN$1</f>
        <v>0</v>
      </c>
      <c r="AQ72" s="93">
        <f>SUM($AH72:$AM72)/SUM($AH$80:$AM$80)*'Capital Spending'!M$8*$AN$1</f>
        <v>0</v>
      </c>
      <c r="AR72" s="93">
        <f>SUM($AH72:$AM72)/SUM($AH$80:$AM$80)*'Capital Spending'!N$8*$AN$1</f>
        <v>0</v>
      </c>
      <c r="AS72" s="93">
        <f>SUM($AH72:$AM72)/SUM($AH$80:$AM$80)*'Capital Spending'!O$8*$AN$1</f>
        <v>0</v>
      </c>
      <c r="AT72" s="93">
        <f>SUM($AH72:$AM72)/SUM($AH$80:$AM$80)*'Capital Spending'!P$8*$AN$1</f>
        <v>0</v>
      </c>
      <c r="AU72" s="93">
        <f>SUM($AH72:$AM72)/SUM($AH$80:$AM$80)*'Capital Spending'!Q$8*$AN$1</f>
        <v>0</v>
      </c>
      <c r="AV72" s="93">
        <f>SUM($AH72:$AM72)/SUM($AH$80:$AM$80)*'Capital Spending'!R$8*$AN$1</f>
        <v>0</v>
      </c>
      <c r="AW72" s="93">
        <f>SUM($AH72:$AM72)/SUM($AH$80:$AM$80)*'Capital Spending'!S$8*$AN$1</f>
        <v>0</v>
      </c>
      <c r="AX72" s="93">
        <f>SUM($AH72:$AM72)/SUM($AH$80:$AM$80)*'Capital Spending'!T$8*$AN$1</f>
        <v>0</v>
      </c>
      <c r="AY72" s="93">
        <f>SUM($AH72:$AM72)/SUM($AH$80:$AM$80)*'Capital Spending'!U$8*$AN$1</f>
        <v>0</v>
      </c>
      <c r="AZ72" s="93">
        <f>SUM($AH72:$AM72)/SUM($AH$80:$AM$80)*'Capital Spending'!V$8*$AN$1</f>
        <v>0</v>
      </c>
      <c r="BA72" s="93">
        <f>SUM($AH72:$AM72)/SUM($AH$80:$AM$80)*'Capital Spending'!W$8*$AN$1</f>
        <v>0</v>
      </c>
      <c r="BB72" s="93">
        <f>SUM($AH72:$AM72)/SUM($AH$80:$AM$80)*'Capital Spending'!X$8*$AN$1</f>
        <v>0</v>
      </c>
      <c r="BC72" s="93">
        <f>SUM($AH72:$AM72)/SUM($AH$80:$AM$80)*'Capital Spending'!Y$8*$AN$1</f>
        <v>0</v>
      </c>
      <c r="BD72" s="93">
        <f>SUM($AH72:$AM72)/SUM($AH$80:$AM$80)*'Capital Spending'!Z$8*$AN$1</f>
        <v>0</v>
      </c>
      <c r="BE72" s="93">
        <f>SUM($AH72:$AM72)/SUM($AH$80:$AM$80)*'Capital Spending'!AA$8*$AN$1</f>
        <v>0</v>
      </c>
      <c r="BF72" s="93">
        <f>SUM($AH72:$AM72)/SUM($AH$80:$AM$80)*'Capital Spending'!AB$8*$AN$1</f>
        <v>0</v>
      </c>
      <c r="BG72" s="93">
        <f>SUM($AH72:$AM72)/SUM($AH$80:$AM$80)*'Capital Spending'!AC$8*$AN$1</f>
        <v>0</v>
      </c>
      <c r="BH72" s="93">
        <f>SUM($AH72:$AM72)/SUM($AH$80:$AM$80)*'Capital Spending'!AD$8*$AN$1</f>
        <v>0</v>
      </c>
      <c r="BI72" s="18"/>
      <c r="BJ72" s="101">
        <f t="shared" si="138"/>
        <v>0</v>
      </c>
      <c r="BK72" s="116">
        <f>0</f>
        <v>0</v>
      </c>
      <c r="BL72" s="116">
        <f>0</f>
        <v>0</v>
      </c>
      <c r="BM72" s="116">
        <f>0</f>
        <v>0</v>
      </c>
      <c r="BN72" s="116">
        <f>0</f>
        <v>0</v>
      </c>
      <c r="BO72" s="116">
        <f>0</f>
        <v>0</v>
      </c>
      <c r="BP72" s="116">
        <f>0</f>
        <v>0</v>
      </c>
      <c r="BQ72" s="51">
        <f t="shared" si="139"/>
        <v>0</v>
      </c>
      <c r="BR72" s="51">
        <f t="shared" si="117"/>
        <v>0</v>
      </c>
      <c r="BS72" s="51">
        <f t="shared" si="118"/>
        <v>0</v>
      </c>
      <c r="BT72" s="51">
        <f t="shared" si="119"/>
        <v>0</v>
      </c>
      <c r="BU72" s="51">
        <f t="shared" si="120"/>
        <v>0</v>
      </c>
      <c r="BV72" s="51">
        <f t="shared" si="121"/>
        <v>0</v>
      </c>
      <c r="BW72" s="51">
        <f t="shared" si="122"/>
        <v>0</v>
      </c>
      <c r="BX72" s="51">
        <f t="shared" si="123"/>
        <v>0</v>
      </c>
      <c r="BY72" s="51">
        <f t="shared" si="124"/>
        <v>0</v>
      </c>
      <c r="BZ72" s="51">
        <f t="shared" si="125"/>
        <v>0</v>
      </c>
      <c r="CA72" s="51">
        <f t="shared" si="126"/>
        <v>0</v>
      </c>
      <c r="CB72" s="51">
        <f t="shared" si="127"/>
        <v>0</v>
      </c>
      <c r="CC72" s="51">
        <f t="shared" si="128"/>
        <v>0</v>
      </c>
      <c r="CD72" s="51">
        <f t="shared" si="129"/>
        <v>0</v>
      </c>
      <c r="CE72" s="51">
        <f t="shared" si="130"/>
        <v>0</v>
      </c>
      <c r="CF72" s="51">
        <f t="shared" si="131"/>
        <v>0</v>
      </c>
      <c r="CG72" s="51">
        <f t="shared" si="132"/>
        <v>0</v>
      </c>
      <c r="CH72" s="51">
        <f t="shared" si="133"/>
        <v>0</v>
      </c>
      <c r="CI72" s="51">
        <f t="shared" si="134"/>
        <v>0</v>
      </c>
      <c r="CJ72" s="51">
        <f t="shared" si="135"/>
        <v>0</v>
      </c>
      <c r="CK72" s="51">
        <f t="shared" si="136"/>
        <v>0</v>
      </c>
      <c r="CL72" s="18"/>
      <c r="CM72" s="116">
        <f>0</f>
        <v>0</v>
      </c>
      <c r="CN72" s="116">
        <f>0</f>
        <v>0</v>
      </c>
      <c r="CO72" s="116">
        <f>0</f>
        <v>0</v>
      </c>
      <c r="CP72" s="116">
        <f>0</f>
        <v>0</v>
      </c>
      <c r="CQ72" s="116">
        <f>0</f>
        <v>0</v>
      </c>
      <c r="CR72" s="116">
        <f>0</f>
        <v>0</v>
      </c>
      <c r="CS72" s="17">
        <v>0</v>
      </c>
      <c r="CT72" s="17">
        <v>0</v>
      </c>
      <c r="CU72" s="17">
        <v>0</v>
      </c>
      <c r="CV72" s="17">
        <v>0</v>
      </c>
      <c r="CW72" s="17">
        <v>0</v>
      </c>
      <c r="CX72" s="17">
        <v>0</v>
      </c>
      <c r="CY72" s="18">
        <v>0</v>
      </c>
      <c r="CZ72" s="18">
        <v>0</v>
      </c>
      <c r="DA72" s="18">
        <v>0</v>
      </c>
      <c r="DB72" s="18">
        <v>0</v>
      </c>
      <c r="DC72" s="18">
        <v>0</v>
      </c>
      <c r="DD72" s="18">
        <v>0</v>
      </c>
      <c r="DE72" s="18">
        <v>0</v>
      </c>
      <c r="DF72" s="18">
        <v>0</v>
      </c>
      <c r="DG72" s="18">
        <v>0</v>
      </c>
      <c r="DH72" s="18">
        <v>0</v>
      </c>
      <c r="DI72" s="18">
        <v>0</v>
      </c>
      <c r="DJ72" s="18">
        <v>0</v>
      </c>
      <c r="DK72" s="18">
        <v>0</v>
      </c>
      <c r="DL72" s="18">
        <v>0</v>
      </c>
      <c r="DM72" s="18">
        <v>0</v>
      </c>
      <c r="DN72" s="18"/>
    </row>
    <row r="73" spans="1:118">
      <c r="A73" s="87">
        <v>39908</v>
      </c>
      <c r="B73" s="60" t="s">
        <v>28</v>
      </c>
      <c r="C73" s="51">
        <f t="shared" si="140"/>
        <v>97901400.279069602</v>
      </c>
      <c r="D73" s="51">
        <f t="shared" si="141"/>
        <v>99397820.40599148</v>
      </c>
      <c r="E73" s="92">
        <f>'[20]Asset End Balances'!P121</f>
        <v>97208743.989999995</v>
      </c>
      <c r="F73" s="51">
        <f t="shared" si="90"/>
        <v>97271599.00999999</v>
      </c>
      <c r="G73" s="51">
        <f t="shared" si="91"/>
        <v>97270375.449999988</v>
      </c>
      <c r="H73" s="51">
        <f t="shared" si="92"/>
        <v>97655808.049999982</v>
      </c>
      <c r="I73" s="51">
        <f t="shared" si="93"/>
        <v>97657798.169999987</v>
      </c>
      <c r="J73" s="51">
        <f t="shared" si="94"/>
        <v>98072862.539999992</v>
      </c>
      <c r="K73" s="51">
        <f t="shared" si="95"/>
        <v>98073605.429999992</v>
      </c>
      <c r="L73" s="51">
        <f t="shared" si="96"/>
        <v>98124156.205018774</v>
      </c>
      <c r="M73" s="51">
        <f t="shared" si="97"/>
        <v>98174965.766889647</v>
      </c>
      <c r="N73" s="51">
        <f t="shared" si="98"/>
        <v>98225464.742464885</v>
      </c>
      <c r="O73" s="51">
        <f t="shared" si="99"/>
        <v>98276013.036406636</v>
      </c>
      <c r="P73" s="51">
        <f t="shared" si="100"/>
        <v>98326259.820711106</v>
      </c>
      <c r="Q73" s="51">
        <f t="shared" si="101"/>
        <v>98380551.41641371</v>
      </c>
      <c r="R73" s="51">
        <f t="shared" si="102"/>
        <v>98446778.885901943</v>
      </c>
      <c r="S73" s="51">
        <f t="shared" si="103"/>
        <v>98446021.841860577</v>
      </c>
      <c r="T73" s="51">
        <f t="shared" si="104"/>
        <v>98911160.111503258</v>
      </c>
      <c r="U73" s="51">
        <f t="shared" si="105"/>
        <v>98912391.443426177</v>
      </c>
      <c r="V73" s="51">
        <f t="shared" si="106"/>
        <v>99245062.201652199</v>
      </c>
      <c r="W73" s="51">
        <f t="shared" si="107"/>
        <v>99245412.856413722</v>
      </c>
      <c r="X73" s="51">
        <f t="shared" si="108"/>
        <v>99295963.631432503</v>
      </c>
      <c r="Y73" s="51">
        <f t="shared" si="109"/>
        <v>99346773.193303376</v>
      </c>
      <c r="Z73" s="51">
        <f t="shared" si="110"/>
        <v>99397272.168878615</v>
      </c>
      <c r="AA73" s="51">
        <f t="shared" si="111"/>
        <v>99447820.462820366</v>
      </c>
      <c r="AB73" s="51">
        <f t="shared" si="112"/>
        <v>99498067.247124836</v>
      </c>
      <c r="AC73" s="51">
        <f t="shared" si="113"/>
        <v>99552358.842827439</v>
      </c>
      <c r="AD73" s="51">
        <f t="shared" si="114"/>
        <v>99618586.312315673</v>
      </c>
      <c r="AE73" s="51">
        <f t="shared" si="115"/>
        <v>99617829.268274307</v>
      </c>
      <c r="AF73" s="51">
        <f t="shared" si="116"/>
        <v>100082967.53791699</v>
      </c>
      <c r="AG73" s="3"/>
      <c r="AH73" s="92">
        <f>[20]Additions!Q121</f>
        <v>62855.02</v>
      </c>
      <c r="AI73" s="92">
        <f>[20]Additions!R121</f>
        <v>-1223.56</v>
      </c>
      <c r="AJ73" s="92">
        <f>[20]Additions!S121</f>
        <v>385432.6</v>
      </c>
      <c r="AK73" s="92">
        <f>[20]Additions!T121</f>
        <v>1990.12</v>
      </c>
      <c r="AL73" s="92">
        <f>[20]Additions!U121</f>
        <v>415064.37</v>
      </c>
      <c r="AM73" s="92">
        <f>[20]Additions!V121</f>
        <v>742.89</v>
      </c>
      <c r="AN73" s="93">
        <f>SUM($AH73:$AM73)/SUM($AH$80:$AM$80)*'Capital Spending'!J$8*$AN$1</f>
        <v>50550.775018779917</v>
      </c>
      <c r="AO73" s="93">
        <f>SUM($AH73:$AM73)/SUM($AH$80:$AM$80)*'Capital Spending'!K$8*$AN$1</f>
        <v>50809.56187087061</v>
      </c>
      <c r="AP73" s="93">
        <f>SUM($AH73:$AM73)/SUM($AH$80:$AM$80)*'Capital Spending'!L$8*$AN$1</f>
        <v>50498.975575235156</v>
      </c>
      <c r="AQ73" s="93">
        <f>SUM($AH73:$AM73)/SUM($AH$80:$AM$80)*'Capital Spending'!M$8*$AN$1</f>
        <v>50548.293941753946</v>
      </c>
      <c r="AR73" s="93">
        <f>SUM($AH73:$AM73)/SUM($AH$80:$AM$80)*'Capital Spending'!N$8*$AN$1</f>
        <v>50246.784304465378</v>
      </c>
      <c r="AS73" s="93">
        <f>SUM($AH73:$AM73)/SUM($AH$80:$AM$80)*'Capital Spending'!O$8*$AN$1</f>
        <v>54291.595702599654</v>
      </c>
      <c r="AT73" s="93">
        <f>SUM($AH73:$AM73)/SUM($AH$80:$AM$80)*'Capital Spending'!P$8*$AN$1</f>
        <v>66227.469488230563</v>
      </c>
      <c r="AU73" s="93">
        <f>SUM($AH73:$AM73)/SUM($AH$80:$AM$80)*'Capital Spending'!Q$8*$AN$1</f>
        <v>-757.04404137162055</v>
      </c>
      <c r="AV73" s="93">
        <f>SUM($AH73:$AM73)/SUM($AH$80:$AM$80)*'Capital Spending'!R$8*$AN$1</f>
        <v>465138.26964267355</v>
      </c>
      <c r="AW73" s="93">
        <f>SUM($AH73:$AM73)/SUM($AH$80:$AM$80)*'Capital Spending'!S$8*$AN$1</f>
        <v>1231.3319229253077</v>
      </c>
      <c r="AX73" s="93">
        <f>SUM($AH73:$AM73)/SUM($AH$80:$AM$80)*'Capital Spending'!T$8*$AN$1</f>
        <v>332670.75822602102</v>
      </c>
      <c r="AY73" s="93">
        <f>SUM($AH73:$AM73)/SUM($AH$80:$AM$80)*'Capital Spending'!U$8*$AN$1</f>
        <v>350.6547615212595</v>
      </c>
      <c r="AZ73" s="93">
        <f>SUM($AH73:$AM73)/SUM($AH$80:$AM$80)*'Capital Spending'!V$8*$AN$1</f>
        <v>50550.775018779917</v>
      </c>
      <c r="BA73" s="93">
        <f>SUM($AH73:$AM73)/SUM($AH$80:$AM$80)*'Capital Spending'!W$8*$AN$1</f>
        <v>50809.56187087061</v>
      </c>
      <c r="BB73" s="93">
        <f>SUM($AH73:$AM73)/SUM($AH$80:$AM$80)*'Capital Spending'!X$8*$AN$1</f>
        <v>50498.975575235156</v>
      </c>
      <c r="BC73" s="93">
        <f>SUM($AH73:$AM73)/SUM($AH$80:$AM$80)*'Capital Spending'!Y$8*$AN$1</f>
        <v>50548.293941753946</v>
      </c>
      <c r="BD73" s="93">
        <f>SUM($AH73:$AM73)/SUM($AH$80:$AM$80)*'Capital Spending'!Z$8*$AN$1</f>
        <v>50246.784304465378</v>
      </c>
      <c r="BE73" s="93">
        <f>SUM($AH73:$AM73)/SUM($AH$80:$AM$80)*'Capital Spending'!AA$8*$AN$1</f>
        <v>54291.595702599654</v>
      </c>
      <c r="BF73" s="93">
        <f>SUM($AH73:$AM73)/SUM($AH$80:$AM$80)*'Capital Spending'!AB$8*$AN$1</f>
        <v>66227.469488230563</v>
      </c>
      <c r="BG73" s="93">
        <f>SUM($AH73:$AM73)/SUM($AH$80:$AM$80)*'Capital Spending'!AC$8*$AN$1</f>
        <v>-757.04404137162055</v>
      </c>
      <c r="BH73" s="93">
        <f>SUM($AH73:$AM73)/SUM($AH$80:$AM$80)*'Capital Spending'!AD$8*$AN$1</f>
        <v>465138.26964267355</v>
      </c>
      <c r="BI73" s="18"/>
      <c r="BJ73" s="101">
        <f t="shared" si="138"/>
        <v>0</v>
      </c>
      <c r="BK73" s="92">
        <f>'[20]Asset Retirements'!Q121</f>
        <v>0</v>
      </c>
      <c r="BL73" s="92">
        <f>'[20]Asset Retirements'!R121</f>
        <v>0</v>
      </c>
      <c r="BM73" s="92">
        <f>'[20]Asset Retirements'!S121</f>
        <v>0</v>
      </c>
      <c r="BN73" s="92">
        <f>'[20]Asset Retirements'!T121</f>
        <v>0</v>
      </c>
      <c r="BO73" s="92">
        <f>'[20]Asset Retirements'!U121</f>
        <v>0</v>
      </c>
      <c r="BP73" s="92">
        <f>'[20]Asset Retirements'!V121</f>
        <v>0</v>
      </c>
      <c r="BQ73" s="51">
        <f t="shared" si="139"/>
        <v>0</v>
      </c>
      <c r="BR73" s="51">
        <f t="shared" si="117"/>
        <v>0</v>
      </c>
      <c r="BS73" s="51">
        <f t="shared" si="118"/>
        <v>0</v>
      </c>
      <c r="BT73" s="51">
        <f t="shared" si="119"/>
        <v>0</v>
      </c>
      <c r="BU73" s="51">
        <f t="shared" si="120"/>
        <v>0</v>
      </c>
      <c r="BV73" s="51">
        <f t="shared" si="121"/>
        <v>0</v>
      </c>
      <c r="BW73" s="51">
        <f t="shared" si="122"/>
        <v>0</v>
      </c>
      <c r="BX73" s="51">
        <f t="shared" si="123"/>
        <v>0</v>
      </c>
      <c r="BY73" s="51">
        <f t="shared" si="124"/>
        <v>0</v>
      </c>
      <c r="BZ73" s="51">
        <f t="shared" si="125"/>
        <v>0</v>
      </c>
      <c r="CA73" s="51">
        <f t="shared" si="126"/>
        <v>0</v>
      </c>
      <c r="CB73" s="51">
        <f t="shared" si="127"/>
        <v>0</v>
      </c>
      <c r="CC73" s="51">
        <f t="shared" si="128"/>
        <v>0</v>
      </c>
      <c r="CD73" s="51">
        <f t="shared" si="129"/>
        <v>0</v>
      </c>
      <c r="CE73" s="51">
        <f t="shared" si="130"/>
        <v>0</v>
      </c>
      <c r="CF73" s="51">
        <f t="shared" si="131"/>
        <v>0</v>
      </c>
      <c r="CG73" s="51">
        <f t="shared" si="132"/>
        <v>0</v>
      </c>
      <c r="CH73" s="51">
        <f t="shared" si="133"/>
        <v>0</v>
      </c>
      <c r="CI73" s="51">
        <f t="shared" si="134"/>
        <v>0</v>
      </c>
      <c r="CJ73" s="51">
        <f t="shared" si="135"/>
        <v>0</v>
      </c>
      <c r="CK73" s="51">
        <f t="shared" si="136"/>
        <v>0</v>
      </c>
      <c r="CL73" s="18"/>
      <c r="CM73" s="92">
        <f>'[20]Assset Transfers Adjustments'!Q121</f>
        <v>0</v>
      </c>
      <c r="CN73" s="92">
        <f>'[20]Assset Transfers Adjustments'!R121</f>
        <v>0</v>
      </c>
      <c r="CO73" s="92">
        <f>'[20]Assset Transfers Adjustments'!S121</f>
        <v>0</v>
      </c>
      <c r="CP73" s="92">
        <f>'[20]Assset Transfers Adjustments'!T121</f>
        <v>0</v>
      </c>
      <c r="CQ73" s="92">
        <f>'[20]Assset Transfers Adjustments'!U121</f>
        <v>0</v>
      </c>
      <c r="CR73" s="92">
        <f>'[20]Assset Transfers Adjustments'!V121</f>
        <v>0</v>
      </c>
      <c r="CS73" s="17">
        <v>0</v>
      </c>
      <c r="CT73" s="17">
        <v>0</v>
      </c>
      <c r="CU73" s="17">
        <v>0</v>
      </c>
      <c r="CV73" s="17">
        <v>0</v>
      </c>
      <c r="CW73" s="17">
        <v>0</v>
      </c>
      <c r="CX73" s="17">
        <v>0</v>
      </c>
      <c r="CY73" s="18">
        <v>0</v>
      </c>
      <c r="CZ73" s="18">
        <v>0</v>
      </c>
      <c r="DA73" s="18">
        <v>0</v>
      </c>
      <c r="DB73" s="18"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/>
    </row>
    <row r="74" spans="1:118">
      <c r="A74" s="87">
        <v>39910</v>
      </c>
      <c r="B74" s="60" t="s">
        <v>129</v>
      </c>
      <c r="C74" s="51">
        <f t="shared" si="140"/>
        <v>301110.64000000007</v>
      </c>
      <c r="D74" s="51">
        <f t="shared" si="141"/>
        <v>301110.64000000007</v>
      </c>
      <c r="E74" s="92">
        <f>'[20]Asset End Balances'!P122</f>
        <v>301110.64</v>
      </c>
      <c r="F74" s="51">
        <f t="shared" si="90"/>
        <v>301110.64</v>
      </c>
      <c r="G74" s="51">
        <f t="shared" si="91"/>
        <v>301110.64</v>
      </c>
      <c r="H74" s="51">
        <f t="shared" si="92"/>
        <v>301110.64</v>
      </c>
      <c r="I74" s="51">
        <f t="shared" si="93"/>
        <v>301110.64</v>
      </c>
      <c r="J74" s="51">
        <f t="shared" si="94"/>
        <v>301110.64</v>
      </c>
      <c r="K74" s="51">
        <f t="shared" si="95"/>
        <v>301110.64</v>
      </c>
      <c r="L74" s="51">
        <f t="shared" si="96"/>
        <v>301110.64</v>
      </c>
      <c r="M74" s="51">
        <f t="shared" si="97"/>
        <v>301110.64</v>
      </c>
      <c r="N74" s="51">
        <f t="shared" si="98"/>
        <v>301110.64</v>
      </c>
      <c r="O74" s="51">
        <f t="shared" si="99"/>
        <v>301110.64</v>
      </c>
      <c r="P74" s="51">
        <f t="shared" si="100"/>
        <v>301110.64</v>
      </c>
      <c r="Q74" s="51">
        <f t="shared" si="101"/>
        <v>301110.64</v>
      </c>
      <c r="R74" s="51">
        <f t="shared" si="102"/>
        <v>301110.64</v>
      </c>
      <c r="S74" s="51">
        <f t="shared" si="103"/>
        <v>301110.64</v>
      </c>
      <c r="T74" s="51">
        <f t="shared" si="104"/>
        <v>301110.64</v>
      </c>
      <c r="U74" s="51">
        <f t="shared" si="105"/>
        <v>301110.64</v>
      </c>
      <c r="V74" s="51">
        <f t="shared" si="106"/>
        <v>301110.64</v>
      </c>
      <c r="W74" s="51">
        <f t="shared" si="107"/>
        <v>301110.64</v>
      </c>
      <c r="X74" s="51">
        <f t="shared" si="108"/>
        <v>301110.64</v>
      </c>
      <c r="Y74" s="51">
        <f t="shared" si="109"/>
        <v>301110.64</v>
      </c>
      <c r="Z74" s="51">
        <f t="shared" si="110"/>
        <v>301110.64</v>
      </c>
      <c r="AA74" s="51">
        <f t="shared" si="111"/>
        <v>301110.64</v>
      </c>
      <c r="AB74" s="51">
        <f t="shared" si="112"/>
        <v>301110.64</v>
      </c>
      <c r="AC74" s="51">
        <f t="shared" si="113"/>
        <v>301110.64</v>
      </c>
      <c r="AD74" s="51">
        <f t="shared" si="114"/>
        <v>301110.64</v>
      </c>
      <c r="AE74" s="51">
        <f t="shared" si="115"/>
        <v>301110.64</v>
      </c>
      <c r="AF74" s="51">
        <f t="shared" si="116"/>
        <v>301110.64</v>
      </c>
      <c r="AG74" s="3"/>
      <c r="AH74" s="92">
        <f>[20]Additions!Q122</f>
        <v>0</v>
      </c>
      <c r="AI74" s="92">
        <f>[20]Additions!R122</f>
        <v>0</v>
      </c>
      <c r="AJ74" s="92">
        <f>[20]Additions!S122</f>
        <v>0</v>
      </c>
      <c r="AK74" s="92">
        <f>[20]Additions!T122</f>
        <v>0</v>
      </c>
      <c r="AL74" s="92">
        <f>[20]Additions!U122</f>
        <v>0</v>
      </c>
      <c r="AM74" s="92">
        <f>[20]Additions!V122</f>
        <v>0</v>
      </c>
      <c r="AN74" s="93">
        <f>SUM($AH74:$AM74)/SUM($AH$80:$AM$80)*'Capital Spending'!J$8*$AN$1</f>
        <v>0</v>
      </c>
      <c r="AO74" s="93">
        <f>SUM($AH74:$AM74)/SUM($AH$80:$AM$80)*'Capital Spending'!K$8*$AN$1</f>
        <v>0</v>
      </c>
      <c r="AP74" s="93">
        <f>SUM($AH74:$AM74)/SUM($AH$80:$AM$80)*'Capital Spending'!L$8*$AN$1</f>
        <v>0</v>
      </c>
      <c r="AQ74" s="93">
        <f>SUM($AH74:$AM74)/SUM($AH$80:$AM$80)*'Capital Spending'!M$8*$AN$1</f>
        <v>0</v>
      </c>
      <c r="AR74" s="93">
        <f>SUM($AH74:$AM74)/SUM($AH$80:$AM$80)*'Capital Spending'!N$8*$AN$1</f>
        <v>0</v>
      </c>
      <c r="AS74" s="93">
        <f>SUM($AH74:$AM74)/SUM($AH$80:$AM$80)*'Capital Spending'!O$8*$AN$1</f>
        <v>0</v>
      </c>
      <c r="AT74" s="93">
        <f>SUM($AH74:$AM74)/SUM($AH$80:$AM$80)*'Capital Spending'!P$8*$AN$1</f>
        <v>0</v>
      </c>
      <c r="AU74" s="93">
        <f>SUM($AH74:$AM74)/SUM($AH$80:$AM$80)*'Capital Spending'!Q$8*$AN$1</f>
        <v>0</v>
      </c>
      <c r="AV74" s="93">
        <f>SUM($AH74:$AM74)/SUM($AH$80:$AM$80)*'Capital Spending'!R$8*$AN$1</f>
        <v>0</v>
      </c>
      <c r="AW74" s="93">
        <f>SUM($AH74:$AM74)/SUM($AH$80:$AM$80)*'Capital Spending'!S$8*$AN$1</f>
        <v>0</v>
      </c>
      <c r="AX74" s="93">
        <f>SUM($AH74:$AM74)/SUM($AH$80:$AM$80)*'Capital Spending'!T$8*$AN$1</f>
        <v>0</v>
      </c>
      <c r="AY74" s="93">
        <f>SUM($AH74:$AM74)/SUM($AH$80:$AM$80)*'Capital Spending'!U$8*$AN$1</f>
        <v>0</v>
      </c>
      <c r="AZ74" s="93">
        <f>SUM($AH74:$AM74)/SUM($AH$80:$AM$80)*'Capital Spending'!V$8*$AN$1</f>
        <v>0</v>
      </c>
      <c r="BA74" s="93">
        <f>SUM($AH74:$AM74)/SUM($AH$80:$AM$80)*'Capital Spending'!W$8*$AN$1</f>
        <v>0</v>
      </c>
      <c r="BB74" s="93">
        <f>SUM($AH74:$AM74)/SUM($AH$80:$AM$80)*'Capital Spending'!X$8*$AN$1</f>
        <v>0</v>
      </c>
      <c r="BC74" s="93">
        <f>SUM($AH74:$AM74)/SUM($AH$80:$AM$80)*'Capital Spending'!Y$8*$AN$1</f>
        <v>0</v>
      </c>
      <c r="BD74" s="93">
        <f>SUM($AH74:$AM74)/SUM($AH$80:$AM$80)*'Capital Spending'!Z$8*$AN$1</f>
        <v>0</v>
      </c>
      <c r="BE74" s="93">
        <f>SUM($AH74:$AM74)/SUM($AH$80:$AM$80)*'Capital Spending'!AA$8*$AN$1</f>
        <v>0</v>
      </c>
      <c r="BF74" s="93">
        <f>SUM($AH74:$AM74)/SUM($AH$80:$AM$80)*'Capital Spending'!AB$8*$AN$1</f>
        <v>0</v>
      </c>
      <c r="BG74" s="93">
        <f>SUM($AH74:$AM74)/SUM($AH$80:$AM$80)*'Capital Spending'!AC$8*$AN$1</f>
        <v>0</v>
      </c>
      <c r="BH74" s="93">
        <f>SUM($AH74:$AM74)/SUM($AH$80:$AM$80)*'Capital Spending'!AD$8*$AN$1</f>
        <v>0</v>
      </c>
      <c r="BI74" s="18"/>
      <c r="BJ74" s="101">
        <f t="shared" si="138"/>
        <v>0</v>
      </c>
      <c r="BK74" s="92">
        <f>'[20]Asset Retirements'!Q122</f>
        <v>0</v>
      </c>
      <c r="BL74" s="92">
        <f>'[20]Asset Retirements'!R122</f>
        <v>0</v>
      </c>
      <c r="BM74" s="92">
        <f>'[20]Asset Retirements'!S122</f>
        <v>0</v>
      </c>
      <c r="BN74" s="92">
        <f>'[20]Asset Retirements'!T122</f>
        <v>0</v>
      </c>
      <c r="BO74" s="92">
        <f>'[20]Asset Retirements'!U122</f>
        <v>0</v>
      </c>
      <c r="BP74" s="92">
        <f>'[20]Asset Retirements'!V122</f>
        <v>0</v>
      </c>
      <c r="BQ74" s="51">
        <f t="shared" si="139"/>
        <v>0</v>
      </c>
      <c r="BR74" s="51">
        <f t="shared" si="117"/>
        <v>0</v>
      </c>
      <c r="BS74" s="51">
        <f t="shared" si="118"/>
        <v>0</v>
      </c>
      <c r="BT74" s="51">
        <f t="shared" si="119"/>
        <v>0</v>
      </c>
      <c r="BU74" s="51">
        <f t="shared" si="120"/>
        <v>0</v>
      </c>
      <c r="BV74" s="51">
        <f t="shared" si="121"/>
        <v>0</v>
      </c>
      <c r="BW74" s="51">
        <f t="shared" si="122"/>
        <v>0</v>
      </c>
      <c r="BX74" s="51">
        <f t="shared" si="123"/>
        <v>0</v>
      </c>
      <c r="BY74" s="51">
        <f t="shared" si="124"/>
        <v>0</v>
      </c>
      <c r="BZ74" s="51">
        <f t="shared" si="125"/>
        <v>0</v>
      </c>
      <c r="CA74" s="51">
        <f t="shared" si="126"/>
        <v>0</v>
      </c>
      <c r="CB74" s="51">
        <f t="shared" si="127"/>
        <v>0</v>
      </c>
      <c r="CC74" s="51">
        <f t="shared" si="128"/>
        <v>0</v>
      </c>
      <c r="CD74" s="51">
        <f t="shared" si="129"/>
        <v>0</v>
      </c>
      <c r="CE74" s="51">
        <f t="shared" si="130"/>
        <v>0</v>
      </c>
      <c r="CF74" s="51">
        <f t="shared" si="131"/>
        <v>0</v>
      </c>
      <c r="CG74" s="51">
        <f t="shared" si="132"/>
        <v>0</v>
      </c>
      <c r="CH74" s="51">
        <f t="shared" si="133"/>
        <v>0</v>
      </c>
      <c r="CI74" s="51">
        <f t="shared" si="134"/>
        <v>0</v>
      </c>
      <c r="CJ74" s="51">
        <f t="shared" si="135"/>
        <v>0</v>
      </c>
      <c r="CK74" s="51">
        <f t="shared" si="136"/>
        <v>0</v>
      </c>
      <c r="CL74" s="18"/>
      <c r="CM74" s="92">
        <f>'[20]Assset Transfers Adjustments'!Q122</f>
        <v>0</v>
      </c>
      <c r="CN74" s="92">
        <f>'[20]Assset Transfers Adjustments'!R122</f>
        <v>0</v>
      </c>
      <c r="CO74" s="92">
        <f>'[20]Assset Transfers Adjustments'!S122</f>
        <v>0</v>
      </c>
      <c r="CP74" s="92">
        <f>'[20]Assset Transfers Adjustments'!T122</f>
        <v>0</v>
      </c>
      <c r="CQ74" s="92">
        <f>'[20]Assset Transfers Adjustments'!U122</f>
        <v>0</v>
      </c>
      <c r="CR74" s="92">
        <f>'[20]Assset Transfers Adjustments'!V122</f>
        <v>0</v>
      </c>
      <c r="CS74" s="17">
        <v>0</v>
      </c>
      <c r="CT74" s="17">
        <v>0</v>
      </c>
      <c r="CU74" s="17">
        <v>0</v>
      </c>
      <c r="CV74" s="17">
        <v>0</v>
      </c>
      <c r="CW74" s="17">
        <v>0</v>
      </c>
      <c r="CX74" s="17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/>
    </row>
    <row r="75" spans="1:118">
      <c r="A75" s="86">
        <v>39916</v>
      </c>
      <c r="B75" s="16" t="s">
        <v>130</v>
      </c>
      <c r="C75" s="51">
        <f t="shared" si="140"/>
        <v>72356.719999999987</v>
      </c>
      <c r="D75" s="51">
        <f t="shared" si="141"/>
        <v>72356.719999999987</v>
      </c>
      <c r="E75" s="92">
        <f>'[20]Asset End Balances'!P123</f>
        <v>72356.72</v>
      </c>
      <c r="F75" s="51">
        <f t="shared" si="90"/>
        <v>72356.72</v>
      </c>
      <c r="G75" s="51">
        <f t="shared" si="91"/>
        <v>72356.72</v>
      </c>
      <c r="H75" s="51">
        <f t="shared" si="92"/>
        <v>72356.72</v>
      </c>
      <c r="I75" s="51">
        <f t="shared" si="93"/>
        <v>72356.72</v>
      </c>
      <c r="J75" s="51">
        <f t="shared" si="94"/>
        <v>72356.72</v>
      </c>
      <c r="K75" s="51">
        <f t="shared" si="95"/>
        <v>72356.72</v>
      </c>
      <c r="L75" s="51">
        <f t="shared" si="96"/>
        <v>72356.72</v>
      </c>
      <c r="M75" s="51">
        <f t="shared" si="97"/>
        <v>72356.72</v>
      </c>
      <c r="N75" s="51">
        <f t="shared" si="98"/>
        <v>72356.72</v>
      </c>
      <c r="O75" s="51">
        <f t="shared" si="99"/>
        <v>72356.72</v>
      </c>
      <c r="P75" s="51">
        <f t="shared" si="100"/>
        <v>72356.72</v>
      </c>
      <c r="Q75" s="51">
        <f t="shared" si="101"/>
        <v>72356.72</v>
      </c>
      <c r="R75" s="51">
        <f t="shared" si="102"/>
        <v>72356.72</v>
      </c>
      <c r="S75" s="51">
        <f t="shared" si="103"/>
        <v>72356.72</v>
      </c>
      <c r="T75" s="51">
        <f t="shared" si="104"/>
        <v>72356.72</v>
      </c>
      <c r="U75" s="51">
        <f t="shared" si="105"/>
        <v>72356.72</v>
      </c>
      <c r="V75" s="51">
        <f t="shared" si="106"/>
        <v>72356.72</v>
      </c>
      <c r="W75" s="51">
        <f t="shared" si="107"/>
        <v>72356.72</v>
      </c>
      <c r="X75" s="51">
        <f t="shared" si="108"/>
        <v>72356.72</v>
      </c>
      <c r="Y75" s="51">
        <f t="shared" si="109"/>
        <v>72356.72</v>
      </c>
      <c r="Z75" s="51">
        <f t="shared" si="110"/>
        <v>72356.72</v>
      </c>
      <c r="AA75" s="51">
        <f t="shared" si="111"/>
        <v>72356.72</v>
      </c>
      <c r="AB75" s="51">
        <f t="shared" si="112"/>
        <v>72356.72</v>
      </c>
      <c r="AC75" s="51">
        <f t="shared" si="113"/>
        <v>72356.72</v>
      </c>
      <c r="AD75" s="51">
        <f t="shared" si="114"/>
        <v>72356.72</v>
      </c>
      <c r="AE75" s="51">
        <f t="shared" si="115"/>
        <v>72356.72</v>
      </c>
      <c r="AF75" s="51">
        <f t="shared" si="116"/>
        <v>72356.72</v>
      </c>
      <c r="AG75" s="3"/>
      <c r="AH75" s="92">
        <f>[20]Additions!Q123</f>
        <v>0</v>
      </c>
      <c r="AI75" s="92">
        <f>[20]Additions!R123</f>
        <v>0</v>
      </c>
      <c r="AJ75" s="92">
        <f>[20]Additions!S123</f>
        <v>0</v>
      </c>
      <c r="AK75" s="92">
        <f>[20]Additions!T123</f>
        <v>0</v>
      </c>
      <c r="AL75" s="92">
        <f>[20]Additions!U123</f>
        <v>0</v>
      </c>
      <c r="AM75" s="92">
        <f>[20]Additions!V123</f>
        <v>0</v>
      </c>
      <c r="AN75" s="93">
        <f>SUM($AH75:$AM75)/SUM($AH$80:$AM$80)*'Capital Spending'!J$8*$AN$1</f>
        <v>0</v>
      </c>
      <c r="AO75" s="93">
        <f>SUM($AH75:$AM75)/SUM($AH$80:$AM$80)*'Capital Spending'!K$8*$AN$1</f>
        <v>0</v>
      </c>
      <c r="AP75" s="93">
        <f>SUM($AH75:$AM75)/SUM($AH$80:$AM$80)*'Capital Spending'!L$8*$AN$1</f>
        <v>0</v>
      </c>
      <c r="AQ75" s="93">
        <f>SUM($AH75:$AM75)/SUM($AH$80:$AM$80)*'Capital Spending'!M$8*$AN$1</f>
        <v>0</v>
      </c>
      <c r="AR75" s="93">
        <f>SUM($AH75:$AM75)/SUM($AH$80:$AM$80)*'Capital Spending'!N$8*$AN$1</f>
        <v>0</v>
      </c>
      <c r="AS75" s="93">
        <f>SUM($AH75:$AM75)/SUM($AH$80:$AM$80)*'Capital Spending'!O$8*$AN$1</f>
        <v>0</v>
      </c>
      <c r="AT75" s="93">
        <f>SUM($AH75:$AM75)/SUM($AH$80:$AM$80)*'Capital Spending'!P$8*$AN$1</f>
        <v>0</v>
      </c>
      <c r="AU75" s="93">
        <f>SUM($AH75:$AM75)/SUM($AH$80:$AM$80)*'Capital Spending'!Q$8*$AN$1</f>
        <v>0</v>
      </c>
      <c r="AV75" s="93">
        <f>SUM($AH75:$AM75)/SUM($AH$80:$AM$80)*'Capital Spending'!R$8*$AN$1</f>
        <v>0</v>
      </c>
      <c r="AW75" s="93">
        <f>SUM($AH75:$AM75)/SUM($AH$80:$AM$80)*'Capital Spending'!S$8*$AN$1</f>
        <v>0</v>
      </c>
      <c r="AX75" s="93">
        <f>SUM($AH75:$AM75)/SUM($AH$80:$AM$80)*'Capital Spending'!T$8*$AN$1</f>
        <v>0</v>
      </c>
      <c r="AY75" s="93">
        <f>SUM($AH75:$AM75)/SUM($AH$80:$AM$80)*'Capital Spending'!U$8*$AN$1</f>
        <v>0</v>
      </c>
      <c r="AZ75" s="93">
        <f>SUM($AH75:$AM75)/SUM($AH$80:$AM$80)*'Capital Spending'!V$8*$AN$1</f>
        <v>0</v>
      </c>
      <c r="BA75" s="93">
        <f>SUM($AH75:$AM75)/SUM($AH$80:$AM$80)*'Capital Spending'!W$8*$AN$1</f>
        <v>0</v>
      </c>
      <c r="BB75" s="93">
        <f>SUM($AH75:$AM75)/SUM($AH$80:$AM$80)*'Capital Spending'!X$8*$AN$1</f>
        <v>0</v>
      </c>
      <c r="BC75" s="93">
        <f>SUM($AH75:$AM75)/SUM($AH$80:$AM$80)*'Capital Spending'!Y$8*$AN$1</f>
        <v>0</v>
      </c>
      <c r="BD75" s="93">
        <f>SUM($AH75:$AM75)/SUM($AH$80:$AM$80)*'Capital Spending'!Z$8*$AN$1</f>
        <v>0</v>
      </c>
      <c r="BE75" s="93">
        <f>SUM($AH75:$AM75)/SUM($AH$80:$AM$80)*'Capital Spending'!AA$8*$AN$1</f>
        <v>0</v>
      </c>
      <c r="BF75" s="93">
        <f>SUM($AH75:$AM75)/SUM($AH$80:$AM$80)*'Capital Spending'!AB$8*$AN$1</f>
        <v>0</v>
      </c>
      <c r="BG75" s="93">
        <f>SUM($AH75:$AM75)/SUM($AH$80:$AM$80)*'Capital Spending'!AC$8*$AN$1</f>
        <v>0</v>
      </c>
      <c r="BH75" s="93">
        <f>SUM($AH75:$AM75)/SUM($AH$80:$AM$80)*'Capital Spending'!AD$8*$AN$1</f>
        <v>0</v>
      </c>
      <c r="BI75" s="18"/>
      <c r="BJ75" s="101">
        <f t="shared" si="138"/>
        <v>0</v>
      </c>
      <c r="BK75" s="92">
        <f>'[20]Asset Retirements'!Q123</f>
        <v>0</v>
      </c>
      <c r="BL75" s="92">
        <f>'[20]Asset Retirements'!R123</f>
        <v>0</v>
      </c>
      <c r="BM75" s="92">
        <f>'[20]Asset Retirements'!S123</f>
        <v>0</v>
      </c>
      <c r="BN75" s="92">
        <f>'[20]Asset Retirements'!T123</f>
        <v>0</v>
      </c>
      <c r="BO75" s="92">
        <f>'[20]Asset Retirements'!U123</f>
        <v>0</v>
      </c>
      <c r="BP75" s="92">
        <f>'[20]Asset Retirements'!V123</f>
        <v>0</v>
      </c>
      <c r="BQ75" s="51">
        <f t="shared" si="139"/>
        <v>0</v>
      </c>
      <c r="BR75" s="51">
        <f t="shared" si="117"/>
        <v>0</v>
      </c>
      <c r="BS75" s="51">
        <f t="shared" si="118"/>
        <v>0</v>
      </c>
      <c r="BT75" s="51">
        <f t="shared" si="119"/>
        <v>0</v>
      </c>
      <c r="BU75" s="51">
        <f t="shared" si="120"/>
        <v>0</v>
      </c>
      <c r="BV75" s="51">
        <f t="shared" si="121"/>
        <v>0</v>
      </c>
      <c r="BW75" s="51">
        <f t="shared" si="122"/>
        <v>0</v>
      </c>
      <c r="BX75" s="51">
        <f t="shared" si="123"/>
        <v>0</v>
      </c>
      <c r="BY75" s="51">
        <f t="shared" si="124"/>
        <v>0</v>
      </c>
      <c r="BZ75" s="51">
        <f t="shared" si="125"/>
        <v>0</v>
      </c>
      <c r="CA75" s="51">
        <f t="shared" si="126"/>
        <v>0</v>
      </c>
      <c r="CB75" s="51">
        <f t="shared" si="127"/>
        <v>0</v>
      </c>
      <c r="CC75" s="51">
        <f t="shared" si="128"/>
        <v>0</v>
      </c>
      <c r="CD75" s="51">
        <f t="shared" si="129"/>
        <v>0</v>
      </c>
      <c r="CE75" s="51">
        <f t="shared" si="130"/>
        <v>0</v>
      </c>
      <c r="CF75" s="51">
        <f t="shared" si="131"/>
        <v>0</v>
      </c>
      <c r="CG75" s="51">
        <f t="shared" si="132"/>
        <v>0</v>
      </c>
      <c r="CH75" s="51">
        <f t="shared" si="133"/>
        <v>0</v>
      </c>
      <c r="CI75" s="51">
        <f t="shared" si="134"/>
        <v>0</v>
      </c>
      <c r="CJ75" s="51">
        <f t="shared" si="135"/>
        <v>0</v>
      </c>
      <c r="CK75" s="51">
        <f t="shared" si="136"/>
        <v>0</v>
      </c>
      <c r="CL75" s="18"/>
      <c r="CM75" s="92">
        <f>'[20]Assset Transfers Adjustments'!Q123</f>
        <v>0</v>
      </c>
      <c r="CN75" s="92">
        <f>'[20]Assset Transfers Adjustments'!R123</f>
        <v>0</v>
      </c>
      <c r="CO75" s="92">
        <f>'[20]Assset Transfers Adjustments'!S123</f>
        <v>0</v>
      </c>
      <c r="CP75" s="92">
        <f>'[20]Assset Transfers Adjustments'!T123</f>
        <v>0</v>
      </c>
      <c r="CQ75" s="92">
        <f>'[20]Assset Transfers Adjustments'!U123</f>
        <v>0</v>
      </c>
      <c r="CR75" s="92">
        <f>'[20]Assset Transfers Adjustments'!V123</f>
        <v>0</v>
      </c>
      <c r="CS75" s="17">
        <v>0</v>
      </c>
      <c r="CT75" s="17">
        <v>0</v>
      </c>
      <c r="CU75" s="17">
        <v>0</v>
      </c>
      <c r="CV75" s="17">
        <v>0</v>
      </c>
      <c r="CW75" s="17">
        <v>0</v>
      </c>
      <c r="CX75" s="17">
        <v>0</v>
      </c>
      <c r="CY75" s="18">
        <v>0</v>
      </c>
      <c r="CZ75" s="18">
        <v>0</v>
      </c>
      <c r="DA75" s="18">
        <v>0</v>
      </c>
      <c r="DB75" s="18"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/>
    </row>
    <row r="76" spans="1:118">
      <c r="A76" s="86">
        <v>39917</v>
      </c>
      <c r="B76" s="16" t="s">
        <v>131</v>
      </c>
      <c r="C76" s="51">
        <f t="shared" si="140"/>
        <v>3299.0400000000004</v>
      </c>
      <c r="D76" s="51">
        <f t="shared" si="141"/>
        <v>3299.0400000000004</v>
      </c>
      <c r="E76" s="92">
        <f>'[20]Asset End Balances'!P124</f>
        <v>3299.04</v>
      </c>
      <c r="F76" s="51">
        <f t="shared" si="90"/>
        <v>3299.04</v>
      </c>
      <c r="G76" s="51">
        <f t="shared" si="91"/>
        <v>3299.04</v>
      </c>
      <c r="H76" s="51">
        <f t="shared" si="92"/>
        <v>3299.04</v>
      </c>
      <c r="I76" s="51">
        <f t="shared" si="93"/>
        <v>3299.04</v>
      </c>
      <c r="J76" s="51">
        <f t="shared" si="94"/>
        <v>3299.04</v>
      </c>
      <c r="K76" s="51">
        <f t="shared" si="95"/>
        <v>3299.04</v>
      </c>
      <c r="L76" s="51">
        <f t="shared" si="96"/>
        <v>3299.04</v>
      </c>
      <c r="M76" s="51">
        <f t="shared" si="97"/>
        <v>3299.04</v>
      </c>
      <c r="N76" s="51">
        <f t="shared" si="98"/>
        <v>3299.04</v>
      </c>
      <c r="O76" s="51">
        <f t="shared" si="99"/>
        <v>3299.04</v>
      </c>
      <c r="P76" s="51">
        <f t="shared" si="100"/>
        <v>3299.04</v>
      </c>
      <c r="Q76" s="51">
        <f t="shared" si="101"/>
        <v>3299.04</v>
      </c>
      <c r="R76" s="51">
        <f t="shared" si="102"/>
        <v>3299.04</v>
      </c>
      <c r="S76" s="51">
        <f t="shared" si="103"/>
        <v>3299.04</v>
      </c>
      <c r="T76" s="51">
        <f t="shared" si="104"/>
        <v>3299.04</v>
      </c>
      <c r="U76" s="51">
        <f t="shared" si="105"/>
        <v>3299.04</v>
      </c>
      <c r="V76" s="51">
        <f t="shared" si="106"/>
        <v>3299.04</v>
      </c>
      <c r="W76" s="51">
        <f t="shared" si="107"/>
        <v>3299.04</v>
      </c>
      <c r="X76" s="51">
        <f t="shared" si="108"/>
        <v>3299.04</v>
      </c>
      <c r="Y76" s="51">
        <f t="shared" si="109"/>
        <v>3299.04</v>
      </c>
      <c r="Z76" s="51">
        <f t="shared" si="110"/>
        <v>3299.04</v>
      </c>
      <c r="AA76" s="51">
        <f t="shared" si="111"/>
        <v>3299.04</v>
      </c>
      <c r="AB76" s="51">
        <f t="shared" si="112"/>
        <v>3299.04</v>
      </c>
      <c r="AC76" s="51">
        <f t="shared" si="113"/>
        <v>3299.04</v>
      </c>
      <c r="AD76" s="51">
        <f t="shared" si="114"/>
        <v>3299.04</v>
      </c>
      <c r="AE76" s="51">
        <f t="shared" si="115"/>
        <v>3299.04</v>
      </c>
      <c r="AF76" s="51">
        <f t="shared" si="116"/>
        <v>3299.04</v>
      </c>
      <c r="AG76" s="3"/>
      <c r="AH76" s="92">
        <f>[20]Additions!Q124</f>
        <v>0</v>
      </c>
      <c r="AI76" s="92">
        <f>[20]Additions!R124</f>
        <v>0</v>
      </c>
      <c r="AJ76" s="92">
        <f>[20]Additions!S124</f>
        <v>0</v>
      </c>
      <c r="AK76" s="92">
        <f>[20]Additions!T124</f>
        <v>0</v>
      </c>
      <c r="AL76" s="92">
        <f>[20]Additions!U124</f>
        <v>0</v>
      </c>
      <c r="AM76" s="92">
        <f>[20]Additions!V124</f>
        <v>0</v>
      </c>
      <c r="AN76" s="93">
        <f>SUM($AH76:$AM76)/SUM($AH$80:$AM$80)*'Capital Spending'!J$8*$AN$1</f>
        <v>0</v>
      </c>
      <c r="AO76" s="93">
        <f>SUM($AH76:$AM76)/SUM($AH$80:$AM$80)*'Capital Spending'!K$8*$AN$1</f>
        <v>0</v>
      </c>
      <c r="AP76" s="93">
        <f>SUM($AH76:$AM76)/SUM($AH$80:$AM$80)*'Capital Spending'!L$8*$AN$1</f>
        <v>0</v>
      </c>
      <c r="AQ76" s="93">
        <f>SUM($AH76:$AM76)/SUM($AH$80:$AM$80)*'Capital Spending'!M$8*$AN$1</f>
        <v>0</v>
      </c>
      <c r="AR76" s="93">
        <f>SUM($AH76:$AM76)/SUM($AH$80:$AM$80)*'Capital Spending'!N$8*$AN$1</f>
        <v>0</v>
      </c>
      <c r="AS76" s="93">
        <f>SUM($AH76:$AM76)/SUM($AH$80:$AM$80)*'Capital Spending'!O$8*$AN$1</f>
        <v>0</v>
      </c>
      <c r="AT76" s="93">
        <f>SUM($AH76:$AM76)/SUM($AH$80:$AM$80)*'Capital Spending'!P$8*$AN$1</f>
        <v>0</v>
      </c>
      <c r="AU76" s="93">
        <f>SUM($AH76:$AM76)/SUM($AH$80:$AM$80)*'Capital Spending'!Q$8*$AN$1</f>
        <v>0</v>
      </c>
      <c r="AV76" s="93">
        <f>SUM($AH76:$AM76)/SUM($AH$80:$AM$80)*'Capital Spending'!R$8*$AN$1</f>
        <v>0</v>
      </c>
      <c r="AW76" s="93">
        <f>SUM($AH76:$AM76)/SUM($AH$80:$AM$80)*'Capital Spending'!S$8*$AN$1</f>
        <v>0</v>
      </c>
      <c r="AX76" s="93">
        <f>SUM($AH76:$AM76)/SUM($AH$80:$AM$80)*'Capital Spending'!T$8*$AN$1</f>
        <v>0</v>
      </c>
      <c r="AY76" s="93">
        <f>SUM($AH76:$AM76)/SUM($AH$80:$AM$80)*'Capital Spending'!U$8*$AN$1</f>
        <v>0</v>
      </c>
      <c r="AZ76" s="93">
        <f>SUM($AH76:$AM76)/SUM($AH$80:$AM$80)*'Capital Spending'!V$8*$AN$1</f>
        <v>0</v>
      </c>
      <c r="BA76" s="93">
        <f>SUM($AH76:$AM76)/SUM($AH$80:$AM$80)*'Capital Spending'!W$8*$AN$1</f>
        <v>0</v>
      </c>
      <c r="BB76" s="93">
        <f>SUM($AH76:$AM76)/SUM($AH$80:$AM$80)*'Capital Spending'!X$8*$AN$1</f>
        <v>0</v>
      </c>
      <c r="BC76" s="93">
        <f>SUM($AH76:$AM76)/SUM($AH$80:$AM$80)*'Capital Spending'!Y$8*$AN$1</f>
        <v>0</v>
      </c>
      <c r="BD76" s="93">
        <f>SUM($AH76:$AM76)/SUM($AH$80:$AM$80)*'Capital Spending'!Z$8*$AN$1</f>
        <v>0</v>
      </c>
      <c r="BE76" s="93">
        <f>SUM($AH76:$AM76)/SUM($AH$80:$AM$80)*'Capital Spending'!AA$8*$AN$1</f>
        <v>0</v>
      </c>
      <c r="BF76" s="93">
        <f>SUM($AH76:$AM76)/SUM($AH$80:$AM$80)*'Capital Spending'!AB$8*$AN$1</f>
        <v>0</v>
      </c>
      <c r="BG76" s="93">
        <f>SUM($AH76:$AM76)/SUM($AH$80:$AM$80)*'Capital Spending'!AC$8*$AN$1</f>
        <v>0</v>
      </c>
      <c r="BH76" s="93">
        <f>SUM($AH76:$AM76)/SUM($AH$80:$AM$80)*'Capital Spending'!AD$8*$AN$1</f>
        <v>0</v>
      </c>
      <c r="BI76" s="18"/>
      <c r="BJ76" s="101">
        <f t="shared" si="138"/>
        <v>0</v>
      </c>
      <c r="BK76" s="92">
        <f>'[20]Asset Retirements'!Q124</f>
        <v>0</v>
      </c>
      <c r="BL76" s="92">
        <f>'[20]Asset Retirements'!R124</f>
        <v>0</v>
      </c>
      <c r="BM76" s="92">
        <f>'[20]Asset Retirements'!S124</f>
        <v>0</v>
      </c>
      <c r="BN76" s="92">
        <f>'[20]Asset Retirements'!T124</f>
        <v>0</v>
      </c>
      <c r="BO76" s="92">
        <f>'[20]Asset Retirements'!U124</f>
        <v>0</v>
      </c>
      <c r="BP76" s="92">
        <f>'[20]Asset Retirements'!V124</f>
        <v>0</v>
      </c>
      <c r="BQ76" s="51">
        <f t="shared" si="139"/>
        <v>0</v>
      </c>
      <c r="BR76" s="51">
        <f t="shared" si="117"/>
        <v>0</v>
      </c>
      <c r="BS76" s="51">
        <f t="shared" si="118"/>
        <v>0</v>
      </c>
      <c r="BT76" s="51">
        <f t="shared" si="119"/>
        <v>0</v>
      </c>
      <c r="BU76" s="51">
        <f t="shared" si="120"/>
        <v>0</v>
      </c>
      <c r="BV76" s="51">
        <f t="shared" si="121"/>
        <v>0</v>
      </c>
      <c r="BW76" s="51">
        <f t="shared" si="122"/>
        <v>0</v>
      </c>
      <c r="BX76" s="51">
        <f t="shared" si="123"/>
        <v>0</v>
      </c>
      <c r="BY76" s="51">
        <f t="shared" si="124"/>
        <v>0</v>
      </c>
      <c r="BZ76" s="51">
        <f t="shared" si="125"/>
        <v>0</v>
      </c>
      <c r="CA76" s="51">
        <f t="shared" si="126"/>
        <v>0</v>
      </c>
      <c r="CB76" s="51">
        <f t="shared" si="127"/>
        <v>0</v>
      </c>
      <c r="CC76" s="51">
        <f t="shared" si="128"/>
        <v>0</v>
      </c>
      <c r="CD76" s="51">
        <f t="shared" si="129"/>
        <v>0</v>
      </c>
      <c r="CE76" s="51">
        <f t="shared" si="130"/>
        <v>0</v>
      </c>
      <c r="CF76" s="51">
        <f t="shared" si="131"/>
        <v>0</v>
      </c>
      <c r="CG76" s="51">
        <f t="shared" si="132"/>
        <v>0</v>
      </c>
      <c r="CH76" s="51">
        <f t="shared" si="133"/>
        <v>0</v>
      </c>
      <c r="CI76" s="51">
        <f t="shared" si="134"/>
        <v>0</v>
      </c>
      <c r="CJ76" s="51">
        <f t="shared" si="135"/>
        <v>0</v>
      </c>
      <c r="CK76" s="51">
        <f t="shared" si="136"/>
        <v>0</v>
      </c>
      <c r="CL76" s="18"/>
      <c r="CM76" s="92">
        <f>'[20]Assset Transfers Adjustments'!Q124</f>
        <v>0</v>
      </c>
      <c r="CN76" s="92">
        <f>'[20]Assset Transfers Adjustments'!R124</f>
        <v>0</v>
      </c>
      <c r="CO76" s="92">
        <f>'[20]Assset Transfers Adjustments'!S124</f>
        <v>0</v>
      </c>
      <c r="CP76" s="92">
        <f>'[20]Assset Transfers Adjustments'!T124</f>
        <v>0</v>
      </c>
      <c r="CQ76" s="92">
        <f>'[20]Assset Transfers Adjustments'!U124</f>
        <v>0</v>
      </c>
      <c r="CR76" s="92">
        <f>'[20]Assset Transfers Adjustments'!V124</f>
        <v>0</v>
      </c>
      <c r="CS76" s="17">
        <v>0</v>
      </c>
      <c r="CT76" s="17">
        <v>0</v>
      </c>
      <c r="CU76" s="17">
        <v>0</v>
      </c>
      <c r="CV76" s="17">
        <v>0</v>
      </c>
      <c r="CW76" s="17">
        <v>0</v>
      </c>
      <c r="CX76" s="17">
        <v>0</v>
      </c>
      <c r="CY76" s="18">
        <v>0</v>
      </c>
      <c r="CZ76" s="18">
        <v>0</v>
      </c>
      <c r="DA76" s="18">
        <v>0</v>
      </c>
      <c r="DB76" s="18"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/>
    </row>
    <row r="77" spans="1:118">
      <c r="A77" s="56">
        <v>39918</v>
      </c>
      <c r="B77" t="s">
        <v>173</v>
      </c>
      <c r="C77" s="51">
        <f t="shared" si="140"/>
        <v>0</v>
      </c>
      <c r="D77" s="51">
        <f t="shared" si="141"/>
        <v>0</v>
      </c>
      <c r="E77" s="114">
        <v>0</v>
      </c>
      <c r="F77" s="51">
        <f t="shared" si="90"/>
        <v>0</v>
      </c>
      <c r="G77" s="51">
        <f t="shared" si="91"/>
        <v>0</v>
      </c>
      <c r="H77" s="51">
        <f t="shared" si="92"/>
        <v>0</v>
      </c>
      <c r="I77" s="51">
        <f t="shared" si="93"/>
        <v>0</v>
      </c>
      <c r="J77" s="51">
        <f t="shared" si="94"/>
        <v>0</v>
      </c>
      <c r="K77" s="51">
        <f t="shared" si="95"/>
        <v>0</v>
      </c>
      <c r="L77" s="51">
        <f t="shared" si="96"/>
        <v>0</v>
      </c>
      <c r="M77" s="51">
        <f t="shared" si="97"/>
        <v>0</v>
      </c>
      <c r="N77" s="51">
        <f t="shared" si="98"/>
        <v>0</v>
      </c>
      <c r="O77" s="51">
        <f t="shared" si="99"/>
        <v>0</v>
      </c>
      <c r="P77" s="51">
        <f t="shared" si="100"/>
        <v>0</v>
      </c>
      <c r="Q77" s="51">
        <f t="shared" si="101"/>
        <v>0</v>
      </c>
      <c r="R77" s="51">
        <f t="shared" si="102"/>
        <v>0</v>
      </c>
      <c r="S77" s="51">
        <f t="shared" si="103"/>
        <v>0</v>
      </c>
      <c r="T77" s="51">
        <f t="shared" si="104"/>
        <v>0</v>
      </c>
      <c r="U77" s="51">
        <f t="shared" si="105"/>
        <v>0</v>
      </c>
      <c r="V77" s="51">
        <f t="shared" si="106"/>
        <v>0</v>
      </c>
      <c r="W77" s="51">
        <f t="shared" si="107"/>
        <v>0</v>
      </c>
      <c r="X77" s="51">
        <f t="shared" si="108"/>
        <v>0</v>
      </c>
      <c r="Y77" s="51">
        <f t="shared" si="109"/>
        <v>0</v>
      </c>
      <c r="Z77" s="51">
        <f t="shared" si="110"/>
        <v>0</v>
      </c>
      <c r="AA77" s="51">
        <f t="shared" si="111"/>
        <v>0</v>
      </c>
      <c r="AB77" s="51">
        <f t="shared" si="112"/>
        <v>0</v>
      </c>
      <c r="AC77" s="51">
        <f t="shared" si="113"/>
        <v>0</v>
      </c>
      <c r="AD77" s="51">
        <f t="shared" si="114"/>
        <v>0</v>
      </c>
      <c r="AE77" s="51">
        <f t="shared" si="115"/>
        <v>0</v>
      </c>
      <c r="AF77" s="51">
        <f t="shared" si="116"/>
        <v>0</v>
      </c>
      <c r="AG77" s="3"/>
      <c r="AH77" s="116">
        <f>0</f>
        <v>0</v>
      </c>
      <c r="AI77" s="116">
        <f>0</f>
        <v>0</v>
      </c>
      <c r="AJ77" s="116">
        <f>0</f>
        <v>0</v>
      </c>
      <c r="AK77" s="116">
        <f>0</f>
        <v>0</v>
      </c>
      <c r="AL77" s="116">
        <f>0</f>
        <v>0</v>
      </c>
      <c r="AM77" s="116">
        <f>0</f>
        <v>0</v>
      </c>
      <c r="AN77" s="93">
        <f>SUM($AH77:$AM77)/SUM($AH$80:$AM$80)*'Capital Spending'!J$8*$AN$1</f>
        <v>0</v>
      </c>
      <c r="AO77" s="93">
        <f>SUM($AH77:$AM77)/SUM($AH$80:$AM$80)*'Capital Spending'!K$8*$AN$1</f>
        <v>0</v>
      </c>
      <c r="AP77" s="93">
        <f>SUM($AH77:$AM77)/SUM($AH$80:$AM$80)*'Capital Spending'!L$8*$AN$1</f>
        <v>0</v>
      </c>
      <c r="AQ77" s="93">
        <f>SUM($AH77:$AM77)/SUM($AH$80:$AM$80)*'Capital Spending'!M$8*$AN$1</f>
        <v>0</v>
      </c>
      <c r="AR77" s="93">
        <f>SUM($AH77:$AM77)/SUM($AH$80:$AM$80)*'Capital Spending'!N$8*$AN$1</f>
        <v>0</v>
      </c>
      <c r="AS77" s="93">
        <f>SUM($AH77:$AM77)/SUM($AH$80:$AM$80)*'Capital Spending'!O$8*$AN$1</f>
        <v>0</v>
      </c>
      <c r="AT77" s="93">
        <f>SUM($AH77:$AM77)/SUM($AH$80:$AM$80)*'Capital Spending'!P$8*$AN$1</f>
        <v>0</v>
      </c>
      <c r="AU77" s="93">
        <f>SUM($AH77:$AM77)/SUM($AH$80:$AM$80)*'Capital Spending'!Q$8*$AN$1</f>
        <v>0</v>
      </c>
      <c r="AV77" s="93">
        <f>SUM($AH77:$AM77)/SUM($AH$80:$AM$80)*'Capital Spending'!R$8*$AN$1</f>
        <v>0</v>
      </c>
      <c r="AW77" s="93">
        <f>SUM($AH77:$AM77)/SUM($AH$80:$AM$80)*'Capital Spending'!S$8*$AN$1</f>
        <v>0</v>
      </c>
      <c r="AX77" s="93">
        <f>SUM($AH77:$AM77)/SUM($AH$80:$AM$80)*'Capital Spending'!T$8*$AN$1</f>
        <v>0</v>
      </c>
      <c r="AY77" s="93">
        <f>SUM($AH77:$AM77)/SUM($AH$80:$AM$80)*'Capital Spending'!U$8*$AN$1</f>
        <v>0</v>
      </c>
      <c r="AZ77" s="93">
        <f>SUM($AH77:$AM77)/SUM($AH$80:$AM$80)*'Capital Spending'!V$8*$AN$1</f>
        <v>0</v>
      </c>
      <c r="BA77" s="93">
        <f>SUM($AH77:$AM77)/SUM($AH$80:$AM$80)*'Capital Spending'!W$8*$AN$1</f>
        <v>0</v>
      </c>
      <c r="BB77" s="93">
        <f>SUM($AH77:$AM77)/SUM($AH$80:$AM$80)*'Capital Spending'!X$8*$AN$1</f>
        <v>0</v>
      </c>
      <c r="BC77" s="93">
        <f>SUM($AH77:$AM77)/SUM($AH$80:$AM$80)*'Capital Spending'!Y$8*$AN$1</f>
        <v>0</v>
      </c>
      <c r="BD77" s="93">
        <f>SUM($AH77:$AM77)/SUM($AH$80:$AM$80)*'Capital Spending'!Z$8*$AN$1</f>
        <v>0</v>
      </c>
      <c r="BE77" s="93">
        <f>SUM($AH77:$AM77)/SUM($AH$80:$AM$80)*'Capital Spending'!AA$8*$AN$1</f>
        <v>0</v>
      </c>
      <c r="BF77" s="93">
        <f>SUM($AH77:$AM77)/SUM($AH$80:$AM$80)*'Capital Spending'!AB$8*$AN$1</f>
        <v>0</v>
      </c>
      <c r="BG77" s="93">
        <f>SUM($AH77:$AM77)/SUM($AH$80:$AM$80)*'Capital Spending'!AC$8*$AN$1</f>
        <v>0</v>
      </c>
      <c r="BH77" s="93">
        <f>SUM($AH77:$AM77)/SUM($AH$80:$AM$80)*'Capital Spending'!AD$8*$AN$1</f>
        <v>0</v>
      </c>
      <c r="BI77" s="18"/>
      <c r="BJ77" s="101">
        <f t="shared" si="138"/>
        <v>0</v>
      </c>
      <c r="BK77" s="116">
        <f>0</f>
        <v>0</v>
      </c>
      <c r="BL77" s="116">
        <f>0</f>
        <v>0</v>
      </c>
      <c r="BM77" s="116">
        <f>0</f>
        <v>0</v>
      </c>
      <c r="BN77" s="116">
        <f>0</f>
        <v>0</v>
      </c>
      <c r="BO77" s="116">
        <f>0</f>
        <v>0</v>
      </c>
      <c r="BP77" s="116">
        <f>0</f>
        <v>0</v>
      </c>
      <c r="BQ77" s="17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16">
        <f>0</f>
        <v>0</v>
      </c>
      <c r="CN77" s="116">
        <f>0</f>
        <v>0</v>
      </c>
      <c r="CO77" s="116">
        <f>0</f>
        <v>0</v>
      </c>
      <c r="CP77" s="116">
        <f>0</f>
        <v>0</v>
      </c>
      <c r="CQ77" s="116">
        <f>0</f>
        <v>0</v>
      </c>
      <c r="CR77" s="116">
        <f>0</f>
        <v>0</v>
      </c>
      <c r="CS77" s="17">
        <v>0</v>
      </c>
      <c r="CT77" s="17">
        <v>0</v>
      </c>
      <c r="CU77" s="17">
        <v>0</v>
      </c>
      <c r="CV77" s="17">
        <v>0</v>
      </c>
      <c r="CW77" s="17">
        <v>0</v>
      </c>
      <c r="CX77" s="17">
        <v>0</v>
      </c>
      <c r="CY77" s="18">
        <v>0</v>
      </c>
      <c r="CZ77" s="18">
        <v>0</v>
      </c>
      <c r="DA77" s="18">
        <v>0</v>
      </c>
      <c r="DB77" s="18"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/>
    </row>
    <row r="78" spans="1:118">
      <c r="A78" s="56">
        <v>39924</v>
      </c>
      <c r="B78" t="s">
        <v>178</v>
      </c>
      <c r="C78" s="51">
        <f t="shared" si="140"/>
        <v>0</v>
      </c>
      <c r="D78" s="51">
        <f t="shared" si="141"/>
        <v>0</v>
      </c>
      <c r="E78" s="141">
        <v>0</v>
      </c>
      <c r="F78" s="51">
        <f t="shared" si="90"/>
        <v>0</v>
      </c>
      <c r="G78" s="51">
        <f t="shared" si="91"/>
        <v>0</v>
      </c>
      <c r="H78" s="51">
        <f t="shared" si="92"/>
        <v>0</v>
      </c>
      <c r="I78" s="51">
        <f t="shared" si="93"/>
        <v>0</v>
      </c>
      <c r="J78" s="51">
        <f t="shared" si="94"/>
        <v>0</v>
      </c>
      <c r="K78" s="51">
        <f t="shared" si="95"/>
        <v>0</v>
      </c>
      <c r="L78" s="51">
        <f t="shared" si="96"/>
        <v>0</v>
      </c>
      <c r="M78" s="51">
        <f t="shared" si="97"/>
        <v>0</v>
      </c>
      <c r="N78" s="51">
        <f t="shared" si="98"/>
        <v>0</v>
      </c>
      <c r="O78" s="51">
        <f t="shared" si="99"/>
        <v>0</v>
      </c>
      <c r="P78" s="51">
        <f t="shared" si="100"/>
        <v>0</v>
      </c>
      <c r="Q78" s="51">
        <f t="shared" si="101"/>
        <v>0</v>
      </c>
      <c r="R78" s="51">
        <f t="shared" si="102"/>
        <v>0</v>
      </c>
      <c r="S78" s="51">
        <f t="shared" si="103"/>
        <v>0</v>
      </c>
      <c r="T78" s="51">
        <f t="shared" si="104"/>
        <v>0</v>
      </c>
      <c r="U78" s="51">
        <f t="shared" si="105"/>
        <v>0</v>
      </c>
      <c r="V78" s="51">
        <f t="shared" si="106"/>
        <v>0</v>
      </c>
      <c r="W78" s="51">
        <f t="shared" si="107"/>
        <v>0</v>
      </c>
      <c r="X78" s="51">
        <f t="shared" si="108"/>
        <v>0</v>
      </c>
      <c r="Y78" s="51">
        <f t="shared" si="109"/>
        <v>0</v>
      </c>
      <c r="Z78" s="51">
        <f t="shared" si="110"/>
        <v>0</v>
      </c>
      <c r="AA78" s="51">
        <f t="shared" si="111"/>
        <v>0</v>
      </c>
      <c r="AB78" s="51">
        <f t="shared" si="112"/>
        <v>0</v>
      </c>
      <c r="AC78" s="51">
        <f t="shared" si="113"/>
        <v>0</v>
      </c>
      <c r="AD78" s="51">
        <f t="shared" si="114"/>
        <v>0</v>
      </c>
      <c r="AE78" s="51">
        <f t="shared" si="115"/>
        <v>0</v>
      </c>
      <c r="AF78" s="51">
        <f t="shared" si="116"/>
        <v>0</v>
      </c>
      <c r="AG78" s="3"/>
      <c r="AH78" s="116">
        <f>0</f>
        <v>0</v>
      </c>
      <c r="AI78" s="116">
        <f>0</f>
        <v>0</v>
      </c>
      <c r="AJ78" s="116">
        <f>0</f>
        <v>0</v>
      </c>
      <c r="AK78" s="116">
        <f>0</f>
        <v>0</v>
      </c>
      <c r="AL78" s="116">
        <f>0</f>
        <v>0</v>
      </c>
      <c r="AM78" s="116">
        <f>0</f>
        <v>0</v>
      </c>
      <c r="AN78" s="93">
        <f>SUM($AH78:$AM78)/SUM($AH$80:$AM$80)*'Capital Spending'!J$8*$AN$1</f>
        <v>0</v>
      </c>
      <c r="AO78" s="93">
        <f>SUM($AH78:$AM78)/SUM($AH$80:$AM$80)*'Capital Spending'!K$8*$AN$1</f>
        <v>0</v>
      </c>
      <c r="AP78" s="93">
        <f>SUM($AH78:$AM78)/SUM($AH$80:$AM$80)*'Capital Spending'!L$8*$AN$1</f>
        <v>0</v>
      </c>
      <c r="AQ78" s="93">
        <f>SUM($AH78:$AM78)/SUM($AH$80:$AM$80)*'Capital Spending'!M$8*$AN$1</f>
        <v>0</v>
      </c>
      <c r="AR78" s="93">
        <f>SUM($AH78:$AM78)/SUM($AH$80:$AM$80)*'Capital Spending'!N$8*$AN$1</f>
        <v>0</v>
      </c>
      <c r="AS78" s="93">
        <f>SUM($AH78:$AM78)/SUM($AH$80:$AM$80)*'Capital Spending'!O$8*$AN$1</f>
        <v>0</v>
      </c>
      <c r="AT78" s="93">
        <f>SUM($AH78:$AM78)/SUM($AH$80:$AM$80)*'Capital Spending'!P$8*$AN$1</f>
        <v>0</v>
      </c>
      <c r="AU78" s="93">
        <f>SUM($AH78:$AM78)/SUM($AH$80:$AM$80)*'Capital Spending'!Q$8*$AN$1</f>
        <v>0</v>
      </c>
      <c r="AV78" s="93">
        <f>SUM($AH78:$AM78)/SUM($AH$80:$AM$80)*'Capital Spending'!R$8*$AN$1</f>
        <v>0</v>
      </c>
      <c r="AW78" s="93">
        <f>SUM($AH78:$AM78)/SUM($AH$80:$AM$80)*'Capital Spending'!S$8*$AN$1</f>
        <v>0</v>
      </c>
      <c r="AX78" s="93">
        <f>SUM($AH78:$AM78)/SUM($AH$80:$AM$80)*'Capital Spending'!T$8*$AN$1</f>
        <v>0</v>
      </c>
      <c r="AY78" s="93">
        <f>SUM($AH78:$AM78)/SUM($AH$80:$AM$80)*'Capital Spending'!U$8*$AN$1</f>
        <v>0</v>
      </c>
      <c r="AZ78" s="93">
        <f>SUM($AH78:$AM78)/SUM($AH$80:$AM$80)*'Capital Spending'!V$8*$AN$1</f>
        <v>0</v>
      </c>
      <c r="BA78" s="93">
        <f>SUM($AH78:$AM78)/SUM($AH$80:$AM$80)*'Capital Spending'!W$8*$AN$1</f>
        <v>0</v>
      </c>
      <c r="BB78" s="93">
        <f>SUM($AH78:$AM78)/SUM($AH$80:$AM$80)*'Capital Spending'!X$8*$AN$1</f>
        <v>0</v>
      </c>
      <c r="BC78" s="93">
        <f>SUM($AH78:$AM78)/SUM($AH$80:$AM$80)*'Capital Spending'!Y$8*$AN$1</f>
        <v>0</v>
      </c>
      <c r="BD78" s="93">
        <f>SUM($AH78:$AM78)/SUM($AH$80:$AM$80)*'Capital Spending'!Z$8*$AN$1</f>
        <v>0</v>
      </c>
      <c r="BE78" s="93">
        <f>SUM($AH78:$AM78)/SUM($AH$80:$AM$80)*'Capital Spending'!AA$8*$AN$1</f>
        <v>0</v>
      </c>
      <c r="BF78" s="93">
        <f>SUM($AH78:$AM78)/SUM($AH$80:$AM$80)*'Capital Spending'!AB$8*$AN$1</f>
        <v>0</v>
      </c>
      <c r="BG78" s="93">
        <f>SUM($AH78:$AM78)/SUM($AH$80:$AM$80)*'Capital Spending'!AC$8*$AN$1</f>
        <v>0</v>
      </c>
      <c r="BH78" s="93">
        <f>SUM($AH78:$AM78)/SUM($AH$80:$AM$80)*'Capital Spending'!AD$8*$AN$1</f>
        <v>0</v>
      </c>
      <c r="BI78" s="18"/>
      <c r="BJ78" s="101">
        <f t="shared" si="138"/>
        <v>0</v>
      </c>
      <c r="BK78" s="116">
        <f>0</f>
        <v>0</v>
      </c>
      <c r="BL78" s="116">
        <f>0</f>
        <v>0</v>
      </c>
      <c r="BM78" s="116">
        <f>0</f>
        <v>0</v>
      </c>
      <c r="BN78" s="116">
        <f>0</f>
        <v>0</v>
      </c>
      <c r="BO78" s="116">
        <f>0</f>
        <v>0</v>
      </c>
      <c r="BP78" s="116">
        <f>0</f>
        <v>0</v>
      </c>
      <c r="BQ78" s="17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16">
        <f>0</f>
        <v>0</v>
      </c>
      <c r="CN78" s="116">
        <f>0</f>
        <v>0</v>
      </c>
      <c r="CO78" s="116">
        <f>0</f>
        <v>0</v>
      </c>
      <c r="CP78" s="116">
        <f>0</f>
        <v>0</v>
      </c>
      <c r="CQ78" s="116">
        <f>0</f>
        <v>0</v>
      </c>
      <c r="CR78" s="116">
        <f>0</f>
        <v>0</v>
      </c>
      <c r="CS78" s="17">
        <v>0</v>
      </c>
      <c r="CT78" s="17">
        <v>0</v>
      </c>
      <c r="CU78" s="17">
        <v>0</v>
      </c>
      <c r="CV78" s="17">
        <v>0</v>
      </c>
      <c r="CW78" s="17">
        <v>0</v>
      </c>
      <c r="CX78" s="17">
        <v>0</v>
      </c>
      <c r="CY78" s="18">
        <v>0</v>
      </c>
      <c r="CZ78" s="18">
        <v>0</v>
      </c>
      <c r="DA78" s="18">
        <v>0</v>
      </c>
      <c r="DB78" s="18"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/>
    </row>
    <row r="79" spans="1:118">
      <c r="A79" s="33"/>
      <c r="B79" s="16"/>
      <c r="C79" s="34"/>
      <c r="D79" s="34"/>
      <c r="E79" s="17"/>
      <c r="K79" s="19"/>
      <c r="AH79" s="17"/>
      <c r="AI79" s="17"/>
      <c r="AJ79" s="17"/>
      <c r="AK79" s="17"/>
      <c r="AL79" s="17"/>
      <c r="AM79" s="17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18"/>
      <c r="BJ79" s="18"/>
      <c r="BK79" s="17"/>
      <c r="BL79" s="22"/>
      <c r="BM79" s="22"/>
      <c r="BN79" s="22"/>
      <c r="BO79" s="22"/>
      <c r="BP79" s="22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</row>
    <row r="80" spans="1:118" s="2" customFormat="1">
      <c r="A80" s="2" t="s">
        <v>33</v>
      </c>
      <c r="B80" s="21"/>
      <c r="C80" s="94">
        <f t="shared" ref="C80:AF80" si="142">SUM(C50:C79)</f>
        <v>151630646.78846151</v>
      </c>
      <c r="D80" s="94">
        <f t="shared" si="142"/>
        <v>154027586.76923072</v>
      </c>
      <c r="E80" s="99">
        <f t="shared" si="142"/>
        <v>150489527.95999998</v>
      </c>
      <c r="F80" s="94">
        <f t="shared" si="142"/>
        <v>150596567.01999995</v>
      </c>
      <c r="G80" s="94">
        <f t="shared" si="142"/>
        <v>150595343.45999995</v>
      </c>
      <c r="H80" s="94">
        <f t="shared" si="142"/>
        <v>151347115.54999995</v>
      </c>
      <c r="I80" s="94">
        <f t="shared" si="142"/>
        <v>151349105.66999996</v>
      </c>
      <c r="J80" s="94">
        <f t="shared" si="142"/>
        <v>151886779.31999996</v>
      </c>
      <c r="K80" s="96">
        <f t="shared" si="142"/>
        <v>151887346.05999994</v>
      </c>
      <c r="L80" s="94">
        <f t="shared" si="142"/>
        <v>151969047.91999996</v>
      </c>
      <c r="M80" s="94">
        <f t="shared" si="142"/>
        <v>152051168.03999996</v>
      </c>
      <c r="N80" s="94">
        <f t="shared" si="142"/>
        <v>152132786.17999998</v>
      </c>
      <c r="O80" s="94">
        <f t="shared" si="142"/>
        <v>152214484.02999997</v>
      </c>
      <c r="P80" s="94">
        <f t="shared" si="142"/>
        <v>152295694.56999996</v>
      </c>
      <c r="Q80" s="94">
        <f t="shared" si="142"/>
        <v>152383442.46999997</v>
      </c>
      <c r="R80" s="94">
        <f t="shared" si="142"/>
        <v>152490481.52999997</v>
      </c>
      <c r="S80" s="94">
        <f t="shared" si="142"/>
        <v>152489257.96999997</v>
      </c>
      <c r="T80" s="96">
        <f t="shared" si="142"/>
        <v>153241030.06</v>
      </c>
      <c r="U80" s="94">
        <f t="shared" si="142"/>
        <v>153243020.17999998</v>
      </c>
      <c r="V80" s="94">
        <f t="shared" si="142"/>
        <v>153780693.82999998</v>
      </c>
      <c r="W80" s="94">
        <f t="shared" si="142"/>
        <v>153781260.56999999</v>
      </c>
      <c r="X80" s="94">
        <f t="shared" si="142"/>
        <v>153862962.42999998</v>
      </c>
      <c r="Y80" s="94">
        <f t="shared" si="142"/>
        <v>153945082.54999998</v>
      </c>
      <c r="Z80" s="94">
        <f t="shared" si="142"/>
        <v>154026700.69</v>
      </c>
      <c r="AA80" s="94">
        <f t="shared" si="142"/>
        <v>154108398.53999999</v>
      </c>
      <c r="AB80" s="94">
        <f t="shared" si="142"/>
        <v>154189609.07999998</v>
      </c>
      <c r="AC80" s="94">
        <f t="shared" si="142"/>
        <v>154277356.97999999</v>
      </c>
      <c r="AD80" s="94">
        <f t="shared" si="142"/>
        <v>154384396.04000002</v>
      </c>
      <c r="AE80" s="94">
        <f t="shared" si="142"/>
        <v>154383172.48000002</v>
      </c>
      <c r="AF80" s="94">
        <f t="shared" si="142"/>
        <v>155134944.56999999</v>
      </c>
      <c r="AG80" s="3"/>
      <c r="AH80" s="94">
        <f t="shared" ref="AH80:BH80" si="143">SUM(AH50:AH79)</f>
        <v>107039.06</v>
      </c>
      <c r="AI80" s="96">
        <f t="shared" si="143"/>
        <v>-1223.56</v>
      </c>
      <c r="AJ80" s="94">
        <f t="shared" si="143"/>
        <v>751772.09</v>
      </c>
      <c r="AK80" s="94">
        <f t="shared" si="143"/>
        <v>1990.12</v>
      </c>
      <c r="AL80" s="94">
        <f t="shared" si="143"/>
        <v>537673.65</v>
      </c>
      <c r="AM80" s="94">
        <f t="shared" si="143"/>
        <v>566.74</v>
      </c>
      <c r="AN80" s="96">
        <f t="shared" ref="AN80:AS80" si="144">SUM(AN50:AN79)</f>
        <v>81701.860000000015</v>
      </c>
      <c r="AO80" s="96">
        <f t="shared" si="144"/>
        <v>82120.12</v>
      </c>
      <c r="AP80" s="96">
        <f t="shared" si="144"/>
        <v>81618.140000000014</v>
      </c>
      <c r="AQ80" s="96">
        <f t="shared" si="144"/>
        <v>81697.850000000006</v>
      </c>
      <c r="AR80" s="96">
        <f t="shared" si="144"/>
        <v>81210.540000000008</v>
      </c>
      <c r="AS80" s="96">
        <f t="shared" si="144"/>
        <v>87747.900000000023</v>
      </c>
      <c r="AT80" s="96">
        <f t="shared" si="143"/>
        <v>107039.06000000001</v>
      </c>
      <c r="AU80" s="96">
        <f t="shared" si="143"/>
        <v>-1223.56</v>
      </c>
      <c r="AV80" s="96">
        <f t="shared" si="143"/>
        <v>751772.09000000008</v>
      </c>
      <c r="AW80" s="94">
        <f t="shared" si="143"/>
        <v>1990.1200000000001</v>
      </c>
      <c r="AX80" s="94">
        <f t="shared" si="143"/>
        <v>537673.65000000014</v>
      </c>
      <c r="AY80" s="94">
        <f t="shared" si="143"/>
        <v>566.74</v>
      </c>
      <c r="AZ80" s="94">
        <f t="shared" si="143"/>
        <v>81701.860000000015</v>
      </c>
      <c r="BA80" s="94">
        <f t="shared" si="143"/>
        <v>82120.12</v>
      </c>
      <c r="BB80" s="94">
        <f t="shared" si="143"/>
        <v>81618.140000000014</v>
      </c>
      <c r="BC80" s="94">
        <f t="shared" si="143"/>
        <v>81697.850000000006</v>
      </c>
      <c r="BD80" s="94">
        <f t="shared" si="143"/>
        <v>81210.540000000008</v>
      </c>
      <c r="BE80" s="94">
        <f t="shared" si="143"/>
        <v>87747.900000000023</v>
      </c>
      <c r="BF80" s="94">
        <f t="shared" si="143"/>
        <v>107039.06000000001</v>
      </c>
      <c r="BG80" s="94">
        <f t="shared" si="143"/>
        <v>-1223.56</v>
      </c>
      <c r="BH80" s="94">
        <f t="shared" si="143"/>
        <v>751772.09000000008</v>
      </c>
      <c r="BI80" s="3"/>
      <c r="BJ80" s="3"/>
      <c r="BK80" s="94">
        <f t="shared" ref="BK80:CK80" si="145">SUM(BK50:BK79)</f>
        <v>0</v>
      </c>
      <c r="BL80" s="96">
        <f t="shared" si="145"/>
        <v>0</v>
      </c>
      <c r="BM80" s="94">
        <f t="shared" si="145"/>
        <v>0</v>
      </c>
      <c r="BN80" s="94">
        <f t="shared" si="145"/>
        <v>0</v>
      </c>
      <c r="BO80" s="94">
        <f t="shared" si="145"/>
        <v>0</v>
      </c>
      <c r="BP80" s="94">
        <f t="shared" si="145"/>
        <v>0</v>
      </c>
      <c r="BQ80" s="94">
        <f t="shared" si="145"/>
        <v>0</v>
      </c>
      <c r="BR80" s="94">
        <f t="shared" si="145"/>
        <v>0</v>
      </c>
      <c r="BS80" s="94">
        <f t="shared" si="145"/>
        <v>0</v>
      </c>
      <c r="BT80" s="94">
        <f t="shared" si="145"/>
        <v>0</v>
      </c>
      <c r="BU80" s="94">
        <f t="shared" si="145"/>
        <v>0</v>
      </c>
      <c r="BV80" s="94">
        <f t="shared" si="145"/>
        <v>0</v>
      </c>
      <c r="BW80" s="94">
        <f t="shared" si="145"/>
        <v>0</v>
      </c>
      <c r="BX80" s="94">
        <f t="shared" si="145"/>
        <v>0</v>
      </c>
      <c r="BY80" s="94">
        <f t="shared" si="145"/>
        <v>0</v>
      </c>
      <c r="BZ80" s="94">
        <f t="shared" si="145"/>
        <v>0</v>
      </c>
      <c r="CA80" s="94">
        <f t="shared" si="145"/>
        <v>0</v>
      </c>
      <c r="CB80" s="94">
        <f t="shared" si="145"/>
        <v>0</v>
      </c>
      <c r="CC80" s="94">
        <f t="shared" si="145"/>
        <v>0</v>
      </c>
      <c r="CD80" s="94">
        <f t="shared" si="145"/>
        <v>0</v>
      </c>
      <c r="CE80" s="94">
        <f t="shared" si="145"/>
        <v>0</v>
      </c>
      <c r="CF80" s="94">
        <f t="shared" si="145"/>
        <v>0</v>
      </c>
      <c r="CG80" s="94">
        <f t="shared" si="145"/>
        <v>0</v>
      </c>
      <c r="CH80" s="94">
        <f t="shared" si="145"/>
        <v>0</v>
      </c>
      <c r="CI80" s="94">
        <f t="shared" si="145"/>
        <v>0</v>
      </c>
      <c r="CJ80" s="94">
        <f t="shared" si="145"/>
        <v>0</v>
      </c>
      <c r="CK80" s="94">
        <f t="shared" si="145"/>
        <v>0</v>
      </c>
      <c r="CL80" s="3"/>
      <c r="CM80" s="94">
        <f t="shared" ref="CM80:DM80" si="146">SUM(CM50:CM79)</f>
        <v>0</v>
      </c>
      <c r="CN80" s="94">
        <f t="shared" si="146"/>
        <v>0</v>
      </c>
      <c r="CO80" s="94">
        <f t="shared" si="146"/>
        <v>0</v>
      </c>
      <c r="CP80" s="94">
        <f t="shared" si="146"/>
        <v>0</v>
      </c>
      <c r="CQ80" s="94">
        <f t="shared" si="146"/>
        <v>0</v>
      </c>
      <c r="CR80" s="94">
        <f t="shared" si="146"/>
        <v>0</v>
      </c>
      <c r="CS80" s="94">
        <f t="shared" si="146"/>
        <v>0</v>
      </c>
      <c r="CT80" s="94">
        <f t="shared" si="146"/>
        <v>0</v>
      </c>
      <c r="CU80" s="94">
        <f t="shared" si="146"/>
        <v>0</v>
      </c>
      <c r="CV80" s="94">
        <f t="shared" si="146"/>
        <v>0</v>
      </c>
      <c r="CW80" s="94">
        <f t="shared" si="146"/>
        <v>0</v>
      </c>
      <c r="CX80" s="94">
        <f t="shared" si="146"/>
        <v>0</v>
      </c>
      <c r="CY80" s="94">
        <f t="shared" si="146"/>
        <v>0</v>
      </c>
      <c r="CZ80" s="94">
        <f t="shared" si="146"/>
        <v>0</v>
      </c>
      <c r="DA80" s="94">
        <f t="shared" si="146"/>
        <v>0</v>
      </c>
      <c r="DB80" s="94">
        <f t="shared" si="146"/>
        <v>0</v>
      </c>
      <c r="DC80" s="94">
        <f t="shared" si="146"/>
        <v>0</v>
      </c>
      <c r="DD80" s="94">
        <f t="shared" si="146"/>
        <v>0</v>
      </c>
      <c r="DE80" s="94">
        <f t="shared" si="146"/>
        <v>0</v>
      </c>
      <c r="DF80" s="94">
        <f t="shared" si="146"/>
        <v>0</v>
      </c>
      <c r="DG80" s="94">
        <f t="shared" si="146"/>
        <v>0</v>
      </c>
      <c r="DH80" s="94">
        <f t="shared" si="146"/>
        <v>0</v>
      </c>
      <c r="DI80" s="94">
        <f t="shared" si="146"/>
        <v>0</v>
      </c>
      <c r="DJ80" s="94">
        <f t="shared" si="146"/>
        <v>0</v>
      </c>
      <c r="DK80" s="94">
        <f t="shared" si="146"/>
        <v>0</v>
      </c>
      <c r="DL80" s="94">
        <f t="shared" si="146"/>
        <v>0</v>
      </c>
      <c r="DM80" s="94">
        <f t="shared" si="146"/>
        <v>0</v>
      </c>
      <c r="DN80" s="3"/>
    </row>
    <row r="81" spans="1:118" s="2" customFormat="1">
      <c r="B81" s="21"/>
      <c r="C81" s="18"/>
      <c r="D81" s="3"/>
      <c r="E81" s="112">
        <f>'[21]major ratebase items'!L21</f>
        <v>150489527.96000001</v>
      </c>
      <c r="F81" s="112">
        <f>'[21]major ratebase items'!M21</f>
        <v>150596567.02000001</v>
      </c>
      <c r="G81" s="112">
        <f>'[21]major ratebase items'!N21</f>
        <v>150595343.46000001</v>
      </c>
      <c r="H81" s="112">
        <f>'[21]major ratebase items'!O21</f>
        <v>151347115.55000001</v>
      </c>
      <c r="I81" s="112">
        <f>'[21]major ratebase items'!P21</f>
        <v>151349105.66999999</v>
      </c>
      <c r="J81" s="112">
        <f>'[21]major ratebase items'!Q21</f>
        <v>151886779.31999999</v>
      </c>
      <c r="K81" s="112">
        <f>'[21]major ratebase items'!R21</f>
        <v>151887346.06</v>
      </c>
      <c r="L81" s="112"/>
      <c r="M81" s="112"/>
      <c r="N81" s="112"/>
      <c r="O81" s="112"/>
      <c r="P81" s="112"/>
      <c r="Q81" s="112"/>
      <c r="R81" s="18"/>
      <c r="S81" s="18"/>
      <c r="T81" s="19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3"/>
      <c r="AH81" s="97">
        <f>[20]Additions!Q125</f>
        <v>107039.06</v>
      </c>
      <c r="AI81" s="97">
        <f>[20]Additions!R125</f>
        <v>-1223.56</v>
      </c>
      <c r="AJ81" s="97">
        <f>[20]Additions!S125</f>
        <v>751772.09</v>
      </c>
      <c r="AK81" s="97">
        <f>[20]Additions!T125</f>
        <v>1990.12</v>
      </c>
      <c r="AL81" s="97">
        <f>[20]Additions!U125</f>
        <v>537673.65</v>
      </c>
      <c r="AM81" s="97">
        <f>[20]Additions!V125</f>
        <v>566.74</v>
      </c>
      <c r="AN81" s="93">
        <f>'Capital Spending'!J8</f>
        <v>81701.86</v>
      </c>
      <c r="AO81" s="93">
        <f>'Capital Spending'!K8</f>
        <v>82120.12</v>
      </c>
      <c r="AP81" s="93">
        <f>'Capital Spending'!L8</f>
        <v>81618.14</v>
      </c>
      <c r="AQ81" s="93">
        <f>'Capital Spending'!M8</f>
        <v>81697.850000000006</v>
      </c>
      <c r="AR81" s="93">
        <f>'Capital Spending'!N8</f>
        <v>81210.540000000008</v>
      </c>
      <c r="AS81" s="93">
        <f>'Capital Spending'!O8</f>
        <v>87747.900000000009</v>
      </c>
      <c r="AT81" s="93">
        <f>'Capital Spending'!P8</f>
        <v>107039.06</v>
      </c>
      <c r="AU81" s="93">
        <f>'Capital Spending'!Q8</f>
        <v>-1223.56</v>
      </c>
      <c r="AV81" s="93">
        <f>'Capital Spending'!R8</f>
        <v>751772.09</v>
      </c>
      <c r="AW81" s="93">
        <f>'Capital Spending'!S8</f>
        <v>1990.12</v>
      </c>
      <c r="AX81" s="93">
        <f>'Capital Spending'!T8</f>
        <v>537673.65</v>
      </c>
      <c r="AY81" s="93">
        <f>'Capital Spending'!U8</f>
        <v>566.74</v>
      </c>
      <c r="AZ81" s="93">
        <f>'Capital Spending'!V8</f>
        <v>81701.86</v>
      </c>
      <c r="BA81" s="93">
        <f>'Capital Spending'!W8</f>
        <v>82120.12</v>
      </c>
      <c r="BB81" s="93">
        <f>'Capital Spending'!X8</f>
        <v>81618.14</v>
      </c>
      <c r="BC81" s="93">
        <f>'Capital Spending'!Y8</f>
        <v>81697.850000000006</v>
      </c>
      <c r="BD81" s="93">
        <f>'Capital Spending'!Z8</f>
        <v>81210.540000000008</v>
      </c>
      <c r="BE81" s="93">
        <f>'Capital Spending'!AA8</f>
        <v>87747.900000000009</v>
      </c>
      <c r="BF81" s="93">
        <f>'Capital Spending'!AB8</f>
        <v>107039.06</v>
      </c>
      <c r="BG81" s="93">
        <f>'Capital Spending'!AC8</f>
        <v>-1223.56</v>
      </c>
      <c r="BH81" s="93">
        <f>'Capital Spending'!AD8</f>
        <v>751772.09</v>
      </c>
      <c r="BI81" s="3"/>
      <c r="BJ81" s="3"/>
      <c r="BK81" s="97">
        <f>'[20]Asset Retirements'!Q125</f>
        <v>0</v>
      </c>
      <c r="BL81" s="97">
        <f>'[20]Asset Retirements'!R125</f>
        <v>0</v>
      </c>
      <c r="BM81" s="97">
        <f>'[20]Asset Retirements'!S125</f>
        <v>0</v>
      </c>
      <c r="BN81" s="97">
        <f>'[20]Asset Retirements'!T125</f>
        <v>0</v>
      </c>
      <c r="BO81" s="97">
        <f>'[20]Asset Retirements'!U125</f>
        <v>0</v>
      </c>
      <c r="BP81" s="97">
        <f>'[20]Asset Retirements'!V125</f>
        <v>0</v>
      </c>
      <c r="BQ81" s="3"/>
      <c r="BR81" s="3"/>
      <c r="BS81" s="3"/>
      <c r="BT81" s="3"/>
      <c r="BU81" s="3"/>
      <c r="BV81" s="3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3"/>
      <c r="CM81" s="97">
        <f>'[20]Assset Transfers Adjustments'!Q125</f>
        <v>0</v>
      </c>
      <c r="CN81" s="97">
        <f>'[20]Assset Transfers Adjustments'!R125</f>
        <v>0</v>
      </c>
      <c r="CO81" s="97">
        <f>'[20]Assset Transfers Adjustments'!S125</f>
        <v>0</v>
      </c>
      <c r="CP81" s="97">
        <f>'[20]Assset Transfers Adjustments'!T125</f>
        <v>0</v>
      </c>
      <c r="CQ81" s="97">
        <f>'[20]Assset Transfers Adjustments'!U125</f>
        <v>0</v>
      </c>
      <c r="CR81" s="97">
        <f>'[20]Assset Transfers Adjustments'!V125</f>
        <v>0</v>
      </c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1:118" s="130" customFormat="1" ht="11.25">
      <c r="B82" s="131"/>
      <c r="C82" s="128"/>
      <c r="D82" s="124"/>
      <c r="E82" s="125">
        <f t="shared" ref="E82:K82" si="147">E80-E81</f>
        <v>0</v>
      </c>
      <c r="F82" s="125">
        <f t="shared" si="147"/>
        <v>0</v>
      </c>
      <c r="G82" s="125">
        <f t="shared" si="147"/>
        <v>0</v>
      </c>
      <c r="H82" s="125">
        <f t="shared" si="147"/>
        <v>0</v>
      </c>
      <c r="I82" s="125">
        <f t="shared" si="147"/>
        <v>0</v>
      </c>
      <c r="J82" s="125">
        <f t="shared" si="147"/>
        <v>0</v>
      </c>
      <c r="K82" s="126">
        <f t="shared" si="147"/>
        <v>0</v>
      </c>
      <c r="L82" s="126"/>
      <c r="M82" s="125"/>
      <c r="N82" s="125"/>
      <c r="O82" s="125"/>
      <c r="P82" s="125"/>
      <c r="Q82" s="125"/>
      <c r="R82" s="128"/>
      <c r="S82" s="128"/>
      <c r="T82" s="132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4"/>
      <c r="AH82" s="125">
        <f>AH80-AH81</f>
        <v>0</v>
      </c>
      <c r="AI82" s="125">
        <f t="shared" ref="AI82:AN82" si="148">AI80-AI81</f>
        <v>0</v>
      </c>
      <c r="AJ82" s="125">
        <f t="shared" si="148"/>
        <v>0</v>
      </c>
      <c r="AK82" s="125">
        <f t="shared" si="148"/>
        <v>0</v>
      </c>
      <c r="AL82" s="125">
        <f t="shared" si="148"/>
        <v>0</v>
      </c>
      <c r="AM82" s="125">
        <f t="shared" si="148"/>
        <v>0</v>
      </c>
      <c r="AN82" s="125">
        <f t="shared" si="148"/>
        <v>0</v>
      </c>
      <c r="AO82" s="125">
        <f t="shared" ref="AO82:BH82" si="149">AO80-AO81</f>
        <v>0</v>
      </c>
      <c r="AP82" s="125">
        <f t="shared" si="149"/>
        <v>0</v>
      </c>
      <c r="AQ82" s="125">
        <f t="shared" si="149"/>
        <v>0</v>
      </c>
      <c r="AR82" s="125">
        <f t="shared" si="149"/>
        <v>0</v>
      </c>
      <c r="AS82" s="125">
        <f t="shared" si="149"/>
        <v>0</v>
      </c>
      <c r="AT82" s="125">
        <f t="shared" si="149"/>
        <v>0</v>
      </c>
      <c r="AU82" s="125">
        <f t="shared" si="149"/>
        <v>0</v>
      </c>
      <c r="AV82" s="125">
        <f t="shared" si="149"/>
        <v>0</v>
      </c>
      <c r="AW82" s="125">
        <f t="shared" si="149"/>
        <v>0</v>
      </c>
      <c r="AX82" s="125">
        <f t="shared" si="149"/>
        <v>0</v>
      </c>
      <c r="AY82" s="125">
        <f t="shared" si="149"/>
        <v>0</v>
      </c>
      <c r="AZ82" s="125">
        <f t="shared" si="149"/>
        <v>0</v>
      </c>
      <c r="BA82" s="125">
        <f t="shared" si="149"/>
        <v>0</v>
      </c>
      <c r="BB82" s="125">
        <f t="shared" si="149"/>
        <v>0</v>
      </c>
      <c r="BC82" s="125">
        <f t="shared" si="149"/>
        <v>0</v>
      </c>
      <c r="BD82" s="125">
        <f t="shared" si="149"/>
        <v>0</v>
      </c>
      <c r="BE82" s="125">
        <f t="shared" si="149"/>
        <v>0</v>
      </c>
      <c r="BF82" s="125">
        <f t="shared" si="149"/>
        <v>0</v>
      </c>
      <c r="BG82" s="125">
        <f t="shared" si="149"/>
        <v>0</v>
      </c>
      <c r="BH82" s="125">
        <f t="shared" si="149"/>
        <v>0</v>
      </c>
      <c r="BI82" s="124"/>
      <c r="BJ82" s="124"/>
      <c r="BK82" s="125">
        <f>BK80-BK81</f>
        <v>0</v>
      </c>
      <c r="BL82" s="125">
        <f t="shared" ref="BL82:BP82" si="150">BL80-BL81</f>
        <v>0</v>
      </c>
      <c r="BM82" s="125">
        <f t="shared" si="150"/>
        <v>0</v>
      </c>
      <c r="BN82" s="125">
        <f t="shared" si="150"/>
        <v>0</v>
      </c>
      <c r="BO82" s="125">
        <f t="shared" si="150"/>
        <v>0</v>
      </c>
      <c r="BP82" s="125">
        <f t="shared" si="150"/>
        <v>0</v>
      </c>
      <c r="BQ82" s="124"/>
      <c r="BR82" s="124"/>
      <c r="BS82" s="124"/>
      <c r="BT82" s="124"/>
      <c r="BU82" s="124"/>
      <c r="BV82" s="124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4"/>
      <c r="CM82" s="125">
        <f>CM80-CM81</f>
        <v>0</v>
      </c>
      <c r="CN82" s="125">
        <f t="shared" ref="CN82:CR82" si="151">CN80-CN81</f>
        <v>0</v>
      </c>
      <c r="CO82" s="125">
        <f t="shared" si="151"/>
        <v>0</v>
      </c>
      <c r="CP82" s="125">
        <f t="shared" si="151"/>
        <v>0</v>
      </c>
      <c r="CQ82" s="125">
        <f t="shared" si="151"/>
        <v>0</v>
      </c>
      <c r="CR82" s="125">
        <f t="shared" si="151"/>
        <v>0</v>
      </c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</row>
    <row r="83" spans="1:118" s="2" customFormat="1">
      <c r="A83" s="2" t="s">
        <v>34</v>
      </c>
      <c r="B83" s="21"/>
      <c r="C83" s="18"/>
      <c r="D83" s="3"/>
      <c r="R83" s="18"/>
      <c r="S83" s="18"/>
      <c r="T83" s="19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4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1:118" s="2" customFormat="1">
      <c r="A84" s="86">
        <v>30100</v>
      </c>
      <c r="B84" s="16" t="s">
        <v>35</v>
      </c>
      <c r="C84" s="51">
        <f t="shared" ref="C84:C106" si="152">SUM(E84:Q84)/13</f>
        <v>185309.27</v>
      </c>
      <c r="D84" s="51">
        <f t="shared" ref="D84:D106" si="153">SUM(T84:AF84)/13</f>
        <v>185309.27</v>
      </c>
      <c r="E84" s="100">
        <f>'[20]Asset End Balances'!P126</f>
        <v>185309.27</v>
      </c>
      <c r="F84" s="51">
        <f t="shared" ref="F84:F106" si="154">E84+AH84+BK84+CM84</f>
        <v>185309.27</v>
      </c>
      <c r="G84" s="51">
        <f t="shared" ref="G84:G106" si="155">F84+AI84+BL84+CN84</f>
        <v>185309.27</v>
      </c>
      <c r="H84" s="51">
        <f t="shared" ref="H84:H106" si="156">G84+AJ84+BM84+CO84</f>
        <v>185309.27</v>
      </c>
      <c r="I84" s="51">
        <f t="shared" ref="I84:I106" si="157">H84+AK84+BN84+CP84</f>
        <v>185309.27</v>
      </c>
      <c r="J84" s="51">
        <f t="shared" ref="J84:J106" si="158">I84+AL84+BO84+CQ84</f>
        <v>185309.27</v>
      </c>
      <c r="K84" s="51">
        <f t="shared" ref="K84:K106" si="159">J84+AM84+BP84+CR84</f>
        <v>185309.27</v>
      </c>
      <c r="L84" s="51">
        <f t="shared" ref="L84:L106" si="160">K84+AN84+BQ84+CS84</f>
        <v>185309.27</v>
      </c>
      <c r="M84" s="51">
        <f t="shared" ref="M84:M106" si="161">L84+AO84+BR84+CT84</f>
        <v>185309.27</v>
      </c>
      <c r="N84" s="51">
        <f t="shared" ref="N84:N106" si="162">M84+AP84+BS84+CU84</f>
        <v>185309.27</v>
      </c>
      <c r="O84" s="51">
        <f t="shared" ref="O84:O106" si="163">N84+AQ84+BT84+CV84</f>
        <v>185309.27</v>
      </c>
      <c r="P84" s="51">
        <f t="shared" ref="P84:P106" si="164">O84+AR84+BU84+CW84</f>
        <v>185309.27</v>
      </c>
      <c r="Q84" s="51">
        <f t="shared" ref="Q84:Q106" si="165">P84+AS84+BV84+CX84</f>
        <v>185309.27</v>
      </c>
      <c r="R84" s="51">
        <f t="shared" ref="R84:R106" si="166">Q84+AT84+BW84+CY84</f>
        <v>185309.27</v>
      </c>
      <c r="S84" s="51">
        <f t="shared" ref="S84:S106" si="167">R84+AU84+BX84+CZ84</f>
        <v>185309.27</v>
      </c>
      <c r="T84" s="51">
        <f t="shared" ref="T84:T106" si="168">S84+AV84+BY84+DA84</f>
        <v>185309.27</v>
      </c>
      <c r="U84" s="51">
        <f t="shared" ref="U84:U106" si="169">T84+AW84+BZ84+DB84</f>
        <v>185309.27</v>
      </c>
      <c r="V84" s="51">
        <f t="shared" ref="V84:V106" si="170">U84+AX84+CA84+DC84</f>
        <v>185309.27</v>
      </c>
      <c r="W84" s="51">
        <f t="shared" ref="W84:W106" si="171">V84+AY84+CB84+DD84</f>
        <v>185309.27</v>
      </c>
      <c r="X84" s="51">
        <f t="shared" ref="X84:X106" si="172">W84+AZ84+CC84+DE84</f>
        <v>185309.27</v>
      </c>
      <c r="Y84" s="51">
        <f t="shared" ref="Y84:Y106" si="173">X84+BA84+CD84+DF84</f>
        <v>185309.27</v>
      </c>
      <c r="Z84" s="51">
        <f t="shared" ref="Z84:Z106" si="174">Y84+BB84+CE84+DG84</f>
        <v>185309.27</v>
      </c>
      <c r="AA84" s="51">
        <f t="shared" ref="AA84:AA106" si="175">Z84+BC84+CF84+DH84</f>
        <v>185309.27</v>
      </c>
      <c r="AB84" s="51">
        <f t="shared" ref="AB84:AB106" si="176">AA84+BD84+CG84+DI84</f>
        <v>185309.27</v>
      </c>
      <c r="AC84" s="51">
        <f t="shared" ref="AC84:AC106" si="177">AB84+BE84+CH84+DJ84</f>
        <v>185309.27</v>
      </c>
      <c r="AD84" s="51">
        <f t="shared" ref="AD84:AD106" si="178">AC84+BF84+CI84+DK84</f>
        <v>185309.27</v>
      </c>
      <c r="AE84" s="51">
        <f t="shared" ref="AE84:AE106" si="179">AD84+BG84+CJ84+DL84</f>
        <v>185309.27</v>
      </c>
      <c r="AF84" s="51">
        <f t="shared" ref="AF84:AF106" si="180">AE84+BH84+CK84+DM84</f>
        <v>185309.27</v>
      </c>
      <c r="AG84" s="18"/>
      <c r="AH84" s="100">
        <f>[20]Additions!Q126</f>
        <v>0</v>
      </c>
      <c r="AI84" s="100">
        <f>[20]Additions!R126</f>
        <v>0</v>
      </c>
      <c r="AJ84" s="100">
        <f>[20]Additions!S126</f>
        <v>0</v>
      </c>
      <c r="AK84" s="100">
        <f>[20]Additions!T126</f>
        <v>0</v>
      </c>
      <c r="AL84" s="100">
        <f>[20]Additions!U126</f>
        <v>0</v>
      </c>
      <c r="AM84" s="100">
        <f>[20]Additions!V126</f>
        <v>0</v>
      </c>
      <c r="AN84" s="93">
        <f>SUM($AH84:$AM84)/SUM($AH$108:$AM$108)*'Capital Spending'!J$10*$AN$1</f>
        <v>0</v>
      </c>
      <c r="AO84" s="93">
        <f>SUM($AH84:$AM84)/SUM($AH$108:$AM$108)*'Capital Spending'!K$10*$AN$1</f>
        <v>0</v>
      </c>
      <c r="AP84" s="93">
        <f>SUM($AH84:$AM84)/SUM($AH$108:$AM$108)*'Capital Spending'!L$10*$AN$1</f>
        <v>0</v>
      </c>
      <c r="AQ84" s="93">
        <f>SUM($AH84:$AM84)/SUM($AH$108:$AM$108)*'Capital Spending'!M$10*$AN$1</f>
        <v>0</v>
      </c>
      <c r="AR84" s="93">
        <f>SUM($AH84:$AM84)/SUM($AH$108:$AM$108)*'Capital Spending'!N$10*$AN$1</f>
        <v>0</v>
      </c>
      <c r="AS84" s="93">
        <f>SUM($AH84:$AM84)/SUM($AH$108:$AM$108)*'Capital Spending'!O$10*$AN$1</f>
        <v>0</v>
      </c>
      <c r="AT84" s="93">
        <f>SUM($AH84:$AM84)/SUM($AH$108:$AM$108)*'Capital Spending'!P$10*$AN$1</f>
        <v>0</v>
      </c>
      <c r="AU84" s="93">
        <f>SUM($AH84:$AM84)/SUM($AH$108:$AM$108)*'Capital Spending'!Q$10*$AN$1</f>
        <v>0</v>
      </c>
      <c r="AV84" s="93">
        <f>SUM($AH84:$AM84)/SUM($AH$108:$AM$108)*'Capital Spending'!R$10*$AN$1</f>
        <v>0</v>
      </c>
      <c r="AW84" s="93">
        <f>SUM($AH84:$AM84)/SUM($AH$108:$AM$108)*'Capital Spending'!S$10*$AN$1</f>
        <v>0</v>
      </c>
      <c r="AX84" s="93">
        <f>SUM($AH84:$AM84)/SUM($AH$108:$AM$108)*'Capital Spending'!T$10*$AN$1</f>
        <v>0</v>
      </c>
      <c r="AY84" s="93">
        <f>SUM($AH84:$AM84)/SUM($AH$108:$AM$108)*'Capital Spending'!U$10*$AN$1</f>
        <v>0</v>
      </c>
      <c r="AZ84" s="93">
        <f>SUM($AH84:$AM84)/SUM($AH$108:$AM$108)*'Capital Spending'!V$10*$AN$1</f>
        <v>0</v>
      </c>
      <c r="BA84" s="93">
        <f>SUM($AH84:$AM84)/SUM($AH$108:$AM$108)*'Capital Spending'!W$10*$AN$1</f>
        <v>0</v>
      </c>
      <c r="BB84" s="93">
        <f>SUM($AH84:$AM84)/SUM($AH$108:$AM$108)*'Capital Spending'!X$10*$AN$1</f>
        <v>0</v>
      </c>
      <c r="BC84" s="93">
        <f>SUM($AH84:$AM84)/SUM($AH$108:$AM$108)*'Capital Spending'!Y$10*$AN$1</f>
        <v>0</v>
      </c>
      <c r="BD84" s="93">
        <f>SUM($AH84:$AM84)/SUM($AH$108:$AM$108)*'Capital Spending'!Z$10*$AN$1</f>
        <v>0</v>
      </c>
      <c r="BE84" s="93">
        <f>SUM($AH84:$AM84)/SUM($AH$108:$AM$108)*'Capital Spending'!AA$10*$AN$1</f>
        <v>0</v>
      </c>
      <c r="BF84" s="93">
        <f>SUM($AH84:$AM84)/SUM($AH$108:$AM$108)*'Capital Spending'!AB$10*$AN$1</f>
        <v>0</v>
      </c>
      <c r="BG84" s="93">
        <f>SUM($AH84:$AM84)/SUM($AH$108:$AM$108)*'Capital Spending'!AC$10*$AN$1</f>
        <v>0</v>
      </c>
      <c r="BH84" s="93">
        <f>SUM($AH84:$AM84)/SUM($AH$108:$AM$108)*'Capital Spending'!AD$10*$AN$1</f>
        <v>0</v>
      </c>
      <c r="BI84" s="3"/>
      <c r="BJ84" s="101">
        <f>IFERROR(SUM(BK84:BP84)/SUM(AH84:AM84),0)</f>
        <v>0</v>
      </c>
      <c r="BK84" s="100">
        <f>'[20]Asset Retirements'!Q126</f>
        <v>0</v>
      </c>
      <c r="BL84" s="100">
        <f>'[20]Asset Retirements'!R126</f>
        <v>0</v>
      </c>
      <c r="BM84" s="100">
        <f>'[20]Asset Retirements'!S126</f>
        <v>0</v>
      </c>
      <c r="BN84" s="100">
        <f>'[20]Asset Retirements'!T126</f>
        <v>0</v>
      </c>
      <c r="BO84" s="100">
        <f>'[20]Asset Retirements'!U126</f>
        <v>0</v>
      </c>
      <c r="BP84" s="100">
        <f>'[20]Asset Retirements'!V126</f>
        <v>0</v>
      </c>
      <c r="BQ84" s="51">
        <f t="shared" ref="BQ84:BQ106" si="181">AN84*BJ84</f>
        <v>0</v>
      </c>
      <c r="BR84" s="51">
        <f t="shared" ref="BR84:BR106" si="182">$BJ84*AO84</f>
        <v>0</v>
      </c>
      <c r="BS84" s="51">
        <f t="shared" ref="BS84:BS106" si="183">$BJ84*AP84</f>
        <v>0</v>
      </c>
      <c r="BT84" s="51">
        <f t="shared" ref="BT84:BT106" si="184">$BJ84*AQ84</f>
        <v>0</v>
      </c>
      <c r="BU84" s="51">
        <f t="shared" ref="BU84:BU106" si="185">$BJ84*AR84</f>
        <v>0</v>
      </c>
      <c r="BV84" s="51">
        <f t="shared" ref="BV84:BV106" si="186">$BJ84*AS84</f>
        <v>0</v>
      </c>
      <c r="BW84" s="51">
        <f t="shared" ref="BW84:BW106" si="187">$BJ84*AT84</f>
        <v>0</v>
      </c>
      <c r="BX84" s="51">
        <f t="shared" ref="BX84:BX106" si="188">$BJ84*AU84</f>
        <v>0</v>
      </c>
      <c r="BY84" s="51">
        <f t="shared" ref="BY84:BY106" si="189">$BJ84*AV84</f>
        <v>0</v>
      </c>
      <c r="BZ84" s="51">
        <f t="shared" ref="BZ84:BZ106" si="190">$BJ84*AW84</f>
        <v>0</v>
      </c>
      <c r="CA84" s="51">
        <f t="shared" ref="CA84:CA106" si="191">$BJ84*AX84</f>
        <v>0</v>
      </c>
      <c r="CB84" s="51">
        <f t="shared" ref="CB84:CB106" si="192">$BJ84*AY84</f>
        <v>0</v>
      </c>
      <c r="CC84" s="51">
        <f t="shared" ref="CC84:CC106" si="193">$BJ84*AZ84</f>
        <v>0</v>
      </c>
      <c r="CD84" s="51">
        <f t="shared" ref="CD84:CD106" si="194">$BJ84*BA84</f>
        <v>0</v>
      </c>
      <c r="CE84" s="51">
        <f t="shared" ref="CE84:CE106" si="195">$BJ84*BB84</f>
        <v>0</v>
      </c>
      <c r="CF84" s="51">
        <f t="shared" ref="CF84:CF106" si="196">$BJ84*BC84</f>
        <v>0</v>
      </c>
      <c r="CG84" s="51">
        <f t="shared" ref="CG84:CG106" si="197">$BJ84*BD84</f>
        <v>0</v>
      </c>
      <c r="CH84" s="51">
        <f t="shared" ref="CH84:CH106" si="198">$BJ84*BE84</f>
        <v>0</v>
      </c>
      <c r="CI84" s="51">
        <f t="shared" ref="CI84:CI106" si="199">$BJ84*BF84</f>
        <v>0</v>
      </c>
      <c r="CJ84" s="51">
        <f t="shared" ref="CJ84:CJ106" si="200">$BJ84*BG84</f>
        <v>0</v>
      </c>
      <c r="CK84" s="51">
        <f t="shared" ref="CK84:CK106" si="201">$BJ84*BH84</f>
        <v>0</v>
      </c>
      <c r="CL84" s="3"/>
      <c r="CM84" s="100">
        <f>'[20]Assset Transfers Adjustments'!Q126</f>
        <v>0</v>
      </c>
      <c r="CN84" s="100">
        <f>'[20]Assset Transfers Adjustments'!R126</f>
        <v>0</v>
      </c>
      <c r="CO84" s="100">
        <f>'[20]Assset Transfers Adjustments'!S126</f>
        <v>0</v>
      </c>
      <c r="CP84" s="100">
        <f>'[20]Assset Transfers Adjustments'!T126</f>
        <v>0</v>
      </c>
      <c r="CQ84" s="100">
        <f>'[20]Assset Transfers Adjustments'!U126</f>
        <v>0</v>
      </c>
      <c r="CR84" s="100">
        <f>'[20]Assset Transfers Adjustments'!V126</f>
        <v>0</v>
      </c>
      <c r="CS84" s="17">
        <v>0</v>
      </c>
      <c r="CT84" s="17">
        <v>0</v>
      </c>
      <c r="CU84" s="17">
        <v>0</v>
      </c>
      <c r="CV84" s="17">
        <v>0</v>
      </c>
      <c r="CW84" s="17">
        <v>0</v>
      </c>
      <c r="CX84" s="17">
        <v>0</v>
      </c>
      <c r="CY84" s="18">
        <v>0</v>
      </c>
      <c r="CZ84" s="18">
        <v>0</v>
      </c>
      <c r="DA84" s="18">
        <v>0</v>
      </c>
      <c r="DB84" s="18">
        <v>0</v>
      </c>
      <c r="DC84" s="18">
        <v>0</v>
      </c>
      <c r="DD84" s="18">
        <v>0</v>
      </c>
      <c r="DE84" s="18">
        <v>0</v>
      </c>
      <c r="DF84" s="18">
        <v>0</v>
      </c>
      <c r="DG84" s="18">
        <v>0</v>
      </c>
      <c r="DH84" s="18">
        <v>0</v>
      </c>
      <c r="DI84" s="18">
        <v>0</v>
      </c>
      <c r="DJ84" s="18">
        <v>0</v>
      </c>
      <c r="DK84" s="18">
        <v>0</v>
      </c>
      <c r="DL84" s="18">
        <v>0</v>
      </c>
      <c r="DM84" s="18">
        <v>0</v>
      </c>
      <c r="DN84" s="3"/>
    </row>
    <row r="85" spans="1:118" s="2" customFormat="1">
      <c r="A85" s="86">
        <v>30300</v>
      </c>
      <c r="B85" s="16" t="s">
        <v>36</v>
      </c>
      <c r="C85" s="51">
        <f t="shared" si="152"/>
        <v>1109551.68</v>
      </c>
      <c r="D85" s="51">
        <f t="shared" si="153"/>
        <v>1109551.68</v>
      </c>
      <c r="E85" s="100">
        <f>'[20]Asset End Balances'!P127</f>
        <v>1109551.68</v>
      </c>
      <c r="F85" s="51">
        <f t="shared" si="154"/>
        <v>1109551.68</v>
      </c>
      <c r="G85" s="51">
        <f t="shared" si="155"/>
        <v>1109551.68</v>
      </c>
      <c r="H85" s="51">
        <f t="shared" si="156"/>
        <v>1109551.68</v>
      </c>
      <c r="I85" s="51">
        <f t="shared" si="157"/>
        <v>1109551.68</v>
      </c>
      <c r="J85" s="51">
        <f t="shared" si="158"/>
        <v>1109551.68</v>
      </c>
      <c r="K85" s="51">
        <f t="shared" si="159"/>
        <v>1109551.68</v>
      </c>
      <c r="L85" s="51">
        <f t="shared" si="160"/>
        <v>1109551.68</v>
      </c>
      <c r="M85" s="51">
        <f t="shared" si="161"/>
        <v>1109551.68</v>
      </c>
      <c r="N85" s="51">
        <f t="shared" si="162"/>
        <v>1109551.68</v>
      </c>
      <c r="O85" s="51">
        <f t="shared" si="163"/>
        <v>1109551.68</v>
      </c>
      <c r="P85" s="51">
        <f t="shared" si="164"/>
        <v>1109551.68</v>
      </c>
      <c r="Q85" s="51">
        <f t="shared" si="165"/>
        <v>1109551.68</v>
      </c>
      <c r="R85" s="51">
        <f t="shared" si="166"/>
        <v>1109551.68</v>
      </c>
      <c r="S85" s="51">
        <f t="shared" si="167"/>
        <v>1109551.68</v>
      </c>
      <c r="T85" s="51">
        <f t="shared" si="168"/>
        <v>1109551.68</v>
      </c>
      <c r="U85" s="51">
        <f t="shared" si="169"/>
        <v>1109551.68</v>
      </c>
      <c r="V85" s="51">
        <f t="shared" si="170"/>
        <v>1109551.68</v>
      </c>
      <c r="W85" s="51">
        <f t="shared" si="171"/>
        <v>1109551.68</v>
      </c>
      <c r="X85" s="51">
        <f t="shared" si="172"/>
        <v>1109551.68</v>
      </c>
      <c r="Y85" s="51">
        <f t="shared" si="173"/>
        <v>1109551.68</v>
      </c>
      <c r="Z85" s="51">
        <f t="shared" si="174"/>
        <v>1109551.68</v>
      </c>
      <c r="AA85" s="51">
        <f t="shared" si="175"/>
        <v>1109551.68</v>
      </c>
      <c r="AB85" s="51">
        <f t="shared" si="176"/>
        <v>1109551.68</v>
      </c>
      <c r="AC85" s="51">
        <f t="shared" si="177"/>
        <v>1109551.68</v>
      </c>
      <c r="AD85" s="51">
        <f t="shared" si="178"/>
        <v>1109551.68</v>
      </c>
      <c r="AE85" s="51">
        <f t="shared" si="179"/>
        <v>1109551.68</v>
      </c>
      <c r="AF85" s="51">
        <f t="shared" si="180"/>
        <v>1109551.68</v>
      </c>
      <c r="AG85" s="18"/>
      <c r="AH85" s="100">
        <f>[20]Additions!Q127</f>
        <v>0</v>
      </c>
      <c r="AI85" s="100">
        <f>[20]Additions!R127</f>
        <v>0</v>
      </c>
      <c r="AJ85" s="100">
        <f>[20]Additions!S127</f>
        <v>0</v>
      </c>
      <c r="AK85" s="100">
        <f>[20]Additions!T127</f>
        <v>0</v>
      </c>
      <c r="AL85" s="100">
        <f>[20]Additions!U127</f>
        <v>0</v>
      </c>
      <c r="AM85" s="100">
        <f>[20]Additions!V127</f>
        <v>0</v>
      </c>
      <c r="AN85" s="93">
        <f>SUM($AH85:$AM85)/SUM($AH$108:$AM$108)*'Capital Spending'!J$10*$AN$1</f>
        <v>0</v>
      </c>
      <c r="AO85" s="93">
        <f>SUM($AH85:$AM85)/SUM($AH$108:$AM$108)*'Capital Spending'!K$10*$AN$1</f>
        <v>0</v>
      </c>
      <c r="AP85" s="93">
        <f>SUM($AH85:$AM85)/SUM($AH$108:$AM$108)*'Capital Spending'!L$10*$AN$1</f>
        <v>0</v>
      </c>
      <c r="AQ85" s="93">
        <f>SUM($AH85:$AM85)/SUM($AH$108:$AM$108)*'Capital Spending'!M$10*$AN$1</f>
        <v>0</v>
      </c>
      <c r="AR85" s="93">
        <f>SUM($AH85:$AM85)/SUM($AH$108:$AM$108)*'Capital Spending'!N$10*$AN$1</f>
        <v>0</v>
      </c>
      <c r="AS85" s="93">
        <f>SUM($AH85:$AM85)/SUM($AH$108:$AM$108)*'Capital Spending'!O$10*$AN$1</f>
        <v>0</v>
      </c>
      <c r="AT85" s="93">
        <f>SUM($AH85:$AM85)/SUM($AH$108:$AM$108)*'Capital Spending'!P$10*$AN$1</f>
        <v>0</v>
      </c>
      <c r="AU85" s="93">
        <f>SUM($AH85:$AM85)/SUM($AH$108:$AM$108)*'Capital Spending'!Q$10*$AN$1</f>
        <v>0</v>
      </c>
      <c r="AV85" s="93">
        <f>SUM($AH85:$AM85)/SUM($AH$108:$AM$108)*'Capital Spending'!R$10*$AN$1</f>
        <v>0</v>
      </c>
      <c r="AW85" s="93">
        <f>SUM($AH85:$AM85)/SUM($AH$108:$AM$108)*'Capital Spending'!S$10*$AN$1</f>
        <v>0</v>
      </c>
      <c r="AX85" s="93">
        <f>SUM($AH85:$AM85)/SUM($AH$108:$AM$108)*'Capital Spending'!T$10*$AN$1</f>
        <v>0</v>
      </c>
      <c r="AY85" s="93">
        <f>SUM($AH85:$AM85)/SUM($AH$108:$AM$108)*'Capital Spending'!U$10*$AN$1</f>
        <v>0</v>
      </c>
      <c r="AZ85" s="93">
        <f>SUM($AH85:$AM85)/SUM($AH$108:$AM$108)*'Capital Spending'!V$10*$AN$1</f>
        <v>0</v>
      </c>
      <c r="BA85" s="93">
        <f>SUM($AH85:$AM85)/SUM($AH$108:$AM$108)*'Capital Spending'!W$10*$AN$1</f>
        <v>0</v>
      </c>
      <c r="BB85" s="93">
        <f>SUM($AH85:$AM85)/SUM($AH$108:$AM$108)*'Capital Spending'!X$10*$AN$1</f>
        <v>0</v>
      </c>
      <c r="BC85" s="93">
        <f>SUM($AH85:$AM85)/SUM($AH$108:$AM$108)*'Capital Spending'!Y$10*$AN$1</f>
        <v>0</v>
      </c>
      <c r="BD85" s="93">
        <f>SUM($AH85:$AM85)/SUM($AH$108:$AM$108)*'Capital Spending'!Z$10*$AN$1</f>
        <v>0</v>
      </c>
      <c r="BE85" s="93">
        <f>SUM($AH85:$AM85)/SUM($AH$108:$AM$108)*'Capital Spending'!AA$10*$AN$1</f>
        <v>0</v>
      </c>
      <c r="BF85" s="93">
        <f>SUM($AH85:$AM85)/SUM($AH$108:$AM$108)*'Capital Spending'!AB$10*$AN$1</f>
        <v>0</v>
      </c>
      <c r="BG85" s="93">
        <f>SUM($AH85:$AM85)/SUM($AH$108:$AM$108)*'Capital Spending'!AC$10*$AN$1</f>
        <v>0</v>
      </c>
      <c r="BH85" s="93">
        <f>SUM($AH85:$AM85)/SUM($AH$108:$AM$108)*'Capital Spending'!AD$10*$AN$1</f>
        <v>0</v>
      </c>
      <c r="BI85" s="3"/>
      <c r="BJ85" s="101">
        <f t="shared" ref="BJ85:BJ107" si="202">IFERROR(SUM(BK85:BP85)/SUM(AH85:AM85),0)</f>
        <v>0</v>
      </c>
      <c r="BK85" s="100">
        <f>'[20]Asset Retirements'!Q127</f>
        <v>0</v>
      </c>
      <c r="BL85" s="100">
        <f>'[20]Asset Retirements'!R127</f>
        <v>0</v>
      </c>
      <c r="BM85" s="100">
        <f>'[20]Asset Retirements'!S127</f>
        <v>0</v>
      </c>
      <c r="BN85" s="100">
        <f>'[20]Asset Retirements'!T127</f>
        <v>0</v>
      </c>
      <c r="BO85" s="100">
        <f>'[20]Asset Retirements'!U127</f>
        <v>0</v>
      </c>
      <c r="BP85" s="100">
        <f>'[20]Asset Retirements'!V127</f>
        <v>0</v>
      </c>
      <c r="BQ85" s="51">
        <f t="shared" si="181"/>
        <v>0</v>
      </c>
      <c r="BR85" s="51">
        <f t="shared" si="182"/>
        <v>0</v>
      </c>
      <c r="BS85" s="51">
        <f t="shared" si="183"/>
        <v>0</v>
      </c>
      <c r="BT85" s="51">
        <f t="shared" si="184"/>
        <v>0</v>
      </c>
      <c r="BU85" s="51">
        <f t="shared" si="185"/>
        <v>0</v>
      </c>
      <c r="BV85" s="51">
        <f t="shared" si="186"/>
        <v>0</v>
      </c>
      <c r="BW85" s="51">
        <f t="shared" si="187"/>
        <v>0</v>
      </c>
      <c r="BX85" s="51">
        <f t="shared" si="188"/>
        <v>0</v>
      </c>
      <c r="BY85" s="51">
        <f t="shared" si="189"/>
        <v>0</v>
      </c>
      <c r="BZ85" s="51">
        <f t="shared" si="190"/>
        <v>0</v>
      </c>
      <c r="CA85" s="51">
        <f t="shared" si="191"/>
        <v>0</v>
      </c>
      <c r="CB85" s="51">
        <f t="shared" si="192"/>
        <v>0</v>
      </c>
      <c r="CC85" s="51">
        <f t="shared" si="193"/>
        <v>0</v>
      </c>
      <c r="CD85" s="51">
        <f t="shared" si="194"/>
        <v>0</v>
      </c>
      <c r="CE85" s="51">
        <f t="shared" si="195"/>
        <v>0</v>
      </c>
      <c r="CF85" s="51">
        <f t="shared" si="196"/>
        <v>0</v>
      </c>
      <c r="CG85" s="51">
        <f t="shared" si="197"/>
        <v>0</v>
      </c>
      <c r="CH85" s="51">
        <f t="shared" si="198"/>
        <v>0</v>
      </c>
      <c r="CI85" s="51">
        <f t="shared" si="199"/>
        <v>0</v>
      </c>
      <c r="CJ85" s="51">
        <f t="shared" si="200"/>
        <v>0</v>
      </c>
      <c r="CK85" s="51">
        <f t="shared" si="201"/>
        <v>0</v>
      </c>
      <c r="CL85" s="3"/>
      <c r="CM85" s="100">
        <f>'[20]Assset Transfers Adjustments'!Q127</f>
        <v>0</v>
      </c>
      <c r="CN85" s="100">
        <f>'[20]Assset Transfers Adjustments'!R127</f>
        <v>0</v>
      </c>
      <c r="CO85" s="100">
        <f>'[20]Assset Transfers Adjustments'!S127</f>
        <v>0</v>
      </c>
      <c r="CP85" s="100">
        <f>'[20]Assset Transfers Adjustments'!T127</f>
        <v>0</v>
      </c>
      <c r="CQ85" s="100">
        <f>'[20]Assset Transfers Adjustments'!U127</f>
        <v>0</v>
      </c>
      <c r="CR85" s="100">
        <f>'[20]Assset Transfers Adjustments'!V127</f>
        <v>0</v>
      </c>
      <c r="CS85" s="17">
        <v>0</v>
      </c>
      <c r="CT85" s="17">
        <v>0</v>
      </c>
      <c r="CU85" s="17">
        <v>0</v>
      </c>
      <c r="CV85" s="17">
        <v>0</v>
      </c>
      <c r="CW85" s="17">
        <v>0</v>
      </c>
      <c r="CX85" s="17">
        <v>0</v>
      </c>
      <c r="CY85" s="18">
        <v>0</v>
      </c>
      <c r="CZ85" s="18">
        <v>0</v>
      </c>
      <c r="DA85" s="18">
        <v>0</v>
      </c>
      <c r="DB85" s="18">
        <v>0</v>
      </c>
      <c r="DC85" s="18">
        <v>0</v>
      </c>
      <c r="DD85" s="18">
        <v>0</v>
      </c>
      <c r="DE85" s="18">
        <v>0</v>
      </c>
      <c r="DF85" s="18">
        <v>0</v>
      </c>
      <c r="DG85" s="18">
        <v>0</v>
      </c>
      <c r="DH85" s="18">
        <v>0</v>
      </c>
      <c r="DI85" s="18">
        <v>0</v>
      </c>
      <c r="DJ85" s="18">
        <v>0</v>
      </c>
      <c r="DK85" s="18">
        <v>0</v>
      </c>
      <c r="DL85" s="18">
        <v>0</v>
      </c>
      <c r="DM85" s="18">
        <v>0</v>
      </c>
      <c r="DN85" s="3"/>
    </row>
    <row r="86" spans="1:118">
      <c r="A86" s="86">
        <v>39001</v>
      </c>
      <c r="B86" s="16" t="s">
        <v>38</v>
      </c>
      <c r="C86" s="51">
        <f t="shared" si="152"/>
        <v>179338.52</v>
      </c>
      <c r="D86" s="51">
        <f t="shared" si="153"/>
        <v>179338.52</v>
      </c>
      <c r="E86" s="100">
        <f>'[20]Asset End Balances'!P128</f>
        <v>179338.52</v>
      </c>
      <c r="F86" s="51">
        <f t="shared" si="154"/>
        <v>179338.52</v>
      </c>
      <c r="G86" s="51">
        <f t="shared" si="155"/>
        <v>179338.52</v>
      </c>
      <c r="H86" s="51">
        <f t="shared" si="156"/>
        <v>179338.52</v>
      </c>
      <c r="I86" s="51">
        <f t="shared" si="157"/>
        <v>179338.52</v>
      </c>
      <c r="J86" s="51">
        <f t="shared" si="158"/>
        <v>179338.52</v>
      </c>
      <c r="K86" s="51">
        <f t="shared" si="159"/>
        <v>179338.52</v>
      </c>
      <c r="L86" s="51">
        <f t="shared" si="160"/>
        <v>179338.52</v>
      </c>
      <c r="M86" s="51">
        <f t="shared" si="161"/>
        <v>179338.52</v>
      </c>
      <c r="N86" s="51">
        <f t="shared" si="162"/>
        <v>179338.52</v>
      </c>
      <c r="O86" s="51">
        <f t="shared" si="163"/>
        <v>179338.52</v>
      </c>
      <c r="P86" s="51">
        <f t="shared" si="164"/>
        <v>179338.52</v>
      </c>
      <c r="Q86" s="51">
        <f t="shared" si="165"/>
        <v>179338.52</v>
      </c>
      <c r="R86" s="51">
        <f t="shared" si="166"/>
        <v>179338.52</v>
      </c>
      <c r="S86" s="51">
        <f t="shared" si="167"/>
        <v>179338.52</v>
      </c>
      <c r="T86" s="51">
        <f t="shared" si="168"/>
        <v>179338.52</v>
      </c>
      <c r="U86" s="51">
        <f t="shared" si="169"/>
        <v>179338.52</v>
      </c>
      <c r="V86" s="51">
        <f t="shared" si="170"/>
        <v>179338.52</v>
      </c>
      <c r="W86" s="51">
        <f t="shared" si="171"/>
        <v>179338.52</v>
      </c>
      <c r="X86" s="51">
        <f t="shared" si="172"/>
        <v>179338.52</v>
      </c>
      <c r="Y86" s="51">
        <f t="shared" si="173"/>
        <v>179338.52</v>
      </c>
      <c r="Z86" s="51">
        <f t="shared" si="174"/>
        <v>179338.52</v>
      </c>
      <c r="AA86" s="51">
        <f t="shared" si="175"/>
        <v>179338.52</v>
      </c>
      <c r="AB86" s="51">
        <f t="shared" si="176"/>
        <v>179338.52</v>
      </c>
      <c r="AC86" s="51">
        <f t="shared" si="177"/>
        <v>179338.52</v>
      </c>
      <c r="AD86" s="51">
        <f t="shared" si="178"/>
        <v>179338.52</v>
      </c>
      <c r="AE86" s="51">
        <f t="shared" si="179"/>
        <v>179338.52</v>
      </c>
      <c r="AF86" s="51">
        <f t="shared" si="180"/>
        <v>179338.52</v>
      </c>
      <c r="AH86" s="100">
        <f>[20]Additions!Q128</f>
        <v>0</v>
      </c>
      <c r="AI86" s="100">
        <f>[20]Additions!R128</f>
        <v>0</v>
      </c>
      <c r="AJ86" s="100">
        <f>[20]Additions!S128</f>
        <v>0</v>
      </c>
      <c r="AK86" s="100">
        <f>[20]Additions!T128</f>
        <v>0</v>
      </c>
      <c r="AL86" s="100">
        <f>[20]Additions!U128</f>
        <v>0</v>
      </c>
      <c r="AM86" s="100">
        <f>[20]Additions!V128</f>
        <v>0</v>
      </c>
      <c r="AN86" s="93">
        <f>SUM($AH86:$AM86)/SUM($AH$108:$AM$108)*'Capital Spending'!J$10*$AN$1</f>
        <v>0</v>
      </c>
      <c r="AO86" s="93">
        <f>SUM($AH86:$AM86)/SUM($AH$108:$AM$108)*'Capital Spending'!K$10*$AN$1</f>
        <v>0</v>
      </c>
      <c r="AP86" s="93">
        <f>SUM($AH86:$AM86)/SUM($AH$108:$AM$108)*'Capital Spending'!L$10*$AN$1</f>
        <v>0</v>
      </c>
      <c r="AQ86" s="93">
        <f>SUM($AH86:$AM86)/SUM($AH$108:$AM$108)*'Capital Spending'!M$10*$AN$1</f>
        <v>0</v>
      </c>
      <c r="AR86" s="93">
        <f>SUM($AH86:$AM86)/SUM($AH$108:$AM$108)*'Capital Spending'!N$10*$AN$1</f>
        <v>0</v>
      </c>
      <c r="AS86" s="93">
        <f>SUM($AH86:$AM86)/SUM($AH$108:$AM$108)*'Capital Spending'!O$10*$AN$1</f>
        <v>0</v>
      </c>
      <c r="AT86" s="93">
        <f>SUM($AH86:$AM86)/SUM($AH$108:$AM$108)*'Capital Spending'!P$10*$AN$1</f>
        <v>0</v>
      </c>
      <c r="AU86" s="93">
        <f>SUM($AH86:$AM86)/SUM($AH$108:$AM$108)*'Capital Spending'!Q$10*$AN$1</f>
        <v>0</v>
      </c>
      <c r="AV86" s="93">
        <f>SUM($AH86:$AM86)/SUM($AH$108:$AM$108)*'Capital Spending'!R$10*$AN$1</f>
        <v>0</v>
      </c>
      <c r="AW86" s="93">
        <f>SUM($AH86:$AM86)/SUM($AH$108:$AM$108)*'Capital Spending'!S$10*$AN$1</f>
        <v>0</v>
      </c>
      <c r="AX86" s="93">
        <f>SUM($AH86:$AM86)/SUM($AH$108:$AM$108)*'Capital Spending'!T$10*$AN$1</f>
        <v>0</v>
      </c>
      <c r="AY86" s="93">
        <f>SUM($AH86:$AM86)/SUM($AH$108:$AM$108)*'Capital Spending'!U$10*$AN$1</f>
        <v>0</v>
      </c>
      <c r="AZ86" s="93">
        <f>SUM($AH86:$AM86)/SUM($AH$108:$AM$108)*'Capital Spending'!V$10*$AN$1</f>
        <v>0</v>
      </c>
      <c r="BA86" s="93">
        <f>SUM($AH86:$AM86)/SUM($AH$108:$AM$108)*'Capital Spending'!W$10*$AN$1</f>
        <v>0</v>
      </c>
      <c r="BB86" s="93">
        <f>SUM($AH86:$AM86)/SUM($AH$108:$AM$108)*'Capital Spending'!X$10*$AN$1</f>
        <v>0</v>
      </c>
      <c r="BC86" s="93">
        <f>SUM($AH86:$AM86)/SUM($AH$108:$AM$108)*'Capital Spending'!Y$10*$AN$1</f>
        <v>0</v>
      </c>
      <c r="BD86" s="93">
        <f>SUM($AH86:$AM86)/SUM($AH$108:$AM$108)*'Capital Spending'!Z$10*$AN$1</f>
        <v>0</v>
      </c>
      <c r="BE86" s="93">
        <f>SUM($AH86:$AM86)/SUM($AH$108:$AM$108)*'Capital Spending'!AA$10*$AN$1</f>
        <v>0</v>
      </c>
      <c r="BF86" s="93">
        <f>SUM($AH86:$AM86)/SUM($AH$108:$AM$108)*'Capital Spending'!AB$10*$AN$1</f>
        <v>0</v>
      </c>
      <c r="BG86" s="93">
        <f>SUM($AH86:$AM86)/SUM($AH$108:$AM$108)*'Capital Spending'!AC$10*$AN$1</f>
        <v>0</v>
      </c>
      <c r="BH86" s="93">
        <f>SUM($AH86:$AM86)/SUM($AH$108:$AM$108)*'Capital Spending'!AD$10*$AN$1</f>
        <v>0</v>
      </c>
      <c r="BI86" s="18"/>
      <c r="BJ86" s="101">
        <f t="shared" si="202"/>
        <v>0</v>
      </c>
      <c r="BK86" s="100">
        <f>'[20]Asset Retirements'!Q128</f>
        <v>0</v>
      </c>
      <c r="BL86" s="100">
        <f>'[20]Asset Retirements'!R128</f>
        <v>0</v>
      </c>
      <c r="BM86" s="100">
        <f>'[20]Asset Retirements'!S128</f>
        <v>0</v>
      </c>
      <c r="BN86" s="100">
        <f>'[20]Asset Retirements'!T128</f>
        <v>0</v>
      </c>
      <c r="BO86" s="100">
        <f>'[20]Asset Retirements'!U128</f>
        <v>0</v>
      </c>
      <c r="BP86" s="100">
        <f>'[20]Asset Retirements'!V128</f>
        <v>0</v>
      </c>
      <c r="BQ86" s="51">
        <f t="shared" si="181"/>
        <v>0</v>
      </c>
      <c r="BR86" s="51">
        <f t="shared" si="182"/>
        <v>0</v>
      </c>
      <c r="BS86" s="51">
        <f t="shared" si="183"/>
        <v>0</v>
      </c>
      <c r="BT86" s="51">
        <f t="shared" si="184"/>
        <v>0</v>
      </c>
      <c r="BU86" s="51">
        <f t="shared" si="185"/>
        <v>0</v>
      </c>
      <c r="BV86" s="51">
        <f t="shared" si="186"/>
        <v>0</v>
      </c>
      <c r="BW86" s="51">
        <f t="shared" si="187"/>
        <v>0</v>
      </c>
      <c r="BX86" s="51">
        <f t="shared" si="188"/>
        <v>0</v>
      </c>
      <c r="BY86" s="51">
        <f t="shared" si="189"/>
        <v>0</v>
      </c>
      <c r="BZ86" s="51">
        <f t="shared" si="190"/>
        <v>0</v>
      </c>
      <c r="CA86" s="51">
        <f t="shared" si="191"/>
        <v>0</v>
      </c>
      <c r="CB86" s="51">
        <f t="shared" si="192"/>
        <v>0</v>
      </c>
      <c r="CC86" s="51">
        <f t="shared" si="193"/>
        <v>0</v>
      </c>
      <c r="CD86" s="51">
        <f t="shared" si="194"/>
        <v>0</v>
      </c>
      <c r="CE86" s="51">
        <f t="shared" si="195"/>
        <v>0</v>
      </c>
      <c r="CF86" s="51">
        <f t="shared" si="196"/>
        <v>0</v>
      </c>
      <c r="CG86" s="51">
        <f t="shared" si="197"/>
        <v>0</v>
      </c>
      <c r="CH86" s="51">
        <f t="shared" si="198"/>
        <v>0</v>
      </c>
      <c r="CI86" s="51">
        <f t="shared" si="199"/>
        <v>0</v>
      </c>
      <c r="CJ86" s="51">
        <f t="shared" si="200"/>
        <v>0</v>
      </c>
      <c r="CK86" s="51">
        <f t="shared" si="201"/>
        <v>0</v>
      </c>
      <c r="CL86" s="18"/>
      <c r="CM86" s="100">
        <f>'[20]Assset Transfers Adjustments'!Q128</f>
        <v>0</v>
      </c>
      <c r="CN86" s="100">
        <f>'[20]Assset Transfers Adjustments'!R128</f>
        <v>0</v>
      </c>
      <c r="CO86" s="100">
        <f>'[20]Assset Transfers Adjustments'!S128</f>
        <v>0</v>
      </c>
      <c r="CP86" s="100">
        <f>'[20]Assset Transfers Adjustments'!T128</f>
        <v>0</v>
      </c>
      <c r="CQ86" s="100">
        <f>'[20]Assset Transfers Adjustments'!U128</f>
        <v>0</v>
      </c>
      <c r="CR86" s="100">
        <f>'[20]Assset Transfers Adjustments'!V128</f>
        <v>0</v>
      </c>
      <c r="CS86" s="17">
        <v>0</v>
      </c>
      <c r="CT86" s="17">
        <v>0</v>
      </c>
      <c r="CU86" s="17">
        <v>0</v>
      </c>
      <c r="CV86" s="17">
        <v>0</v>
      </c>
      <c r="CW86" s="17">
        <v>0</v>
      </c>
      <c r="CX86" s="17">
        <v>0</v>
      </c>
      <c r="CY86" s="18">
        <v>0</v>
      </c>
      <c r="CZ86" s="18">
        <v>0</v>
      </c>
      <c r="DA86" s="18">
        <v>0</v>
      </c>
      <c r="DB86" s="18">
        <v>0</v>
      </c>
      <c r="DC86" s="18">
        <v>0</v>
      </c>
      <c r="DD86" s="18">
        <v>0</v>
      </c>
      <c r="DE86" s="18">
        <v>0</v>
      </c>
      <c r="DF86" s="18">
        <v>0</v>
      </c>
      <c r="DG86" s="18">
        <v>0</v>
      </c>
      <c r="DH86" s="18">
        <v>0</v>
      </c>
      <c r="DI86" s="18">
        <v>0</v>
      </c>
      <c r="DJ86" s="18">
        <v>0</v>
      </c>
      <c r="DK86" s="18">
        <v>0</v>
      </c>
      <c r="DL86" s="18">
        <v>0</v>
      </c>
      <c r="DM86" s="18">
        <v>0</v>
      </c>
      <c r="DN86" s="18"/>
    </row>
    <row r="87" spans="1:118">
      <c r="A87" s="86">
        <v>39004</v>
      </c>
      <c r="B87" s="16" t="s">
        <v>39</v>
      </c>
      <c r="C87" s="51">
        <f t="shared" si="152"/>
        <v>15383.910000000002</v>
      </c>
      <c r="D87" s="51">
        <f t="shared" si="153"/>
        <v>15383.910000000002</v>
      </c>
      <c r="E87" s="100">
        <f>'[20]Asset End Balances'!P129</f>
        <v>15383.91</v>
      </c>
      <c r="F87" s="51">
        <f t="shared" si="154"/>
        <v>15383.91</v>
      </c>
      <c r="G87" s="51">
        <f t="shared" si="155"/>
        <v>15383.91</v>
      </c>
      <c r="H87" s="51">
        <f t="shared" si="156"/>
        <v>15383.91</v>
      </c>
      <c r="I87" s="51">
        <f t="shared" si="157"/>
        <v>15383.91</v>
      </c>
      <c r="J87" s="51">
        <f t="shared" si="158"/>
        <v>15383.91</v>
      </c>
      <c r="K87" s="51">
        <f t="shared" si="159"/>
        <v>15383.91</v>
      </c>
      <c r="L87" s="51">
        <f t="shared" si="160"/>
        <v>15383.91</v>
      </c>
      <c r="M87" s="51">
        <f t="shared" si="161"/>
        <v>15383.91</v>
      </c>
      <c r="N87" s="51">
        <f t="shared" si="162"/>
        <v>15383.91</v>
      </c>
      <c r="O87" s="51">
        <f t="shared" si="163"/>
        <v>15383.91</v>
      </c>
      <c r="P87" s="51">
        <f t="shared" si="164"/>
        <v>15383.91</v>
      </c>
      <c r="Q87" s="51">
        <f t="shared" si="165"/>
        <v>15383.91</v>
      </c>
      <c r="R87" s="51">
        <f t="shared" si="166"/>
        <v>15383.91</v>
      </c>
      <c r="S87" s="51">
        <f t="shared" si="167"/>
        <v>15383.91</v>
      </c>
      <c r="T87" s="51">
        <f t="shared" si="168"/>
        <v>15383.91</v>
      </c>
      <c r="U87" s="51">
        <f t="shared" si="169"/>
        <v>15383.91</v>
      </c>
      <c r="V87" s="51">
        <f t="shared" si="170"/>
        <v>15383.91</v>
      </c>
      <c r="W87" s="51">
        <f t="shared" si="171"/>
        <v>15383.91</v>
      </c>
      <c r="X87" s="51">
        <f t="shared" si="172"/>
        <v>15383.91</v>
      </c>
      <c r="Y87" s="51">
        <f t="shared" si="173"/>
        <v>15383.91</v>
      </c>
      <c r="Z87" s="51">
        <f t="shared" si="174"/>
        <v>15383.91</v>
      </c>
      <c r="AA87" s="51">
        <f t="shared" si="175"/>
        <v>15383.91</v>
      </c>
      <c r="AB87" s="51">
        <f t="shared" si="176"/>
        <v>15383.91</v>
      </c>
      <c r="AC87" s="51">
        <f t="shared" si="177"/>
        <v>15383.91</v>
      </c>
      <c r="AD87" s="51">
        <f t="shared" si="178"/>
        <v>15383.91</v>
      </c>
      <c r="AE87" s="51">
        <f t="shared" si="179"/>
        <v>15383.91</v>
      </c>
      <c r="AF87" s="51">
        <f t="shared" si="180"/>
        <v>15383.91</v>
      </c>
      <c r="AH87" s="100">
        <f>[20]Additions!Q129</f>
        <v>0</v>
      </c>
      <c r="AI87" s="100">
        <f>[20]Additions!R129</f>
        <v>0</v>
      </c>
      <c r="AJ87" s="100">
        <f>[20]Additions!S129</f>
        <v>0</v>
      </c>
      <c r="AK87" s="100">
        <f>[20]Additions!T129</f>
        <v>0</v>
      </c>
      <c r="AL87" s="100">
        <f>[20]Additions!U129</f>
        <v>0</v>
      </c>
      <c r="AM87" s="100">
        <f>[20]Additions!V129</f>
        <v>0</v>
      </c>
      <c r="AN87" s="93">
        <f>SUM($AH87:$AM87)/SUM($AH$108:$AM$108)*'Capital Spending'!J$10*$AN$1</f>
        <v>0</v>
      </c>
      <c r="AO87" s="93">
        <f>SUM($AH87:$AM87)/SUM($AH$108:$AM$108)*'Capital Spending'!K$10*$AN$1</f>
        <v>0</v>
      </c>
      <c r="AP87" s="93">
        <f>SUM($AH87:$AM87)/SUM($AH$108:$AM$108)*'Capital Spending'!L$10*$AN$1</f>
        <v>0</v>
      </c>
      <c r="AQ87" s="93">
        <f>SUM($AH87:$AM87)/SUM($AH$108:$AM$108)*'Capital Spending'!M$10*$AN$1</f>
        <v>0</v>
      </c>
      <c r="AR87" s="93">
        <f>SUM($AH87:$AM87)/SUM($AH$108:$AM$108)*'Capital Spending'!N$10*$AN$1</f>
        <v>0</v>
      </c>
      <c r="AS87" s="93">
        <f>SUM($AH87:$AM87)/SUM($AH$108:$AM$108)*'Capital Spending'!O$10*$AN$1</f>
        <v>0</v>
      </c>
      <c r="AT87" s="93">
        <f>SUM($AH87:$AM87)/SUM($AH$108:$AM$108)*'Capital Spending'!P$10*$AN$1</f>
        <v>0</v>
      </c>
      <c r="AU87" s="93">
        <f>SUM($AH87:$AM87)/SUM($AH$108:$AM$108)*'Capital Spending'!Q$10*$AN$1</f>
        <v>0</v>
      </c>
      <c r="AV87" s="93">
        <f>SUM($AH87:$AM87)/SUM($AH$108:$AM$108)*'Capital Spending'!R$10*$AN$1</f>
        <v>0</v>
      </c>
      <c r="AW87" s="93">
        <f>SUM($AH87:$AM87)/SUM($AH$108:$AM$108)*'Capital Spending'!S$10*$AN$1</f>
        <v>0</v>
      </c>
      <c r="AX87" s="93">
        <f>SUM($AH87:$AM87)/SUM($AH$108:$AM$108)*'Capital Spending'!T$10*$AN$1</f>
        <v>0</v>
      </c>
      <c r="AY87" s="93">
        <f>SUM($AH87:$AM87)/SUM($AH$108:$AM$108)*'Capital Spending'!U$10*$AN$1</f>
        <v>0</v>
      </c>
      <c r="AZ87" s="93">
        <f>SUM($AH87:$AM87)/SUM($AH$108:$AM$108)*'Capital Spending'!V$10*$AN$1</f>
        <v>0</v>
      </c>
      <c r="BA87" s="93">
        <f>SUM($AH87:$AM87)/SUM($AH$108:$AM$108)*'Capital Spending'!W$10*$AN$1</f>
        <v>0</v>
      </c>
      <c r="BB87" s="93">
        <f>SUM($AH87:$AM87)/SUM($AH$108:$AM$108)*'Capital Spending'!X$10*$AN$1</f>
        <v>0</v>
      </c>
      <c r="BC87" s="93">
        <f>SUM($AH87:$AM87)/SUM($AH$108:$AM$108)*'Capital Spending'!Y$10*$AN$1</f>
        <v>0</v>
      </c>
      <c r="BD87" s="93">
        <f>SUM($AH87:$AM87)/SUM($AH$108:$AM$108)*'Capital Spending'!Z$10*$AN$1</f>
        <v>0</v>
      </c>
      <c r="BE87" s="93">
        <f>SUM($AH87:$AM87)/SUM($AH$108:$AM$108)*'Capital Spending'!AA$10*$AN$1</f>
        <v>0</v>
      </c>
      <c r="BF87" s="93">
        <f>SUM($AH87:$AM87)/SUM($AH$108:$AM$108)*'Capital Spending'!AB$10*$AN$1</f>
        <v>0</v>
      </c>
      <c r="BG87" s="93">
        <f>SUM($AH87:$AM87)/SUM($AH$108:$AM$108)*'Capital Spending'!AC$10*$AN$1</f>
        <v>0</v>
      </c>
      <c r="BH87" s="93">
        <f>SUM($AH87:$AM87)/SUM($AH$108:$AM$108)*'Capital Spending'!AD$10*$AN$1</f>
        <v>0</v>
      </c>
      <c r="BI87" s="18"/>
      <c r="BJ87" s="101">
        <f t="shared" si="202"/>
        <v>0</v>
      </c>
      <c r="BK87" s="100">
        <f>'[20]Asset Retirements'!Q129</f>
        <v>0</v>
      </c>
      <c r="BL87" s="100">
        <f>'[20]Asset Retirements'!R129</f>
        <v>0</v>
      </c>
      <c r="BM87" s="100">
        <f>'[20]Asset Retirements'!S129</f>
        <v>0</v>
      </c>
      <c r="BN87" s="100">
        <f>'[20]Asset Retirements'!T129</f>
        <v>0</v>
      </c>
      <c r="BO87" s="100">
        <f>'[20]Asset Retirements'!U129</f>
        <v>0</v>
      </c>
      <c r="BP87" s="100">
        <f>'[20]Asset Retirements'!V129</f>
        <v>0</v>
      </c>
      <c r="BQ87" s="51">
        <f t="shared" si="181"/>
        <v>0</v>
      </c>
      <c r="BR87" s="51">
        <f t="shared" si="182"/>
        <v>0</v>
      </c>
      <c r="BS87" s="51">
        <f t="shared" si="183"/>
        <v>0</v>
      </c>
      <c r="BT87" s="51">
        <f t="shared" si="184"/>
        <v>0</v>
      </c>
      <c r="BU87" s="51">
        <f t="shared" si="185"/>
        <v>0</v>
      </c>
      <c r="BV87" s="51">
        <f t="shared" si="186"/>
        <v>0</v>
      </c>
      <c r="BW87" s="51">
        <f t="shared" si="187"/>
        <v>0</v>
      </c>
      <c r="BX87" s="51">
        <f t="shared" si="188"/>
        <v>0</v>
      </c>
      <c r="BY87" s="51">
        <f t="shared" si="189"/>
        <v>0</v>
      </c>
      <c r="BZ87" s="51">
        <f t="shared" si="190"/>
        <v>0</v>
      </c>
      <c r="CA87" s="51">
        <f t="shared" si="191"/>
        <v>0</v>
      </c>
      <c r="CB87" s="51">
        <f t="shared" si="192"/>
        <v>0</v>
      </c>
      <c r="CC87" s="51">
        <f t="shared" si="193"/>
        <v>0</v>
      </c>
      <c r="CD87" s="51">
        <f t="shared" si="194"/>
        <v>0</v>
      </c>
      <c r="CE87" s="51">
        <f t="shared" si="195"/>
        <v>0</v>
      </c>
      <c r="CF87" s="51">
        <f t="shared" si="196"/>
        <v>0</v>
      </c>
      <c r="CG87" s="51">
        <f t="shared" si="197"/>
        <v>0</v>
      </c>
      <c r="CH87" s="51">
        <f t="shared" si="198"/>
        <v>0</v>
      </c>
      <c r="CI87" s="51">
        <f t="shared" si="199"/>
        <v>0</v>
      </c>
      <c r="CJ87" s="51">
        <f t="shared" si="200"/>
        <v>0</v>
      </c>
      <c r="CK87" s="51">
        <f t="shared" si="201"/>
        <v>0</v>
      </c>
      <c r="CL87" s="18"/>
      <c r="CM87" s="100">
        <f>'[20]Assset Transfers Adjustments'!Q129</f>
        <v>0</v>
      </c>
      <c r="CN87" s="100">
        <f>'[20]Assset Transfers Adjustments'!R129</f>
        <v>0</v>
      </c>
      <c r="CO87" s="100">
        <f>'[20]Assset Transfers Adjustments'!S129</f>
        <v>0</v>
      </c>
      <c r="CP87" s="100">
        <f>'[20]Assset Transfers Adjustments'!T129</f>
        <v>0</v>
      </c>
      <c r="CQ87" s="100">
        <f>'[20]Assset Transfers Adjustments'!U129</f>
        <v>0</v>
      </c>
      <c r="CR87" s="100">
        <f>'[20]Assset Transfers Adjustments'!V129</f>
        <v>0</v>
      </c>
      <c r="CS87" s="17">
        <v>0</v>
      </c>
      <c r="CT87" s="17">
        <v>0</v>
      </c>
      <c r="CU87" s="17">
        <v>0</v>
      </c>
      <c r="CV87" s="17">
        <v>0</v>
      </c>
      <c r="CW87" s="17">
        <v>0</v>
      </c>
      <c r="CX87" s="17">
        <v>0</v>
      </c>
      <c r="CY87" s="18">
        <v>0</v>
      </c>
      <c r="CZ87" s="18">
        <v>0</v>
      </c>
      <c r="DA87" s="18">
        <v>0</v>
      </c>
      <c r="DB87" s="18">
        <v>0</v>
      </c>
      <c r="DC87" s="18">
        <v>0</v>
      </c>
      <c r="DD87" s="18">
        <v>0</v>
      </c>
      <c r="DE87" s="18">
        <v>0</v>
      </c>
      <c r="DF87" s="18">
        <v>0</v>
      </c>
      <c r="DG87" s="18">
        <v>0</v>
      </c>
      <c r="DH87" s="18">
        <v>0</v>
      </c>
      <c r="DI87" s="18">
        <v>0</v>
      </c>
      <c r="DJ87" s="18">
        <v>0</v>
      </c>
      <c r="DK87" s="18">
        <v>0</v>
      </c>
      <c r="DL87" s="18">
        <v>0</v>
      </c>
      <c r="DM87" s="18">
        <v>0</v>
      </c>
      <c r="DN87" s="18"/>
    </row>
    <row r="88" spans="1:118">
      <c r="A88" s="86">
        <v>39009</v>
      </c>
      <c r="B88" s="16" t="s">
        <v>11</v>
      </c>
      <c r="C88" s="51">
        <f t="shared" si="152"/>
        <v>38834</v>
      </c>
      <c r="D88" s="51">
        <f t="shared" si="153"/>
        <v>38834</v>
      </c>
      <c r="E88" s="100">
        <f>'[20]Asset End Balances'!P130</f>
        <v>38834</v>
      </c>
      <c r="F88" s="51">
        <f t="shared" si="154"/>
        <v>38834</v>
      </c>
      <c r="G88" s="51">
        <f t="shared" si="155"/>
        <v>38834</v>
      </c>
      <c r="H88" s="51">
        <f t="shared" si="156"/>
        <v>38834</v>
      </c>
      <c r="I88" s="51">
        <f t="shared" si="157"/>
        <v>38834</v>
      </c>
      <c r="J88" s="51">
        <f t="shared" si="158"/>
        <v>38834</v>
      </c>
      <c r="K88" s="51">
        <f t="shared" si="159"/>
        <v>38834</v>
      </c>
      <c r="L88" s="51">
        <f t="shared" si="160"/>
        <v>38834</v>
      </c>
      <c r="M88" s="51">
        <f t="shared" si="161"/>
        <v>38834</v>
      </c>
      <c r="N88" s="51">
        <f t="shared" si="162"/>
        <v>38834</v>
      </c>
      <c r="O88" s="51">
        <f t="shared" si="163"/>
        <v>38834</v>
      </c>
      <c r="P88" s="51">
        <f t="shared" si="164"/>
        <v>38834</v>
      </c>
      <c r="Q88" s="51">
        <f t="shared" si="165"/>
        <v>38834</v>
      </c>
      <c r="R88" s="51">
        <f t="shared" si="166"/>
        <v>38834</v>
      </c>
      <c r="S88" s="51">
        <f t="shared" si="167"/>
        <v>38834</v>
      </c>
      <c r="T88" s="51">
        <f t="shared" si="168"/>
        <v>38834</v>
      </c>
      <c r="U88" s="51">
        <f t="shared" si="169"/>
        <v>38834</v>
      </c>
      <c r="V88" s="51">
        <f t="shared" si="170"/>
        <v>38834</v>
      </c>
      <c r="W88" s="51">
        <f t="shared" si="171"/>
        <v>38834</v>
      </c>
      <c r="X88" s="51">
        <f t="shared" si="172"/>
        <v>38834</v>
      </c>
      <c r="Y88" s="51">
        <f t="shared" si="173"/>
        <v>38834</v>
      </c>
      <c r="Z88" s="51">
        <f t="shared" si="174"/>
        <v>38834</v>
      </c>
      <c r="AA88" s="51">
        <f t="shared" si="175"/>
        <v>38834</v>
      </c>
      <c r="AB88" s="51">
        <f t="shared" si="176"/>
        <v>38834</v>
      </c>
      <c r="AC88" s="51">
        <f t="shared" si="177"/>
        <v>38834</v>
      </c>
      <c r="AD88" s="51">
        <f t="shared" si="178"/>
        <v>38834</v>
      </c>
      <c r="AE88" s="51">
        <f t="shared" si="179"/>
        <v>38834</v>
      </c>
      <c r="AF88" s="51">
        <f t="shared" si="180"/>
        <v>38834</v>
      </c>
      <c r="AH88" s="100">
        <f>[20]Additions!Q130</f>
        <v>0</v>
      </c>
      <c r="AI88" s="100">
        <f>[20]Additions!R130</f>
        <v>0</v>
      </c>
      <c r="AJ88" s="100">
        <f>[20]Additions!S130</f>
        <v>0</v>
      </c>
      <c r="AK88" s="100">
        <f>[20]Additions!T130</f>
        <v>0</v>
      </c>
      <c r="AL88" s="100">
        <f>[20]Additions!U130</f>
        <v>0</v>
      </c>
      <c r="AM88" s="100">
        <f>[20]Additions!V130</f>
        <v>0</v>
      </c>
      <c r="AN88" s="93">
        <f>SUM($AH88:$AM88)/SUM($AH$108:$AM$108)*'Capital Spending'!J$10*$AN$1</f>
        <v>0</v>
      </c>
      <c r="AO88" s="93">
        <f>SUM($AH88:$AM88)/SUM($AH$108:$AM$108)*'Capital Spending'!K$10*$AN$1</f>
        <v>0</v>
      </c>
      <c r="AP88" s="93">
        <f>SUM($AH88:$AM88)/SUM($AH$108:$AM$108)*'Capital Spending'!L$10*$AN$1</f>
        <v>0</v>
      </c>
      <c r="AQ88" s="93">
        <f>SUM($AH88:$AM88)/SUM($AH$108:$AM$108)*'Capital Spending'!M$10*$AN$1</f>
        <v>0</v>
      </c>
      <c r="AR88" s="93">
        <f>SUM($AH88:$AM88)/SUM($AH$108:$AM$108)*'Capital Spending'!N$10*$AN$1</f>
        <v>0</v>
      </c>
      <c r="AS88" s="93">
        <f>SUM($AH88:$AM88)/SUM($AH$108:$AM$108)*'Capital Spending'!O$10*$AN$1</f>
        <v>0</v>
      </c>
      <c r="AT88" s="93">
        <f>SUM($AH88:$AM88)/SUM($AH$108:$AM$108)*'Capital Spending'!P$10*$AN$1</f>
        <v>0</v>
      </c>
      <c r="AU88" s="93">
        <f>SUM($AH88:$AM88)/SUM($AH$108:$AM$108)*'Capital Spending'!Q$10*$AN$1</f>
        <v>0</v>
      </c>
      <c r="AV88" s="93">
        <f>SUM($AH88:$AM88)/SUM($AH$108:$AM$108)*'Capital Spending'!R$10*$AN$1</f>
        <v>0</v>
      </c>
      <c r="AW88" s="93">
        <f>SUM($AH88:$AM88)/SUM($AH$108:$AM$108)*'Capital Spending'!S$10*$AN$1</f>
        <v>0</v>
      </c>
      <c r="AX88" s="93">
        <f>SUM($AH88:$AM88)/SUM($AH$108:$AM$108)*'Capital Spending'!T$10*$AN$1</f>
        <v>0</v>
      </c>
      <c r="AY88" s="93">
        <f>SUM($AH88:$AM88)/SUM($AH$108:$AM$108)*'Capital Spending'!U$10*$AN$1</f>
        <v>0</v>
      </c>
      <c r="AZ88" s="93">
        <f>SUM($AH88:$AM88)/SUM($AH$108:$AM$108)*'Capital Spending'!V$10*$AN$1</f>
        <v>0</v>
      </c>
      <c r="BA88" s="93">
        <f>SUM($AH88:$AM88)/SUM($AH$108:$AM$108)*'Capital Spending'!W$10*$AN$1</f>
        <v>0</v>
      </c>
      <c r="BB88" s="93">
        <f>SUM($AH88:$AM88)/SUM($AH$108:$AM$108)*'Capital Spending'!X$10*$AN$1</f>
        <v>0</v>
      </c>
      <c r="BC88" s="93">
        <f>SUM($AH88:$AM88)/SUM($AH$108:$AM$108)*'Capital Spending'!Y$10*$AN$1</f>
        <v>0</v>
      </c>
      <c r="BD88" s="93">
        <f>SUM($AH88:$AM88)/SUM($AH$108:$AM$108)*'Capital Spending'!Z$10*$AN$1</f>
        <v>0</v>
      </c>
      <c r="BE88" s="93">
        <f>SUM($AH88:$AM88)/SUM($AH$108:$AM$108)*'Capital Spending'!AA$10*$AN$1</f>
        <v>0</v>
      </c>
      <c r="BF88" s="93">
        <f>SUM($AH88:$AM88)/SUM($AH$108:$AM$108)*'Capital Spending'!AB$10*$AN$1</f>
        <v>0</v>
      </c>
      <c r="BG88" s="93">
        <f>SUM($AH88:$AM88)/SUM($AH$108:$AM$108)*'Capital Spending'!AC$10*$AN$1</f>
        <v>0</v>
      </c>
      <c r="BH88" s="93">
        <f>SUM($AH88:$AM88)/SUM($AH$108:$AM$108)*'Capital Spending'!AD$10*$AN$1</f>
        <v>0</v>
      </c>
      <c r="BI88" s="18"/>
      <c r="BJ88" s="101">
        <f t="shared" si="202"/>
        <v>0</v>
      </c>
      <c r="BK88" s="100">
        <f>'[20]Asset Retirements'!Q130</f>
        <v>0</v>
      </c>
      <c r="BL88" s="100">
        <f>'[20]Asset Retirements'!R130</f>
        <v>0</v>
      </c>
      <c r="BM88" s="100">
        <f>'[20]Asset Retirements'!S130</f>
        <v>0</v>
      </c>
      <c r="BN88" s="100">
        <f>'[20]Asset Retirements'!T130</f>
        <v>0</v>
      </c>
      <c r="BO88" s="100">
        <f>'[20]Asset Retirements'!U130</f>
        <v>0</v>
      </c>
      <c r="BP88" s="100">
        <f>'[20]Asset Retirements'!V130</f>
        <v>0</v>
      </c>
      <c r="BQ88" s="51">
        <f t="shared" si="181"/>
        <v>0</v>
      </c>
      <c r="BR88" s="51">
        <f t="shared" si="182"/>
        <v>0</v>
      </c>
      <c r="BS88" s="51">
        <f t="shared" si="183"/>
        <v>0</v>
      </c>
      <c r="BT88" s="51">
        <f t="shared" si="184"/>
        <v>0</v>
      </c>
      <c r="BU88" s="51">
        <f t="shared" si="185"/>
        <v>0</v>
      </c>
      <c r="BV88" s="51">
        <f t="shared" si="186"/>
        <v>0</v>
      </c>
      <c r="BW88" s="51">
        <f t="shared" si="187"/>
        <v>0</v>
      </c>
      <c r="BX88" s="51">
        <f t="shared" si="188"/>
        <v>0</v>
      </c>
      <c r="BY88" s="51">
        <f t="shared" si="189"/>
        <v>0</v>
      </c>
      <c r="BZ88" s="51">
        <f t="shared" si="190"/>
        <v>0</v>
      </c>
      <c r="CA88" s="51">
        <f t="shared" si="191"/>
        <v>0</v>
      </c>
      <c r="CB88" s="51">
        <f t="shared" si="192"/>
        <v>0</v>
      </c>
      <c r="CC88" s="51">
        <f t="shared" si="193"/>
        <v>0</v>
      </c>
      <c r="CD88" s="51">
        <f t="shared" si="194"/>
        <v>0</v>
      </c>
      <c r="CE88" s="51">
        <f t="shared" si="195"/>
        <v>0</v>
      </c>
      <c r="CF88" s="51">
        <f t="shared" si="196"/>
        <v>0</v>
      </c>
      <c r="CG88" s="51">
        <f t="shared" si="197"/>
        <v>0</v>
      </c>
      <c r="CH88" s="51">
        <f t="shared" si="198"/>
        <v>0</v>
      </c>
      <c r="CI88" s="51">
        <f t="shared" si="199"/>
        <v>0</v>
      </c>
      <c r="CJ88" s="51">
        <f t="shared" si="200"/>
        <v>0</v>
      </c>
      <c r="CK88" s="51">
        <f t="shared" si="201"/>
        <v>0</v>
      </c>
      <c r="CL88" s="18"/>
      <c r="CM88" s="100">
        <f>'[20]Assset Transfers Adjustments'!Q130</f>
        <v>0</v>
      </c>
      <c r="CN88" s="100">
        <f>'[20]Assset Transfers Adjustments'!R130</f>
        <v>0</v>
      </c>
      <c r="CO88" s="100">
        <f>'[20]Assset Transfers Adjustments'!S130</f>
        <v>0</v>
      </c>
      <c r="CP88" s="100">
        <f>'[20]Assset Transfers Adjustments'!T130</f>
        <v>0</v>
      </c>
      <c r="CQ88" s="100">
        <f>'[20]Assset Transfers Adjustments'!U130</f>
        <v>0</v>
      </c>
      <c r="CR88" s="100">
        <f>'[20]Assset Transfers Adjustments'!V130</f>
        <v>0</v>
      </c>
      <c r="CS88" s="17">
        <v>0</v>
      </c>
      <c r="CT88" s="17">
        <v>0</v>
      </c>
      <c r="CU88" s="17">
        <v>0</v>
      </c>
      <c r="CV88" s="17">
        <v>0</v>
      </c>
      <c r="CW88" s="17">
        <v>0</v>
      </c>
      <c r="CX88" s="17">
        <v>0</v>
      </c>
      <c r="CY88" s="18">
        <v>0</v>
      </c>
      <c r="CZ88" s="18">
        <v>0</v>
      </c>
      <c r="DA88" s="18">
        <v>0</v>
      </c>
      <c r="DB88" s="18">
        <v>0</v>
      </c>
      <c r="DC88" s="18">
        <v>0</v>
      </c>
      <c r="DD88" s="18">
        <v>0</v>
      </c>
      <c r="DE88" s="18">
        <v>0</v>
      </c>
      <c r="DF88" s="18">
        <v>0</v>
      </c>
      <c r="DG88" s="18">
        <v>0</v>
      </c>
      <c r="DH88" s="18">
        <v>0</v>
      </c>
      <c r="DI88" s="18">
        <v>0</v>
      </c>
      <c r="DJ88" s="18">
        <v>0</v>
      </c>
      <c r="DK88" s="18">
        <v>0</v>
      </c>
      <c r="DL88" s="18">
        <v>0</v>
      </c>
      <c r="DM88" s="18">
        <v>0</v>
      </c>
      <c r="DN88" s="18"/>
    </row>
    <row r="89" spans="1:118">
      <c r="A89" s="86">
        <v>39100</v>
      </c>
      <c r="B89" s="16" t="s">
        <v>12</v>
      </c>
      <c r="C89" s="51">
        <f t="shared" si="152"/>
        <v>27866.233076923068</v>
      </c>
      <c r="D89" s="51">
        <f t="shared" si="153"/>
        <v>26927.929999999997</v>
      </c>
      <c r="E89" s="100">
        <f>'[20]Asset End Balances'!P131</f>
        <v>28960.92</v>
      </c>
      <c r="F89" s="51">
        <f t="shared" si="154"/>
        <v>28960.92</v>
      </c>
      <c r="G89" s="51">
        <f t="shared" si="155"/>
        <v>28960.92</v>
      </c>
      <c r="H89" s="51">
        <f t="shared" si="156"/>
        <v>28960.92</v>
      </c>
      <c r="I89" s="51">
        <f t="shared" si="157"/>
        <v>28960.92</v>
      </c>
      <c r="J89" s="51">
        <f t="shared" si="158"/>
        <v>28960.92</v>
      </c>
      <c r="K89" s="51">
        <f t="shared" si="159"/>
        <v>26927.929999999997</v>
      </c>
      <c r="L89" s="51">
        <f t="shared" si="160"/>
        <v>26927.929999999997</v>
      </c>
      <c r="M89" s="51">
        <f t="shared" si="161"/>
        <v>26927.929999999997</v>
      </c>
      <c r="N89" s="51">
        <f t="shared" si="162"/>
        <v>26927.929999999997</v>
      </c>
      <c r="O89" s="51">
        <f t="shared" si="163"/>
        <v>26927.929999999997</v>
      </c>
      <c r="P89" s="51">
        <f t="shared" si="164"/>
        <v>26927.929999999997</v>
      </c>
      <c r="Q89" s="51">
        <f t="shared" si="165"/>
        <v>26927.929999999997</v>
      </c>
      <c r="R89" s="51">
        <f t="shared" si="166"/>
        <v>26927.929999999997</v>
      </c>
      <c r="S89" s="51">
        <f t="shared" si="167"/>
        <v>26927.929999999997</v>
      </c>
      <c r="T89" s="51">
        <f t="shared" si="168"/>
        <v>26927.929999999997</v>
      </c>
      <c r="U89" s="51">
        <f t="shared" si="169"/>
        <v>26927.929999999997</v>
      </c>
      <c r="V89" s="51">
        <f t="shared" si="170"/>
        <v>26927.929999999997</v>
      </c>
      <c r="W89" s="51">
        <f t="shared" si="171"/>
        <v>26927.929999999997</v>
      </c>
      <c r="X89" s="51">
        <f t="shared" si="172"/>
        <v>26927.929999999997</v>
      </c>
      <c r="Y89" s="51">
        <f t="shared" si="173"/>
        <v>26927.929999999997</v>
      </c>
      <c r="Z89" s="51">
        <f t="shared" si="174"/>
        <v>26927.929999999997</v>
      </c>
      <c r="AA89" s="51">
        <f t="shared" si="175"/>
        <v>26927.929999999997</v>
      </c>
      <c r="AB89" s="51">
        <f t="shared" si="176"/>
        <v>26927.929999999997</v>
      </c>
      <c r="AC89" s="51">
        <f t="shared" si="177"/>
        <v>26927.929999999997</v>
      </c>
      <c r="AD89" s="51">
        <f t="shared" si="178"/>
        <v>26927.929999999997</v>
      </c>
      <c r="AE89" s="51">
        <f t="shared" si="179"/>
        <v>26927.929999999997</v>
      </c>
      <c r="AF89" s="51">
        <f t="shared" si="180"/>
        <v>26927.929999999997</v>
      </c>
      <c r="AH89" s="100">
        <f>[20]Additions!Q131</f>
        <v>0</v>
      </c>
      <c r="AI89" s="100">
        <f>[20]Additions!R131</f>
        <v>0</v>
      </c>
      <c r="AJ89" s="100">
        <f>[20]Additions!S131</f>
        <v>0</v>
      </c>
      <c r="AK89" s="100">
        <f>[20]Additions!T131</f>
        <v>0</v>
      </c>
      <c r="AL89" s="100">
        <f>[20]Additions!U131</f>
        <v>0</v>
      </c>
      <c r="AM89" s="100">
        <f>[20]Additions!V131</f>
        <v>0</v>
      </c>
      <c r="AN89" s="93">
        <f>SUM($AH89:$AM89)/SUM($AH$108:$AM$108)*'Capital Spending'!J$10*$AN$1</f>
        <v>0</v>
      </c>
      <c r="AO89" s="93">
        <f>SUM($AH89:$AM89)/SUM($AH$108:$AM$108)*'Capital Spending'!K$10*$AN$1</f>
        <v>0</v>
      </c>
      <c r="AP89" s="93">
        <f>SUM($AH89:$AM89)/SUM($AH$108:$AM$108)*'Capital Spending'!L$10*$AN$1</f>
        <v>0</v>
      </c>
      <c r="AQ89" s="93">
        <f>SUM($AH89:$AM89)/SUM($AH$108:$AM$108)*'Capital Spending'!M$10*$AN$1</f>
        <v>0</v>
      </c>
      <c r="AR89" s="93">
        <f>SUM($AH89:$AM89)/SUM($AH$108:$AM$108)*'Capital Spending'!N$10*$AN$1</f>
        <v>0</v>
      </c>
      <c r="AS89" s="93">
        <f>SUM($AH89:$AM89)/SUM($AH$108:$AM$108)*'Capital Spending'!O$10*$AN$1</f>
        <v>0</v>
      </c>
      <c r="AT89" s="93">
        <f>SUM($AH89:$AM89)/SUM($AH$108:$AM$108)*'Capital Spending'!P$10*$AN$1</f>
        <v>0</v>
      </c>
      <c r="AU89" s="93">
        <f>SUM($AH89:$AM89)/SUM($AH$108:$AM$108)*'Capital Spending'!Q$10*$AN$1</f>
        <v>0</v>
      </c>
      <c r="AV89" s="93">
        <f>SUM($AH89:$AM89)/SUM($AH$108:$AM$108)*'Capital Spending'!R$10*$AN$1</f>
        <v>0</v>
      </c>
      <c r="AW89" s="93">
        <f>SUM($AH89:$AM89)/SUM($AH$108:$AM$108)*'Capital Spending'!S$10*$AN$1</f>
        <v>0</v>
      </c>
      <c r="AX89" s="93">
        <f>SUM($AH89:$AM89)/SUM($AH$108:$AM$108)*'Capital Spending'!T$10*$AN$1</f>
        <v>0</v>
      </c>
      <c r="AY89" s="93">
        <f>SUM($AH89:$AM89)/SUM($AH$108:$AM$108)*'Capital Spending'!U$10*$AN$1</f>
        <v>0</v>
      </c>
      <c r="AZ89" s="93">
        <f>SUM($AH89:$AM89)/SUM($AH$108:$AM$108)*'Capital Spending'!V$10*$AN$1</f>
        <v>0</v>
      </c>
      <c r="BA89" s="93">
        <f>SUM($AH89:$AM89)/SUM($AH$108:$AM$108)*'Capital Spending'!W$10*$AN$1</f>
        <v>0</v>
      </c>
      <c r="BB89" s="93">
        <f>SUM($AH89:$AM89)/SUM($AH$108:$AM$108)*'Capital Spending'!X$10*$AN$1</f>
        <v>0</v>
      </c>
      <c r="BC89" s="93">
        <f>SUM($AH89:$AM89)/SUM($AH$108:$AM$108)*'Capital Spending'!Y$10*$AN$1</f>
        <v>0</v>
      </c>
      <c r="BD89" s="93">
        <f>SUM($AH89:$AM89)/SUM($AH$108:$AM$108)*'Capital Spending'!Z$10*$AN$1</f>
        <v>0</v>
      </c>
      <c r="BE89" s="93">
        <f>SUM($AH89:$AM89)/SUM($AH$108:$AM$108)*'Capital Spending'!AA$10*$AN$1</f>
        <v>0</v>
      </c>
      <c r="BF89" s="93">
        <f>SUM($AH89:$AM89)/SUM($AH$108:$AM$108)*'Capital Spending'!AB$10*$AN$1</f>
        <v>0</v>
      </c>
      <c r="BG89" s="93">
        <f>SUM($AH89:$AM89)/SUM($AH$108:$AM$108)*'Capital Spending'!AC$10*$AN$1</f>
        <v>0</v>
      </c>
      <c r="BH89" s="93">
        <f>SUM($AH89:$AM89)/SUM($AH$108:$AM$108)*'Capital Spending'!AD$10*$AN$1</f>
        <v>0</v>
      </c>
      <c r="BI89" s="18"/>
      <c r="BJ89" s="101">
        <f t="shared" si="202"/>
        <v>0</v>
      </c>
      <c r="BK89" s="100">
        <f>'[20]Asset Retirements'!Q131</f>
        <v>0</v>
      </c>
      <c r="BL89" s="100">
        <f>'[20]Asset Retirements'!R131</f>
        <v>0</v>
      </c>
      <c r="BM89" s="100">
        <f>'[20]Asset Retirements'!S131</f>
        <v>0</v>
      </c>
      <c r="BN89" s="100">
        <f>'[20]Asset Retirements'!T131</f>
        <v>0</v>
      </c>
      <c r="BO89" s="100">
        <f>'[20]Asset Retirements'!U131</f>
        <v>0</v>
      </c>
      <c r="BP89" s="100">
        <f>'[20]Asset Retirements'!V131</f>
        <v>-2032.99</v>
      </c>
      <c r="BQ89" s="51">
        <f t="shared" si="181"/>
        <v>0</v>
      </c>
      <c r="BR89" s="51">
        <f t="shared" si="182"/>
        <v>0</v>
      </c>
      <c r="BS89" s="51">
        <f t="shared" si="183"/>
        <v>0</v>
      </c>
      <c r="BT89" s="51">
        <f t="shared" si="184"/>
        <v>0</v>
      </c>
      <c r="BU89" s="51">
        <f t="shared" si="185"/>
        <v>0</v>
      </c>
      <c r="BV89" s="51">
        <f t="shared" si="186"/>
        <v>0</v>
      </c>
      <c r="BW89" s="51">
        <f t="shared" si="187"/>
        <v>0</v>
      </c>
      <c r="BX89" s="51">
        <f t="shared" si="188"/>
        <v>0</v>
      </c>
      <c r="BY89" s="51">
        <f t="shared" si="189"/>
        <v>0</v>
      </c>
      <c r="BZ89" s="51">
        <f t="shared" si="190"/>
        <v>0</v>
      </c>
      <c r="CA89" s="51">
        <f t="shared" si="191"/>
        <v>0</v>
      </c>
      <c r="CB89" s="51">
        <f t="shared" si="192"/>
        <v>0</v>
      </c>
      <c r="CC89" s="51">
        <f t="shared" si="193"/>
        <v>0</v>
      </c>
      <c r="CD89" s="51">
        <f t="shared" si="194"/>
        <v>0</v>
      </c>
      <c r="CE89" s="51">
        <f t="shared" si="195"/>
        <v>0</v>
      </c>
      <c r="CF89" s="51">
        <f t="shared" si="196"/>
        <v>0</v>
      </c>
      <c r="CG89" s="51">
        <f t="shared" si="197"/>
        <v>0</v>
      </c>
      <c r="CH89" s="51">
        <f t="shared" si="198"/>
        <v>0</v>
      </c>
      <c r="CI89" s="51">
        <f t="shared" si="199"/>
        <v>0</v>
      </c>
      <c r="CJ89" s="51">
        <f t="shared" si="200"/>
        <v>0</v>
      </c>
      <c r="CK89" s="51">
        <f t="shared" si="201"/>
        <v>0</v>
      </c>
      <c r="CL89" s="18"/>
      <c r="CM89" s="100">
        <f>'[20]Assset Transfers Adjustments'!Q131</f>
        <v>0</v>
      </c>
      <c r="CN89" s="100">
        <f>'[20]Assset Transfers Adjustments'!R131</f>
        <v>0</v>
      </c>
      <c r="CO89" s="100">
        <f>'[20]Assset Transfers Adjustments'!S131</f>
        <v>0</v>
      </c>
      <c r="CP89" s="100">
        <f>'[20]Assset Transfers Adjustments'!T131</f>
        <v>0</v>
      </c>
      <c r="CQ89" s="100">
        <f>'[20]Assset Transfers Adjustments'!U131</f>
        <v>0</v>
      </c>
      <c r="CR89" s="100">
        <f>'[20]Assset Transfers Adjustments'!V131</f>
        <v>0</v>
      </c>
      <c r="CS89" s="17">
        <v>0</v>
      </c>
      <c r="CT89" s="17">
        <v>0</v>
      </c>
      <c r="CU89" s="17">
        <v>0</v>
      </c>
      <c r="CV89" s="17">
        <v>0</v>
      </c>
      <c r="CW89" s="17">
        <v>0</v>
      </c>
      <c r="CX89" s="17">
        <v>0</v>
      </c>
      <c r="CY89" s="18">
        <v>0</v>
      </c>
      <c r="CZ89" s="18">
        <v>0</v>
      </c>
      <c r="DA89" s="18">
        <v>0</v>
      </c>
      <c r="DB89" s="18">
        <v>0</v>
      </c>
      <c r="DC89" s="18">
        <v>0</v>
      </c>
      <c r="DD89" s="18">
        <v>0</v>
      </c>
      <c r="DE89" s="18">
        <v>0</v>
      </c>
      <c r="DF89" s="18">
        <v>0</v>
      </c>
      <c r="DG89" s="18">
        <v>0</v>
      </c>
      <c r="DH89" s="18">
        <v>0</v>
      </c>
      <c r="DI89" s="18">
        <v>0</v>
      </c>
      <c r="DJ89" s="18">
        <v>0</v>
      </c>
      <c r="DK89" s="18">
        <v>0</v>
      </c>
      <c r="DL89" s="18">
        <v>0</v>
      </c>
      <c r="DM89" s="18">
        <v>0</v>
      </c>
      <c r="DN89" s="18"/>
    </row>
    <row r="90" spans="1:118">
      <c r="A90" s="56">
        <v>39101</v>
      </c>
      <c r="B90" t="s">
        <v>155</v>
      </c>
      <c r="C90" s="51">
        <f t="shared" ref="C90:C98" si="203">SUM(E90:Q90)/13</f>
        <v>0</v>
      </c>
      <c r="D90" s="51">
        <f t="shared" ref="D90:D98" si="204">SUM(T90:AF90)/13</f>
        <v>0</v>
      </c>
      <c r="E90" s="141">
        <v>0</v>
      </c>
      <c r="F90" s="51">
        <f t="shared" si="154"/>
        <v>0</v>
      </c>
      <c r="G90" s="51">
        <f t="shared" si="155"/>
        <v>0</v>
      </c>
      <c r="H90" s="51">
        <f t="shared" si="156"/>
        <v>0</v>
      </c>
      <c r="I90" s="51">
        <f t="shared" si="157"/>
        <v>0</v>
      </c>
      <c r="J90" s="51">
        <f t="shared" si="158"/>
        <v>0</v>
      </c>
      <c r="K90" s="51">
        <f t="shared" si="159"/>
        <v>0</v>
      </c>
      <c r="L90" s="51">
        <f t="shared" si="160"/>
        <v>0</v>
      </c>
      <c r="M90" s="51">
        <f t="shared" si="161"/>
        <v>0</v>
      </c>
      <c r="N90" s="51">
        <f t="shared" si="162"/>
        <v>0</v>
      </c>
      <c r="O90" s="51">
        <f t="shared" si="163"/>
        <v>0</v>
      </c>
      <c r="P90" s="51">
        <f t="shared" si="164"/>
        <v>0</v>
      </c>
      <c r="Q90" s="51">
        <f t="shared" si="165"/>
        <v>0</v>
      </c>
      <c r="R90" s="51">
        <f t="shared" si="166"/>
        <v>0</v>
      </c>
      <c r="S90" s="51">
        <f t="shared" si="167"/>
        <v>0</v>
      </c>
      <c r="T90" s="51">
        <f t="shared" si="168"/>
        <v>0</v>
      </c>
      <c r="U90" s="51">
        <f t="shared" si="169"/>
        <v>0</v>
      </c>
      <c r="V90" s="51">
        <f t="shared" si="170"/>
        <v>0</v>
      </c>
      <c r="W90" s="51">
        <f t="shared" si="171"/>
        <v>0</v>
      </c>
      <c r="X90" s="51">
        <f t="shared" si="172"/>
        <v>0</v>
      </c>
      <c r="Y90" s="51">
        <f t="shared" si="173"/>
        <v>0</v>
      </c>
      <c r="Z90" s="51">
        <f t="shared" si="174"/>
        <v>0</v>
      </c>
      <c r="AA90" s="51">
        <f t="shared" si="175"/>
        <v>0</v>
      </c>
      <c r="AB90" s="51">
        <f t="shared" si="176"/>
        <v>0</v>
      </c>
      <c r="AC90" s="51">
        <f t="shared" si="177"/>
        <v>0</v>
      </c>
      <c r="AD90" s="51">
        <f t="shared" si="178"/>
        <v>0</v>
      </c>
      <c r="AE90" s="51">
        <f t="shared" si="179"/>
        <v>0</v>
      </c>
      <c r="AF90" s="51">
        <f t="shared" si="180"/>
        <v>0</v>
      </c>
      <c r="AH90" s="116">
        <f>0</f>
        <v>0</v>
      </c>
      <c r="AI90" s="116">
        <f>0</f>
        <v>0</v>
      </c>
      <c r="AJ90" s="116">
        <f>0</f>
        <v>0</v>
      </c>
      <c r="AK90" s="116">
        <f>0</f>
        <v>0</v>
      </c>
      <c r="AL90" s="116">
        <f>0</f>
        <v>0</v>
      </c>
      <c r="AM90" s="116">
        <f>0</f>
        <v>0</v>
      </c>
      <c r="AN90" s="93">
        <f>SUM($AH90:$AM90)/SUM($AH$108:$AM$108)*'Capital Spending'!J$10*$AN$1</f>
        <v>0</v>
      </c>
      <c r="AO90" s="93">
        <f>SUM($AH90:$AM90)/SUM($AH$108:$AM$108)*'Capital Spending'!K$10*$AN$1</f>
        <v>0</v>
      </c>
      <c r="AP90" s="93">
        <f>SUM($AH90:$AM90)/SUM($AH$108:$AM$108)*'Capital Spending'!L$10*$AN$1</f>
        <v>0</v>
      </c>
      <c r="AQ90" s="93">
        <f>SUM($AH90:$AM90)/SUM($AH$108:$AM$108)*'Capital Spending'!M$10*$AN$1</f>
        <v>0</v>
      </c>
      <c r="AR90" s="93">
        <f>SUM($AH90:$AM90)/SUM($AH$108:$AM$108)*'Capital Spending'!N$10*$AN$1</f>
        <v>0</v>
      </c>
      <c r="AS90" s="93">
        <f>SUM($AH90:$AM90)/SUM($AH$108:$AM$108)*'Capital Spending'!O$10*$AN$1</f>
        <v>0</v>
      </c>
      <c r="AT90" s="93">
        <f>SUM($AH90:$AM90)/SUM($AH$108:$AM$108)*'Capital Spending'!P$10*$AN$1</f>
        <v>0</v>
      </c>
      <c r="AU90" s="93">
        <f>SUM($AH90:$AM90)/SUM($AH$108:$AM$108)*'Capital Spending'!Q$10*$AN$1</f>
        <v>0</v>
      </c>
      <c r="AV90" s="93">
        <f>SUM($AH90:$AM90)/SUM($AH$108:$AM$108)*'Capital Spending'!R$10*$AN$1</f>
        <v>0</v>
      </c>
      <c r="AW90" s="93">
        <f>SUM($AH90:$AM90)/SUM($AH$108:$AM$108)*'Capital Spending'!S$10*$AN$1</f>
        <v>0</v>
      </c>
      <c r="AX90" s="93">
        <f>SUM($AH90:$AM90)/SUM($AH$108:$AM$108)*'Capital Spending'!T$10*$AN$1</f>
        <v>0</v>
      </c>
      <c r="AY90" s="93">
        <f>SUM($AH90:$AM90)/SUM($AH$108:$AM$108)*'Capital Spending'!U$10*$AN$1</f>
        <v>0</v>
      </c>
      <c r="AZ90" s="93">
        <f>SUM($AH90:$AM90)/SUM($AH$108:$AM$108)*'Capital Spending'!V$10*$AN$1</f>
        <v>0</v>
      </c>
      <c r="BA90" s="93">
        <f>SUM($AH90:$AM90)/SUM($AH$108:$AM$108)*'Capital Spending'!W$10*$AN$1</f>
        <v>0</v>
      </c>
      <c r="BB90" s="93">
        <f>SUM($AH90:$AM90)/SUM($AH$108:$AM$108)*'Capital Spending'!X$10*$AN$1</f>
        <v>0</v>
      </c>
      <c r="BC90" s="93">
        <f>SUM($AH90:$AM90)/SUM($AH$108:$AM$108)*'Capital Spending'!Y$10*$AN$1</f>
        <v>0</v>
      </c>
      <c r="BD90" s="93">
        <f>SUM($AH90:$AM90)/SUM($AH$108:$AM$108)*'Capital Spending'!Z$10*$AN$1</f>
        <v>0</v>
      </c>
      <c r="BE90" s="93">
        <f>SUM($AH90:$AM90)/SUM($AH$108:$AM$108)*'Capital Spending'!AA$10*$AN$1</f>
        <v>0</v>
      </c>
      <c r="BF90" s="93">
        <f>SUM($AH90:$AM90)/SUM($AH$108:$AM$108)*'Capital Spending'!AB$10*$AN$1</f>
        <v>0</v>
      </c>
      <c r="BG90" s="93">
        <f>SUM($AH90:$AM90)/SUM($AH$108:$AM$108)*'Capital Spending'!AC$10*$AN$1</f>
        <v>0</v>
      </c>
      <c r="BH90" s="93">
        <f>SUM($AH90:$AM90)/SUM($AH$108:$AM$108)*'Capital Spending'!AD$10*$AN$1</f>
        <v>0</v>
      </c>
      <c r="BI90" s="18"/>
      <c r="BJ90" s="101">
        <f t="shared" si="202"/>
        <v>0</v>
      </c>
      <c r="BK90" s="116">
        <f>0</f>
        <v>0</v>
      </c>
      <c r="BL90" s="116">
        <f>0</f>
        <v>0</v>
      </c>
      <c r="BM90" s="116">
        <f>0</f>
        <v>0</v>
      </c>
      <c r="BN90" s="116">
        <f>0</f>
        <v>0</v>
      </c>
      <c r="BO90" s="116">
        <f>0</f>
        <v>0</v>
      </c>
      <c r="BP90" s="116">
        <f>0</f>
        <v>0</v>
      </c>
      <c r="BQ90" s="17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16">
        <f>0</f>
        <v>0</v>
      </c>
      <c r="CN90" s="116">
        <f>0</f>
        <v>0</v>
      </c>
      <c r="CO90" s="116">
        <f>0</f>
        <v>0</v>
      </c>
      <c r="CP90" s="116">
        <f>0</f>
        <v>0</v>
      </c>
      <c r="CQ90" s="116">
        <f>0</f>
        <v>0</v>
      </c>
      <c r="CR90" s="116">
        <f>0</f>
        <v>0</v>
      </c>
      <c r="CS90" s="17">
        <v>0</v>
      </c>
      <c r="CT90" s="17">
        <v>0</v>
      </c>
      <c r="CU90" s="17">
        <v>0</v>
      </c>
      <c r="CV90" s="17">
        <v>0</v>
      </c>
      <c r="CW90" s="17">
        <v>0</v>
      </c>
      <c r="CX90" s="17">
        <v>0</v>
      </c>
      <c r="CY90" s="18">
        <v>0</v>
      </c>
      <c r="CZ90" s="18">
        <v>0</v>
      </c>
      <c r="DA90" s="18">
        <v>0</v>
      </c>
      <c r="DB90" s="18">
        <v>0</v>
      </c>
      <c r="DC90" s="18">
        <v>0</v>
      </c>
      <c r="DD90" s="18">
        <v>0</v>
      </c>
      <c r="DE90" s="18">
        <v>0</v>
      </c>
      <c r="DF90" s="18">
        <v>0</v>
      </c>
      <c r="DG90" s="18">
        <v>0</v>
      </c>
      <c r="DH90" s="18">
        <v>0</v>
      </c>
      <c r="DI90" s="18">
        <v>0</v>
      </c>
      <c r="DJ90" s="18">
        <v>0</v>
      </c>
      <c r="DK90" s="18">
        <v>0</v>
      </c>
      <c r="DL90" s="18">
        <v>0</v>
      </c>
      <c r="DM90" s="18">
        <v>0</v>
      </c>
      <c r="DN90" s="18"/>
    </row>
    <row r="91" spans="1:118">
      <c r="A91" s="56">
        <v>39103</v>
      </c>
      <c r="B91" t="s">
        <v>174</v>
      </c>
      <c r="C91" s="51">
        <f t="shared" si="203"/>
        <v>0</v>
      </c>
      <c r="D91" s="51">
        <f t="shared" si="204"/>
        <v>0</v>
      </c>
      <c r="E91" s="141">
        <v>0</v>
      </c>
      <c r="F91" s="51">
        <f t="shared" si="154"/>
        <v>0</v>
      </c>
      <c r="G91" s="51">
        <f t="shared" si="155"/>
        <v>0</v>
      </c>
      <c r="H91" s="51">
        <f t="shared" si="156"/>
        <v>0</v>
      </c>
      <c r="I91" s="51">
        <f t="shared" si="157"/>
        <v>0</v>
      </c>
      <c r="J91" s="51">
        <f t="shared" si="158"/>
        <v>0</v>
      </c>
      <c r="K91" s="51">
        <f t="shared" si="159"/>
        <v>0</v>
      </c>
      <c r="L91" s="51">
        <f t="shared" si="160"/>
        <v>0</v>
      </c>
      <c r="M91" s="51">
        <f t="shared" si="161"/>
        <v>0</v>
      </c>
      <c r="N91" s="51">
        <f t="shared" si="162"/>
        <v>0</v>
      </c>
      <c r="O91" s="51">
        <f t="shared" si="163"/>
        <v>0</v>
      </c>
      <c r="P91" s="51">
        <f t="shared" si="164"/>
        <v>0</v>
      </c>
      <c r="Q91" s="51">
        <f t="shared" si="165"/>
        <v>0</v>
      </c>
      <c r="R91" s="51">
        <f t="shared" si="166"/>
        <v>0</v>
      </c>
      <c r="S91" s="51">
        <f t="shared" si="167"/>
        <v>0</v>
      </c>
      <c r="T91" s="51">
        <f t="shared" si="168"/>
        <v>0</v>
      </c>
      <c r="U91" s="51">
        <f t="shared" si="169"/>
        <v>0</v>
      </c>
      <c r="V91" s="51">
        <f t="shared" si="170"/>
        <v>0</v>
      </c>
      <c r="W91" s="51">
        <f t="shared" si="171"/>
        <v>0</v>
      </c>
      <c r="X91" s="51">
        <f t="shared" si="172"/>
        <v>0</v>
      </c>
      <c r="Y91" s="51">
        <f t="shared" si="173"/>
        <v>0</v>
      </c>
      <c r="Z91" s="51">
        <f t="shared" si="174"/>
        <v>0</v>
      </c>
      <c r="AA91" s="51">
        <f t="shared" si="175"/>
        <v>0</v>
      </c>
      <c r="AB91" s="51">
        <f t="shared" si="176"/>
        <v>0</v>
      </c>
      <c r="AC91" s="51">
        <f t="shared" si="177"/>
        <v>0</v>
      </c>
      <c r="AD91" s="51">
        <f t="shared" si="178"/>
        <v>0</v>
      </c>
      <c r="AE91" s="51">
        <f t="shared" si="179"/>
        <v>0</v>
      </c>
      <c r="AF91" s="51">
        <f t="shared" si="180"/>
        <v>0</v>
      </c>
      <c r="AH91" s="116">
        <f>0</f>
        <v>0</v>
      </c>
      <c r="AI91" s="116">
        <f>0</f>
        <v>0</v>
      </c>
      <c r="AJ91" s="116">
        <f>0</f>
        <v>0</v>
      </c>
      <c r="AK91" s="116">
        <f>0</f>
        <v>0</v>
      </c>
      <c r="AL91" s="116">
        <f>0</f>
        <v>0</v>
      </c>
      <c r="AM91" s="116">
        <f>0</f>
        <v>0</v>
      </c>
      <c r="AN91" s="93">
        <f>SUM($AH91:$AM91)/SUM($AH$108:$AM$108)*'Capital Spending'!J$10*$AN$1</f>
        <v>0</v>
      </c>
      <c r="AO91" s="93">
        <f>SUM($AH91:$AM91)/SUM($AH$108:$AM$108)*'Capital Spending'!K$10*$AN$1</f>
        <v>0</v>
      </c>
      <c r="AP91" s="93">
        <f>SUM($AH91:$AM91)/SUM($AH$108:$AM$108)*'Capital Spending'!L$10*$AN$1</f>
        <v>0</v>
      </c>
      <c r="AQ91" s="93">
        <f>SUM($AH91:$AM91)/SUM($AH$108:$AM$108)*'Capital Spending'!M$10*$AN$1</f>
        <v>0</v>
      </c>
      <c r="AR91" s="93">
        <f>SUM($AH91:$AM91)/SUM($AH$108:$AM$108)*'Capital Spending'!N$10*$AN$1</f>
        <v>0</v>
      </c>
      <c r="AS91" s="93">
        <f>SUM($AH91:$AM91)/SUM($AH$108:$AM$108)*'Capital Spending'!O$10*$AN$1</f>
        <v>0</v>
      </c>
      <c r="AT91" s="93">
        <f>SUM($AH91:$AM91)/SUM($AH$108:$AM$108)*'Capital Spending'!P$10*$AN$1</f>
        <v>0</v>
      </c>
      <c r="AU91" s="93">
        <f>SUM($AH91:$AM91)/SUM($AH$108:$AM$108)*'Capital Spending'!Q$10*$AN$1</f>
        <v>0</v>
      </c>
      <c r="AV91" s="93">
        <f>SUM($AH91:$AM91)/SUM($AH$108:$AM$108)*'Capital Spending'!R$10*$AN$1</f>
        <v>0</v>
      </c>
      <c r="AW91" s="93">
        <f>SUM($AH91:$AM91)/SUM($AH$108:$AM$108)*'Capital Spending'!S$10*$AN$1</f>
        <v>0</v>
      </c>
      <c r="AX91" s="93">
        <f>SUM($AH91:$AM91)/SUM($AH$108:$AM$108)*'Capital Spending'!T$10*$AN$1</f>
        <v>0</v>
      </c>
      <c r="AY91" s="93">
        <f>SUM($AH91:$AM91)/SUM($AH$108:$AM$108)*'Capital Spending'!U$10*$AN$1</f>
        <v>0</v>
      </c>
      <c r="AZ91" s="93">
        <f>SUM($AH91:$AM91)/SUM($AH$108:$AM$108)*'Capital Spending'!V$10*$AN$1</f>
        <v>0</v>
      </c>
      <c r="BA91" s="93">
        <f>SUM($AH91:$AM91)/SUM($AH$108:$AM$108)*'Capital Spending'!W$10*$AN$1</f>
        <v>0</v>
      </c>
      <c r="BB91" s="93">
        <f>SUM($AH91:$AM91)/SUM($AH$108:$AM$108)*'Capital Spending'!X$10*$AN$1</f>
        <v>0</v>
      </c>
      <c r="BC91" s="93">
        <f>SUM($AH91:$AM91)/SUM($AH$108:$AM$108)*'Capital Spending'!Y$10*$AN$1</f>
        <v>0</v>
      </c>
      <c r="BD91" s="93">
        <f>SUM($AH91:$AM91)/SUM($AH$108:$AM$108)*'Capital Spending'!Z$10*$AN$1</f>
        <v>0</v>
      </c>
      <c r="BE91" s="93">
        <f>SUM($AH91:$AM91)/SUM($AH$108:$AM$108)*'Capital Spending'!AA$10*$AN$1</f>
        <v>0</v>
      </c>
      <c r="BF91" s="93">
        <f>SUM($AH91:$AM91)/SUM($AH$108:$AM$108)*'Capital Spending'!AB$10*$AN$1</f>
        <v>0</v>
      </c>
      <c r="BG91" s="93">
        <f>SUM($AH91:$AM91)/SUM($AH$108:$AM$108)*'Capital Spending'!AC$10*$AN$1</f>
        <v>0</v>
      </c>
      <c r="BH91" s="93">
        <f>SUM($AH91:$AM91)/SUM($AH$108:$AM$108)*'Capital Spending'!AD$10*$AN$1</f>
        <v>0</v>
      </c>
      <c r="BI91" s="18"/>
      <c r="BJ91" s="101">
        <f t="shared" si="202"/>
        <v>0</v>
      </c>
      <c r="BK91" s="116">
        <f>0</f>
        <v>0</v>
      </c>
      <c r="BL91" s="116">
        <f>0</f>
        <v>0</v>
      </c>
      <c r="BM91" s="116">
        <f>0</f>
        <v>0</v>
      </c>
      <c r="BN91" s="116">
        <f>0</f>
        <v>0</v>
      </c>
      <c r="BO91" s="116">
        <f>0</f>
        <v>0</v>
      </c>
      <c r="BP91" s="116">
        <f>0</f>
        <v>0</v>
      </c>
      <c r="BQ91" s="17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16">
        <f>0</f>
        <v>0</v>
      </c>
      <c r="CN91" s="116">
        <f>0</f>
        <v>0</v>
      </c>
      <c r="CO91" s="116">
        <f>0</f>
        <v>0</v>
      </c>
      <c r="CP91" s="116">
        <f>0</f>
        <v>0</v>
      </c>
      <c r="CQ91" s="116">
        <f>0</f>
        <v>0</v>
      </c>
      <c r="CR91" s="116">
        <f>0</f>
        <v>0</v>
      </c>
      <c r="CS91" s="17">
        <v>0</v>
      </c>
      <c r="CT91" s="17">
        <v>0</v>
      </c>
      <c r="CU91" s="17">
        <v>0</v>
      </c>
      <c r="CV91" s="17">
        <v>0</v>
      </c>
      <c r="CW91" s="17">
        <v>0</v>
      </c>
      <c r="CX91" s="17">
        <v>0</v>
      </c>
      <c r="CY91" s="18">
        <v>0</v>
      </c>
      <c r="CZ91" s="18">
        <v>0</v>
      </c>
      <c r="DA91" s="18">
        <v>0</v>
      </c>
      <c r="DB91" s="18">
        <v>0</v>
      </c>
      <c r="DC91" s="18">
        <v>0</v>
      </c>
      <c r="DD91" s="18">
        <v>0</v>
      </c>
      <c r="DE91" s="18">
        <v>0</v>
      </c>
      <c r="DF91" s="18">
        <v>0</v>
      </c>
      <c r="DG91" s="18">
        <v>0</v>
      </c>
      <c r="DH91" s="18">
        <v>0</v>
      </c>
      <c r="DI91" s="18">
        <v>0</v>
      </c>
      <c r="DJ91" s="18">
        <v>0</v>
      </c>
      <c r="DK91" s="18">
        <v>0</v>
      </c>
      <c r="DL91" s="18">
        <v>0</v>
      </c>
      <c r="DM91" s="18">
        <v>0</v>
      </c>
      <c r="DN91" s="18"/>
    </row>
    <row r="92" spans="1:118">
      <c r="A92" s="86">
        <v>39200</v>
      </c>
      <c r="B92" s="15" t="s">
        <v>40</v>
      </c>
      <c r="C92" s="51">
        <f t="shared" si="203"/>
        <v>27284.69</v>
      </c>
      <c r="D92" s="51">
        <f t="shared" si="204"/>
        <v>27284.69</v>
      </c>
      <c r="E92" s="100">
        <f>'[20]Asset End Balances'!P132</f>
        <v>27284.69</v>
      </c>
      <c r="F92" s="51">
        <f t="shared" si="154"/>
        <v>27284.69</v>
      </c>
      <c r="G92" s="51">
        <f t="shared" si="155"/>
        <v>27284.69</v>
      </c>
      <c r="H92" s="51">
        <f t="shared" si="156"/>
        <v>27284.69</v>
      </c>
      <c r="I92" s="51">
        <f t="shared" si="157"/>
        <v>27284.69</v>
      </c>
      <c r="J92" s="51">
        <f t="shared" si="158"/>
        <v>27284.69</v>
      </c>
      <c r="K92" s="51">
        <f t="shared" si="159"/>
        <v>27284.69</v>
      </c>
      <c r="L92" s="51">
        <f t="shared" si="160"/>
        <v>27284.69</v>
      </c>
      <c r="M92" s="51">
        <f t="shared" si="161"/>
        <v>27284.69</v>
      </c>
      <c r="N92" s="51">
        <f t="shared" si="162"/>
        <v>27284.69</v>
      </c>
      <c r="O92" s="51">
        <f t="shared" si="163"/>
        <v>27284.69</v>
      </c>
      <c r="P92" s="51">
        <f t="shared" si="164"/>
        <v>27284.69</v>
      </c>
      <c r="Q92" s="51">
        <f t="shared" si="165"/>
        <v>27284.69</v>
      </c>
      <c r="R92" s="51">
        <f t="shared" si="166"/>
        <v>27284.69</v>
      </c>
      <c r="S92" s="51">
        <f t="shared" si="167"/>
        <v>27284.69</v>
      </c>
      <c r="T92" s="51">
        <f t="shared" si="168"/>
        <v>27284.69</v>
      </c>
      <c r="U92" s="51">
        <f t="shared" si="169"/>
        <v>27284.69</v>
      </c>
      <c r="V92" s="51">
        <f t="shared" si="170"/>
        <v>27284.69</v>
      </c>
      <c r="W92" s="51">
        <f t="shared" si="171"/>
        <v>27284.69</v>
      </c>
      <c r="X92" s="51">
        <f t="shared" si="172"/>
        <v>27284.69</v>
      </c>
      <c r="Y92" s="51">
        <f t="shared" si="173"/>
        <v>27284.69</v>
      </c>
      <c r="Z92" s="51">
        <f t="shared" si="174"/>
        <v>27284.69</v>
      </c>
      <c r="AA92" s="51">
        <f t="shared" si="175"/>
        <v>27284.69</v>
      </c>
      <c r="AB92" s="51">
        <f t="shared" si="176"/>
        <v>27284.69</v>
      </c>
      <c r="AC92" s="51">
        <f t="shared" si="177"/>
        <v>27284.69</v>
      </c>
      <c r="AD92" s="51">
        <f t="shared" si="178"/>
        <v>27284.69</v>
      </c>
      <c r="AE92" s="51">
        <f t="shared" si="179"/>
        <v>27284.69</v>
      </c>
      <c r="AF92" s="51">
        <f t="shared" si="180"/>
        <v>27284.69</v>
      </c>
      <c r="AH92" s="100">
        <f>[20]Additions!Q132</f>
        <v>0</v>
      </c>
      <c r="AI92" s="100">
        <f>[20]Additions!R132</f>
        <v>0</v>
      </c>
      <c r="AJ92" s="100">
        <f>[20]Additions!S132</f>
        <v>0</v>
      </c>
      <c r="AK92" s="100">
        <f>[20]Additions!T132</f>
        <v>0</v>
      </c>
      <c r="AL92" s="100">
        <f>[20]Additions!U132</f>
        <v>0</v>
      </c>
      <c r="AM92" s="100">
        <f>[20]Additions!V132</f>
        <v>0</v>
      </c>
      <c r="AN92" s="93">
        <f>SUM($AH92:$AM92)/SUM($AH$108:$AM$108)*'Capital Spending'!J$10*$AN$1</f>
        <v>0</v>
      </c>
      <c r="AO92" s="93">
        <f>SUM($AH92:$AM92)/SUM($AH$108:$AM$108)*'Capital Spending'!K$10*$AN$1</f>
        <v>0</v>
      </c>
      <c r="AP92" s="93">
        <f>SUM($AH92:$AM92)/SUM($AH$108:$AM$108)*'Capital Spending'!L$10*$AN$1</f>
        <v>0</v>
      </c>
      <c r="AQ92" s="93">
        <f>SUM($AH92:$AM92)/SUM($AH$108:$AM$108)*'Capital Spending'!M$10*$AN$1</f>
        <v>0</v>
      </c>
      <c r="AR92" s="93">
        <f>SUM($AH92:$AM92)/SUM($AH$108:$AM$108)*'Capital Spending'!N$10*$AN$1</f>
        <v>0</v>
      </c>
      <c r="AS92" s="93">
        <f>SUM($AH92:$AM92)/SUM($AH$108:$AM$108)*'Capital Spending'!O$10*$AN$1</f>
        <v>0</v>
      </c>
      <c r="AT92" s="93">
        <f>SUM($AH92:$AM92)/SUM($AH$108:$AM$108)*'Capital Spending'!P$10*$AN$1</f>
        <v>0</v>
      </c>
      <c r="AU92" s="93">
        <f>SUM($AH92:$AM92)/SUM($AH$108:$AM$108)*'Capital Spending'!Q$10*$AN$1</f>
        <v>0</v>
      </c>
      <c r="AV92" s="93">
        <f>SUM($AH92:$AM92)/SUM($AH$108:$AM$108)*'Capital Spending'!R$10*$AN$1</f>
        <v>0</v>
      </c>
      <c r="AW92" s="93">
        <f>SUM($AH92:$AM92)/SUM($AH$108:$AM$108)*'Capital Spending'!S$10*$AN$1</f>
        <v>0</v>
      </c>
      <c r="AX92" s="93">
        <f>SUM($AH92:$AM92)/SUM($AH$108:$AM$108)*'Capital Spending'!T$10*$AN$1</f>
        <v>0</v>
      </c>
      <c r="AY92" s="93">
        <f>SUM($AH92:$AM92)/SUM($AH$108:$AM$108)*'Capital Spending'!U$10*$AN$1</f>
        <v>0</v>
      </c>
      <c r="AZ92" s="93">
        <f>SUM($AH92:$AM92)/SUM($AH$108:$AM$108)*'Capital Spending'!V$10*$AN$1</f>
        <v>0</v>
      </c>
      <c r="BA92" s="93">
        <f>SUM($AH92:$AM92)/SUM($AH$108:$AM$108)*'Capital Spending'!W$10*$AN$1</f>
        <v>0</v>
      </c>
      <c r="BB92" s="93">
        <f>SUM($AH92:$AM92)/SUM($AH$108:$AM$108)*'Capital Spending'!X$10*$AN$1</f>
        <v>0</v>
      </c>
      <c r="BC92" s="93">
        <f>SUM($AH92:$AM92)/SUM($AH$108:$AM$108)*'Capital Spending'!Y$10*$AN$1</f>
        <v>0</v>
      </c>
      <c r="BD92" s="93">
        <f>SUM($AH92:$AM92)/SUM($AH$108:$AM$108)*'Capital Spending'!Z$10*$AN$1</f>
        <v>0</v>
      </c>
      <c r="BE92" s="93">
        <f>SUM($AH92:$AM92)/SUM($AH$108:$AM$108)*'Capital Spending'!AA$10*$AN$1</f>
        <v>0</v>
      </c>
      <c r="BF92" s="93">
        <f>SUM($AH92:$AM92)/SUM($AH$108:$AM$108)*'Capital Spending'!AB$10*$AN$1</f>
        <v>0</v>
      </c>
      <c r="BG92" s="93">
        <f>SUM($AH92:$AM92)/SUM($AH$108:$AM$108)*'Capital Spending'!AC$10*$AN$1</f>
        <v>0</v>
      </c>
      <c r="BH92" s="93">
        <f>SUM($AH92:$AM92)/SUM($AH$108:$AM$108)*'Capital Spending'!AD$10*$AN$1</f>
        <v>0</v>
      </c>
      <c r="BI92" s="18"/>
      <c r="BJ92" s="101">
        <f t="shared" si="202"/>
        <v>0</v>
      </c>
      <c r="BK92" s="100">
        <f>'[20]Asset Retirements'!Q132</f>
        <v>0</v>
      </c>
      <c r="BL92" s="100">
        <f>'[20]Asset Retirements'!R132</f>
        <v>0</v>
      </c>
      <c r="BM92" s="100">
        <f>'[20]Asset Retirements'!S132</f>
        <v>0</v>
      </c>
      <c r="BN92" s="100">
        <f>'[20]Asset Retirements'!T132</f>
        <v>0</v>
      </c>
      <c r="BO92" s="100">
        <f>'[20]Asset Retirements'!U132</f>
        <v>0</v>
      </c>
      <c r="BP92" s="100">
        <f>'[20]Asset Retirements'!V132</f>
        <v>0</v>
      </c>
      <c r="BQ92" s="51">
        <f t="shared" si="181"/>
        <v>0</v>
      </c>
      <c r="BR92" s="51">
        <f t="shared" si="182"/>
        <v>0</v>
      </c>
      <c r="BS92" s="51">
        <f t="shared" si="183"/>
        <v>0</v>
      </c>
      <c r="BT92" s="51">
        <f t="shared" si="184"/>
        <v>0</v>
      </c>
      <c r="BU92" s="51">
        <f t="shared" si="185"/>
        <v>0</v>
      </c>
      <c r="BV92" s="51">
        <f t="shared" si="186"/>
        <v>0</v>
      </c>
      <c r="BW92" s="51">
        <f t="shared" si="187"/>
        <v>0</v>
      </c>
      <c r="BX92" s="51">
        <f t="shared" si="188"/>
        <v>0</v>
      </c>
      <c r="BY92" s="51">
        <f t="shared" si="189"/>
        <v>0</v>
      </c>
      <c r="BZ92" s="51">
        <f t="shared" si="190"/>
        <v>0</v>
      </c>
      <c r="CA92" s="51">
        <f t="shared" si="191"/>
        <v>0</v>
      </c>
      <c r="CB92" s="51">
        <f t="shared" si="192"/>
        <v>0</v>
      </c>
      <c r="CC92" s="51">
        <f t="shared" si="193"/>
        <v>0</v>
      </c>
      <c r="CD92" s="51">
        <f t="shared" si="194"/>
        <v>0</v>
      </c>
      <c r="CE92" s="51">
        <f t="shared" si="195"/>
        <v>0</v>
      </c>
      <c r="CF92" s="51">
        <f t="shared" si="196"/>
        <v>0</v>
      </c>
      <c r="CG92" s="51">
        <f t="shared" si="197"/>
        <v>0</v>
      </c>
      <c r="CH92" s="51">
        <f t="shared" si="198"/>
        <v>0</v>
      </c>
      <c r="CI92" s="51">
        <f t="shared" si="199"/>
        <v>0</v>
      </c>
      <c r="CJ92" s="51">
        <f t="shared" si="200"/>
        <v>0</v>
      </c>
      <c r="CK92" s="51">
        <f t="shared" si="201"/>
        <v>0</v>
      </c>
      <c r="CL92" s="18"/>
      <c r="CM92" s="100">
        <f>'[20]Assset Transfers Adjustments'!Q132</f>
        <v>0</v>
      </c>
      <c r="CN92" s="100">
        <f>'[20]Assset Transfers Adjustments'!R132</f>
        <v>0</v>
      </c>
      <c r="CO92" s="100">
        <f>'[20]Assset Transfers Adjustments'!S132</f>
        <v>0</v>
      </c>
      <c r="CP92" s="100">
        <f>'[20]Assset Transfers Adjustments'!T132</f>
        <v>0</v>
      </c>
      <c r="CQ92" s="100">
        <f>'[20]Assset Transfers Adjustments'!U132</f>
        <v>0</v>
      </c>
      <c r="CR92" s="100">
        <f>'[20]Assset Transfers Adjustments'!V132</f>
        <v>0</v>
      </c>
      <c r="CS92" s="17">
        <v>0</v>
      </c>
      <c r="CT92" s="17">
        <v>0</v>
      </c>
      <c r="CU92" s="17">
        <v>0</v>
      </c>
      <c r="CV92" s="17">
        <v>0</v>
      </c>
      <c r="CW92" s="17">
        <v>0</v>
      </c>
      <c r="CX92" s="17">
        <v>0</v>
      </c>
      <c r="CY92" s="18">
        <v>0</v>
      </c>
      <c r="CZ92" s="18">
        <v>0</v>
      </c>
      <c r="DA92" s="18">
        <v>0</v>
      </c>
      <c r="DB92" s="18">
        <v>0</v>
      </c>
      <c r="DC92" s="18">
        <v>0</v>
      </c>
      <c r="DD92" s="18">
        <v>0</v>
      </c>
      <c r="DE92" s="18">
        <v>0</v>
      </c>
      <c r="DF92" s="18">
        <v>0</v>
      </c>
      <c r="DG92" s="18">
        <v>0</v>
      </c>
      <c r="DH92" s="18">
        <v>0</v>
      </c>
      <c r="DI92" s="18">
        <v>0</v>
      </c>
      <c r="DJ92" s="18">
        <v>0</v>
      </c>
      <c r="DK92" s="18">
        <v>0</v>
      </c>
      <c r="DL92" s="18">
        <v>0</v>
      </c>
      <c r="DM92" s="18">
        <v>0</v>
      </c>
      <c r="DN92" s="18"/>
    </row>
    <row r="93" spans="1:118">
      <c r="A93" s="56">
        <v>39300</v>
      </c>
      <c r="B93" t="s">
        <v>180</v>
      </c>
      <c r="C93" s="51">
        <f t="shared" si="203"/>
        <v>0</v>
      </c>
      <c r="D93" s="51">
        <f t="shared" si="204"/>
        <v>0</v>
      </c>
      <c r="E93" s="141">
        <v>0</v>
      </c>
      <c r="F93" s="51">
        <f t="shared" si="154"/>
        <v>0</v>
      </c>
      <c r="G93" s="51">
        <f t="shared" si="155"/>
        <v>0</v>
      </c>
      <c r="H93" s="51">
        <f t="shared" si="156"/>
        <v>0</v>
      </c>
      <c r="I93" s="51">
        <f t="shared" si="157"/>
        <v>0</v>
      </c>
      <c r="J93" s="51">
        <f t="shared" si="158"/>
        <v>0</v>
      </c>
      <c r="K93" s="51">
        <f t="shared" si="159"/>
        <v>0</v>
      </c>
      <c r="L93" s="51">
        <f t="shared" si="160"/>
        <v>0</v>
      </c>
      <c r="M93" s="51">
        <f t="shared" si="161"/>
        <v>0</v>
      </c>
      <c r="N93" s="51">
        <f t="shared" si="162"/>
        <v>0</v>
      </c>
      <c r="O93" s="51">
        <f t="shared" si="163"/>
        <v>0</v>
      </c>
      <c r="P93" s="51">
        <f t="shared" si="164"/>
        <v>0</v>
      </c>
      <c r="Q93" s="51">
        <f t="shared" si="165"/>
        <v>0</v>
      </c>
      <c r="R93" s="51">
        <f t="shared" si="166"/>
        <v>0</v>
      </c>
      <c r="S93" s="51">
        <f t="shared" si="167"/>
        <v>0</v>
      </c>
      <c r="T93" s="51">
        <f t="shared" si="168"/>
        <v>0</v>
      </c>
      <c r="U93" s="51">
        <f t="shared" si="169"/>
        <v>0</v>
      </c>
      <c r="V93" s="51">
        <f t="shared" si="170"/>
        <v>0</v>
      </c>
      <c r="W93" s="51">
        <f t="shared" si="171"/>
        <v>0</v>
      </c>
      <c r="X93" s="51">
        <f t="shared" si="172"/>
        <v>0</v>
      </c>
      <c r="Y93" s="51">
        <f t="shared" si="173"/>
        <v>0</v>
      </c>
      <c r="Z93" s="51">
        <f t="shared" si="174"/>
        <v>0</v>
      </c>
      <c r="AA93" s="51">
        <f t="shared" si="175"/>
        <v>0</v>
      </c>
      <c r="AB93" s="51">
        <f t="shared" si="176"/>
        <v>0</v>
      </c>
      <c r="AC93" s="51">
        <f t="shared" si="177"/>
        <v>0</v>
      </c>
      <c r="AD93" s="51">
        <f t="shared" si="178"/>
        <v>0</v>
      </c>
      <c r="AE93" s="51">
        <f t="shared" si="179"/>
        <v>0</v>
      </c>
      <c r="AF93" s="51">
        <f t="shared" si="180"/>
        <v>0</v>
      </c>
      <c r="AH93" s="116">
        <f>0</f>
        <v>0</v>
      </c>
      <c r="AI93" s="116">
        <f>0</f>
        <v>0</v>
      </c>
      <c r="AJ93" s="116">
        <f>0</f>
        <v>0</v>
      </c>
      <c r="AK93" s="116">
        <f>0</f>
        <v>0</v>
      </c>
      <c r="AL93" s="116">
        <f>0</f>
        <v>0</v>
      </c>
      <c r="AM93" s="116">
        <f>0</f>
        <v>0</v>
      </c>
      <c r="AN93" s="93">
        <f>SUM($AH93:$AM93)/SUM($AH$108:$AM$108)*'Capital Spending'!J$10*$AN$1</f>
        <v>0</v>
      </c>
      <c r="AO93" s="93">
        <f>SUM($AH93:$AM93)/SUM($AH$108:$AM$108)*'Capital Spending'!K$10*$AN$1</f>
        <v>0</v>
      </c>
      <c r="AP93" s="93">
        <f>SUM($AH93:$AM93)/SUM($AH$108:$AM$108)*'Capital Spending'!L$10*$AN$1</f>
        <v>0</v>
      </c>
      <c r="AQ93" s="93">
        <f>SUM($AH93:$AM93)/SUM($AH$108:$AM$108)*'Capital Spending'!M$10*$AN$1</f>
        <v>0</v>
      </c>
      <c r="AR93" s="93">
        <f>SUM($AH93:$AM93)/SUM($AH$108:$AM$108)*'Capital Spending'!N$10*$AN$1</f>
        <v>0</v>
      </c>
      <c r="AS93" s="93">
        <f>SUM($AH93:$AM93)/SUM($AH$108:$AM$108)*'Capital Spending'!O$10*$AN$1</f>
        <v>0</v>
      </c>
      <c r="AT93" s="93">
        <f>SUM($AH93:$AM93)/SUM($AH$108:$AM$108)*'Capital Spending'!P$10*$AN$1</f>
        <v>0</v>
      </c>
      <c r="AU93" s="93">
        <f>SUM($AH93:$AM93)/SUM($AH$108:$AM$108)*'Capital Spending'!Q$10*$AN$1</f>
        <v>0</v>
      </c>
      <c r="AV93" s="93">
        <f>SUM($AH93:$AM93)/SUM($AH$108:$AM$108)*'Capital Spending'!R$10*$AN$1</f>
        <v>0</v>
      </c>
      <c r="AW93" s="93">
        <f>SUM($AH93:$AM93)/SUM($AH$108:$AM$108)*'Capital Spending'!S$10*$AN$1</f>
        <v>0</v>
      </c>
      <c r="AX93" s="93">
        <f>SUM($AH93:$AM93)/SUM($AH$108:$AM$108)*'Capital Spending'!T$10*$AN$1</f>
        <v>0</v>
      </c>
      <c r="AY93" s="93">
        <f>SUM($AH93:$AM93)/SUM($AH$108:$AM$108)*'Capital Spending'!U$10*$AN$1</f>
        <v>0</v>
      </c>
      <c r="AZ93" s="93">
        <f>SUM($AH93:$AM93)/SUM($AH$108:$AM$108)*'Capital Spending'!V$10*$AN$1</f>
        <v>0</v>
      </c>
      <c r="BA93" s="93">
        <f>SUM($AH93:$AM93)/SUM($AH$108:$AM$108)*'Capital Spending'!W$10*$AN$1</f>
        <v>0</v>
      </c>
      <c r="BB93" s="93">
        <f>SUM($AH93:$AM93)/SUM($AH$108:$AM$108)*'Capital Spending'!X$10*$AN$1</f>
        <v>0</v>
      </c>
      <c r="BC93" s="93">
        <f>SUM($AH93:$AM93)/SUM($AH$108:$AM$108)*'Capital Spending'!Y$10*$AN$1</f>
        <v>0</v>
      </c>
      <c r="BD93" s="93">
        <f>SUM($AH93:$AM93)/SUM($AH$108:$AM$108)*'Capital Spending'!Z$10*$AN$1</f>
        <v>0</v>
      </c>
      <c r="BE93" s="93">
        <f>SUM($AH93:$AM93)/SUM($AH$108:$AM$108)*'Capital Spending'!AA$10*$AN$1</f>
        <v>0</v>
      </c>
      <c r="BF93" s="93">
        <f>SUM($AH93:$AM93)/SUM($AH$108:$AM$108)*'Capital Spending'!AB$10*$AN$1</f>
        <v>0</v>
      </c>
      <c r="BG93" s="93">
        <f>SUM($AH93:$AM93)/SUM($AH$108:$AM$108)*'Capital Spending'!AC$10*$AN$1</f>
        <v>0</v>
      </c>
      <c r="BH93" s="93">
        <f>SUM($AH93:$AM93)/SUM($AH$108:$AM$108)*'Capital Spending'!AD$10*$AN$1</f>
        <v>0</v>
      </c>
      <c r="BI93" s="18"/>
      <c r="BJ93" s="101">
        <f t="shared" si="202"/>
        <v>0</v>
      </c>
      <c r="BK93" s="116">
        <f>0</f>
        <v>0</v>
      </c>
      <c r="BL93" s="116">
        <f>0</f>
        <v>0</v>
      </c>
      <c r="BM93" s="116">
        <f>0</f>
        <v>0</v>
      </c>
      <c r="BN93" s="116">
        <f>0</f>
        <v>0</v>
      </c>
      <c r="BO93" s="116">
        <f>0</f>
        <v>0</v>
      </c>
      <c r="BP93" s="116">
        <f>0</f>
        <v>0</v>
      </c>
      <c r="BQ93" s="17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16">
        <f>0</f>
        <v>0</v>
      </c>
      <c r="CN93" s="116">
        <f>0</f>
        <v>0</v>
      </c>
      <c r="CO93" s="116">
        <f>0</f>
        <v>0</v>
      </c>
      <c r="CP93" s="116">
        <f>0</f>
        <v>0</v>
      </c>
      <c r="CQ93" s="116">
        <f>0</f>
        <v>0</v>
      </c>
      <c r="CR93" s="116">
        <f>0</f>
        <v>0</v>
      </c>
      <c r="CS93" s="17">
        <v>0</v>
      </c>
      <c r="CT93" s="17">
        <v>0</v>
      </c>
      <c r="CU93" s="17">
        <v>0</v>
      </c>
      <c r="CV93" s="17">
        <v>0</v>
      </c>
      <c r="CW93" s="17">
        <v>0</v>
      </c>
      <c r="CX93" s="17">
        <v>0</v>
      </c>
      <c r="CY93" s="18">
        <v>0</v>
      </c>
      <c r="CZ93" s="18">
        <v>0</v>
      </c>
      <c r="DA93" s="18">
        <v>0</v>
      </c>
      <c r="DB93" s="18">
        <v>0</v>
      </c>
      <c r="DC93" s="18">
        <v>0</v>
      </c>
      <c r="DD93" s="18">
        <v>0</v>
      </c>
      <c r="DE93" s="18">
        <v>0</v>
      </c>
      <c r="DF93" s="18">
        <v>0</v>
      </c>
      <c r="DG93" s="18">
        <v>0</v>
      </c>
      <c r="DH93" s="18">
        <v>0</v>
      </c>
      <c r="DI93" s="18">
        <v>0</v>
      </c>
      <c r="DJ93" s="18">
        <v>0</v>
      </c>
      <c r="DK93" s="18">
        <v>0</v>
      </c>
      <c r="DL93" s="18">
        <v>0</v>
      </c>
      <c r="DM93" s="18">
        <v>0</v>
      </c>
      <c r="DN93" s="18"/>
    </row>
    <row r="94" spans="1:118">
      <c r="A94" s="86">
        <v>39400</v>
      </c>
      <c r="B94" s="16" t="s">
        <v>17</v>
      </c>
      <c r="C94" s="51">
        <f t="shared" si="203"/>
        <v>121910.39384615388</v>
      </c>
      <c r="D94" s="51">
        <f t="shared" si="204"/>
        <v>151738.97076923068</v>
      </c>
      <c r="E94" s="100">
        <f>'[20]Asset End Balances'!P133</f>
        <v>102476.99</v>
      </c>
      <c r="F94" s="51">
        <f t="shared" si="154"/>
        <v>114743.84000000001</v>
      </c>
      <c r="G94" s="51">
        <f t="shared" si="155"/>
        <v>114743.84000000001</v>
      </c>
      <c r="H94" s="51">
        <f t="shared" si="156"/>
        <v>125287.05000000002</v>
      </c>
      <c r="I94" s="51">
        <f t="shared" si="157"/>
        <v>125287.05000000002</v>
      </c>
      <c r="J94" s="51">
        <f t="shared" si="158"/>
        <v>125287.05000000002</v>
      </c>
      <c r="K94" s="51">
        <f t="shared" si="159"/>
        <v>125287.05000000002</v>
      </c>
      <c r="L94" s="51">
        <f t="shared" si="160"/>
        <v>125287.05000000002</v>
      </c>
      <c r="M94" s="51">
        <f t="shared" si="161"/>
        <v>125287.03000000012</v>
      </c>
      <c r="N94" s="51">
        <f t="shared" si="162"/>
        <v>125287.03000000012</v>
      </c>
      <c r="O94" s="51">
        <f t="shared" si="163"/>
        <v>125287.03000000012</v>
      </c>
      <c r="P94" s="51">
        <f t="shared" si="164"/>
        <v>125287.03</v>
      </c>
      <c r="Q94" s="51">
        <f t="shared" si="165"/>
        <v>125287.07999999993</v>
      </c>
      <c r="R94" s="51">
        <f t="shared" si="166"/>
        <v>137553.92999999993</v>
      </c>
      <c r="S94" s="51">
        <f t="shared" si="167"/>
        <v>137553.92999999993</v>
      </c>
      <c r="T94" s="51">
        <f t="shared" si="168"/>
        <v>148097.13999999993</v>
      </c>
      <c r="U94" s="51">
        <f t="shared" si="169"/>
        <v>148097.13999999993</v>
      </c>
      <c r="V94" s="51">
        <f t="shared" si="170"/>
        <v>148097.13999999993</v>
      </c>
      <c r="W94" s="51">
        <f t="shared" si="171"/>
        <v>148097.13999999993</v>
      </c>
      <c r="X94" s="51">
        <f t="shared" si="172"/>
        <v>148097.13999999993</v>
      </c>
      <c r="Y94" s="51">
        <f t="shared" si="173"/>
        <v>148097.12000000002</v>
      </c>
      <c r="Z94" s="51">
        <f t="shared" si="174"/>
        <v>148097.12000000002</v>
      </c>
      <c r="AA94" s="51">
        <f t="shared" si="175"/>
        <v>148097.12000000002</v>
      </c>
      <c r="AB94" s="51">
        <f t="shared" si="176"/>
        <v>148097.11999999991</v>
      </c>
      <c r="AC94" s="51">
        <f t="shared" si="177"/>
        <v>148097.16999999984</v>
      </c>
      <c r="AD94" s="51">
        <f t="shared" si="178"/>
        <v>160364.01999999984</v>
      </c>
      <c r="AE94" s="51">
        <f t="shared" si="179"/>
        <v>160364.01999999984</v>
      </c>
      <c r="AF94" s="51">
        <f t="shared" si="180"/>
        <v>170907.22999999984</v>
      </c>
      <c r="AH94" s="100">
        <f>[20]Additions!Q133</f>
        <v>12266.85</v>
      </c>
      <c r="AI94" s="100">
        <f>[20]Additions!R133</f>
        <v>0</v>
      </c>
      <c r="AJ94" s="100">
        <f>[20]Additions!S133</f>
        <v>10543.21</v>
      </c>
      <c r="AK94" s="100">
        <f>[20]Additions!T133</f>
        <v>0</v>
      </c>
      <c r="AL94" s="100">
        <f>[20]Additions!U133</f>
        <v>0</v>
      </c>
      <c r="AM94" s="100">
        <f>[20]Additions!V133</f>
        <v>0</v>
      </c>
      <c r="AN94" s="93">
        <f>SUM($AH94:$AM94)/SUM($AH$108:$AM$108)*'Capital Spending'!J$10*$AN$1</f>
        <v>0</v>
      </c>
      <c r="AO94" s="93">
        <f>SUM($AH94:$AM94)/SUM($AH$108:$AM$108)*'Capital Spending'!K$10*$AN$1</f>
        <v>-1.999999990221113E-2</v>
      </c>
      <c r="AP94" s="93">
        <f>SUM($AH94:$AM94)/SUM($AH$108:$AM$108)*'Capital Spending'!L$10*$AN$1</f>
        <v>0</v>
      </c>
      <c r="AQ94" s="93">
        <f>SUM($AH94:$AM94)/SUM($AH$108:$AM$108)*'Capital Spending'!M$10*$AN$1</f>
        <v>0</v>
      </c>
      <c r="AR94" s="93">
        <f>SUM($AH94:$AM94)/SUM($AH$108:$AM$108)*'Capital Spending'!N$10*$AN$1</f>
        <v>-1.1641532182693481E-10</v>
      </c>
      <c r="AS94" s="93">
        <f>SUM($AH94:$AM94)/SUM($AH$108:$AM$108)*'Capital Spending'!O$10*$AN$1</f>
        <v>4.9999999930150807E-2</v>
      </c>
      <c r="AT94" s="93">
        <f>SUM($AH94:$AM94)/SUM($AH$108:$AM$108)*'Capital Spending'!P$10*$AN$1</f>
        <v>12266.85</v>
      </c>
      <c r="AU94" s="93">
        <f>SUM($AH94:$AM94)/SUM($AH$108:$AM$108)*'Capital Spending'!Q$10*$AN$1</f>
        <v>0</v>
      </c>
      <c r="AV94" s="93">
        <f>SUM($AH94:$AM94)/SUM($AH$108:$AM$108)*'Capital Spending'!R$10*$AN$1</f>
        <v>10543.21</v>
      </c>
      <c r="AW94" s="93">
        <f>SUM($AH94:$AM94)/SUM($AH$108:$AM$108)*'Capital Spending'!S$10*$AN$1</f>
        <v>0</v>
      </c>
      <c r="AX94" s="93">
        <f>SUM($AH94:$AM94)/SUM($AH$108:$AM$108)*'Capital Spending'!T$10*$AN$1</f>
        <v>0</v>
      </c>
      <c r="AY94" s="93">
        <f>SUM($AH94:$AM94)/SUM($AH$108:$AM$108)*'Capital Spending'!U$10*$AN$1</f>
        <v>0</v>
      </c>
      <c r="AZ94" s="93">
        <f>SUM($AH94:$AM94)/SUM($AH$108:$AM$108)*'Capital Spending'!V$10*$AN$1</f>
        <v>0</v>
      </c>
      <c r="BA94" s="93">
        <f>SUM($AH94:$AM94)/SUM($AH$108:$AM$108)*'Capital Spending'!W$10*$AN$1</f>
        <v>-1.999999990221113E-2</v>
      </c>
      <c r="BB94" s="93">
        <f>SUM($AH94:$AM94)/SUM($AH$108:$AM$108)*'Capital Spending'!X$10*$AN$1</f>
        <v>0</v>
      </c>
      <c r="BC94" s="93">
        <f>SUM($AH94:$AM94)/SUM($AH$108:$AM$108)*'Capital Spending'!Y$10*$AN$1</f>
        <v>0</v>
      </c>
      <c r="BD94" s="93">
        <f>SUM($AH94:$AM94)/SUM($AH$108:$AM$108)*'Capital Spending'!Z$10*$AN$1</f>
        <v>-1.1641532182693481E-10</v>
      </c>
      <c r="BE94" s="93">
        <f>SUM($AH94:$AM94)/SUM($AH$108:$AM$108)*'Capital Spending'!AA$10*$AN$1</f>
        <v>4.9999999930150807E-2</v>
      </c>
      <c r="BF94" s="93">
        <f>SUM($AH94:$AM94)/SUM($AH$108:$AM$108)*'Capital Spending'!AB$10*$AN$1</f>
        <v>12266.85</v>
      </c>
      <c r="BG94" s="93">
        <f>SUM($AH94:$AM94)/SUM($AH$108:$AM$108)*'Capital Spending'!AC$10*$AN$1</f>
        <v>0</v>
      </c>
      <c r="BH94" s="93">
        <f>SUM($AH94:$AM94)/SUM($AH$108:$AM$108)*'Capital Spending'!AD$10*$AN$1</f>
        <v>10543.21</v>
      </c>
      <c r="BI94" s="18"/>
      <c r="BJ94" s="101">
        <f t="shared" si="202"/>
        <v>0</v>
      </c>
      <c r="BK94" s="100">
        <f>'[20]Asset Retirements'!Q133</f>
        <v>0</v>
      </c>
      <c r="BL94" s="100">
        <f>'[20]Asset Retirements'!R133</f>
        <v>0</v>
      </c>
      <c r="BM94" s="100">
        <f>'[20]Asset Retirements'!S133</f>
        <v>0</v>
      </c>
      <c r="BN94" s="100">
        <f>'[20]Asset Retirements'!T133</f>
        <v>0</v>
      </c>
      <c r="BO94" s="100">
        <f>'[20]Asset Retirements'!U133</f>
        <v>0</v>
      </c>
      <c r="BP94" s="100">
        <f>'[20]Asset Retirements'!V133</f>
        <v>0</v>
      </c>
      <c r="BQ94" s="51">
        <f t="shared" si="181"/>
        <v>0</v>
      </c>
      <c r="BR94" s="51">
        <f t="shared" si="182"/>
        <v>0</v>
      </c>
      <c r="BS94" s="51">
        <f t="shared" si="183"/>
        <v>0</v>
      </c>
      <c r="BT94" s="51">
        <f t="shared" si="184"/>
        <v>0</v>
      </c>
      <c r="BU94" s="51">
        <f t="shared" si="185"/>
        <v>0</v>
      </c>
      <c r="BV94" s="51">
        <f t="shared" si="186"/>
        <v>0</v>
      </c>
      <c r="BW94" s="51">
        <f t="shared" si="187"/>
        <v>0</v>
      </c>
      <c r="BX94" s="51">
        <f t="shared" si="188"/>
        <v>0</v>
      </c>
      <c r="BY94" s="51">
        <f t="shared" si="189"/>
        <v>0</v>
      </c>
      <c r="BZ94" s="51">
        <f t="shared" si="190"/>
        <v>0</v>
      </c>
      <c r="CA94" s="51">
        <f t="shared" si="191"/>
        <v>0</v>
      </c>
      <c r="CB94" s="51">
        <f t="shared" si="192"/>
        <v>0</v>
      </c>
      <c r="CC94" s="51">
        <f t="shared" si="193"/>
        <v>0</v>
      </c>
      <c r="CD94" s="51">
        <f t="shared" si="194"/>
        <v>0</v>
      </c>
      <c r="CE94" s="51">
        <f t="shared" si="195"/>
        <v>0</v>
      </c>
      <c r="CF94" s="51">
        <f t="shared" si="196"/>
        <v>0</v>
      </c>
      <c r="CG94" s="51">
        <f t="shared" si="197"/>
        <v>0</v>
      </c>
      <c r="CH94" s="51">
        <f t="shared" si="198"/>
        <v>0</v>
      </c>
      <c r="CI94" s="51">
        <f t="shared" si="199"/>
        <v>0</v>
      </c>
      <c r="CJ94" s="51">
        <f t="shared" si="200"/>
        <v>0</v>
      </c>
      <c r="CK94" s="51">
        <f t="shared" si="201"/>
        <v>0</v>
      </c>
      <c r="CL94" s="18"/>
      <c r="CM94" s="100">
        <f>'[20]Assset Transfers Adjustments'!Q133</f>
        <v>0</v>
      </c>
      <c r="CN94" s="100">
        <f>'[20]Assset Transfers Adjustments'!R133</f>
        <v>0</v>
      </c>
      <c r="CO94" s="100">
        <f>'[20]Assset Transfers Adjustments'!S133</f>
        <v>0</v>
      </c>
      <c r="CP94" s="100">
        <f>'[20]Assset Transfers Adjustments'!T133</f>
        <v>0</v>
      </c>
      <c r="CQ94" s="100">
        <f>'[20]Assset Transfers Adjustments'!U133</f>
        <v>0</v>
      </c>
      <c r="CR94" s="100">
        <f>'[20]Assset Transfers Adjustments'!V133</f>
        <v>0</v>
      </c>
      <c r="CS94" s="17">
        <v>0</v>
      </c>
      <c r="CT94" s="17">
        <v>0</v>
      </c>
      <c r="CU94" s="17">
        <v>0</v>
      </c>
      <c r="CV94" s="17">
        <v>0</v>
      </c>
      <c r="CW94" s="17">
        <v>0</v>
      </c>
      <c r="CX94" s="17">
        <v>0</v>
      </c>
      <c r="CY94" s="18">
        <v>0</v>
      </c>
      <c r="CZ94" s="18">
        <v>0</v>
      </c>
      <c r="DA94" s="18">
        <v>0</v>
      </c>
      <c r="DB94" s="18">
        <v>0</v>
      </c>
      <c r="DC94" s="18">
        <v>0</v>
      </c>
      <c r="DD94" s="18">
        <v>0</v>
      </c>
      <c r="DE94" s="18">
        <v>0</v>
      </c>
      <c r="DF94" s="18">
        <v>0</v>
      </c>
      <c r="DG94" s="18">
        <v>0</v>
      </c>
      <c r="DH94" s="18">
        <v>0</v>
      </c>
      <c r="DI94" s="18">
        <v>0</v>
      </c>
      <c r="DJ94" s="18">
        <v>0</v>
      </c>
      <c r="DK94" s="18">
        <v>0</v>
      </c>
      <c r="DL94" s="18">
        <v>0</v>
      </c>
      <c r="DM94" s="18">
        <v>0</v>
      </c>
      <c r="DN94" s="18"/>
    </row>
    <row r="95" spans="1:118">
      <c r="A95" s="86">
        <v>39600</v>
      </c>
      <c r="B95" s="16" t="s">
        <v>41</v>
      </c>
      <c r="C95" s="51">
        <f t="shared" si="203"/>
        <v>20515.689999999999</v>
      </c>
      <c r="D95" s="51">
        <f t="shared" si="204"/>
        <v>20515.689999999999</v>
      </c>
      <c r="E95" s="100">
        <f>'[20]Asset End Balances'!P134</f>
        <v>20515.689999999999</v>
      </c>
      <c r="F95" s="51">
        <f t="shared" si="154"/>
        <v>20515.689999999999</v>
      </c>
      <c r="G95" s="51">
        <f t="shared" si="155"/>
        <v>20515.689999999999</v>
      </c>
      <c r="H95" s="51">
        <f t="shared" si="156"/>
        <v>20515.689999999999</v>
      </c>
      <c r="I95" s="51">
        <f t="shared" si="157"/>
        <v>20515.689999999999</v>
      </c>
      <c r="J95" s="51">
        <f t="shared" si="158"/>
        <v>20515.689999999999</v>
      </c>
      <c r="K95" s="51">
        <f t="shared" si="159"/>
        <v>20515.689999999999</v>
      </c>
      <c r="L95" s="51">
        <f t="shared" si="160"/>
        <v>20515.689999999999</v>
      </c>
      <c r="M95" s="51">
        <f t="shared" si="161"/>
        <v>20515.689999999999</v>
      </c>
      <c r="N95" s="51">
        <f t="shared" si="162"/>
        <v>20515.689999999999</v>
      </c>
      <c r="O95" s="51">
        <f t="shared" si="163"/>
        <v>20515.689999999999</v>
      </c>
      <c r="P95" s="51">
        <f t="shared" si="164"/>
        <v>20515.689999999999</v>
      </c>
      <c r="Q95" s="51">
        <f t="shared" si="165"/>
        <v>20515.689999999999</v>
      </c>
      <c r="R95" s="51">
        <f t="shared" si="166"/>
        <v>20515.689999999999</v>
      </c>
      <c r="S95" s="51">
        <f t="shared" si="167"/>
        <v>20515.689999999999</v>
      </c>
      <c r="T95" s="51">
        <f t="shared" si="168"/>
        <v>20515.689999999999</v>
      </c>
      <c r="U95" s="51">
        <f t="shared" si="169"/>
        <v>20515.689999999999</v>
      </c>
      <c r="V95" s="51">
        <f t="shared" si="170"/>
        <v>20515.689999999999</v>
      </c>
      <c r="W95" s="51">
        <f t="shared" si="171"/>
        <v>20515.689999999999</v>
      </c>
      <c r="X95" s="51">
        <f t="shared" si="172"/>
        <v>20515.689999999999</v>
      </c>
      <c r="Y95" s="51">
        <f t="shared" si="173"/>
        <v>20515.689999999999</v>
      </c>
      <c r="Z95" s="51">
        <f t="shared" si="174"/>
        <v>20515.689999999999</v>
      </c>
      <c r="AA95" s="51">
        <f t="shared" si="175"/>
        <v>20515.689999999999</v>
      </c>
      <c r="AB95" s="51">
        <f t="shared" si="176"/>
        <v>20515.689999999999</v>
      </c>
      <c r="AC95" s="51">
        <f t="shared" si="177"/>
        <v>20515.689999999999</v>
      </c>
      <c r="AD95" s="51">
        <f t="shared" si="178"/>
        <v>20515.689999999999</v>
      </c>
      <c r="AE95" s="51">
        <f t="shared" si="179"/>
        <v>20515.689999999999</v>
      </c>
      <c r="AF95" s="51">
        <f t="shared" si="180"/>
        <v>20515.689999999999</v>
      </c>
      <c r="AH95" s="100">
        <f>[20]Additions!Q134</f>
        <v>0</v>
      </c>
      <c r="AI95" s="100">
        <f>[20]Additions!R134</f>
        <v>0</v>
      </c>
      <c r="AJ95" s="100">
        <f>[20]Additions!S134</f>
        <v>0</v>
      </c>
      <c r="AK95" s="100">
        <f>[20]Additions!T134</f>
        <v>0</v>
      </c>
      <c r="AL95" s="100">
        <f>[20]Additions!U134</f>
        <v>0</v>
      </c>
      <c r="AM95" s="100">
        <f>[20]Additions!V134</f>
        <v>0</v>
      </c>
      <c r="AN95" s="93">
        <f>SUM($AH95:$AM95)/SUM($AH$108:$AM$108)*'Capital Spending'!J$10*$AN$1</f>
        <v>0</v>
      </c>
      <c r="AO95" s="93">
        <f>SUM($AH95:$AM95)/SUM($AH$108:$AM$108)*'Capital Spending'!K$10*$AN$1</f>
        <v>0</v>
      </c>
      <c r="AP95" s="93">
        <f>SUM($AH95:$AM95)/SUM($AH$108:$AM$108)*'Capital Spending'!L$10*$AN$1</f>
        <v>0</v>
      </c>
      <c r="AQ95" s="93">
        <f>SUM($AH95:$AM95)/SUM($AH$108:$AM$108)*'Capital Spending'!M$10*$AN$1</f>
        <v>0</v>
      </c>
      <c r="AR95" s="93">
        <f>SUM($AH95:$AM95)/SUM($AH$108:$AM$108)*'Capital Spending'!N$10*$AN$1</f>
        <v>0</v>
      </c>
      <c r="AS95" s="93">
        <f>SUM($AH95:$AM95)/SUM($AH$108:$AM$108)*'Capital Spending'!O$10*$AN$1</f>
        <v>0</v>
      </c>
      <c r="AT95" s="93">
        <f>SUM($AH95:$AM95)/SUM($AH$108:$AM$108)*'Capital Spending'!P$10*$AN$1</f>
        <v>0</v>
      </c>
      <c r="AU95" s="93">
        <f>SUM($AH95:$AM95)/SUM($AH$108:$AM$108)*'Capital Spending'!Q$10*$AN$1</f>
        <v>0</v>
      </c>
      <c r="AV95" s="93">
        <f>SUM($AH95:$AM95)/SUM($AH$108:$AM$108)*'Capital Spending'!R$10*$AN$1</f>
        <v>0</v>
      </c>
      <c r="AW95" s="93">
        <f>SUM($AH95:$AM95)/SUM($AH$108:$AM$108)*'Capital Spending'!S$10*$AN$1</f>
        <v>0</v>
      </c>
      <c r="AX95" s="93">
        <f>SUM($AH95:$AM95)/SUM($AH$108:$AM$108)*'Capital Spending'!T$10*$AN$1</f>
        <v>0</v>
      </c>
      <c r="AY95" s="93">
        <f>SUM($AH95:$AM95)/SUM($AH$108:$AM$108)*'Capital Spending'!U$10*$AN$1</f>
        <v>0</v>
      </c>
      <c r="AZ95" s="93">
        <f>SUM($AH95:$AM95)/SUM($AH$108:$AM$108)*'Capital Spending'!V$10*$AN$1</f>
        <v>0</v>
      </c>
      <c r="BA95" s="93">
        <f>SUM($AH95:$AM95)/SUM($AH$108:$AM$108)*'Capital Spending'!W$10*$AN$1</f>
        <v>0</v>
      </c>
      <c r="BB95" s="93">
        <f>SUM($AH95:$AM95)/SUM($AH$108:$AM$108)*'Capital Spending'!X$10*$AN$1</f>
        <v>0</v>
      </c>
      <c r="BC95" s="93">
        <f>SUM($AH95:$AM95)/SUM($AH$108:$AM$108)*'Capital Spending'!Y$10*$AN$1</f>
        <v>0</v>
      </c>
      <c r="BD95" s="93">
        <f>SUM($AH95:$AM95)/SUM($AH$108:$AM$108)*'Capital Spending'!Z$10*$AN$1</f>
        <v>0</v>
      </c>
      <c r="BE95" s="93">
        <f>SUM($AH95:$AM95)/SUM($AH$108:$AM$108)*'Capital Spending'!AA$10*$AN$1</f>
        <v>0</v>
      </c>
      <c r="BF95" s="93">
        <f>SUM($AH95:$AM95)/SUM($AH$108:$AM$108)*'Capital Spending'!AB$10*$AN$1</f>
        <v>0</v>
      </c>
      <c r="BG95" s="93">
        <f>SUM($AH95:$AM95)/SUM($AH$108:$AM$108)*'Capital Spending'!AC$10*$AN$1</f>
        <v>0</v>
      </c>
      <c r="BH95" s="93">
        <f>SUM($AH95:$AM95)/SUM($AH$108:$AM$108)*'Capital Spending'!AD$10*$AN$1</f>
        <v>0</v>
      </c>
      <c r="BI95" s="18"/>
      <c r="BJ95" s="101">
        <f t="shared" si="202"/>
        <v>0</v>
      </c>
      <c r="BK95" s="100">
        <f>'[20]Asset Retirements'!Q134</f>
        <v>0</v>
      </c>
      <c r="BL95" s="100">
        <f>'[20]Asset Retirements'!R134</f>
        <v>0</v>
      </c>
      <c r="BM95" s="100">
        <f>'[20]Asset Retirements'!S134</f>
        <v>0</v>
      </c>
      <c r="BN95" s="100">
        <f>'[20]Asset Retirements'!T134</f>
        <v>0</v>
      </c>
      <c r="BO95" s="100">
        <f>'[20]Asset Retirements'!U134</f>
        <v>0</v>
      </c>
      <c r="BP95" s="100">
        <f>'[20]Asset Retirements'!V134</f>
        <v>0</v>
      </c>
      <c r="BQ95" s="51">
        <f t="shared" si="181"/>
        <v>0</v>
      </c>
      <c r="BR95" s="51">
        <f t="shared" si="182"/>
        <v>0</v>
      </c>
      <c r="BS95" s="51">
        <f t="shared" si="183"/>
        <v>0</v>
      </c>
      <c r="BT95" s="51">
        <f t="shared" si="184"/>
        <v>0</v>
      </c>
      <c r="BU95" s="51">
        <f t="shared" si="185"/>
        <v>0</v>
      </c>
      <c r="BV95" s="51">
        <f t="shared" si="186"/>
        <v>0</v>
      </c>
      <c r="BW95" s="51">
        <f t="shared" si="187"/>
        <v>0</v>
      </c>
      <c r="BX95" s="51">
        <f t="shared" si="188"/>
        <v>0</v>
      </c>
      <c r="BY95" s="51">
        <f t="shared" si="189"/>
        <v>0</v>
      </c>
      <c r="BZ95" s="51">
        <f t="shared" si="190"/>
        <v>0</v>
      </c>
      <c r="CA95" s="51">
        <f t="shared" si="191"/>
        <v>0</v>
      </c>
      <c r="CB95" s="51">
        <f t="shared" si="192"/>
        <v>0</v>
      </c>
      <c r="CC95" s="51">
        <f t="shared" si="193"/>
        <v>0</v>
      </c>
      <c r="CD95" s="51">
        <f t="shared" si="194"/>
        <v>0</v>
      </c>
      <c r="CE95" s="51">
        <f t="shared" si="195"/>
        <v>0</v>
      </c>
      <c r="CF95" s="51">
        <f t="shared" si="196"/>
        <v>0</v>
      </c>
      <c r="CG95" s="51">
        <f t="shared" si="197"/>
        <v>0</v>
      </c>
      <c r="CH95" s="51">
        <f t="shared" si="198"/>
        <v>0</v>
      </c>
      <c r="CI95" s="51">
        <f t="shared" si="199"/>
        <v>0</v>
      </c>
      <c r="CJ95" s="51">
        <f t="shared" si="200"/>
        <v>0</v>
      </c>
      <c r="CK95" s="51">
        <f t="shared" si="201"/>
        <v>0</v>
      </c>
      <c r="CL95" s="18"/>
      <c r="CM95" s="100">
        <f>'[20]Assset Transfers Adjustments'!Q134</f>
        <v>0</v>
      </c>
      <c r="CN95" s="100">
        <f>'[20]Assset Transfers Adjustments'!R134</f>
        <v>0</v>
      </c>
      <c r="CO95" s="100">
        <f>'[20]Assset Transfers Adjustments'!S134</f>
        <v>0</v>
      </c>
      <c r="CP95" s="100">
        <f>'[20]Assset Transfers Adjustments'!T134</f>
        <v>0</v>
      </c>
      <c r="CQ95" s="100">
        <f>'[20]Assset Transfers Adjustments'!U134</f>
        <v>0</v>
      </c>
      <c r="CR95" s="100">
        <f>'[20]Assset Transfers Adjustments'!V134</f>
        <v>0</v>
      </c>
      <c r="CS95" s="17">
        <v>0</v>
      </c>
      <c r="CT95" s="17">
        <v>0</v>
      </c>
      <c r="CU95" s="17">
        <v>0</v>
      </c>
      <c r="CV95" s="17">
        <v>0</v>
      </c>
      <c r="CW95" s="17">
        <v>0</v>
      </c>
      <c r="CX95" s="17">
        <v>0</v>
      </c>
      <c r="CY95" s="18">
        <v>0</v>
      </c>
      <c r="CZ95" s="18">
        <v>0</v>
      </c>
      <c r="DA95" s="18">
        <v>0</v>
      </c>
      <c r="DB95" s="18">
        <v>0</v>
      </c>
      <c r="DC95" s="18">
        <v>0</v>
      </c>
      <c r="DD95" s="18">
        <v>0</v>
      </c>
      <c r="DE95" s="18">
        <v>0</v>
      </c>
      <c r="DF95" s="18">
        <v>0</v>
      </c>
      <c r="DG95" s="18">
        <v>0</v>
      </c>
      <c r="DH95" s="18">
        <v>0</v>
      </c>
      <c r="DI95" s="18">
        <v>0</v>
      </c>
      <c r="DJ95" s="18">
        <v>0</v>
      </c>
      <c r="DK95" s="18">
        <v>0</v>
      </c>
      <c r="DL95" s="18">
        <v>0</v>
      </c>
      <c r="DM95" s="18">
        <v>0</v>
      </c>
      <c r="DN95" s="18"/>
    </row>
    <row r="96" spans="1:118">
      <c r="A96" s="86">
        <v>39700</v>
      </c>
      <c r="B96" s="16" t="s">
        <v>18</v>
      </c>
      <c r="C96" s="51">
        <f t="shared" si="203"/>
        <v>8663.3076923076915</v>
      </c>
      <c r="D96" s="51">
        <f t="shared" si="204"/>
        <v>0</v>
      </c>
      <c r="E96" s="100">
        <f>'[20]Asset End Balances'!P135</f>
        <v>37541</v>
      </c>
      <c r="F96" s="51">
        <f t="shared" si="154"/>
        <v>37541</v>
      </c>
      <c r="G96" s="51">
        <f t="shared" si="155"/>
        <v>37541</v>
      </c>
      <c r="H96" s="51">
        <f t="shared" si="156"/>
        <v>0</v>
      </c>
      <c r="I96" s="51">
        <f t="shared" si="157"/>
        <v>0</v>
      </c>
      <c r="J96" s="51">
        <f t="shared" si="158"/>
        <v>0</v>
      </c>
      <c r="K96" s="51">
        <f t="shared" si="159"/>
        <v>0</v>
      </c>
      <c r="L96" s="51">
        <f t="shared" si="160"/>
        <v>0</v>
      </c>
      <c r="M96" s="51">
        <f t="shared" si="161"/>
        <v>0</v>
      </c>
      <c r="N96" s="51">
        <f t="shared" si="162"/>
        <v>0</v>
      </c>
      <c r="O96" s="51">
        <f t="shared" si="163"/>
        <v>0</v>
      </c>
      <c r="P96" s="51">
        <f t="shared" si="164"/>
        <v>0</v>
      </c>
      <c r="Q96" s="51">
        <f t="shared" si="165"/>
        <v>0</v>
      </c>
      <c r="R96" s="51">
        <f t="shared" si="166"/>
        <v>0</v>
      </c>
      <c r="S96" s="51">
        <f t="shared" si="167"/>
        <v>0</v>
      </c>
      <c r="T96" s="51">
        <f t="shared" si="168"/>
        <v>0</v>
      </c>
      <c r="U96" s="51">
        <f t="shared" si="169"/>
        <v>0</v>
      </c>
      <c r="V96" s="51">
        <f t="shared" si="170"/>
        <v>0</v>
      </c>
      <c r="W96" s="51">
        <f t="shared" si="171"/>
        <v>0</v>
      </c>
      <c r="X96" s="51">
        <f t="shared" si="172"/>
        <v>0</v>
      </c>
      <c r="Y96" s="51">
        <f t="shared" si="173"/>
        <v>0</v>
      </c>
      <c r="Z96" s="51">
        <f t="shared" si="174"/>
        <v>0</v>
      </c>
      <c r="AA96" s="51">
        <f t="shared" si="175"/>
        <v>0</v>
      </c>
      <c r="AB96" s="51">
        <f t="shared" si="176"/>
        <v>0</v>
      </c>
      <c r="AC96" s="51">
        <f t="shared" si="177"/>
        <v>0</v>
      </c>
      <c r="AD96" s="51">
        <f t="shared" si="178"/>
        <v>0</v>
      </c>
      <c r="AE96" s="51">
        <f t="shared" si="179"/>
        <v>0</v>
      </c>
      <c r="AF96" s="51">
        <f t="shared" si="180"/>
        <v>0</v>
      </c>
      <c r="AH96" s="100">
        <f>[20]Additions!Q135</f>
        <v>0</v>
      </c>
      <c r="AI96" s="100">
        <f>[20]Additions!R135</f>
        <v>0</v>
      </c>
      <c r="AJ96" s="100">
        <f>[20]Additions!S135</f>
        <v>0</v>
      </c>
      <c r="AK96" s="100">
        <f>[20]Additions!T135</f>
        <v>0</v>
      </c>
      <c r="AL96" s="100">
        <f>[20]Additions!U135</f>
        <v>0</v>
      </c>
      <c r="AM96" s="100">
        <f>[20]Additions!V135</f>
        <v>0</v>
      </c>
      <c r="AN96" s="93">
        <f>SUM($AH96:$AM96)/SUM($AH$108:$AM$108)*'Capital Spending'!J$10*$AN$1</f>
        <v>0</v>
      </c>
      <c r="AO96" s="93">
        <f>SUM($AH96:$AM96)/SUM($AH$108:$AM$108)*'Capital Spending'!K$10*$AN$1</f>
        <v>0</v>
      </c>
      <c r="AP96" s="93">
        <f>SUM($AH96:$AM96)/SUM($AH$108:$AM$108)*'Capital Spending'!L$10*$AN$1</f>
        <v>0</v>
      </c>
      <c r="AQ96" s="93">
        <f>SUM($AH96:$AM96)/SUM($AH$108:$AM$108)*'Capital Spending'!M$10*$AN$1</f>
        <v>0</v>
      </c>
      <c r="AR96" s="93">
        <f>SUM($AH96:$AM96)/SUM($AH$108:$AM$108)*'Capital Spending'!N$10*$AN$1</f>
        <v>0</v>
      </c>
      <c r="AS96" s="93">
        <f>SUM($AH96:$AM96)/SUM($AH$108:$AM$108)*'Capital Spending'!O$10*$AN$1</f>
        <v>0</v>
      </c>
      <c r="AT96" s="93">
        <f>SUM($AH96:$AM96)/SUM($AH$108:$AM$108)*'Capital Spending'!P$10*$AN$1</f>
        <v>0</v>
      </c>
      <c r="AU96" s="93">
        <f>SUM($AH96:$AM96)/SUM($AH$108:$AM$108)*'Capital Spending'!Q$10*$AN$1</f>
        <v>0</v>
      </c>
      <c r="AV96" s="93">
        <f>SUM($AH96:$AM96)/SUM($AH$108:$AM$108)*'Capital Spending'!R$10*$AN$1</f>
        <v>0</v>
      </c>
      <c r="AW96" s="93">
        <f>SUM($AH96:$AM96)/SUM($AH$108:$AM$108)*'Capital Spending'!S$10*$AN$1</f>
        <v>0</v>
      </c>
      <c r="AX96" s="93">
        <f>SUM($AH96:$AM96)/SUM($AH$108:$AM$108)*'Capital Spending'!T$10*$AN$1</f>
        <v>0</v>
      </c>
      <c r="AY96" s="93">
        <f>SUM($AH96:$AM96)/SUM($AH$108:$AM$108)*'Capital Spending'!U$10*$AN$1</f>
        <v>0</v>
      </c>
      <c r="AZ96" s="93">
        <f>SUM($AH96:$AM96)/SUM($AH$108:$AM$108)*'Capital Spending'!V$10*$AN$1</f>
        <v>0</v>
      </c>
      <c r="BA96" s="93">
        <f>SUM($AH96:$AM96)/SUM($AH$108:$AM$108)*'Capital Spending'!W$10*$AN$1</f>
        <v>0</v>
      </c>
      <c r="BB96" s="93">
        <f>SUM($AH96:$AM96)/SUM($AH$108:$AM$108)*'Capital Spending'!X$10*$AN$1</f>
        <v>0</v>
      </c>
      <c r="BC96" s="93">
        <f>SUM($AH96:$AM96)/SUM($AH$108:$AM$108)*'Capital Spending'!Y$10*$AN$1</f>
        <v>0</v>
      </c>
      <c r="BD96" s="93">
        <f>SUM($AH96:$AM96)/SUM($AH$108:$AM$108)*'Capital Spending'!Z$10*$AN$1</f>
        <v>0</v>
      </c>
      <c r="BE96" s="93">
        <f>SUM($AH96:$AM96)/SUM($AH$108:$AM$108)*'Capital Spending'!AA$10*$AN$1</f>
        <v>0</v>
      </c>
      <c r="BF96" s="93">
        <f>SUM($AH96:$AM96)/SUM($AH$108:$AM$108)*'Capital Spending'!AB$10*$AN$1</f>
        <v>0</v>
      </c>
      <c r="BG96" s="93">
        <f>SUM($AH96:$AM96)/SUM($AH$108:$AM$108)*'Capital Spending'!AC$10*$AN$1</f>
        <v>0</v>
      </c>
      <c r="BH96" s="93">
        <f>SUM($AH96:$AM96)/SUM($AH$108:$AM$108)*'Capital Spending'!AD$10*$AN$1</f>
        <v>0</v>
      </c>
      <c r="BI96" s="18"/>
      <c r="BJ96" s="101">
        <f t="shared" si="202"/>
        <v>0</v>
      </c>
      <c r="BK96" s="100">
        <f>'[20]Asset Retirements'!Q135</f>
        <v>0</v>
      </c>
      <c r="BL96" s="100">
        <f>'[20]Asset Retirements'!R135</f>
        <v>0</v>
      </c>
      <c r="BM96" s="100">
        <f>'[20]Asset Retirements'!S135</f>
        <v>-37541</v>
      </c>
      <c r="BN96" s="100">
        <f>'[20]Asset Retirements'!T135</f>
        <v>0</v>
      </c>
      <c r="BO96" s="100">
        <f>'[20]Asset Retirements'!U135</f>
        <v>0</v>
      </c>
      <c r="BP96" s="100">
        <f>'[20]Asset Retirements'!V135</f>
        <v>0</v>
      </c>
      <c r="BQ96" s="51">
        <f t="shared" si="181"/>
        <v>0</v>
      </c>
      <c r="BR96" s="51">
        <f t="shared" si="182"/>
        <v>0</v>
      </c>
      <c r="BS96" s="51">
        <f t="shared" si="183"/>
        <v>0</v>
      </c>
      <c r="BT96" s="51">
        <f t="shared" si="184"/>
        <v>0</v>
      </c>
      <c r="BU96" s="51">
        <f t="shared" si="185"/>
        <v>0</v>
      </c>
      <c r="BV96" s="51">
        <f t="shared" si="186"/>
        <v>0</v>
      </c>
      <c r="BW96" s="51">
        <f t="shared" si="187"/>
        <v>0</v>
      </c>
      <c r="BX96" s="51">
        <f t="shared" si="188"/>
        <v>0</v>
      </c>
      <c r="BY96" s="51">
        <f t="shared" si="189"/>
        <v>0</v>
      </c>
      <c r="BZ96" s="51">
        <f t="shared" si="190"/>
        <v>0</v>
      </c>
      <c r="CA96" s="51">
        <f t="shared" si="191"/>
        <v>0</v>
      </c>
      <c r="CB96" s="51">
        <f t="shared" si="192"/>
        <v>0</v>
      </c>
      <c r="CC96" s="51">
        <f t="shared" si="193"/>
        <v>0</v>
      </c>
      <c r="CD96" s="51">
        <f t="shared" si="194"/>
        <v>0</v>
      </c>
      <c r="CE96" s="51">
        <f t="shared" si="195"/>
        <v>0</v>
      </c>
      <c r="CF96" s="51">
        <f t="shared" si="196"/>
        <v>0</v>
      </c>
      <c r="CG96" s="51">
        <f t="shared" si="197"/>
        <v>0</v>
      </c>
      <c r="CH96" s="51">
        <f t="shared" si="198"/>
        <v>0</v>
      </c>
      <c r="CI96" s="51">
        <f t="shared" si="199"/>
        <v>0</v>
      </c>
      <c r="CJ96" s="51">
        <f t="shared" si="200"/>
        <v>0</v>
      </c>
      <c r="CK96" s="51">
        <f t="shared" si="201"/>
        <v>0</v>
      </c>
      <c r="CL96" s="18"/>
      <c r="CM96" s="100">
        <f>'[20]Assset Transfers Adjustments'!Q135</f>
        <v>0</v>
      </c>
      <c r="CN96" s="100">
        <f>'[20]Assset Transfers Adjustments'!R135</f>
        <v>0</v>
      </c>
      <c r="CO96" s="100">
        <f>'[20]Assset Transfers Adjustments'!S135</f>
        <v>0</v>
      </c>
      <c r="CP96" s="100">
        <f>'[20]Assset Transfers Adjustments'!T135</f>
        <v>0</v>
      </c>
      <c r="CQ96" s="100">
        <f>'[20]Assset Transfers Adjustments'!U135</f>
        <v>0</v>
      </c>
      <c r="CR96" s="100">
        <f>'[20]Assset Transfers Adjustments'!V135</f>
        <v>0</v>
      </c>
      <c r="CS96" s="17">
        <v>0</v>
      </c>
      <c r="CT96" s="17">
        <v>0</v>
      </c>
      <c r="CU96" s="17">
        <v>0</v>
      </c>
      <c r="CV96" s="17">
        <v>0</v>
      </c>
      <c r="CW96" s="17">
        <v>0</v>
      </c>
      <c r="CX96" s="17">
        <v>0</v>
      </c>
      <c r="CY96" s="18">
        <v>0</v>
      </c>
      <c r="CZ96" s="18">
        <v>0</v>
      </c>
      <c r="DA96" s="18">
        <v>0</v>
      </c>
      <c r="DB96" s="18">
        <v>0</v>
      </c>
      <c r="DC96" s="18">
        <v>0</v>
      </c>
      <c r="DD96" s="18">
        <v>0</v>
      </c>
      <c r="DE96" s="18">
        <v>0</v>
      </c>
      <c r="DF96" s="18">
        <v>0</v>
      </c>
      <c r="DG96" s="18">
        <v>0</v>
      </c>
      <c r="DH96" s="18">
        <v>0</v>
      </c>
      <c r="DI96" s="18">
        <v>0</v>
      </c>
      <c r="DJ96" s="18">
        <v>0</v>
      </c>
      <c r="DK96" s="18">
        <v>0</v>
      </c>
      <c r="DL96" s="18">
        <v>0</v>
      </c>
      <c r="DM96" s="18">
        <v>0</v>
      </c>
      <c r="DN96" s="18"/>
    </row>
    <row r="97" spans="1:118">
      <c r="A97" s="56">
        <v>39701</v>
      </c>
      <c r="B97" t="s">
        <v>175</v>
      </c>
      <c r="C97" s="51">
        <f t="shared" si="203"/>
        <v>0</v>
      </c>
      <c r="D97" s="51">
        <f t="shared" si="204"/>
        <v>0</v>
      </c>
      <c r="E97" s="141">
        <v>0</v>
      </c>
      <c r="F97" s="51">
        <f t="shared" si="154"/>
        <v>0</v>
      </c>
      <c r="G97" s="51">
        <f t="shared" si="155"/>
        <v>0</v>
      </c>
      <c r="H97" s="51">
        <f t="shared" si="156"/>
        <v>0</v>
      </c>
      <c r="I97" s="51">
        <f t="shared" si="157"/>
        <v>0</v>
      </c>
      <c r="J97" s="51">
        <f t="shared" si="158"/>
        <v>0</v>
      </c>
      <c r="K97" s="51">
        <f t="shared" si="159"/>
        <v>0</v>
      </c>
      <c r="L97" s="51">
        <f t="shared" si="160"/>
        <v>0</v>
      </c>
      <c r="M97" s="51">
        <f t="shared" si="161"/>
        <v>0</v>
      </c>
      <c r="N97" s="51">
        <f t="shared" si="162"/>
        <v>0</v>
      </c>
      <c r="O97" s="51">
        <f t="shared" si="163"/>
        <v>0</v>
      </c>
      <c r="P97" s="51">
        <f t="shared" si="164"/>
        <v>0</v>
      </c>
      <c r="Q97" s="51">
        <f t="shared" si="165"/>
        <v>0</v>
      </c>
      <c r="R97" s="51">
        <f t="shared" si="166"/>
        <v>0</v>
      </c>
      <c r="S97" s="51">
        <f t="shared" si="167"/>
        <v>0</v>
      </c>
      <c r="T97" s="51">
        <f t="shared" si="168"/>
        <v>0</v>
      </c>
      <c r="U97" s="51">
        <f t="shared" si="169"/>
        <v>0</v>
      </c>
      <c r="V97" s="51">
        <f t="shared" si="170"/>
        <v>0</v>
      </c>
      <c r="W97" s="51">
        <f t="shared" si="171"/>
        <v>0</v>
      </c>
      <c r="X97" s="51">
        <f t="shared" si="172"/>
        <v>0</v>
      </c>
      <c r="Y97" s="51">
        <f t="shared" si="173"/>
        <v>0</v>
      </c>
      <c r="Z97" s="51">
        <f t="shared" si="174"/>
        <v>0</v>
      </c>
      <c r="AA97" s="51">
        <f t="shared" si="175"/>
        <v>0</v>
      </c>
      <c r="AB97" s="51">
        <f t="shared" si="176"/>
        <v>0</v>
      </c>
      <c r="AC97" s="51">
        <f t="shared" si="177"/>
        <v>0</v>
      </c>
      <c r="AD97" s="51">
        <f t="shared" si="178"/>
        <v>0</v>
      </c>
      <c r="AE97" s="51">
        <f t="shared" si="179"/>
        <v>0</v>
      </c>
      <c r="AF97" s="51">
        <f t="shared" si="180"/>
        <v>0</v>
      </c>
      <c r="AH97" s="116">
        <f>0</f>
        <v>0</v>
      </c>
      <c r="AI97" s="116">
        <f>0</f>
        <v>0</v>
      </c>
      <c r="AJ97" s="116">
        <f>0</f>
        <v>0</v>
      </c>
      <c r="AK97" s="116">
        <f>0</f>
        <v>0</v>
      </c>
      <c r="AL97" s="116">
        <f>0</f>
        <v>0</v>
      </c>
      <c r="AM97" s="116">
        <f>0</f>
        <v>0</v>
      </c>
      <c r="AN97" s="93">
        <f>SUM($AH97:$AM97)/SUM($AH$108:$AM$108)*'Capital Spending'!J$10*$AN$1</f>
        <v>0</v>
      </c>
      <c r="AO97" s="93">
        <f>SUM($AH97:$AM97)/SUM($AH$108:$AM$108)*'Capital Spending'!K$10*$AN$1</f>
        <v>0</v>
      </c>
      <c r="AP97" s="93">
        <f>SUM($AH97:$AM97)/SUM($AH$108:$AM$108)*'Capital Spending'!L$10*$AN$1</f>
        <v>0</v>
      </c>
      <c r="AQ97" s="93">
        <f>SUM($AH97:$AM97)/SUM($AH$108:$AM$108)*'Capital Spending'!M$10*$AN$1</f>
        <v>0</v>
      </c>
      <c r="AR97" s="93">
        <f>SUM($AH97:$AM97)/SUM($AH$108:$AM$108)*'Capital Spending'!N$10*$AN$1</f>
        <v>0</v>
      </c>
      <c r="AS97" s="93">
        <f>SUM($AH97:$AM97)/SUM($AH$108:$AM$108)*'Capital Spending'!O$10*$AN$1</f>
        <v>0</v>
      </c>
      <c r="AT97" s="93">
        <f>SUM($AH97:$AM97)/SUM($AH$108:$AM$108)*'Capital Spending'!P$10*$AN$1</f>
        <v>0</v>
      </c>
      <c r="AU97" s="93">
        <f>SUM($AH97:$AM97)/SUM($AH$108:$AM$108)*'Capital Spending'!Q$10*$AN$1</f>
        <v>0</v>
      </c>
      <c r="AV97" s="93">
        <f>SUM($AH97:$AM97)/SUM($AH$108:$AM$108)*'Capital Spending'!R$10*$AN$1</f>
        <v>0</v>
      </c>
      <c r="AW97" s="93">
        <f>SUM($AH97:$AM97)/SUM($AH$108:$AM$108)*'Capital Spending'!S$10*$AN$1</f>
        <v>0</v>
      </c>
      <c r="AX97" s="93">
        <f>SUM($AH97:$AM97)/SUM($AH$108:$AM$108)*'Capital Spending'!T$10*$AN$1</f>
        <v>0</v>
      </c>
      <c r="AY97" s="93">
        <f>SUM($AH97:$AM97)/SUM($AH$108:$AM$108)*'Capital Spending'!U$10*$AN$1</f>
        <v>0</v>
      </c>
      <c r="AZ97" s="93">
        <f>SUM($AH97:$AM97)/SUM($AH$108:$AM$108)*'Capital Spending'!V$10*$AN$1</f>
        <v>0</v>
      </c>
      <c r="BA97" s="93">
        <f>SUM($AH97:$AM97)/SUM($AH$108:$AM$108)*'Capital Spending'!W$10*$AN$1</f>
        <v>0</v>
      </c>
      <c r="BB97" s="93">
        <f>SUM($AH97:$AM97)/SUM($AH$108:$AM$108)*'Capital Spending'!X$10*$AN$1</f>
        <v>0</v>
      </c>
      <c r="BC97" s="93">
        <f>SUM($AH97:$AM97)/SUM($AH$108:$AM$108)*'Capital Spending'!Y$10*$AN$1</f>
        <v>0</v>
      </c>
      <c r="BD97" s="93">
        <f>SUM($AH97:$AM97)/SUM($AH$108:$AM$108)*'Capital Spending'!Z$10*$AN$1</f>
        <v>0</v>
      </c>
      <c r="BE97" s="93">
        <f>SUM($AH97:$AM97)/SUM($AH$108:$AM$108)*'Capital Spending'!AA$10*$AN$1</f>
        <v>0</v>
      </c>
      <c r="BF97" s="93">
        <f>SUM($AH97:$AM97)/SUM($AH$108:$AM$108)*'Capital Spending'!AB$10*$AN$1</f>
        <v>0</v>
      </c>
      <c r="BG97" s="93">
        <f>SUM($AH97:$AM97)/SUM($AH$108:$AM$108)*'Capital Spending'!AC$10*$AN$1</f>
        <v>0</v>
      </c>
      <c r="BH97" s="93">
        <f>SUM($AH97:$AM97)/SUM($AH$108:$AM$108)*'Capital Spending'!AD$10*$AN$1</f>
        <v>0</v>
      </c>
      <c r="BI97" s="18"/>
      <c r="BJ97" s="101">
        <f t="shared" si="202"/>
        <v>0</v>
      </c>
      <c r="BK97" s="116">
        <f>0</f>
        <v>0</v>
      </c>
      <c r="BL97" s="116">
        <f>0</f>
        <v>0</v>
      </c>
      <c r="BM97" s="116">
        <f>0</f>
        <v>0</v>
      </c>
      <c r="BN97" s="116">
        <f>0</f>
        <v>0</v>
      </c>
      <c r="BO97" s="116">
        <f>0</f>
        <v>0</v>
      </c>
      <c r="BP97" s="116">
        <f>0</f>
        <v>0</v>
      </c>
      <c r="BQ97" s="17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16">
        <f>0</f>
        <v>0</v>
      </c>
      <c r="CN97" s="116">
        <f>0</f>
        <v>0</v>
      </c>
      <c r="CO97" s="116">
        <f>0</f>
        <v>0</v>
      </c>
      <c r="CP97" s="116">
        <f>0</f>
        <v>0</v>
      </c>
      <c r="CQ97" s="116">
        <f>0</f>
        <v>0</v>
      </c>
      <c r="CR97" s="116">
        <f>0</f>
        <v>0</v>
      </c>
      <c r="CS97" s="17">
        <v>0</v>
      </c>
      <c r="CT97" s="17">
        <v>0</v>
      </c>
      <c r="CU97" s="17">
        <v>0</v>
      </c>
      <c r="CV97" s="17">
        <v>0</v>
      </c>
      <c r="CW97" s="17">
        <v>0</v>
      </c>
      <c r="CX97" s="17">
        <v>0</v>
      </c>
      <c r="CY97" s="18">
        <v>0</v>
      </c>
      <c r="CZ97" s="18">
        <v>0</v>
      </c>
      <c r="DA97" s="18">
        <v>0</v>
      </c>
      <c r="DB97" s="18">
        <v>0</v>
      </c>
      <c r="DC97" s="18">
        <v>0</v>
      </c>
      <c r="DD97" s="18">
        <v>0</v>
      </c>
      <c r="DE97" s="18">
        <v>0</v>
      </c>
      <c r="DF97" s="18">
        <v>0</v>
      </c>
      <c r="DG97" s="18">
        <v>0</v>
      </c>
      <c r="DH97" s="18">
        <v>0</v>
      </c>
      <c r="DI97" s="18">
        <v>0</v>
      </c>
      <c r="DJ97" s="18">
        <v>0</v>
      </c>
      <c r="DK97" s="18">
        <v>0</v>
      </c>
      <c r="DL97" s="18">
        <v>0</v>
      </c>
      <c r="DM97" s="18">
        <v>0</v>
      </c>
      <c r="DN97" s="18"/>
    </row>
    <row r="98" spans="1:118">
      <c r="A98" s="56">
        <v>39702</v>
      </c>
      <c r="B98" t="s">
        <v>175</v>
      </c>
      <c r="C98" s="51">
        <f t="shared" si="203"/>
        <v>0</v>
      </c>
      <c r="D98" s="51">
        <f t="shared" si="204"/>
        <v>0</v>
      </c>
      <c r="E98" s="141">
        <v>0</v>
      </c>
      <c r="F98" s="51">
        <f t="shared" si="154"/>
        <v>0</v>
      </c>
      <c r="G98" s="51">
        <f t="shared" si="155"/>
        <v>0</v>
      </c>
      <c r="H98" s="51">
        <f t="shared" si="156"/>
        <v>0</v>
      </c>
      <c r="I98" s="51">
        <f t="shared" si="157"/>
        <v>0</v>
      </c>
      <c r="J98" s="51">
        <f t="shared" si="158"/>
        <v>0</v>
      </c>
      <c r="K98" s="51">
        <f t="shared" si="159"/>
        <v>0</v>
      </c>
      <c r="L98" s="51">
        <f t="shared" si="160"/>
        <v>0</v>
      </c>
      <c r="M98" s="51">
        <f t="shared" si="161"/>
        <v>0</v>
      </c>
      <c r="N98" s="51">
        <f t="shared" si="162"/>
        <v>0</v>
      </c>
      <c r="O98" s="51">
        <f t="shared" si="163"/>
        <v>0</v>
      </c>
      <c r="P98" s="51">
        <f t="shared" si="164"/>
        <v>0</v>
      </c>
      <c r="Q98" s="51">
        <f t="shared" si="165"/>
        <v>0</v>
      </c>
      <c r="R98" s="51">
        <f t="shared" si="166"/>
        <v>0</v>
      </c>
      <c r="S98" s="51">
        <f t="shared" si="167"/>
        <v>0</v>
      </c>
      <c r="T98" s="51">
        <f t="shared" si="168"/>
        <v>0</v>
      </c>
      <c r="U98" s="51">
        <f t="shared" si="169"/>
        <v>0</v>
      </c>
      <c r="V98" s="51">
        <f t="shared" si="170"/>
        <v>0</v>
      </c>
      <c r="W98" s="51">
        <f t="shared" si="171"/>
        <v>0</v>
      </c>
      <c r="X98" s="51">
        <f t="shared" si="172"/>
        <v>0</v>
      </c>
      <c r="Y98" s="51">
        <f t="shared" si="173"/>
        <v>0</v>
      </c>
      <c r="Z98" s="51">
        <f t="shared" si="174"/>
        <v>0</v>
      </c>
      <c r="AA98" s="51">
        <f t="shared" si="175"/>
        <v>0</v>
      </c>
      <c r="AB98" s="51">
        <f t="shared" si="176"/>
        <v>0</v>
      </c>
      <c r="AC98" s="51">
        <f t="shared" si="177"/>
        <v>0</v>
      </c>
      <c r="AD98" s="51">
        <f t="shared" si="178"/>
        <v>0</v>
      </c>
      <c r="AE98" s="51">
        <f t="shared" si="179"/>
        <v>0</v>
      </c>
      <c r="AF98" s="51">
        <f t="shared" si="180"/>
        <v>0</v>
      </c>
      <c r="AH98" s="116">
        <f>0</f>
        <v>0</v>
      </c>
      <c r="AI98" s="116">
        <f>0</f>
        <v>0</v>
      </c>
      <c r="AJ98" s="116">
        <f>0</f>
        <v>0</v>
      </c>
      <c r="AK98" s="116">
        <f>0</f>
        <v>0</v>
      </c>
      <c r="AL98" s="116">
        <f>0</f>
        <v>0</v>
      </c>
      <c r="AM98" s="116">
        <f>0</f>
        <v>0</v>
      </c>
      <c r="AN98" s="93">
        <f>SUM($AH98:$AM98)/SUM($AH$108:$AM$108)*'Capital Spending'!J$10*$AN$1</f>
        <v>0</v>
      </c>
      <c r="AO98" s="93">
        <f>SUM($AH98:$AM98)/SUM($AH$108:$AM$108)*'Capital Spending'!K$10*$AN$1</f>
        <v>0</v>
      </c>
      <c r="AP98" s="93">
        <f>SUM($AH98:$AM98)/SUM($AH$108:$AM$108)*'Capital Spending'!L$10*$AN$1</f>
        <v>0</v>
      </c>
      <c r="AQ98" s="93">
        <f>SUM($AH98:$AM98)/SUM($AH$108:$AM$108)*'Capital Spending'!M$10*$AN$1</f>
        <v>0</v>
      </c>
      <c r="AR98" s="93">
        <f>SUM($AH98:$AM98)/SUM($AH$108:$AM$108)*'Capital Spending'!N$10*$AN$1</f>
        <v>0</v>
      </c>
      <c r="AS98" s="93">
        <f>SUM($AH98:$AM98)/SUM($AH$108:$AM$108)*'Capital Spending'!O$10*$AN$1</f>
        <v>0</v>
      </c>
      <c r="AT98" s="93">
        <f>SUM($AH98:$AM98)/SUM($AH$108:$AM$108)*'Capital Spending'!P$10*$AN$1</f>
        <v>0</v>
      </c>
      <c r="AU98" s="93">
        <f>SUM($AH98:$AM98)/SUM($AH$108:$AM$108)*'Capital Spending'!Q$10*$AN$1</f>
        <v>0</v>
      </c>
      <c r="AV98" s="93">
        <f>SUM($AH98:$AM98)/SUM($AH$108:$AM$108)*'Capital Spending'!R$10*$AN$1</f>
        <v>0</v>
      </c>
      <c r="AW98" s="93">
        <f>SUM($AH98:$AM98)/SUM($AH$108:$AM$108)*'Capital Spending'!S$10*$AN$1</f>
        <v>0</v>
      </c>
      <c r="AX98" s="93">
        <f>SUM($AH98:$AM98)/SUM($AH$108:$AM$108)*'Capital Spending'!T$10*$AN$1</f>
        <v>0</v>
      </c>
      <c r="AY98" s="93">
        <f>SUM($AH98:$AM98)/SUM($AH$108:$AM$108)*'Capital Spending'!U$10*$AN$1</f>
        <v>0</v>
      </c>
      <c r="AZ98" s="93">
        <f>SUM($AH98:$AM98)/SUM($AH$108:$AM$108)*'Capital Spending'!V$10*$AN$1</f>
        <v>0</v>
      </c>
      <c r="BA98" s="93">
        <f>SUM($AH98:$AM98)/SUM($AH$108:$AM$108)*'Capital Spending'!W$10*$AN$1</f>
        <v>0</v>
      </c>
      <c r="BB98" s="93">
        <f>SUM($AH98:$AM98)/SUM($AH$108:$AM$108)*'Capital Spending'!X$10*$AN$1</f>
        <v>0</v>
      </c>
      <c r="BC98" s="93">
        <f>SUM($AH98:$AM98)/SUM($AH$108:$AM$108)*'Capital Spending'!Y$10*$AN$1</f>
        <v>0</v>
      </c>
      <c r="BD98" s="93">
        <f>SUM($AH98:$AM98)/SUM($AH$108:$AM$108)*'Capital Spending'!Z$10*$AN$1</f>
        <v>0</v>
      </c>
      <c r="BE98" s="93">
        <f>SUM($AH98:$AM98)/SUM($AH$108:$AM$108)*'Capital Spending'!AA$10*$AN$1</f>
        <v>0</v>
      </c>
      <c r="BF98" s="93">
        <f>SUM($AH98:$AM98)/SUM($AH$108:$AM$108)*'Capital Spending'!AB$10*$AN$1</f>
        <v>0</v>
      </c>
      <c r="BG98" s="93">
        <f>SUM($AH98:$AM98)/SUM($AH$108:$AM$108)*'Capital Spending'!AC$10*$AN$1</f>
        <v>0</v>
      </c>
      <c r="BH98" s="93">
        <f>SUM($AH98:$AM98)/SUM($AH$108:$AM$108)*'Capital Spending'!AD$10*$AN$1</f>
        <v>0</v>
      </c>
      <c r="BI98" s="18"/>
      <c r="BJ98" s="101">
        <f t="shared" si="202"/>
        <v>0</v>
      </c>
      <c r="BK98" s="116">
        <f>0</f>
        <v>0</v>
      </c>
      <c r="BL98" s="116">
        <f>0</f>
        <v>0</v>
      </c>
      <c r="BM98" s="116">
        <f>0</f>
        <v>0</v>
      </c>
      <c r="BN98" s="116">
        <f>0</f>
        <v>0</v>
      </c>
      <c r="BO98" s="116">
        <f>0</f>
        <v>0</v>
      </c>
      <c r="BP98" s="116">
        <f>0</f>
        <v>0</v>
      </c>
      <c r="BQ98" s="17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16">
        <f>0</f>
        <v>0</v>
      </c>
      <c r="CN98" s="116">
        <f>0</f>
        <v>0</v>
      </c>
      <c r="CO98" s="116">
        <f>0</f>
        <v>0</v>
      </c>
      <c r="CP98" s="116">
        <f>0</f>
        <v>0</v>
      </c>
      <c r="CQ98" s="116">
        <f>0</f>
        <v>0</v>
      </c>
      <c r="CR98" s="116">
        <f>0</f>
        <v>0</v>
      </c>
      <c r="CS98" s="17">
        <v>0</v>
      </c>
      <c r="CT98" s="17">
        <v>0</v>
      </c>
      <c r="CU98" s="17">
        <v>0</v>
      </c>
      <c r="CV98" s="17">
        <v>0</v>
      </c>
      <c r="CW98" s="17">
        <v>0</v>
      </c>
      <c r="CX98" s="17">
        <v>0</v>
      </c>
      <c r="CY98" s="18">
        <v>0</v>
      </c>
      <c r="CZ98" s="18">
        <v>0</v>
      </c>
      <c r="DA98" s="18">
        <v>0</v>
      </c>
      <c r="DB98" s="18">
        <v>0</v>
      </c>
      <c r="DC98" s="18">
        <v>0</v>
      </c>
      <c r="DD98" s="18">
        <v>0</v>
      </c>
      <c r="DE98" s="18">
        <v>0</v>
      </c>
      <c r="DF98" s="18">
        <v>0</v>
      </c>
      <c r="DG98" s="18">
        <v>0</v>
      </c>
      <c r="DH98" s="18">
        <v>0</v>
      </c>
      <c r="DI98" s="18">
        <v>0</v>
      </c>
      <c r="DJ98" s="18">
        <v>0</v>
      </c>
      <c r="DK98" s="18">
        <v>0</v>
      </c>
      <c r="DL98" s="18">
        <v>0</v>
      </c>
      <c r="DM98" s="18">
        <v>0</v>
      </c>
      <c r="DN98" s="18"/>
    </row>
    <row r="99" spans="1:118">
      <c r="A99" s="86">
        <v>39800</v>
      </c>
      <c r="B99" s="16" t="s">
        <v>19</v>
      </c>
      <c r="C99" s="51">
        <f t="shared" si="152"/>
        <v>1046.7553846153846</v>
      </c>
      <c r="D99" s="51">
        <f t="shared" si="153"/>
        <v>0</v>
      </c>
      <c r="E99" s="100">
        <f>'[20]Asset End Balances'!P136</f>
        <v>4535.9399999999996</v>
      </c>
      <c r="F99" s="51">
        <f t="shared" si="154"/>
        <v>4535.9399999999996</v>
      </c>
      <c r="G99" s="51">
        <f t="shared" si="155"/>
        <v>4535.9399999999996</v>
      </c>
      <c r="H99" s="51">
        <f t="shared" si="156"/>
        <v>0</v>
      </c>
      <c r="I99" s="51">
        <f t="shared" si="157"/>
        <v>0</v>
      </c>
      <c r="J99" s="51">
        <f t="shared" si="158"/>
        <v>0</v>
      </c>
      <c r="K99" s="51">
        <f t="shared" si="159"/>
        <v>0</v>
      </c>
      <c r="L99" s="51">
        <f t="shared" si="160"/>
        <v>0</v>
      </c>
      <c r="M99" s="51">
        <f t="shared" si="161"/>
        <v>0</v>
      </c>
      <c r="N99" s="51">
        <f t="shared" si="162"/>
        <v>0</v>
      </c>
      <c r="O99" s="51">
        <f t="shared" si="163"/>
        <v>0</v>
      </c>
      <c r="P99" s="51">
        <f t="shared" si="164"/>
        <v>0</v>
      </c>
      <c r="Q99" s="51">
        <f t="shared" si="165"/>
        <v>0</v>
      </c>
      <c r="R99" s="51">
        <f t="shared" si="166"/>
        <v>0</v>
      </c>
      <c r="S99" s="51">
        <f t="shared" si="167"/>
        <v>0</v>
      </c>
      <c r="T99" s="51">
        <f t="shared" si="168"/>
        <v>0</v>
      </c>
      <c r="U99" s="51">
        <f t="shared" si="169"/>
        <v>0</v>
      </c>
      <c r="V99" s="51">
        <f t="shared" si="170"/>
        <v>0</v>
      </c>
      <c r="W99" s="51">
        <f t="shared" si="171"/>
        <v>0</v>
      </c>
      <c r="X99" s="51">
        <f t="shared" si="172"/>
        <v>0</v>
      </c>
      <c r="Y99" s="51">
        <f t="shared" si="173"/>
        <v>0</v>
      </c>
      <c r="Z99" s="51">
        <f t="shared" si="174"/>
        <v>0</v>
      </c>
      <c r="AA99" s="51">
        <f t="shared" si="175"/>
        <v>0</v>
      </c>
      <c r="AB99" s="51">
        <f t="shared" si="176"/>
        <v>0</v>
      </c>
      <c r="AC99" s="51">
        <f t="shared" si="177"/>
        <v>0</v>
      </c>
      <c r="AD99" s="51">
        <f t="shared" si="178"/>
        <v>0</v>
      </c>
      <c r="AE99" s="51">
        <f t="shared" si="179"/>
        <v>0</v>
      </c>
      <c r="AF99" s="51">
        <f t="shared" si="180"/>
        <v>0</v>
      </c>
      <c r="AH99" s="100">
        <f>[20]Additions!Q136</f>
        <v>0</v>
      </c>
      <c r="AI99" s="100">
        <f>[20]Additions!R136</f>
        <v>0</v>
      </c>
      <c r="AJ99" s="100">
        <f>[20]Additions!S136</f>
        <v>0</v>
      </c>
      <c r="AK99" s="100">
        <f>[20]Additions!T136</f>
        <v>0</v>
      </c>
      <c r="AL99" s="100">
        <f>[20]Additions!U136</f>
        <v>0</v>
      </c>
      <c r="AM99" s="100">
        <f>[20]Additions!V136</f>
        <v>0</v>
      </c>
      <c r="AN99" s="93">
        <f>SUM($AH99:$AM99)/SUM($AH$108:$AM$108)*'Capital Spending'!J$10*$AN$1</f>
        <v>0</v>
      </c>
      <c r="AO99" s="93">
        <f>SUM($AH99:$AM99)/SUM($AH$108:$AM$108)*'Capital Spending'!K$10*$AN$1</f>
        <v>0</v>
      </c>
      <c r="AP99" s="93">
        <f>SUM($AH99:$AM99)/SUM($AH$108:$AM$108)*'Capital Spending'!L$10*$AN$1</f>
        <v>0</v>
      </c>
      <c r="AQ99" s="93">
        <f>SUM($AH99:$AM99)/SUM($AH$108:$AM$108)*'Capital Spending'!M$10*$AN$1</f>
        <v>0</v>
      </c>
      <c r="AR99" s="93">
        <f>SUM($AH99:$AM99)/SUM($AH$108:$AM$108)*'Capital Spending'!N$10*$AN$1</f>
        <v>0</v>
      </c>
      <c r="AS99" s="93">
        <f>SUM($AH99:$AM99)/SUM($AH$108:$AM$108)*'Capital Spending'!O$10*$AN$1</f>
        <v>0</v>
      </c>
      <c r="AT99" s="93">
        <f>SUM($AH99:$AM99)/SUM($AH$108:$AM$108)*'Capital Spending'!P$10*$AN$1</f>
        <v>0</v>
      </c>
      <c r="AU99" s="93">
        <f>SUM($AH99:$AM99)/SUM($AH$108:$AM$108)*'Capital Spending'!Q$10*$AN$1</f>
        <v>0</v>
      </c>
      <c r="AV99" s="93">
        <f>SUM($AH99:$AM99)/SUM($AH$108:$AM$108)*'Capital Spending'!R$10*$AN$1</f>
        <v>0</v>
      </c>
      <c r="AW99" s="93">
        <f>SUM($AH99:$AM99)/SUM($AH$108:$AM$108)*'Capital Spending'!S$10*$AN$1</f>
        <v>0</v>
      </c>
      <c r="AX99" s="93">
        <f>SUM($AH99:$AM99)/SUM($AH$108:$AM$108)*'Capital Spending'!T$10*$AN$1</f>
        <v>0</v>
      </c>
      <c r="AY99" s="93">
        <f>SUM($AH99:$AM99)/SUM($AH$108:$AM$108)*'Capital Spending'!U$10*$AN$1</f>
        <v>0</v>
      </c>
      <c r="AZ99" s="93">
        <f>SUM($AH99:$AM99)/SUM($AH$108:$AM$108)*'Capital Spending'!V$10*$AN$1</f>
        <v>0</v>
      </c>
      <c r="BA99" s="93">
        <f>SUM($AH99:$AM99)/SUM($AH$108:$AM$108)*'Capital Spending'!W$10*$AN$1</f>
        <v>0</v>
      </c>
      <c r="BB99" s="93">
        <f>SUM($AH99:$AM99)/SUM($AH$108:$AM$108)*'Capital Spending'!X$10*$AN$1</f>
        <v>0</v>
      </c>
      <c r="BC99" s="93">
        <f>SUM($AH99:$AM99)/SUM($AH$108:$AM$108)*'Capital Spending'!Y$10*$AN$1</f>
        <v>0</v>
      </c>
      <c r="BD99" s="93">
        <f>SUM($AH99:$AM99)/SUM($AH$108:$AM$108)*'Capital Spending'!Z$10*$AN$1</f>
        <v>0</v>
      </c>
      <c r="BE99" s="93">
        <f>SUM($AH99:$AM99)/SUM($AH$108:$AM$108)*'Capital Spending'!AA$10*$AN$1</f>
        <v>0</v>
      </c>
      <c r="BF99" s="93">
        <f>SUM($AH99:$AM99)/SUM($AH$108:$AM$108)*'Capital Spending'!AB$10*$AN$1</f>
        <v>0</v>
      </c>
      <c r="BG99" s="93">
        <f>SUM($AH99:$AM99)/SUM($AH$108:$AM$108)*'Capital Spending'!AC$10*$AN$1</f>
        <v>0</v>
      </c>
      <c r="BH99" s="93">
        <f>SUM($AH99:$AM99)/SUM($AH$108:$AM$108)*'Capital Spending'!AD$10*$AN$1</f>
        <v>0</v>
      </c>
      <c r="BI99" s="18"/>
      <c r="BJ99" s="101">
        <f t="shared" si="202"/>
        <v>0</v>
      </c>
      <c r="BK99" s="100">
        <f>'[20]Asset Retirements'!Q136</f>
        <v>0</v>
      </c>
      <c r="BL99" s="100">
        <f>'[20]Asset Retirements'!R136</f>
        <v>0</v>
      </c>
      <c r="BM99" s="100">
        <f>'[20]Asset Retirements'!S136</f>
        <v>-4535.9399999999996</v>
      </c>
      <c r="BN99" s="100">
        <f>'[20]Asset Retirements'!T136</f>
        <v>0</v>
      </c>
      <c r="BO99" s="100">
        <f>'[20]Asset Retirements'!U136</f>
        <v>0</v>
      </c>
      <c r="BP99" s="100">
        <f>'[20]Asset Retirements'!V136</f>
        <v>0</v>
      </c>
      <c r="BQ99" s="51">
        <f t="shared" si="181"/>
        <v>0</v>
      </c>
      <c r="BR99" s="51">
        <f t="shared" si="182"/>
        <v>0</v>
      </c>
      <c r="BS99" s="51">
        <f t="shared" si="183"/>
        <v>0</v>
      </c>
      <c r="BT99" s="51">
        <f t="shared" si="184"/>
        <v>0</v>
      </c>
      <c r="BU99" s="51">
        <f t="shared" si="185"/>
        <v>0</v>
      </c>
      <c r="BV99" s="51">
        <f t="shared" si="186"/>
        <v>0</v>
      </c>
      <c r="BW99" s="51">
        <f t="shared" si="187"/>
        <v>0</v>
      </c>
      <c r="BX99" s="51">
        <f t="shared" si="188"/>
        <v>0</v>
      </c>
      <c r="BY99" s="51">
        <f t="shared" si="189"/>
        <v>0</v>
      </c>
      <c r="BZ99" s="51">
        <f t="shared" si="190"/>
        <v>0</v>
      </c>
      <c r="CA99" s="51">
        <f t="shared" si="191"/>
        <v>0</v>
      </c>
      <c r="CB99" s="51">
        <f t="shared" si="192"/>
        <v>0</v>
      </c>
      <c r="CC99" s="51">
        <f t="shared" si="193"/>
        <v>0</v>
      </c>
      <c r="CD99" s="51">
        <f t="shared" si="194"/>
        <v>0</v>
      </c>
      <c r="CE99" s="51">
        <f t="shared" si="195"/>
        <v>0</v>
      </c>
      <c r="CF99" s="51">
        <f t="shared" si="196"/>
        <v>0</v>
      </c>
      <c r="CG99" s="51">
        <f t="shared" si="197"/>
        <v>0</v>
      </c>
      <c r="CH99" s="51">
        <f t="shared" si="198"/>
        <v>0</v>
      </c>
      <c r="CI99" s="51">
        <f t="shared" si="199"/>
        <v>0</v>
      </c>
      <c r="CJ99" s="51">
        <f t="shared" si="200"/>
        <v>0</v>
      </c>
      <c r="CK99" s="51">
        <f t="shared" si="201"/>
        <v>0</v>
      </c>
      <c r="CL99" s="18"/>
      <c r="CM99" s="100">
        <f>'[20]Assset Transfers Adjustments'!Q136</f>
        <v>0</v>
      </c>
      <c r="CN99" s="100">
        <f>'[20]Assset Transfers Adjustments'!R136</f>
        <v>0</v>
      </c>
      <c r="CO99" s="100">
        <f>'[20]Assset Transfers Adjustments'!S136</f>
        <v>0</v>
      </c>
      <c r="CP99" s="100">
        <f>'[20]Assset Transfers Adjustments'!T136</f>
        <v>0</v>
      </c>
      <c r="CQ99" s="100">
        <f>'[20]Assset Transfers Adjustments'!U136</f>
        <v>0</v>
      </c>
      <c r="CR99" s="100">
        <f>'[20]Assset Transfers Adjustments'!V136</f>
        <v>0</v>
      </c>
      <c r="CS99" s="17">
        <v>0</v>
      </c>
      <c r="CT99" s="17">
        <v>0</v>
      </c>
      <c r="CU99" s="17">
        <v>0</v>
      </c>
      <c r="CV99" s="17">
        <v>0</v>
      </c>
      <c r="CW99" s="17">
        <v>0</v>
      </c>
      <c r="CX99" s="17">
        <v>0</v>
      </c>
      <c r="CY99" s="18">
        <v>0</v>
      </c>
      <c r="CZ99" s="18">
        <v>0</v>
      </c>
      <c r="DA99" s="18">
        <v>0</v>
      </c>
      <c r="DB99" s="18">
        <v>0</v>
      </c>
      <c r="DC99" s="18">
        <v>0</v>
      </c>
      <c r="DD99" s="18">
        <v>0</v>
      </c>
      <c r="DE99" s="18">
        <v>0</v>
      </c>
      <c r="DF99" s="18">
        <v>0</v>
      </c>
      <c r="DG99" s="18">
        <v>0</v>
      </c>
      <c r="DH99" s="18">
        <v>0</v>
      </c>
      <c r="DI99" s="18">
        <v>0</v>
      </c>
      <c r="DJ99" s="18">
        <v>0</v>
      </c>
      <c r="DK99" s="18">
        <v>0</v>
      </c>
      <c r="DL99" s="18">
        <v>0</v>
      </c>
      <c r="DM99" s="18">
        <v>0</v>
      </c>
      <c r="DN99" s="18"/>
    </row>
    <row r="100" spans="1:118">
      <c r="A100" s="86">
        <v>39900</v>
      </c>
      <c r="B100" s="16" t="s">
        <v>32</v>
      </c>
      <c r="C100" s="51">
        <f t="shared" si="152"/>
        <v>0</v>
      </c>
      <c r="D100" s="51">
        <f t="shared" si="153"/>
        <v>0</v>
      </c>
      <c r="E100" s="141">
        <v>0</v>
      </c>
      <c r="F100" s="51">
        <f t="shared" si="154"/>
        <v>0</v>
      </c>
      <c r="G100" s="51">
        <f t="shared" si="155"/>
        <v>0</v>
      </c>
      <c r="H100" s="51">
        <f t="shared" si="156"/>
        <v>0</v>
      </c>
      <c r="I100" s="51">
        <f t="shared" si="157"/>
        <v>0</v>
      </c>
      <c r="J100" s="51">
        <f t="shared" si="158"/>
        <v>0</v>
      </c>
      <c r="K100" s="51">
        <f t="shared" si="159"/>
        <v>0</v>
      </c>
      <c r="L100" s="51">
        <f t="shared" si="160"/>
        <v>0</v>
      </c>
      <c r="M100" s="51">
        <f t="shared" si="161"/>
        <v>0</v>
      </c>
      <c r="N100" s="51">
        <f t="shared" si="162"/>
        <v>0</v>
      </c>
      <c r="O100" s="51">
        <f t="shared" si="163"/>
        <v>0</v>
      </c>
      <c r="P100" s="51">
        <f t="shared" si="164"/>
        <v>0</v>
      </c>
      <c r="Q100" s="51">
        <f t="shared" si="165"/>
        <v>0</v>
      </c>
      <c r="R100" s="51">
        <f t="shared" si="166"/>
        <v>0</v>
      </c>
      <c r="S100" s="51">
        <f t="shared" si="167"/>
        <v>0</v>
      </c>
      <c r="T100" s="51">
        <f t="shared" si="168"/>
        <v>0</v>
      </c>
      <c r="U100" s="51">
        <f t="shared" si="169"/>
        <v>0</v>
      </c>
      <c r="V100" s="51">
        <f t="shared" si="170"/>
        <v>0</v>
      </c>
      <c r="W100" s="51">
        <f t="shared" si="171"/>
        <v>0</v>
      </c>
      <c r="X100" s="51">
        <f t="shared" si="172"/>
        <v>0</v>
      </c>
      <c r="Y100" s="51">
        <f t="shared" si="173"/>
        <v>0</v>
      </c>
      <c r="Z100" s="51">
        <f t="shared" si="174"/>
        <v>0</v>
      </c>
      <c r="AA100" s="51">
        <f t="shared" si="175"/>
        <v>0</v>
      </c>
      <c r="AB100" s="51">
        <f t="shared" si="176"/>
        <v>0</v>
      </c>
      <c r="AC100" s="51">
        <f t="shared" si="177"/>
        <v>0</v>
      </c>
      <c r="AD100" s="51">
        <f t="shared" si="178"/>
        <v>0</v>
      </c>
      <c r="AE100" s="51">
        <f t="shared" si="179"/>
        <v>0</v>
      </c>
      <c r="AF100" s="51">
        <f t="shared" si="180"/>
        <v>0</v>
      </c>
      <c r="AH100" s="116">
        <f>0</f>
        <v>0</v>
      </c>
      <c r="AI100" s="116">
        <f>0</f>
        <v>0</v>
      </c>
      <c r="AJ100" s="116">
        <f>0</f>
        <v>0</v>
      </c>
      <c r="AK100" s="116">
        <f>0</f>
        <v>0</v>
      </c>
      <c r="AL100" s="116">
        <f>0</f>
        <v>0</v>
      </c>
      <c r="AM100" s="116">
        <f>0</f>
        <v>0</v>
      </c>
      <c r="AN100" s="93">
        <f>SUM($AH100:$AM100)/SUM($AH$108:$AM$108)*'Capital Spending'!J$10*$AN$1</f>
        <v>0</v>
      </c>
      <c r="AO100" s="93">
        <f>SUM($AH100:$AM100)/SUM($AH$108:$AM$108)*'Capital Spending'!K$10*$AN$1</f>
        <v>0</v>
      </c>
      <c r="AP100" s="93">
        <f>SUM($AH100:$AM100)/SUM($AH$108:$AM$108)*'Capital Spending'!L$10*$AN$1</f>
        <v>0</v>
      </c>
      <c r="AQ100" s="93">
        <f>SUM($AH100:$AM100)/SUM($AH$108:$AM$108)*'Capital Spending'!M$10*$AN$1</f>
        <v>0</v>
      </c>
      <c r="AR100" s="93">
        <f>SUM($AH100:$AM100)/SUM($AH$108:$AM$108)*'Capital Spending'!N$10*$AN$1</f>
        <v>0</v>
      </c>
      <c r="AS100" s="93">
        <f>SUM($AH100:$AM100)/SUM($AH$108:$AM$108)*'Capital Spending'!O$10*$AN$1</f>
        <v>0</v>
      </c>
      <c r="AT100" s="93">
        <f>SUM($AH100:$AM100)/SUM($AH$108:$AM$108)*'Capital Spending'!P$10*$AN$1</f>
        <v>0</v>
      </c>
      <c r="AU100" s="93">
        <f>SUM($AH100:$AM100)/SUM($AH$108:$AM$108)*'Capital Spending'!Q$10*$AN$1</f>
        <v>0</v>
      </c>
      <c r="AV100" s="93">
        <f>SUM($AH100:$AM100)/SUM($AH$108:$AM$108)*'Capital Spending'!R$10*$AN$1</f>
        <v>0</v>
      </c>
      <c r="AW100" s="93">
        <f>SUM($AH100:$AM100)/SUM($AH$108:$AM$108)*'Capital Spending'!S$10*$AN$1</f>
        <v>0</v>
      </c>
      <c r="AX100" s="93">
        <f>SUM($AH100:$AM100)/SUM($AH$108:$AM$108)*'Capital Spending'!T$10*$AN$1</f>
        <v>0</v>
      </c>
      <c r="AY100" s="93">
        <f>SUM($AH100:$AM100)/SUM($AH$108:$AM$108)*'Capital Spending'!U$10*$AN$1</f>
        <v>0</v>
      </c>
      <c r="AZ100" s="93">
        <f>SUM($AH100:$AM100)/SUM($AH$108:$AM$108)*'Capital Spending'!V$10*$AN$1</f>
        <v>0</v>
      </c>
      <c r="BA100" s="93">
        <f>SUM($AH100:$AM100)/SUM($AH$108:$AM$108)*'Capital Spending'!W$10*$AN$1</f>
        <v>0</v>
      </c>
      <c r="BB100" s="93">
        <f>SUM($AH100:$AM100)/SUM($AH$108:$AM$108)*'Capital Spending'!X$10*$AN$1</f>
        <v>0</v>
      </c>
      <c r="BC100" s="93">
        <f>SUM($AH100:$AM100)/SUM($AH$108:$AM$108)*'Capital Spending'!Y$10*$AN$1</f>
        <v>0</v>
      </c>
      <c r="BD100" s="93">
        <f>SUM($AH100:$AM100)/SUM($AH$108:$AM$108)*'Capital Spending'!Z$10*$AN$1</f>
        <v>0</v>
      </c>
      <c r="BE100" s="93">
        <f>SUM($AH100:$AM100)/SUM($AH$108:$AM$108)*'Capital Spending'!AA$10*$AN$1</f>
        <v>0</v>
      </c>
      <c r="BF100" s="93">
        <f>SUM($AH100:$AM100)/SUM($AH$108:$AM$108)*'Capital Spending'!AB$10*$AN$1</f>
        <v>0</v>
      </c>
      <c r="BG100" s="93">
        <f>SUM($AH100:$AM100)/SUM($AH$108:$AM$108)*'Capital Spending'!AC$10*$AN$1</f>
        <v>0</v>
      </c>
      <c r="BH100" s="93">
        <f>SUM($AH100:$AM100)/SUM($AH$108:$AM$108)*'Capital Spending'!AD$10*$AN$1</f>
        <v>0</v>
      </c>
      <c r="BI100" s="18"/>
      <c r="BJ100" s="101">
        <f t="shared" si="202"/>
        <v>0</v>
      </c>
      <c r="BK100" s="116">
        <f>0</f>
        <v>0</v>
      </c>
      <c r="BL100" s="116">
        <f>0</f>
        <v>0</v>
      </c>
      <c r="BM100" s="116">
        <f>0</f>
        <v>0</v>
      </c>
      <c r="BN100" s="116">
        <f>0</f>
        <v>0</v>
      </c>
      <c r="BO100" s="116">
        <f>0</f>
        <v>0</v>
      </c>
      <c r="BP100" s="116">
        <f>0</f>
        <v>0</v>
      </c>
      <c r="BQ100" s="51">
        <f t="shared" si="181"/>
        <v>0</v>
      </c>
      <c r="BR100" s="51">
        <f t="shared" si="182"/>
        <v>0</v>
      </c>
      <c r="BS100" s="51">
        <f t="shared" si="183"/>
        <v>0</v>
      </c>
      <c r="BT100" s="51">
        <f t="shared" si="184"/>
        <v>0</v>
      </c>
      <c r="BU100" s="51">
        <f t="shared" si="185"/>
        <v>0</v>
      </c>
      <c r="BV100" s="51">
        <f t="shared" si="186"/>
        <v>0</v>
      </c>
      <c r="BW100" s="51">
        <f t="shared" si="187"/>
        <v>0</v>
      </c>
      <c r="BX100" s="51">
        <f t="shared" si="188"/>
        <v>0</v>
      </c>
      <c r="BY100" s="51">
        <f t="shared" si="189"/>
        <v>0</v>
      </c>
      <c r="BZ100" s="51">
        <f t="shared" si="190"/>
        <v>0</v>
      </c>
      <c r="CA100" s="51">
        <f t="shared" si="191"/>
        <v>0</v>
      </c>
      <c r="CB100" s="51">
        <f t="shared" si="192"/>
        <v>0</v>
      </c>
      <c r="CC100" s="51">
        <f t="shared" si="193"/>
        <v>0</v>
      </c>
      <c r="CD100" s="51">
        <f t="shared" si="194"/>
        <v>0</v>
      </c>
      <c r="CE100" s="51">
        <f t="shared" si="195"/>
        <v>0</v>
      </c>
      <c r="CF100" s="51">
        <f t="shared" si="196"/>
        <v>0</v>
      </c>
      <c r="CG100" s="51">
        <f t="shared" si="197"/>
        <v>0</v>
      </c>
      <c r="CH100" s="51">
        <f t="shared" si="198"/>
        <v>0</v>
      </c>
      <c r="CI100" s="51">
        <f t="shared" si="199"/>
        <v>0</v>
      </c>
      <c r="CJ100" s="51">
        <f t="shared" si="200"/>
        <v>0</v>
      </c>
      <c r="CK100" s="51">
        <f t="shared" si="201"/>
        <v>0</v>
      </c>
      <c r="CL100" s="18"/>
      <c r="CM100" s="116">
        <f>0</f>
        <v>0</v>
      </c>
      <c r="CN100" s="116">
        <f>0</f>
        <v>0</v>
      </c>
      <c r="CO100" s="116">
        <f>0</f>
        <v>0</v>
      </c>
      <c r="CP100" s="116">
        <f>0</f>
        <v>0</v>
      </c>
      <c r="CQ100" s="116">
        <f>0</f>
        <v>0</v>
      </c>
      <c r="CR100" s="116">
        <f>0</f>
        <v>0</v>
      </c>
      <c r="CS100" s="17">
        <v>0</v>
      </c>
      <c r="CT100" s="17">
        <v>0</v>
      </c>
      <c r="CU100" s="17">
        <v>0</v>
      </c>
      <c r="CV100" s="17">
        <v>0</v>
      </c>
      <c r="CW100" s="17">
        <v>0</v>
      </c>
      <c r="CX100" s="17">
        <v>0</v>
      </c>
      <c r="CY100" s="18">
        <v>0</v>
      </c>
      <c r="CZ100" s="18">
        <v>0</v>
      </c>
      <c r="DA100" s="18">
        <v>0</v>
      </c>
      <c r="DB100" s="18">
        <v>0</v>
      </c>
      <c r="DC100" s="18">
        <v>0</v>
      </c>
      <c r="DD100" s="18">
        <v>0</v>
      </c>
      <c r="DE100" s="18">
        <v>0</v>
      </c>
      <c r="DF100" s="18">
        <v>0</v>
      </c>
      <c r="DG100" s="18">
        <v>0</v>
      </c>
      <c r="DH100" s="18">
        <v>0</v>
      </c>
      <c r="DI100" s="18">
        <v>0</v>
      </c>
      <c r="DJ100" s="18">
        <v>0</v>
      </c>
      <c r="DK100" s="18">
        <v>0</v>
      </c>
      <c r="DL100" s="18">
        <v>0</v>
      </c>
      <c r="DM100" s="18">
        <v>0</v>
      </c>
      <c r="DN100" s="18"/>
    </row>
    <row r="101" spans="1:118">
      <c r="A101" s="86">
        <v>39901</v>
      </c>
      <c r="B101" s="16" t="s">
        <v>21</v>
      </c>
      <c r="C101" s="51">
        <f t="shared" si="152"/>
        <v>0</v>
      </c>
      <c r="D101" s="51">
        <f t="shared" si="153"/>
        <v>0</v>
      </c>
      <c r="E101" s="141">
        <v>0</v>
      </c>
      <c r="F101" s="51">
        <f t="shared" si="154"/>
        <v>0</v>
      </c>
      <c r="G101" s="51">
        <f t="shared" si="155"/>
        <v>0</v>
      </c>
      <c r="H101" s="51">
        <f t="shared" si="156"/>
        <v>0</v>
      </c>
      <c r="I101" s="51">
        <f t="shared" si="157"/>
        <v>0</v>
      </c>
      <c r="J101" s="51">
        <f t="shared" si="158"/>
        <v>0</v>
      </c>
      <c r="K101" s="51">
        <f t="shared" si="159"/>
        <v>0</v>
      </c>
      <c r="L101" s="51">
        <f t="shared" si="160"/>
        <v>0</v>
      </c>
      <c r="M101" s="51">
        <f t="shared" si="161"/>
        <v>0</v>
      </c>
      <c r="N101" s="51">
        <f t="shared" si="162"/>
        <v>0</v>
      </c>
      <c r="O101" s="51">
        <f t="shared" si="163"/>
        <v>0</v>
      </c>
      <c r="P101" s="51">
        <f t="shared" si="164"/>
        <v>0</v>
      </c>
      <c r="Q101" s="51">
        <f t="shared" si="165"/>
        <v>0</v>
      </c>
      <c r="R101" s="51">
        <f t="shared" si="166"/>
        <v>0</v>
      </c>
      <c r="S101" s="51">
        <f t="shared" si="167"/>
        <v>0</v>
      </c>
      <c r="T101" s="51">
        <f t="shared" si="168"/>
        <v>0</v>
      </c>
      <c r="U101" s="51">
        <f t="shared" si="169"/>
        <v>0</v>
      </c>
      <c r="V101" s="51">
        <f t="shared" si="170"/>
        <v>0</v>
      </c>
      <c r="W101" s="51">
        <f t="shared" si="171"/>
        <v>0</v>
      </c>
      <c r="X101" s="51">
        <f t="shared" si="172"/>
        <v>0</v>
      </c>
      <c r="Y101" s="51">
        <f t="shared" si="173"/>
        <v>0</v>
      </c>
      <c r="Z101" s="51">
        <f t="shared" si="174"/>
        <v>0</v>
      </c>
      <c r="AA101" s="51">
        <f t="shared" si="175"/>
        <v>0</v>
      </c>
      <c r="AB101" s="51">
        <f t="shared" si="176"/>
        <v>0</v>
      </c>
      <c r="AC101" s="51">
        <f t="shared" si="177"/>
        <v>0</v>
      </c>
      <c r="AD101" s="51">
        <f t="shared" si="178"/>
        <v>0</v>
      </c>
      <c r="AE101" s="51">
        <f t="shared" si="179"/>
        <v>0</v>
      </c>
      <c r="AF101" s="51">
        <f t="shared" si="180"/>
        <v>0</v>
      </c>
      <c r="AH101" s="116">
        <f>0</f>
        <v>0</v>
      </c>
      <c r="AI101" s="116">
        <f>0</f>
        <v>0</v>
      </c>
      <c r="AJ101" s="116">
        <f>0</f>
        <v>0</v>
      </c>
      <c r="AK101" s="116">
        <f>0</f>
        <v>0</v>
      </c>
      <c r="AL101" s="116">
        <f>0</f>
        <v>0</v>
      </c>
      <c r="AM101" s="116">
        <f>0</f>
        <v>0</v>
      </c>
      <c r="AN101" s="93">
        <f>SUM($AH101:$AM101)/SUM($AH$108:$AM$108)*'Capital Spending'!J$10*$AN$1</f>
        <v>0</v>
      </c>
      <c r="AO101" s="93">
        <f>SUM($AH101:$AM101)/SUM($AH$108:$AM$108)*'Capital Spending'!K$10*$AN$1</f>
        <v>0</v>
      </c>
      <c r="AP101" s="93">
        <f>SUM($AH101:$AM101)/SUM($AH$108:$AM$108)*'Capital Spending'!L$10*$AN$1</f>
        <v>0</v>
      </c>
      <c r="AQ101" s="93">
        <f>SUM($AH101:$AM101)/SUM($AH$108:$AM$108)*'Capital Spending'!M$10*$AN$1</f>
        <v>0</v>
      </c>
      <c r="AR101" s="93">
        <f>SUM($AH101:$AM101)/SUM($AH$108:$AM$108)*'Capital Spending'!N$10*$AN$1</f>
        <v>0</v>
      </c>
      <c r="AS101" s="93">
        <f>SUM($AH101:$AM101)/SUM($AH$108:$AM$108)*'Capital Spending'!O$10*$AN$1</f>
        <v>0</v>
      </c>
      <c r="AT101" s="93">
        <f>SUM($AH101:$AM101)/SUM($AH$108:$AM$108)*'Capital Spending'!P$10*$AN$1</f>
        <v>0</v>
      </c>
      <c r="AU101" s="93">
        <f>SUM($AH101:$AM101)/SUM($AH$108:$AM$108)*'Capital Spending'!Q$10*$AN$1</f>
        <v>0</v>
      </c>
      <c r="AV101" s="93">
        <f>SUM($AH101:$AM101)/SUM($AH$108:$AM$108)*'Capital Spending'!R$10*$AN$1</f>
        <v>0</v>
      </c>
      <c r="AW101" s="93">
        <f>SUM($AH101:$AM101)/SUM($AH$108:$AM$108)*'Capital Spending'!S$10*$AN$1</f>
        <v>0</v>
      </c>
      <c r="AX101" s="93">
        <f>SUM($AH101:$AM101)/SUM($AH$108:$AM$108)*'Capital Spending'!T$10*$AN$1</f>
        <v>0</v>
      </c>
      <c r="AY101" s="93">
        <f>SUM($AH101:$AM101)/SUM($AH$108:$AM$108)*'Capital Spending'!U$10*$AN$1</f>
        <v>0</v>
      </c>
      <c r="AZ101" s="93">
        <f>SUM($AH101:$AM101)/SUM($AH$108:$AM$108)*'Capital Spending'!V$10*$AN$1</f>
        <v>0</v>
      </c>
      <c r="BA101" s="93">
        <f>SUM($AH101:$AM101)/SUM($AH$108:$AM$108)*'Capital Spending'!W$10*$AN$1</f>
        <v>0</v>
      </c>
      <c r="BB101" s="93">
        <f>SUM($AH101:$AM101)/SUM($AH$108:$AM$108)*'Capital Spending'!X$10*$AN$1</f>
        <v>0</v>
      </c>
      <c r="BC101" s="93">
        <f>SUM($AH101:$AM101)/SUM($AH$108:$AM$108)*'Capital Spending'!Y$10*$AN$1</f>
        <v>0</v>
      </c>
      <c r="BD101" s="93">
        <f>SUM($AH101:$AM101)/SUM($AH$108:$AM$108)*'Capital Spending'!Z$10*$AN$1</f>
        <v>0</v>
      </c>
      <c r="BE101" s="93">
        <f>SUM($AH101:$AM101)/SUM($AH$108:$AM$108)*'Capital Spending'!AA$10*$AN$1</f>
        <v>0</v>
      </c>
      <c r="BF101" s="93">
        <f>SUM($AH101:$AM101)/SUM($AH$108:$AM$108)*'Capital Spending'!AB$10*$AN$1</f>
        <v>0</v>
      </c>
      <c r="BG101" s="93">
        <f>SUM($AH101:$AM101)/SUM($AH$108:$AM$108)*'Capital Spending'!AC$10*$AN$1</f>
        <v>0</v>
      </c>
      <c r="BH101" s="93">
        <f>SUM($AH101:$AM101)/SUM($AH$108:$AM$108)*'Capital Spending'!AD$10*$AN$1</f>
        <v>0</v>
      </c>
      <c r="BI101" s="18"/>
      <c r="BJ101" s="101">
        <f t="shared" si="202"/>
        <v>0</v>
      </c>
      <c r="BK101" s="116">
        <f>0</f>
        <v>0</v>
      </c>
      <c r="BL101" s="116">
        <f>0</f>
        <v>0</v>
      </c>
      <c r="BM101" s="116">
        <f>0</f>
        <v>0</v>
      </c>
      <c r="BN101" s="116">
        <f>0</f>
        <v>0</v>
      </c>
      <c r="BO101" s="116">
        <f>0</f>
        <v>0</v>
      </c>
      <c r="BP101" s="116">
        <f>0</f>
        <v>0</v>
      </c>
      <c r="BQ101" s="51">
        <f t="shared" si="181"/>
        <v>0</v>
      </c>
      <c r="BR101" s="51">
        <f t="shared" si="182"/>
        <v>0</v>
      </c>
      <c r="BS101" s="51">
        <f t="shared" si="183"/>
        <v>0</v>
      </c>
      <c r="BT101" s="51">
        <f t="shared" si="184"/>
        <v>0</v>
      </c>
      <c r="BU101" s="51">
        <f t="shared" si="185"/>
        <v>0</v>
      </c>
      <c r="BV101" s="51">
        <f t="shared" si="186"/>
        <v>0</v>
      </c>
      <c r="BW101" s="51">
        <f t="shared" si="187"/>
        <v>0</v>
      </c>
      <c r="BX101" s="51">
        <f t="shared" si="188"/>
        <v>0</v>
      </c>
      <c r="BY101" s="51">
        <f t="shared" si="189"/>
        <v>0</v>
      </c>
      <c r="BZ101" s="51">
        <f t="shared" si="190"/>
        <v>0</v>
      </c>
      <c r="CA101" s="51">
        <f t="shared" si="191"/>
        <v>0</v>
      </c>
      <c r="CB101" s="51">
        <f t="shared" si="192"/>
        <v>0</v>
      </c>
      <c r="CC101" s="51">
        <f t="shared" si="193"/>
        <v>0</v>
      </c>
      <c r="CD101" s="51">
        <f t="shared" si="194"/>
        <v>0</v>
      </c>
      <c r="CE101" s="51">
        <f t="shared" si="195"/>
        <v>0</v>
      </c>
      <c r="CF101" s="51">
        <f t="shared" si="196"/>
        <v>0</v>
      </c>
      <c r="CG101" s="51">
        <f t="shared" si="197"/>
        <v>0</v>
      </c>
      <c r="CH101" s="51">
        <f t="shared" si="198"/>
        <v>0</v>
      </c>
      <c r="CI101" s="51">
        <f t="shared" si="199"/>
        <v>0</v>
      </c>
      <c r="CJ101" s="51">
        <f t="shared" si="200"/>
        <v>0</v>
      </c>
      <c r="CK101" s="51">
        <f t="shared" si="201"/>
        <v>0</v>
      </c>
      <c r="CL101" s="18"/>
      <c r="CM101" s="116">
        <f>0</f>
        <v>0</v>
      </c>
      <c r="CN101" s="116">
        <f>0</f>
        <v>0</v>
      </c>
      <c r="CO101" s="116">
        <f>0</f>
        <v>0</v>
      </c>
      <c r="CP101" s="116">
        <f>0</f>
        <v>0</v>
      </c>
      <c r="CQ101" s="116">
        <f>0</f>
        <v>0</v>
      </c>
      <c r="CR101" s="116">
        <f>0</f>
        <v>0</v>
      </c>
      <c r="CS101" s="17">
        <v>0</v>
      </c>
      <c r="CT101" s="17">
        <v>0</v>
      </c>
      <c r="CU101" s="17">
        <v>0</v>
      </c>
      <c r="CV101" s="17">
        <v>0</v>
      </c>
      <c r="CW101" s="17">
        <v>0</v>
      </c>
      <c r="CX101" s="17">
        <v>0</v>
      </c>
      <c r="CY101" s="18">
        <v>0</v>
      </c>
      <c r="CZ101" s="18">
        <v>0</v>
      </c>
      <c r="DA101" s="18">
        <v>0</v>
      </c>
      <c r="DB101" s="18">
        <v>0</v>
      </c>
      <c r="DC101" s="18">
        <v>0</v>
      </c>
      <c r="DD101" s="18">
        <v>0</v>
      </c>
      <c r="DE101" s="18">
        <v>0</v>
      </c>
      <c r="DF101" s="18">
        <v>0</v>
      </c>
      <c r="DG101" s="18">
        <v>0</v>
      </c>
      <c r="DH101" s="18">
        <v>0</v>
      </c>
      <c r="DI101" s="18">
        <v>0</v>
      </c>
      <c r="DJ101" s="18">
        <v>0</v>
      </c>
      <c r="DK101" s="18">
        <v>0</v>
      </c>
      <c r="DL101" s="18">
        <v>0</v>
      </c>
      <c r="DM101" s="18">
        <v>0</v>
      </c>
      <c r="DN101" s="18"/>
    </row>
    <row r="102" spans="1:118">
      <c r="A102" s="86">
        <v>39902</v>
      </c>
      <c r="B102" s="16" t="s">
        <v>22</v>
      </c>
      <c r="C102" s="51">
        <f t="shared" si="152"/>
        <v>0</v>
      </c>
      <c r="D102" s="51">
        <f t="shared" si="153"/>
        <v>0</v>
      </c>
      <c r="E102" s="141">
        <v>0</v>
      </c>
      <c r="F102" s="51">
        <f t="shared" si="154"/>
        <v>0</v>
      </c>
      <c r="G102" s="51">
        <f t="shared" si="155"/>
        <v>0</v>
      </c>
      <c r="H102" s="51">
        <f t="shared" si="156"/>
        <v>0</v>
      </c>
      <c r="I102" s="51">
        <f t="shared" si="157"/>
        <v>0</v>
      </c>
      <c r="J102" s="51">
        <f t="shared" si="158"/>
        <v>0</v>
      </c>
      <c r="K102" s="51">
        <f t="shared" si="159"/>
        <v>0</v>
      </c>
      <c r="L102" s="51">
        <f t="shared" si="160"/>
        <v>0</v>
      </c>
      <c r="M102" s="51">
        <f t="shared" si="161"/>
        <v>0</v>
      </c>
      <c r="N102" s="51">
        <f t="shared" si="162"/>
        <v>0</v>
      </c>
      <c r="O102" s="51">
        <f t="shared" si="163"/>
        <v>0</v>
      </c>
      <c r="P102" s="51">
        <f t="shared" si="164"/>
        <v>0</v>
      </c>
      <c r="Q102" s="51">
        <f t="shared" si="165"/>
        <v>0</v>
      </c>
      <c r="R102" s="51">
        <f t="shared" si="166"/>
        <v>0</v>
      </c>
      <c r="S102" s="51">
        <f t="shared" si="167"/>
        <v>0</v>
      </c>
      <c r="T102" s="51">
        <f t="shared" si="168"/>
        <v>0</v>
      </c>
      <c r="U102" s="51">
        <f t="shared" si="169"/>
        <v>0</v>
      </c>
      <c r="V102" s="51">
        <f t="shared" si="170"/>
        <v>0</v>
      </c>
      <c r="W102" s="51">
        <f t="shared" si="171"/>
        <v>0</v>
      </c>
      <c r="X102" s="51">
        <f t="shared" si="172"/>
        <v>0</v>
      </c>
      <c r="Y102" s="51">
        <f t="shared" si="173"/>
        <v>0</v>
      </c>
      <c r="Z102" s="51">
        <f t="shared" si="174"/>
        <v>0</v>
      </c>
      <c r="AA102" s="51">
        <f t="shared" si="175"/>
        <v>0</v>
      </c>
      <c r="AB102" s="51">
        <f t="shared" si="176"/>
        <v>0</v>
      </c>
      <c r="AC102" s="51">
        <f t="shared" si="177"/>
        <v>0</v>
      </c>
      <c r="AD102" s="51">
        <f t="shared" si="178"/>
        <v>0</v>
      </c>
      <c r="AE102" s="51">
        <f t="shared" si="179"/>
        <v>0</v>
      </c>
      <c r="AF102" s="51">
        <f t="shared" si="180"/>
        <v>0</v>
      </c>
      <c r="AH102" s="116">
        <f>0</f>
        <v>0</v>
      </c>
      <c r="AI102" s="116">
        <f>0</f>
        <v>0</v>
      </c>
      <c r="AJ102" s="116">
        <f>0</f>
        <v>0</v>
      </c>
      <c r="AK102" s="116">
        <f>0</f>
        <v>0</v>
      </c>
      <c r="AL102" s="116">
        <f>0</f>
        <v>0</v>
      </c>
      <c r="AM102" s="116">
        <f>0</f>
        <v>0</v>
      </c>
      <c r="AN102" s="93">
        <f>SUM($AH102:$AM102)/SUM($AH$108:$AM$108)*'Capital Spending'!J$10*$AN$1</f>
        <v>0</v>
      </c>
      <c r="AO102" s="93">
        <f>SUM($AH102:$AM102)/SUM($AH$108:$AM$108)*'Capital Spending'!K$10*$AN$1</f>
        <v>0</v>
      </c>
      <c r="AP102" s="93">
        <f>SUM($AH102:$AM102)/SUM($AH$108:$AM$108)*'Capital Spending'!L$10*$AN$1</f>
        <v>0</v>
      </c>
      <c r="AQ102" s="93">
        <f>SUM($AH102:$AM102)/SUM($AH$108:$AM$108)*'Capital Spending'!M$10*$AN$1</f>
        <v>0</v>
      </c>
      <c r="AR102" s="93">
        <f>SUM($AH102:$AM102)/SUM($AH$108:$AM$108)*'Capital Spending'!N$10*$AN$1</f>
        <v>0</v>
      </c>
      <c r="AS102" s="93">
        <f>SUM($AH102:$AM102)/SUM($AH$108:$AM$108)*'Capital Spending'!O$10*$AN$1</f>
        <v>0</v>
      </c>
      <c r="AT102" s="93">
        <f>SUM($AH102:$AM102)/SUM($AH$108:$AM$108)*'Capital Spending'!P$10*$AN$1</f>
        <v>0</v>
      </c>
      <c r="AU102" s="93">
        <f>SUM($AH102:$AM102)/SUM($AH$108:$AM$108)*'Capital Spending'!Q$10*$AN$1</f>
        <v>0</v>
      </c>
      <c r="AV102" s="93">
        <f>SUM($AH102:$AM102)/SUM($AH$108:$AM$108)*'Capital Spending'!R$10*$AN$1</f>
        <v>0</v>
      </c>
      <c r="AW102" s="93">
        <f>SUM($AH102:$AM102)/SUM($AH$108:$AM$108)*'Capital Spending'!S$10*$AN$1</f>
        <v>0</v>
      </c>
      <c r="AX102" s="93">
        <f>SUM($AH102:$AM102)/SUM($AH$108:$AM$108)*'Capital Spending'!T$10*$AN$1</f>
        <v>0</v>
      </c>
      <c r="AY102" s="93">
        <f>SUM($AH102:$AM102)/SUM($AH$108:$AM$108)*'Capital Spending'!U$10*$AN$1</f>
        <v>0</v>
      </c>
      <c r="AZ102" s="93">
        <f>SUM($AH102:$AM102)/SUM($AH$108:$AM$108)*'Capital Spending'!V$10*$AN$1</f>
        <v>0</v>
      </c>
      <c r="BA102" s="93">
        <f>SUM($AH102:$AM102)/SUM($AH$108:$AM$108)*'Capital Spending'!W$10*$AN$1</f>
        <v>0</v>
      </c>
      <c r="BB102" s="93">
        <f>SUM($AH102:$AM102)/SUM($AH$108:$AM$108)*'Capital Spending'!X$10*$AN$1</f>
        <v>0</v>
      </c>
      <c r="BC102" s="93">
        <f>SUM($AH102:$AM102)/SUM($AH$108:$AM$108)*'Capital Spending'!Y$10*$AN$1</f>
        <v>0</v>
      </c>
      <c r="BD102" s="93">
        <f>SUM($AH102:$AM102)/SUM($AH$108:$AM$108)*'Capital Spending'!Z$10*$AN$1</f>
        <v>0</v>
      </c>
      <c r="BE102" s="93">
        <f>SUM($AH102:$AM102)/SUM($AH$108:$AM$108)*'Capital Spending'!AA$10*$AN$1</f>
        <v>0</v>
      </c>
      <c r="BF102" s="93">
        <f>SUM($AH102:$AM102)/SUM($AH$108:$AM$108)*'Capital Spending'!AB$10*$AN$1</f>
        <v>0</v>
      </c>
      <c r="BG102" s="93">
        <f>SUM($AH102:$AM102)/SUM($AH$108:$AM$108)*'Capital Spending'!AC$10*$AN$1</f>
        <v>0</v>
      </c>
      <c r="BH102" s="93">
        <f>SUM($AH102:$AM102)/SUM($AH$108:$AM$108)*'Capital Spending'!AD$10*$AN$1</f>
        <v>0</v>
      </c>
      <c r="BI102" s="18"/>
      <c r="BJ102" s="101">
        <f t="shared" si="202"/>
        <v>0</v>
      </c>
      <c r="BK102" s="116">
        <f>0</f>
        <v>0</v>
      </c>
      <c r="BL102" s="116">
        <f>0</f>
        <v>0</v>
      </c>
      <c r="BM102" s="116">
        <f>0</f>
        <v>0</v>
      </c>
      <c r="BN102" s="116">
        <f>0</f>
        <v>0</v>
      </c>
      <c r="BO102" s="116">
        <f>0</f>
        <v>0</v>
      </c>
      <c r="BP102" s="116">
        <f>0</f>
        <v>0</v>
      </c>
      <c r="BQ102" s="51">
        <f t="shared" si="181"/>
        <v>0</v>
      </c>
      <c r="BR102" s="51">
        <f t="shared" si="182"/>
        <v>0</v>
      </c>
      <c r="BS102" s="51">
        <f t="shared" si="183"/>
        <v>0</v>
      </c>
      <c r="BT102" s="51">
        <f t="shared" si="184"/>
        <v>0</v>
      </c>
      <c r="BU102" s="51">
        <f t="shared" si="185"/>
        <v>0</v>
      </c>
      <c r="BV102" s="51">
        <f t="shared" si="186"/>
        <v>0</v>
      </c>
      <c r="BW102" s="51">
        <f t="shared" si="187"/>
        <v>0</v>
      </c>
      <c r="BX102" s="51">
        <f t="shared" si="188"/>
        <v>0</v>
      </c>
      <c r="BY102" s="51">
        <f t="shared" si="189"/>
        <v>0</v>
      </c>
      <c r="BZ102" s="51">
        <f t="shared" si="190"/>
        <v>0</v>
      </c>
      <c r="CA102" s="51">
        <f t="shared" si="191"/>
        <v>0</v>
      </c>
      <c r="CB102" s="51">
        <f t="shared" si="192"/>
        <v>0</v>
      </c>
      <c r="CC102" s="51">
        <f t="shared" si="193"/>
        <v>0</v>
      </c>
      <c r="CD102" s="51">
        <f t="shared" si="194"/>
        <v>0</v>
      </c>
      <c r="CE102" s="51">
        <f t="shared" si="195"/>
        <v>0</v>
      </c>
      <c r="CF102" s="51">
        <f t="shared" si="196"/>
        <v>0</v>
      </c>
      <c r="CG102" s="51">
        <f t="shared" si="197"/>
        <v>0</v>
      </c>
      <c r="CH102" s="51">
        <f t="shared" si="198"/>
        <v>0</v>
      </c>
      <c r="CI102" s="51">
        <f t="shared" si="199"/>
        <v>0</v>
      </c>
      <c r="CJ102" s="51">
        <f t="shared" si="200"/>
        <v>0</v>
      </c>
      <c r="CK102" s="51">
        <f t="shared" si="201"/>
        <v>0</v>
      </c>
      <c r="CL102" s="18"/>
      <c r="CM102" s="116">
        <f>0</f>
        <v>0</v>
      </c>
      <c r="CN102" s="116">
        <f>0</f>
        <v>0</v>
      </c>
      <c r="CO102" s="116">
        <f>0</f>
        <v>0</v>
      </c>
      <c r="CP102" s="116">
        <f>0</f>
        <v>0</v>
      </c>
      <c r="CQ102" s="116">
        <f>0</f>
        <v>0</v>
      </c>
      <c r="CR102" s="116">
        <f>0</f>
        <v>0</v>
      </c>
      <c r="CS102" s="17">
        <v>0</v>
      </c>
      <c r="CT102" s="17">
        <v>0</v>
      </c>
      <c r="CU102" s="17">
        <v>0</v>
      </c>
      <c r="CV102" s="17">
        <v>0</v>
      </c>
      <c r="CW102" s="17">
        <v>0</v>
      </c>
      <c r="CX102" s="17">
        <v>0</v>
      </c>
      <c r="CY102" s="18">
        <v>0</v>
      </c>
      <c r="CZ102" s="18">
        <v>0</v>
      </c>
      <c r="DA102" s="18">
        <v>0</v>
      </c>
      <c r="DB102" s="18">
        <v>0</v>
      </c>
      <c r="DC102" s="18">
        <v>0</v>
      </c>
      <c r="DD102" s="18">
        <v>0</v>
      </c>
      <c r="DE102" s="18">
        <v>0</v>
      </c>
      <c r="DF102" s="18">
        <v>0</v>
      </c>
      <c r="DG102" s="18">
        <v>0</v>
      </c>
      <c r="DH102" s="18">
        <v>0</v>
      </c>
      <c r="DI102" s="18">
        <v>0</v>
      </c>
      <c r="DJ102" s="18">
        <v>0</v>
      </c>
      <c r="DK102" s="18">
        <v>0</v>
      </c>
      <c r="DL102" s="18">
        <v>0</v>
      </c>
      <c r="DM102" s="18">
        <v>0</v>
      </c>
      <c r="DN102" s="18"/>
    </row>
    <row r="103" spans="1:118">
      <c r="A103" s="86">
        <v>39903</v>
      </c>
      <c r="B103" s="16" t="s">
        <v>23</v>
      </c>
      <c r="C103" s="51">
        <f t="shared" si="152"/>
        <v>28266.44</v>
      </c>
      <c r="D103" s="51">
        <f t="shared" si="153"/>
        <v>28266.44</v>
      </c>
      <c r="E103" s="100">
        <f>'[20]Asset End Balances'!P137</f>
        <v>28266.44</v>
      </c>
      <c r="F103" s="51">
        <f t="shared" si="154"/>
        <v>28266.44</v>
      </c>
      <c r="G103" s="51">
        <f t="shared" si="155"/>
        <v>28266.44</v>
      </c>
      <c r="H103" s="51">
        <f t="shared" si="156"/>
        <v>28266.44</v>
      </c>
      <c r="I103" s="51">
        <f t="shared" si="157"/>
        <v>28266.44</v>
      </c>
      <c r="J103" s="51">
        <f t="shared" si="158"/>
        <v>28266.44</v>
      </c>
      <c r="K103" s="51">
        <f t="shared" si="159"/>
        <v>28266.44</v>
      </c>
      <c r="L103" s="51">
        <f t="shared" si="160"/>
        <v>28266.44</v>
      </c>
      <c r="M103" s="51">
        <f t="shared" si="161"/>
        <v>28266.44</v>
      </c>
      <c r="N103" s="51">
        <f t="shared" si="162"/>
        <v>28266.44</v>
      </c>
      <c r="O103" s="51">
        <f t="shared" si="163"/>
        <v>28266.44</v>
      </c>
      <c r="P103" s="51">
        <f t="shared" si="164"/>
        <v>28266.44</v>
      </c>
      <c r="Q103" s="51">
        <f t="shared" si="165"/>
        <v>28266.44</v>
      </c>
      <c r="R103" s="51">
        <f t="shared" si="166"/>
        <v>28266.44</v>
      </c>
      <c r="S103" s="51">
        <f t="shared" si="167"/>
        <v>28266.44</v>
      </c>
      <c r="T103" s="51">
        <f t="shared" si="168"/>
        <v>28266.44</v>
      </c>
      <c r="U103" s="51">
        <f t="shared" si="169"/>
        <v>28266.44</v>
      </c>
      <c r="V103" s="51">
        <f t="shared" si="170"/>
        <v>28266.44</v>
      </c>
      <c r="W103" s="51">
        <f t="shared" si="171"/>
        <v>28266.44</v>
      </c>
      <c r="X103" s="51">
        <f t="shared" si="172"/>
        <v>28266.44</v>
      </c>
      <c r="Y103" s="51">
        <f t="shared" si="173"/>
        <v>28266.44</v>
      </c>
      <c r="Z103" s="51">
        <f t="shared" si="174"/>
        <v>28266.44</v>
      </c>
      <c r="AA103" s="51">
        <f t="shared" si="175"/>
        <v>28266.44</v>
      </c>
      <c r="AB103" s="51">
        <f t="shared" si="176"/>
        <v>28266.44</v>
      </c>
      <c r="AC103" s="51">
        <f t="shared" si="177"/>
        <v>28266.44</v>
      </c>
      <c r="AD103" s="51">
        <f t="shared" si="178"/>
        <v>28266.44</v>
      </c>
      <c r="AE103" s="51">
        <f t="shared" si="179"/>
        <v>28266.44</v>
      </c>
      <c r="AF103" s="51">
        <f t="shared" si="180"/>
        <v>28266.44</v>
      </c>
      <c r="AH103" s="100">
        <f>[20]Additions!Q137</f>
        <v>0</v>
      </c>
      <c r="AI103" s="100">
        <f>[20]Additions!R137</f>
        <v>0</v>
      </c>
      <c r="AJ103" s="100">
        <f>[20]Additions!S137</f>
        <v>0</v>
      </c>
      <c r="AK103" s="100">
        <f>[20]Additions!T137</f>
        <v>0</v>
      </c>
      <c r="AL103" s="100">
        <f>[20]Additions!U137</f>
        <v>0</v>
      </c>
      <c r="AM103" s="100">
        <f>[20]Additions!V137</f>
        <v>0</v>
      </c>
      <c r="AN103" s="93">
        <f>SUM($AH103:$AM103)/SUM($AH$108:$AM$108)*'Capital Spending'!J$10*$AN$1</f>
        <v>0</v>
      </c>
      <c r="AO103" s="93">
        <f>SUM($AH103:$AM103)/SUM($AH$108:$AM$108)*'Capital Spending'!K$10*$AN$1</f>
        <v>0</v>
      </c>
      <c r="AP103" s="93">
        <f>SUM($AH103:$AM103)/SUM($AH$108:$AM$108)*'Capital Spending'!L$10*$AN$1</f>
        <v>0</v>
      </c>
      <c r="AQ103" s="93">
        <f>SUM($AH103:$AM103)/SUM($AH$108:$AM$108)*'Capital Spending'!M$10*$AN$1</f>
        <v>0</v>
      </c>
      <c r="AR103" s="93">
        <f>SUM($AH103:$AM103)/SUM($AH$108:$AM$108)*'Capital Spending'!N$10*$AN$1</f>
        <v>0</v>
      </c>
      <c r="AS103" s="93">
        <f>SUM($AH103:$AM103)/SUM($AH$108:$AM$108)*'Capital Spending'!O$10*$AN$1</f>
        <v>0</v>
      </c>
      <c r="AT103" s="93">
        <f>SUM($AH103:$AM103)/SUM($AH$108:$AM$108)*'Capital Spending'!P$10*$AN$1</f>
        <v>0</v>
      </c>
      <c r="AU103" s="93">
        <f>SUM($AH103:$AM103)/SUM($AH$108:$AM$108)*'Capital Spending'!Q$10*$AN$1</f>
        <v>0</v>
      </c>
      <c r="AV103" s="93">
        <f>SUM($AH103:$AM103)/SUM($AH$108:$AM$108)*'Capital Spending'!R$10*$AN$1</f>
        <v>0</v>
      </c>
      <c r="AW103" s="93">
        <f>SUM($AH103:$AM103)/SUM($AH$108:$AM$108)*'Capital Spending'!S$10*$AN$1</f>
        <v>0</v>
      </c>
      <c r="AX103" s="93">
        <f>SUM($AH103:$AM103)/SUM($AH$108:$AM$108)*'Capital Spending'!T$10*$AN$1</f>
        <v>0</v>
      </c>
      <c r="AY103" s="93">
        <f>SUM($AH103:$AM103)/SUM($AH$108:$AM$108)*'Capital Spending'!U$10*$AN$1</f>
        <v>0</v>
      </c>
      <c r="AZ103" s="93">
        <f>SUM($AH103:$AM103)/SUM($AH$108:$AM$108)*'Capital Spending'!V$10*$AN$1</f>
        <v>0</v>
      </c>
      <c r="BA103" s="93">
        <f>SUM($AH103:$AM103)/SUM($AH$108:$AM$108)*'Capital Spending'!W$10*$AN$1</f>
        <v>0</v>
      </c>
      <c r="BB103" s="93">
        <f>SUM($AH103:$AM103)/SUM($AH$108:$AM$108)*'Capital Spending'!X$10*$AN$1</f>
        <v>0</v>
      </c>
      <c r="BC103" s="93">
        <f>SUM($AH103:$AM103)/SUM($AH$108:$AM$108)*'Capital Spending'!Y$10*$AN$1</f>
        <v>0</v>
      </c>
      <c r="BD103" s="93">
        <f>SUM($AH103:$AM103)/SUM($AH$108:$AM$108)*'Capital Spending'!Z$10*$AN$1</f>
        <v>0</v>
      </c>
      <c r="BE103" s="93">
        <f>SUM($AH103:$AM103)/SUM($AH$108:$AM$108)*'Capital Spending'!AA$10*$AN$1</f>
        <v>0</v>
      </c>
      <c r="BF103" s="93">
        <f>SUM($AH103:$AM103)/SUM($AH$108:$AM$108)*'Capital Spending'!AB$10*$AN$1</f>
        <v>0</v>
      </c>
      <c r="BG103" s="93">
        <f>SUM($AH103:$AM103)/SUM($AH$108:$AM$108)*'Capital Spending'!AC$10*$AN$1</f>
        <v>0</v>
      </c>
      <c r="BH103" s="93">
        <f>SUM($AH103:$AM103)/SUM($AH$108:$AM$108)*'Capital Spending'!AD$10*$AN$1</f>
        <v>0</v>
      </c>
      <c r="BI103" s="18"/>
      <c r="BJ103" s="101">
        <f t="shared" si="202"/>
        <v>0</v>
      </c>
      <c r="BK103" s="100">
        <f>'[20]Asset Retirements'!Q137</f>
        <v>0</v>
      </c>
      <c r="BL103" s="100">
        <f>'[20]Asset Retirements'!R137</f>
        <v>0</v>
      </c>
      <c r="BM103" s="100">
        <f>'[20]Asset Retirements'!S137</f>
        <v>0</v>
      </c>
      <c r="BN103" s="100">
        <f>'[20]Asset Retirements'!T137</f>
        <v>0</v>
      </c>
      <c r="BO103" s="100">
        <f>'[20]Asset Retirements'!U137</f>
        <v>0</v>
      </c>
      <c r="BP103" s="100">
        <f>'[20]Asset Retirements'!V137</f>
        <v>0</v>
      </c>
      <c r="BQ103" s="51">
        <f t="shared" si="181"/>
        <v>0</v>
      </c>
      <c r="BR103" s="51">
        <f t="shared" si="182"/>
        <v>0</v>
      </c>
      <c r="BS103" s="51">
        <f t="shared" si="183"/>
        <v>0</v>
      </c>
      <c r="BT103" s="51">
        <f t="shared" si="184"/>
        <v>0</v>
      </c>
      <c r="BU103" s="51">
        <f t="shared" si="185"/>
        <v>0</v>
      </c>
      <c r="BV103" s="51">
        <f t="shared" si="186"/>
        <v>0</v>
      </c>
      <c r="BW103" s="51">
        <f t="shared" si="187"/>
        <v>0</v>
      </c>
      <c r="BX103" s="51">
        <f t="shared" si="188"/>
        <v>0</v>
      </c>
      <c r="BY103" s="51">
        <f t="shared" si="189"/>
        <v>0</v>
      </c>
      <c r="BZ103" s="51">
        <f t="shared" si="190"/>
        <v>0</v>
      </c>
      <c r="CA103" s="51">
        <f t="shared" si="191"/>
        <v>0</v>
      </c>
      <c r="CB103" s="51">
        <f t="shared" si="192"/>
        <v>0</v>
      </c>
      <c r="CC103" s="51">
        <f t="shared" si="193"/>
        <v>0</v>
      </c>
      <c r="CD103" s="51">
        <f t="shared" si="194"/>
        <v>0</v>
      </c>
      <c r="CE103" s="51">
        <f t="shared" si="195"/>
        <v>0</v>
      </c>
      <c r="CF103" s="51">
        <f t="shared" si="196"/>
        <v>0</v>
      </c>
      <c r="CG103" s="51">
        <f t="shared" si="197"/>
        <v>0</v>
      </c>
      <c r="CH103" s="51">
        <f t="shared" si="198"/>
        <v>0</v>
      </c>
      <c r="CI103" s="51">
        <f t="shared" si="199"/>
        <v>0</v>
      </c>
      <c r="CJ103" s="51">
        <f t="shared" si="200"/>
        <v>0</v>
      </c>
      <c r="CK103" s="51">
        <f t="shared" si="201"/>
        <v>0</v>
      </c>
      <c r="CL103" s="18"/>
      <c r="CM103" s="100">
        <f>'[20]Assset Transfers Adjustments'!Q137</f>
        <v>0</v>
      </c>
      <c r="CN103" s="100">
        <f>'[20]Assset Transfers Adjustments'!R137</f>
        <v>0</v>
      </c>
      <c r="CO103" s="100">
        <f>'[20]Assset Transfers Adjustments'!S137</f>
        <v>0</v>
      </c>
      <c r="CP103" s="100">
        <f>'[20]Assset Transfers Adjustments'!T137</f>
        <v>0</v>
      </c>
      <c r="CQ103" s="100">
        <f>'[20]Assset Transfers Adjustments'!U137</f>
        <v>0</v>
      </c>
      <c r="CR103" s="100">
        <f>'[20]Assset Transfers Adjustments'!V137</f>
        <v>0</v>
      </c>
      <c r="CS103" s="17">
        <v>0</v>
      </c>
      <c r="CT103" s="17">
        <v>0</v>
      </c>
      <c r="CU103" s="17">
        <v>0</v>
      </c>
      <c r="CV103" s="17">
        <v>0</v>
      </c>
      <c r="CW103" s="17">
        <v>0</v>
      </c>
      <c r="CX103" s="17">
        <v>0</v>
      </c>
      <c r="CY103" s="18">
        <v>0</v>
      </c>
      <c r="CZ103" s="18">
        <v>0</v>
      </c>
      <c r="DA103" s="18">
        <v>0</v>
      </c>
      <c r="DB103" s="18">
        <v>0</v>
      </c>
      <c r="DC103" s="18">
        <v>0</v>
      </c>
      <c r="DD103" s="18">
        <v>0</v>
      </c>
      <c r="DE103" s="18">
        <v>0</v>
      </c>
      <c r="DF103" s="18">
        <v>0</v>
      </c>
      <c r="DG103" s="18">
        <v>0</v>
      </c>
      <c r="DH103" s="18">
        <v>0</v>
      </c>
      <c r="DI103" s="18">
        <v>0</v>
      </c>
      <c r="DJ103" s="18">
        <v>0</v>
      </c>
      <c r="DK103" s="18">
        <v>0</v>
      </c>
      <c r="DL103" s="18">
        <v>0</v>
      </c>
      <c r="DM103" s="18">
        <v>0</v>
      </c>
      <c r="DN103" s="18"/>
    </row>
    <row r="104" spans="1:118">
      <c r="A104" s="86">
        <v>39906</v>
      </c>
      <c r="B104" s="16" t="s">
        <v>26</v>
      </c>
      <c r="C104" s="51">
        <f t="shared" si="152"/>
        <v>6677.6192307692299</v>
      </c>
      <c r="D104" s="51">
        <f t="shared" si="153"/>
        <v>0</v>
      </c>
      <c r="E104" s="100">
        <f>'[20]Asset End Balances'!P138</f>
        <v>28936.35</v>
      </c>
      <c r="F104" s="51">
        <f t="shared" si="154"/>
        <v>28936.35</v>
      </c>
      <c r="G104" s="51">
        <f t="shared" si="155"/>
        <v>28936.35</v>
      </c>
      <c r="H104" s="51">
        <f t="shared" si="156"/>
        <v>0</v>
      </c>
      <c r="I104" s="51">
        <f t="shared" si="157"/>
        <v>0</v>
      </c>
      <c r="J104" s="51">
        <f t="shared" si="158"/>
        <v>0</v>
      </c>
      <c r="K104" s="51">
        <f t="shared" si="159"/>
        <v>0</v>
      </c>
      <c r="L104" s="51">
        <f t="shared" si="160"/>
        <v>0</v>
      </c>
      <c r="M104" s="51">
        <f t="shared" si="161"/>
        <v>0</v>
      </c>
      <c r="N104" s="51">
        <f t="shared" si="162"/>
        <v>0</v>
      </c>
      <c r="O104" s="51">
        <f t="shared" si="163"/>
        <v>0</v>
      </c>
      <c r="P104" s="51">
        <f t="shared" si="164"/>
        <v>0</v>
      </c>
      <c r="Q104" s="51">
        <f t="shared" si="165"/>
        <v>0</v>
      </c>
      <c r="R104" s="51">
        <f t="shared" si="166"/>
        <v>0</v>
      </c>
      <c r="S104" s="51">
        <f t="shared" si="167"/>
        <v>0</v>
      </c>
      <c r="T104" s="51">
        <f t="shared" si="168"/>
        <v>0</v>
      </c>
      <c r="U104" s="51">
        <f t="shared" si="169"/>
        <v>0</v>
      </c>
      <c r="V104" s="51">
        <f t="shared" si="170"/>
        <v>0</v>
      </c>
      <c r="W104" s="51">
        <f t="shared" si="171"/>
        <v>0</v>
      </c>
      <c r="X104" s="51">
        <f t="shared" si="172"/>
        <v>0</v>
      </c>
      <c r="Y104" s="51">
        <f t="shared" si="173"/>
        <v>0</v>
      </c>
      <c r="Z104" s="51">
        <f t="shared" si="174"/>
        <v>0</v>
      </c>
      <c r="AA104" s="51">
        <f t="shared" si="175"/>
        <v>0</v>
      </c>
      <c r="AB104" s="51">
        <f t="shared" si="176"/>
        <v>0</v>
      </c>
      <c r="AC104" s="51">
        <f t="shared" si="177"/>
        <v>0</v>
      </c>
      <c r="AD104" s="51">
        <f t="shared" si="178"/>
        <v>0</v>
      </c>
      <c r="AE104" s="51">
        <f t="shared" si="179"/>
        <v>0</v>
      </c>
      <c r="AF104" s="51">
        <f t="shared" si="180"/>
        <v>0</v>
      </c>
      <c r="AH104" s="100">
        <f>[20]Additions!Q138</f>
        <v>0</v>
      </c>
      <c r="AI104" s="100">
        <f>[20]Additions!R138</f>
        <v>0</v>
      </c>
      <c r="AJ104" s="100">
        <f>[20]Additions!S138</f>
        <v>0</v>
      </c>
      <c r="AK104" s="100">
        <f>[20]Additions!T138</f>
        <v>0</v>
      </c>
      <c r="AL104" s="100">
        <f>[20]Additions!U138</f>
        <v>0</v>
      </c>
      <c r="AM104" s="100">
        <f>[20]Additions!V138</f>
        <v>0</v>
      </c>
      <c r="AN104" s="93">
        <f>SUM($AH104:$AM104)/SUM($AH$108:$AM$108)*'Capital Spending'!J$10*$AN$1</f>
        <v>0</v>
      </c>
      <c r="AO104" s="93">
        <f>SUM($AH104:$AM104)/SUM($AH$108:$AM$108)*'Capital Spending'!K$10*$AN$1</f>
        <v>0</v>
      </c>
      <c r="AP104" s="93">
        <f>SUM($AH104:$AM104)/SUM($AH$108:$AM$108)*'Capital Spending'!L$10*$AN$1</f>
        <v>0</v>
      </c>
      <c r="AQ104" s="93">
        <f>SUM($AH104:$AM104)/SUM($AH$108:$AM$108)*'Capital Spending'!M$10*$AN$1</f>
        <v>0</v>
      </c>
      <c r="AR104" s="93">
        <f>SUM($AH104:$AM104)/SUM($AH$108:$AM$108)*'Capital Spending'!N$10*$AN$1</f>
        <v>0</v>
      </c>
      <c r="AS104" s="93">
        <f>SUM($AH104:$AM104)/SUM($AH$108:$AM$108)*'Capital Spending'!O$10*$AN$1</f>
        <v>0</v>
      </c>
      <c r="AT104" s="93">
        <f>SUM($AH104:$AM104)/SUM($AH$108:$AM$108)*'Capital Spending'!P$10*$AN$1</f>
        <v>0</v>
      </c>
      <c r="AU104" s="93">
        <f>SUM($AH104:$AM104)/SUM($AH$108:$AM$108)*'Capital Spending'!Q$10*$AN$1</f>
        <v>0</v>
      </c>
      <c r="AV104" s="93">
        <f>SUM($AH104:$AM104)/SUM($AH$108:$AM$108)*'Capital Spending'!R$10*$AN$1</f>
        <v>0</v>
      </c>
      <c r="AW104" s="93">
        <f>SUM($AH104:$AM104)/SUM($AH$108:$AM$108)*'Capital Spending'!S$10*$AN$1</f>
        <v>0</v>
      </c>
      <c r="AX104" s="93">
        <f>SUM($AH104:$AM104)/SUM($AH$108:$AM$108)*'Capital Spending'!T$10*$AN$1</f>
        <v>0</v>
      </c>
      <c r="AY104" s="93">
        <f>SUM($AH104:$AM104)/SUM($AH$108:$AM$108)*'Capital Spending'!U$10*$AN$1</f>
        <v>0</v>
      </c>
      <c r="AZ104" s="93">
        <f>SUM($AH104:$AM104)/SUM($AH$108:$AM$108)*'Capital Spending'!V$10*$AN$1</f>
        <v>0</v>
      </c>
      <c r="BA104" s="93">
        <f>SUM($AH104:$AM104)/SUM($AH$108:$AM$108)*'Capital Spending'!W$10*$AN$1</f>
        <v>0</v>
      </c>
      <c r="BB104" s="93">
        <f>SUM($AH104:$AM104)/SUM($AH$108:$AM$108)*'Capital Spending'!X$10*$AN$1</f>
        <v>0</v>
      </c>
      <c r="BC104" s="93">
        <f>SUM($AH104:$AM104)/SUM($AH$108:$AM$108)*'Capital Spending'!Y$10*$AN$1</f>
        <v>0</v>
      </c>
      <c r="BD104" s="93">
        <f>SUM($AH104:$AM104)/SUM($AH$108:$AM$108)*'Capital Spending'!Z$10*$AN$1</f>
        <v>0</v>
      </c>
      <c r="BE104" s="93">
        <f>SUM($AH104:$AM104)/SUM($AH$108:$AM$108)*'Capital Spending'!AA$10*$AN$1</f>
        <v>0</v>
      </c>
      <c r="BF104" s="93">
        <f>SUM($AH104:$AM104)/SUM($AH$108:$AM$108)*'Capital Spending'!AB$10*$AN$1</f>
        <v>0</v>
      </c>
      <c r="BG104" s="93">
        <f>SUM($AH104:$AM104)/SUM($AH$108:$AM$108)*'Capital Spending'!AC$10*$AN$1</f>
        <v>0</v>
      </c>
      <c r="BH104" s="93">
        <f>SUM($AH104:$AM104)/SUM($AH$108:$AM$108)*'Capital Spending'!AD$10*$AN$1</f>
        <v>0</v>
      </c>
      <c r="BI104" s="18"/>
      <c r="BJ104" s="101">
        <f t="shared" si="202"/>
        <v>0</v>
      </c>
      <c r="BK104" s="100">
        <f>'[20]Asset Retirements'!Q138</f>
        <v>0</v>
      </c>
      <c r="BL104" s="100">
        <f>'[20]Asset Retirements'!R138</f>
        <v>0</v>
      </c>
      <c r="BM104" s="100">
        <f>'[20]Asset Retirements'!S138</f>
        <v>-28936.35</v>
      </c>
      <c r="BN104" s="100">
        <f>'[20]Asset Retirements'!T138</f>
        <v>0</v>
      </c>
      <c r="BO104" s="100">
        <f>'[20]Asset Retirements'!U138</f>
        <v>0</v>
      </c>
      <c r="BP104" s="100">
        <f>'[20]Asset Retirements'!V138</f>
        <v>0</v>
      </c>
      <c r="BQ104" s="51">
        <f t="shared" si="181"/>
        <v>0</v>
      </c>
      <c r="BR104" s="51">
        <f t="shared" si="182"/>
        <v>0</v>
      </c>
      <c r="BS104" s="51">
        <f t="shared" si="183"/>
        <v>0</v>
      </c>
      <c r="BT104" s="51">
        <f t="shared" si="184"/>
        <v>0</v>
      </c>
      <c r="BU104" s="51">
        <f t="shared" si="185"/>
        <v>0</v>
      </c>
      <c r="BV104" s="51">
        <f t="shared" si="186"/>
        <v>0</v>
      </c>
      <c r="BW104" s="51">
        <f t="shared" si="187"/>
        <v>0</v>
      </c>
      <c r="BX104" s="51">
        <f t="shared" si="188"/>
        <v>0</v>
      </c>
      <c r="BY104" s="51">
        <f t="shared" si="189"/>
        <v>0</v>
      </c>
      <c r="BZ104" s="51">
        <f t="shared" si="190"/>
        <v>0</v>
      </c>
      <c r="CA104" s="51">
        <f t="shared" si="191"/>
        <v>0</v>
      </c>
      <c r="CB104" s="51">
        <f t="shared" si="192"/>
        <v>0</v>
      </c>
      <c r="CC104" s="51">
        <f t="shared" si="193"/>
        <v>0</v>
      </c>
      <c r="CD104" s="51">
        <f t="shared" si="194"/>
        <v>0</v>
      </c>
      <c r="CE104" s="51">
        <f t="shared" si="195"/>
        <v>0</v>
      </c>
      <c r="CF104" s="51">
        <f t="shared" si="196"/>
        <v>0</v>
      </c>
      <c r="CG104" s="51">
        <f t="shared" si="197"/>
        <v>0</v>
      </c>
      <c r="CH104" s="51">
        <f t="shared" si="198"/>
        <v>0</v>
      </c>
      <c r="CI104" s="51">
        <f t="shared" si="199"/>
        <v>0</v>
      </c>
      <c r="CJ104" s="51">
        <f t="shared" si="200"/>
        <v>0</v>
      </c>
      <c r="CK104" s="51">
        <f t="shared" si="201"/>
        <v>0</v>
      </c>
      <c r="CL104" s="18"/>
      <c r="CM104" s="100">
        <f>'[20]Assset Transfers Adjustments'!Q138</f>
        <v>0</v>
      </c>
      <c r="CN104" s="100">
        <f>'[20]Assset Transfers Adjustments'!R138</f>
        <v>0</v>
      </c>
      <c r="CO104" s="100">
        <f>'[20]Assset Transfers Adjustments'!S138</f>
        <v>0</v>
      </c>
      <c r="CP104" s="100">
        <f>'[20]Assset Transfers Adjustments'!T138</f>
        <v>0</v>
      </c>
      <c r="CQ104" s="100">
        <f>'[20]Assset Transfers Adjustments'!U138</f>
        <v>0</v>
      </c>
      <c r="CR104" s="100">
        <f>'[20]Assset Transfers Adjustments'!V138</f>
        <v>0</v>
      </c>
      <c r="CS104" s="17">
        <v>0</v>
      </c>
      <c r="CT104" s="17">
        <v>0</v>
      </c>
      <c r="CU104" s="17">
        <v>0</v>
      </c>
      <c r="CV104" s="17">
        <v>0</v>
      </c>
      <c r="CW104" s="17">
        <v>0</v>
      </c>
      <c r="CX104" s="17">
        <v>0</v>
      </c>
      <c r="CY104" s="18">
        <v>0</v>
      </c>
      <c r="CZ104" s="18">
        <v>0</v>
      </c>
      <c r="DA104" s="18">
        <v>0</v>
      </c>
      <c r="DB104" s="18">
        <v>0</v>
      </c>
      <c r="DC104" s="18">
        <v>0</v>
      </c>
      <c r="DD104" s="18">
        <v>0</v>
      </c>
      <c r="DE104" s="18">
        <v>0</v>
      </c>
      <c r="DF104" s="18">
        <v>0</v>
      </c>
      <c r="DG104" s="18">
        <v>0</v>
      </c>
      <c r="DH104" s="18">
        <v>0</v>
      </c>
      <c r="DI104" s="18">
        <v>0</v>
      </c>
      <c r="DJ104" s="18">
        <v>0</v>
      </c>
      <c r="DK104" s="18">
        <v>0</v>
      </c>
      <c r="DL104" s="18">
        <v>0</v>
      </c>
      <c r="DM104" s="18">
        <v>0</v>
      </c>
      <c r="DN104" s="18"/>
    </row>
    <row r="105" spans="1:118">
      <c r="A105" s="86">
        <v>39907</v>
      </c>
      <c r="B105" s="16" t="s">
        <v>27</v>
      </c>
      <c r="C105" s="51">
        <f t="shared" si="152"/>
        <v>78585.679999999964</v>
      </c>
      <c r="D105" s="51">
        <f t="shared" si="153"/>
        <v>78585.679999999964</v>
      </c>
      <c r="E105" s="100">
        <f>'[20]Asset End Balances'!P139</f>
        <v>78585.679999999993</v>
      </c>
      <c r="F105" s="51">
        <f t="shared" si="154"/>
        <v>78585.679999999993</v>
      </c>
      <c r="G105" s="51">
        <f t="shared" si="155"/>
        <v>78585.679999999993</v>
      </c>
      <c r="H105" s="51">
        <f t="shared" si="156"/>
        <v>78585.679999999993</v>
      </c>
      <c r="I105" s="51">
        <f t="shared" si="157"/>
        <v>78585.679999999993</v>
      </c>
      <c r="J105" s="51">
        <f t="shared" si="158"/>
        <v>78585.679999999993</v>
      </c>
      <c r="K105" s="51">
        <f t="shared" si="159"/>
        <v>78585.679999999993</v>
      </c>
      <c r="L105" s="51">
        <f t="shared" si="160"/>
        <v>78585.679999999993</v>
      </c>
      <c r="M105" s="51">
        <f t="shared" si="161"/>
        <v>78585.679999999993</v>
      </c>
      <c r="N105" s="51">
        <f t="shared" si="162"/>
        <v>78585.679999999993</v>
      </c>
      <c r="O105" s="51">
        <f t="shared" si="163"/>
        <v>78585.679999999993</v>
      </c>
      <c r="P105" s="51">
        <f t="shared" si="164"/>
        <v>78585.679999999993</v>
      </c>
      <c r="Q105" s="51">
        <f t="shared" si="165"/>
        <v>78585.679999999993</v>
      </c>
      <c r="R105" s="51">
        <f t="shared" si="166"/>
        <v>78585.679999999993</v>
      </c>
      <c r="S105" s="51">
        <f t="shared" si="167"/>
        <v>78585.679999999993</v>
      </c>
      <c r="T105" s="51">
        <f t="shared" si="168"/>
        <v>78585.679999999993</v>
      </c>
      <c r="U105" s="51">
        <f t="shared" si="169"/>
        <v>78585.679999999993</v>
      </c>
      <c r="V105" s="51">
        <f t="shared" si="170"/>
        <v>78585.679999999993</v>
      </c>
      <c r="W105" s="51">
        <f t="shared" si="171"/>
        <v>78585.679999999993</v>
      </c>
      <c r="X105" s="51">
        <f t="shared" si="172"/>
        <v>78585.679999999993</v>
      </c>
      <c r="Y105" s="51">
        <f t="shared" si="173"/>
        <v>78585.679999999993</v>
      </c>
      <c r="Z105" s="51">
        <f t="shared" si="174"/>
        <v>78585.679999999993</v>
      </c>
      <c r="AA105" s="51">
        <f t="shared" si="175"/>
        <v>78585.679999999993</v>
      </c>
      <c r="AB105" s="51">
        <f t="shared" si="176"/>
        <v>78585.679999999993</v>
      </c>
      <c r="AC105" s="51">
        <f t="shared" si="177"/>
        <v>78585.679999999993</v>
      </c>
      <c r="AD105" s="51">
        <f t="shared" si="178"/>
        <v>78585.679999999993</v>
      </c>
      <c r="AE105" s="51">
        <f t="shared" si="179"/>
        <v>78585.679999999993</v>
      </c>
      <c r="AF105" s="51">
        <f t="shared" si="180"/>
        <v>78585.679999999993</v>
      </c>
      <c r="AH105" s="100">
        <f>[20]Additions!Q139</f>
        <v>0</v>
      </c>
      <c r="AI105" s="100">
        <f>[20]Additions!R139</f>
        <v>0</v>
      </c>
      <c r="AJ105" s="100">
        <f>[20]Additions!S139</f>
        <v>0</v>
      </c>
      <c r="AK105" s="100">
        <f>[20]Additions!T139</f>
        <v>0</v>
      </c>
      <c r="AL105" s="100">
        <f>[20]Additions!U139</f>
        <v>0</v>
      </c>
      <c r="AM105" s="100">
        <f>[20]Additions!V139</f>
        <v>0</v>
      </c>
      <c r="AN105" s="93">
        <f>SUM($AH105:$AM105)/SUM($AH$108:$AM$108)*'Capital Spending'!J$10*$AN$1</f>
        <v>0</v>
      </c>
      <c r="AO105" s="93">
        <f>SUM($AH105:$AM105)/SUM($AH$108:$AM$108)*'Capital Spending'!K$10*$AN$1</f>
        <v>0</v>
      </c>
      <c r="AP105" s="93">
        <f>SUM($AH105:$AM105)/SUM($AH$108:$AM$108)*'Capital Spending'!L$10*$AN$1</f>
        <v>0</v>
      </c>
      <c r="AQ105" s="93">
        <f>SUM($AH105:$AM105)/SUM($AH$108:$AM$108)*'Capital Spending'!M$10*$AN$1</f>
        <v>0</v>
      </c>
      <c r="AR105" s="93">
        <f>SUM($AH105:$AM105)/SUM($AH$108:$AM$108)*'Capital Spending'!N$10*$AN$1</f>
        <v>0</v>
      </c>
      <c r="AS105" s="93">
        <f>SUM($AH105:$AM105)/SUM($AH$108:$AM$108)*'Capital Spending'!O$10*$AN$1</f>
        <v>0</v>
      </c>
      <c r="AT105" s="93">
        <f>SUM($AH105:$AM105)/SUM($AH$108:$AM$108)*'Capital Spending'!P$10*$AN$1</f>
        <v>0</v>
      </c>
      <c r="AU105" s="93">
        <f>SUM($AH105:$AM105)/SUM($AH$108:$AM$108)*'Capital Spending'!Q$10*$AN$1</f>
        <v>0</v>
      </c>
      <c r="AV105" s="93">
        <f>SUM($AH105:$AM105)/SUM($AH$108:$AM$108)*'Capital Spending'!R$10*$AN$1</f>
        <v>0</v>
      </c>
      <c r="AW105" s="93">
        <f>SUM($AH105:$AM105)/SUM($AH$108:$AM$108)*'Capital Spending'!S$10*$AN$1</f>
        <v>0</v>
      </c>
      <c r="AX105" s="93">
        <f>SUM($AH105:$AM105)/SUM($AH$108:$AM$108)*'Capital Spending'!T$10*$AN$1</f>
        <v>0</v>
      </c>
      <c r="AY105" s="93">
        <f>SUM($AH105:$AM105)/SUM($AH$108:$AM$108)*'Capital Spending'!U$10*$AN$1</f>
        <v>0</v>
      </c>
      <c r="AZ105" s="93">
        <f>SUM($AH105:$AM105)/SUM($AH$108:$AM$108)*'Capital Spending'!V$10*$AN$1</f>
        <v>0</v>
      </c>
      <c r="BA105" s="93">
        <f>SUM($AH105:$AM105)/SUM($AH$108:$AM$108)*'Capital Spending'!W$10*$AN$1</f>
        <v>0</v>
      </c>
      <c r="BB105" s="93">
        <f>SUM($AH105:$AM105)/SUM($AH$108:$AM$108)*'Capital Spending'!X$10*$AN$1</f>
        <v>0</v>
      </c>
      <c r="BC105" s="93">
        <f>SUM($AH105:$AM105)/SUM($AH$108:$AM$108)*'Capital Spending'!Y$10*$AN$1</f>
        <v>0</v>
      </c>
      <c r="BD105" s="93">
        <f>SUM($AH105:$AM105)/SUM($AH$108:$AM$108)*'Capital Spending'!Z$10*$AN$1</f>
        <v>0</v>
      </c>
      <c r="BE105" s="93">
        <f>SUM($AH105:$AM105)/SUM($AH$108:$AM$108)*'Capital Spending'!AA$10*$AN$1</f>
        <v>0</v>
      </c>
      <c r="BF105" s="93">
        <f>SUM($AH105:$AM105)/SUM($AH$108:$AM$108)*'Capital Spending'!AB$10*$AN$1</f>
        <v>0</v>
      </c>
      <c r="BG105" s="93">
        <f>SUM($AH105:$AM105)/SUM($AH$108:$AM$108)*'Capital Spending'!AC$10*$AN$1</f>
        <v>0</v>
      </c>
      <c r="BH105" s="93">
        <f>SUM($AH105:$AM105)/SUM($AH$108:$AM$108)*'Capital Spending'!AD$10*$AN$1</f>
        <v>0</v>
      </c>
      <c r="BI105" s="18"/>
      <c r="BJ105" s="101">
        <f t="shared" si="202"/>
        <v>0</v>
      </c>
      <c r="BK105" s="100">
        <f>'[20]Asset Retirements'!Q139</f>
        <v>0</v>
      </c>
      <c r="BL105" s="100">
        <f>'[20]Asset Retirements'!R139</f>
        <v>0</v>
      </c>
      <c r="BM105" s="100">
        <f>'[20]Asset Retirements'!S139</f>
        <v>0</v>
      </c>
      <c r="BN105" s="100">
        <f>'[20]Asset Retirements'!T139</f>
        <v>0</v>
      </c>
      <c r="BO105" s="100">
        <f>'[20]Asset Retirements'!U139</f>
        <v>0</v>
      </c>
      <c r="BP105" s="100">
        <f>'[20]Asset Retirements'!V139</f>
        <v>0</v>
      </c>
      <c r="BQ105" s="51">
        <f t="shared" si="181"/>
        <v>0</v>
      </c>
      <c r="BR105" s="51">
        <f t="shared" si="182"/>
        <v>0</v>
      </c>
      <c r="BS105" s="51">
        <f t="shared" si="183"/>
        <v>0</v>
      </c>
      <c r="BT105" s="51">
        <f t="shared" si="184"/>
        <v>0</v>
      </c>
      <c r="BU105" s="51">
        <f t="shared" si="185"/>
        <v>0</v>
      </c>
      <c r="BV105" s="51">
        <f t="shared" si="186"/>
        <v>0</v>
      </c>
      <c r="BW105" s="51">
        <f t="shared" si="187"/>
        <v>0</v>
      </c>
      <c r="BX105" s="51">
        <f t="shared" si="188"/>
        <v>0</v>
      </c>
      <c r="BY105" s="51">
        <f t="shared" si="189"/>
        <v>0</v>
      </c>
      <c r="BZ105" s="51">
        <f t="shared" si="190"/>
        <v>0</v>
      </c>
      <c r="CA105" s="51">
        <f t="shared" si="191"/>
        <v>0</v>
      </c>
      <c r="CB105" s="51">
        <f t="shared" si="192"/>
        <v>0</v>
      </c>
      <c r="CC105" s="51">
        <f t="shared" si="193"/>
        <v>0</v>
      </c>
      <c r="CD105" s="51">
        <f t="shared" si="194"/>
        <v>0</v>
      </c>
      <c r="CE105" s="51">
        <f t="shared" si="195"/>
        <v>0</v>
      </c>
      <c r="CF105" s="51">
        <f t="shared" si="196"/>
        <v>0</v>
      </c>
      <c r="CG105" s="51">
        <f t="shared" si="197"/>
        <v>0</v>
      </c>
      <c r="CH105" s="51">
        <f t="shared" si="198"/>
        <v>0</v>
      </c>
      <c r="CI105" s="51">
        <f t="shared" si="199"/>
        <v>0</v>
      </c>
      <c r="CJ105" s="51">
        <f t="shared" si="200"/>
        <v>0</v>
      </c>
      <c r="CK105" s="51">
        <f t="shared" si="201"/>
        <v>0</v>
      </c>
      <c r="CL105" s="18"/>
      <c r="CM105" s="100">
        <f>'[20]Assset Transfers Adjustments'!Q139</f>
        <v>0</v>
      </c>
      <c r="CN105" s="100">
        <f>'[20]Assset Transfers Adjustments'!R139</f>
        <v>0</v>
      </c>
      <c r="CO105" s="100">
        <f>'[20]Assset Transfers Adjustments'!S139</f>
        <v>0</v>
      </c>
      <c r="CP105" s="100">
        <f>'[20]Assset Transfers Adjustments'!T139</f>
        <v>0</v>
      </c>
      <c r="CQ105" s="100">
        <f>'[20]Assset Transfers Adjustments'!U139</f>
        <v>0</v>
      </c>
      <c r="CR105" s="100">
        <f>'[20]Assset Transfers Adjustments'!V139</f>
        <v>0</v>
      </c>
      <c r="CS105" s="17">
        <v>0</v>
      </c>
      <c r="CT105" s="17">
        <v>0</v>
      </c>
      <c r="CU105" s="17">
        <v>0</v>
      </c>
      <c r="CV105" s="17">
        <v>0</v>
      </c>
      <c r="CW105" s="17">
        <v>0</v>
      </c>
      <c r="CX105" s="17">
        <v>0</v>
      </c>
      <c r="CY105" s="18">
        <v>0</v>
      </c>
      <c r="CZ105" s="18">
        <v>0</v>
      </c>
      <c r="DA105" s="18">
        <v>0</v>
      </c>
      <c r="DB105" s="18">
        <v>0</v>
      </c>
      <c r="DC105" s="18">
        <v>0</v>
      </c>
      <c r="DD105" s="18">
        <v>0</v>
      </c>
      <c r="DE105" s="18">
        <v>0</v>
      </c>
      <c r="DF105" s="18">
        <v>0</v>
      </c>
      <c r="DG105" s="18">
        <v>0</v>
      </c>
      <c r="DH105" s="18">
        <v>0</v>
      </c>
      <c r="DI105" s="18">
        <v>0</v>
      </c>
      <c r="DJ105" s="18">
        <v>0</v>
      </c>
      <c r="DK105" s="18">
        <v>0</v>
      </c>
      <c r="DL105" s="18">
        <v>0</v>
      </c>
      <c r="DM105" s="18">
        <v>0</v>
      </c>
      <c r="DN105" s="18"/>
    </row>
    <row r="106" spans="1:118">
      <c r="A106" s="86">
        <v>39908</v>
      </c>
      <c r="B106" s="16" t="s">
        <v>28</v>
      </c>
      <c r="C106" s="51">
        <f t="shared" si="152"/>
        <v>374175.09076923074</v>
      </c>
      <c r="D106" s="51">
        <f t="shared" si="153"/>
        <v>237874.81000000003</v>
      </c>
      <c r="E106" s="100">
        <f>'[20]Asset End Balances'!P140</f>
        <v>828509.36</v>
      </c>
      <c r="F106" s="51">
        <f t="shared" si="154"/>
        <v>828509.36</v>
      </c>
      <c r="G106" s="51">
        <f t="shared" si="155"/>
        <v>828509.36</v>
      </c>
      <c r="H106" s="51">
        <f t="shared" si="156"/>
        <v>237874.80999999994</v>
      </c>
      <c r="I106" s="51">
        <f t="shared" si="157"/>
        <v>237874.80999999994</v>
      </c>
      <c r="J106" s="51">
        <f t="shared" si="158"/>
        <v>237874.80999999994</v>
      </c>
      <c r="K106" s="51">
        <f t="shared" si="159"/>
        <v>237874.80999999994</v>
      </c>
      <c r="L106" s="51">
        <f t="shared" si="160"/>
        <v>237874.80999999994</v>
      </c>
      <c r="M106" s="51">
        <f t="shared" si="161"/>
        <v>237874.80999999994</v>
      </c>
      <c r="N106" s="51">
        <f t="shared" si="162"/>
        <v>237874.80999999994</v>
      </c>
      <c r="O106" s="51">
        <f t="shared" si="163"/>
        <v>237874.80999999994</v>
      </c>
      <c r="P106" s="51">
        <f t="shared" si="164"/>
        <v>237874.80999999994</v>
      </c>
      <c r="Q106" s="51">
        <f t="shared" si="165"/>
        <v>237874.80999999994</v>
      </c>
      <c r="R106" s="51">
        <f t="shared" si="166"/>
        <v>237874.80999999994</v>
      </c>
      <c r="S106" s="51">
        <f t="shared" si="167"/>
        <v>237874.80999999994</v>
      </c>
      <c r="T106" s="51">
        <f t="shared" si="168"/>
        <v>237874.80999999994</v>
      </c>
      <c r="U106" s="51">
        <f t="shared" si="169"/>
        <v>237874.80999999994</v>
      </c>
      <c r="V106" s="51">
        <f t="shared" si="170"/>
        <v>237874.80999999994</v>
      </c>
      <c r="W106" s="51">
        <f t="shared" si="171"/>
        <v>237874.80999999994</v>
      </c>
      <c r="X106" s="51">
        <f t="shared" si="172"/>
        <v>237874.80999999994</v>
      </c>
      <c r="Y106" s="51">
        <f t="shared" si="173"/>
        <v>237874.80999999994</v>
      </c>
      <c r="Z106" s="51">
        <f t="shared" si="174"/>
        <v>237874.80999999994</v>
      </c>
      <c r="AA106" s="51">
        <f t="shared" si="175"/>
        <v>237874.80999999994</v>
      </c>
      <c r="AB106" s="51">
        <f t="shared" si="176"/>
        <v>237874.80999999994</v>
      </c>
      <c r="AC106" s="51">
        <f t="shared" si="177"/>
        <v>237874.80999999994</v>
      </c>
      <c r="AD106" s="51">
        <f t="shared" si="178"/>
        <v>237874.80999999994</v>
      </c>
      <c r="AE106" s="51">
        <f t="shared" si="179"/>
        <v>237874.80999999994</v>
      </c>
      <c r="AF106" s="51">
        <f t="shared" si="180"/>
        <v>237874.80999999994</v>
      </c>
      <c r="AH106" s="100">
        <f>[20]Additions!Q140</f>
        <v>0</v>
      </c>
      <c r="AI106" s="100">
        <f>[20]Additions!R140</f>
        <v>0</v>
      </c>
      <c r="AJ106" s="100">
        <f>[20]Additions!S140</f>
        <v>0</v>
      </c>
      <c r="AK106" s="100">
        <f>[20]Additions!T140</f>
        <v>0</v>
      </c>
      <c r="AL106" s="100">
        <f>[20]Additions!U140</f>
        <v>0</v>
      </c>
      <c r="AM106" s="100">
        <f>[20]Additions!V140</f>
        <v>0</v>
      </c>
      <c r="AN106" s="93">
        <f>SUM($AH106:$AM106)/SUM($AH$108:$AM$108)*'Capital Spending'!J$10*$AN$1</f>
        <v>0</v>
      </c>
      <c r="AO106" s="93">
        <f>SUM($AH106:$AM106)/SUM($AH$108:$AM$108)*'Capital Spending'!K$10*$AN$1</f>
        <v>0</v>
      </c>
      <c r="AP106" s="93">
        <f>SUM($AH106:$AM106)/SUM($AH$108:$AM$108)*'Capital Spending'!L$10*$AN$1</f>
        <v>0</v>
      </c>
      <c r="AQ106" s="93">
        <f>SUM($AH106:$AM106)/SUM($AH$108:$AM$108)*'Capital Spending'!M$10*$AN$1</f>
        <v>0</v>
      </c>
      <c r="AR106" s="93">
        <f>SUM($AH106:$AM106)/SUM($AH$108:$AM$108)*'Capital Spending'!N$10*$AN$1</f>
        <v>0</v>
      </c>
      <c r="AS106" s="93">
        <f>SUM($AH106:$AM106)/SUM($AH$108:$AM$108)*'Capital Spending'!O$10*$AN$1</f>
        <v>0</v>
      </c>
      <c r="AT106" s="93">
        <f>SUM($AH106:$AM106)/SUM($AH$108:$AM$108)*'Capital Spending'!P$10*$AN$1</f>
        <v>0</v>
      </c>
      <c r="AU106" s="93">
        <f>SUM($AH106:$AM106)/SUM($AH$108:$AM$108)*'Capital Spending'!Q$10*$AN$1</f>
        <v>0</v>
      </c>
      <c r="AV106" s="93">
        <f>SUM($AH106:$AM106)/SUM($AH$108:$AM$108)*'Capital Spending'!R$10*$AN$1</f>
        <v>0</v>
      </c>
      <c r="AW106" s="93">
        <f>SUM($AH106:$AM106)/SUM($AH$108:$AM$108)*'Capital Spending'!S$10*$AN$1</f>
        <v>0</v>
      </c>
      <c r="AX106" s="93">
        <f>SUM($AH106:$AM106)/SUM($AH$108:$AM$108)*'Capital Spending'!T$10*$AN$1</f>
        <v>0</v>
      </c>
      <c r="AY106" s="93">
        <f>SUM($AH106:$AM106)/SUM($AH$108:$AM$108)*'Capital Spending'!U$10*$AN$1</f>
        <v>0</v>
      </c>
      <c r="AZ106" s="93">
        <f>SUM($AH106:$AM106)/SUM($AH$108:$AM$108)*'Capital Spending'!V$10*$AN$1</f>
        <v>0</v>
      </c>
      <c r="BA106" s="93">
        <f>SUM($AH106:$AM106)/SUM($AH$108:$AM$108)*'Capital Spending'!W$10*$AN$1</f>
        <v>0</v>
      </c>
      <c r="BB106" s="93">
        <f>SUM($AH106:$AM106)/SUM($AH$108:$AM$108)*'Capital Spending'!X$10*$AN$1</f>
        <v>0</v>
      </c>
      <c r="BC106" s="93">
        <f>SUM($AH106:$AM106)/SUM($AH$108:$AM$108)*'Capital Spending'!Y$10*$AN$1</f>
        <v>0</v>
      </c>
      <c r="BD106" s="93">
        <f>SUM($AH106:$AM106)/SUM($AH$108:$AM$108)*'Capital Spending'!Z$10*$AN$1</f>
        <v>0</v>
      </c>
      <c r="BE106" s="93">
        <f>SUM($AH106:$AM106)/SUM($AH$108:$AM$108)*'Capital Spending'!AA$10*$AN$1</f>
        <v>0</v>
      </c>
      <c r="BF106" s="93">
        <f>SUM($AH106:$AM106)/SUM($AH$108:$AM$108)*'Capital Spending'!AB$10*$AN$1</f>
        <v>0</v>
      </c>
      <c r="BG106" s="93">
        <f>SUM($AH106:$AM106)/SUM($AH$108:$AM$108)*'Capital Spending'!AC$10*$AN$1</f>
        <v>0</v>
      </c>
      <c r="BH106" s="93">
        <f>SUM($AH106:$AM106)/SUM($AH$108:$AM$108)*'Capital Spending'!AD$10*$AN$1</f>
        <v>0</v>
      </c>
      <c r="BI106" s="18"/>
      <c r="BJ106" s="101">
        <f t="shared" si="202"/>
        <v>0</v>
      </c>
      <c r="BK106" s="100">
        <f>'[20]Asset Retirements'!Q140</f>
        <v>0</v>
      </c>
      <c r="BL106" s="100">
        <f>'[20]Asset Retirements'!R140</f>
        <v>0</v>
      </c>
      <c r="BM106" s="100">
        <f>'[20]Asset Retirements'!S140</f>
        <v>-590634.55000000005</v>
      </c>
      <c r="BN106" s="100">
        <f>'[20]Asset Retirements'!T140</f>
        <v>0</v>
      </c>
      <c r="BO106" s="100">
        <f>'[20]Asset Retirements'!U140</f>
        <v>0</v>
      </c>
      <c r="BP106" s="100">
        <f>'[20]Asset Retirements'!V140</f>
        <v>0</v>
      </c>
      <c r="BQ106" s="51">
        <f t="shared" si="181"/>
        <v>0</v>
      </c>
      <c r="BR106" s="51">
        <f t="shared" si="182"/>
        <v>0</v>
      </c>
      <c r="BS106" s="51">
        <f t="shared" si="183"/>
        <v>0</v>
      </c>
      <c r="BT106" s="51">
        <f t="shared" si="184"/>
        <v>0</v>
      </c>
      <c r="BU106" s="51">
        <f t="shared" si="185"/>
        <v>0</v>
      </c>
      <c r="BV106" s="51">
        <f t="shared" si="186"/>
        <v>0</v>
      </c>
      <c r="BW106" s="51">
        <f t="shared" si="187"/>
        <v>0</v>
      </c>
      <c r="BX106" s="51">
        <f t="shared" si="188"/>
        <v>0</v>
      </c>
      <c r="BY106" s="51">
        <f t="shared" si="189"/>
        <v>0</v>
      </c>
      <c r="BZ106" s="51">
        <f t="shared" si="190"/>
        <v>0</v>
      </c>
      <c r="CA106" s="51">
        <f t="shared" si="191"/>
        <v>0</v>
      </c>
      <c r="CB106" s="51">
        <f t="shared" si="192"/>
        <v>0</v>
      </c>
      <c r="CC106" s="51">
        <f t="shared" si="193"/>
        <v>0</v>
      </c>
      <c r="CD106" s="51">
        <f t="shared" si="194"/>
        <v>0</v>
      </c>
      <c r="CE106" s="51">
        <f t="shared" si="195"/>
        <v>0</v>
      </c>
      <c r="CF106" s="51">
        <f t="shared" si="196"/>
        <v>0</v>
      </c>
      <c r="CG106" s="51">
        <f t="shared" si="197"/>
        <v>0</v>
      </c>
      <c r="CH106" s="51">
        <f t="shared" si="198"/>
        <v>0</v>
      </c>
      <c r="CI106" s="51">
        <f t="shared" si="199"/>
        <v>0</v>
      </c>
      <c r="CJ106" s="51">
        <f t="shared" si="200"/>
        <v>0</v>
      </c>
      <c r="CK106" s="51">
        <f t="shared" si="201"/>
        <v>0</v>
      </c>
      <c r="CL106" s="18"/>
      <c r="CM106" s="100">
        <f>'[20]Assset Transfers Adjustments'!Q140</f>
        <v>0</v>
      </c>
      <c r="CN106" s="100">
        <f>'[20]Assset Transfers Adjustments'!R140</f>
        <v>0</v>
      </c>
      <c r="CO106" s="100">
        <f>'[20]Assset Transfers Adjustments'!S140</f>
        <v>0</v>
      </c>
      <c r="CP106" s="100">
        <f>'[20]Assset Transfers Adjustments'!T140</f>
        <v>0</v>
      </c>
      <c r="CQ106" s="100">
        <f>'[20]Assset Transfers Adjustments'!U140</f>
        <v>0</v>
      </c>
      <c r="CR106" s="100">
        <f>'[20]Assset Transfers Adjustments'!V140</f>
        <v>0</v>
      </c>
      <c r="CS106" s="17">
        <v>0</v>
      </c>
      <c r="CT106" s="17">
        <v>0</v>
      </c>
      <c r="CU106" s="17">
        <v>0</v>
      </c>
      <c r="CV106" s="17">
        <v>0</v>
      </c>
      <c r="CW106" s="17">
        <v>0</v>
      </c>
      <c r="CX106" s="17">
        <v>0</v>
      </c>
      <c r="CY106" s="18">
        <v>0</v>
      </c>
      <c r="CZ106" s="18">
        <v>0</v>
      </c>
      <c r="DA106" s="18">
        <v>0</v>
      </c>
      <c r="DB106" s="18">
        <v>0</v>
      </c>
      <c r="DC106" s="18">
        <v>0</v>
      </c>
      <c r="DD106" s="18">
        <v>0</v>
      </c>
      <c r="DE106" s="18">
        <v>0</v>
      </c>
      <c r="DF106" s="18">
        <v>0</v>
      </c>
      <c r="DG106" s="18">
        <v>0</v>
      </c>
      <c r="DH106" s="18">
        <v>0</v>
      </c>
      <c r="DI106" s="18">
        <v>0</v>
      </c>
      <c r="DJ106" s="18">
        <v>0</v>
      </c>
      <c r="DK106" s="18">
        <v>0</v>
      </c>
      <c r="DL106" s="18">
        <v>0</v>
      </c>
      <c r="DM106" s="18">
        <v>0</v>
      </c>
      <c r="DN106" s="18"/>
    </row>
    <row r="107" spans="1:118">
      <c r="A107" s="33"/>
      <c r="B107" s="16"/>
      <c r="C107" s="34"/>
      <c r="D107" s="34"/>
      <c r="E107" s="20"/>
      <c r="AH107" s="17"/>
      <c r="AI107" s="17"/>
      <c r="AJ107" s="17"/>
      <c r="AK107" s="17"/>
      <c r="AL107" s="17"/>
      <c r="AM107" s="17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18"/>
      <c r="BJ107" s="101">
        <f t="shared" si="202"/>
        <v>0</v>
      </c>
      <c r="BK107" s="17"/>
      <c r="BL107" s="23"/>
      <c r="BM107" s="23"/>
      <c r="BN107" s="23"/>
      <c r="BO107" s="23"/>
      <c r="BP107" s="23"/>
      <c r="BQ107" s="23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</row>
    <row r="108" spans="1:118" s="2" customFormat="1">
      <c r="A108" s="2" t="s">
        <v>42</v>
      </c>
      <c r="C108" s="94">
        <f t="shared" ref="C108:AF108" si="205">SUM(C84:C107)</f>
        <v>2223409.2799999998</v>
      </c>
      <c r="D108" s="94">
        <f t="shared" si="205"/>
        <v>2099611.5907692304</v>
      </c>
      <c r="E108" s="99">
        <f t="shared" si="205"/>
        <v>2714030.4399999995</v>
      </c>
      <c r="F108" s="94">
        <f t="shared" si="205"/>
        <v>2726297.2899999996</v>
      </c>
      <c r="G108" s="94">
        <f t="shared" si="205"/>
        <v>2726297.2899999996</v>
      </c>
      <c r="H108" s="94">
        <f t="shared" si="205"/>
        <v>2075192.6599999997</v>
      </c>
      <c r="I108" s="94">
        <f t="shared" si="205"/>
        <v>2075192.6599999997</v>
      </c>
      <c r="J108" s="94">
        <f t="shared" si="205"/>
        <v>2075192.6599999997</v>
      </c>
      <c r="K108" s="96">
        <f t="shared" si="205"/>
        <v>2073159.6699999995</v>
      </c>
      <c r="L108" s="94">
        <f t="shared" si="205"/>
        <v>2073159.6699999995</v>
      </c>
      <c r="M108" s="94">
        <f t="shared" si="205"/>
        <v>2073159.6499999994</v>
      </c>
      <c r="N108" s="94">
        <f t="shared" si="205"/>
        <v>2073159.6499999994</v>
      </c>
      <c r="O108" s="94">
        <f t="shared" si="205"/>
        <v>2073159.6499999994</v>
      </c>
      <c r="P108" s="94">
        <f t="shared" si="205"/>
        <v>2073159.6499999994</v>
      </c>
      <c r="Q108" s="94">
        <f t="shared" si="205"/>
        <v>2073159.6999999993</v>
      </c>
      <c r="R108" s="94">
        <f t="shared" si="205"/>
        <v>2085426.5499999993</v>
      </c>
      <c r="S108" s="94">
        <f t="shared" si="205"/>
        <v>2085426.5499999993</v>
      </c>
      <c r="T108" s="96">
        <f t="shared" si="205"/>
        <v>2095969.7599999993</v>
      </c>
      <c r="U108" s="94">
        <f t="shared" si="205"/>
        <v>2095969.7599999993</v>
      </c>
      <c r="V108" s="94">
        <f t="shared" si="205"/>
        <v>2095969.7599999993</v>
      </c>
      <c r="W108" s="94">
        <f t="shared" si="205"/>
        <v>2095969.7599999993</v>
      </c>
      <c r="X108" s="94">
        <f t="shared" si="205"/>
        <v>2095969.7599999993</v>
      </c>
      <c r="Y108" s="94">
        <f t="shared" si="205"/>
        <v>2095969.7399999998</v>
      </c>
      <c r="Z108" s="94">
        <f t="shared" si="205"/>
        <v>2095969.7399999998</v>
      </c>
      <c r="AA108" s="94">
        <f t="shared" si="205"/>
        <v>2095969.7399999998</v>
      </c>
      <c r="AB108" s="94">
        <f t="shared" si="205"/>
        <v>2095969.7399999993</v>
      </c>
      <c r="AC108" s="94">
        <f t="shared" si="205"/>
        <v>2095969.7899999996</v>
      </c>
      <c r="AD108" s="94">
        <f t="shared" si="205"/>
        <v>2108236.6399999992</v>
      </c>
      <c r="AE108" s="94">
        <f t="shared" si="205"/>
        <v>2108236.6399999992</v>
      </c>
      <c r="AF108" s="94">
        <f t="shared" si="205"/>
        <v>2118779.8499999992</v>
      </c>
      <c r="AG108" s="3"/>
      <c r="AH108" s="94">
        <f t="shared" ref="AH108:AS108" si="206">SUM(AH84:AH107)</f>
        <v>12266.85</v>
      </c>
      <c r="AI108" s="94">
        <f t="shared" si="206"/>
        <v>0</v>
      </c>
      <c r="AJ108" s="94">
        <f t="shared" si="206"/>
        <v>10543.21</v>
      </c>
      <c r="AK108" s="94">
        <f t="shared" si="206"/>
        <v>0</v>
      </c>
      <c r="AL108" s="94">
        <f t="shared" si="206"/>
        <v>0</v>
      </c>
      <c r="AM108" s="94">
        <f t="shared" si="206"/>
        <v>0</v>
      </c>
      <c r="AN108" s="94">
        <f t="shared" si="206"/>
        <v>0</v>
      </c>
      <c r="AO108" s="94">
        <f t="shared" si="206"/>
        <v>-1.999999990221113E-2</v>
      </c>
      <c r="AP108" s="94">
        <f t="shared" si="206"/>
        <v>0</v>
      </c>
      <c r="AQ108" s="94">
        <f t="shared" si="206"/>
        <v>0</v>
      </c>
      <c r="AR108" s="94">
        <f t="shared" si="206"/>
        <v>-1.1641532182693481E-10</v>
      </c>
      <c r="AS108" s="94">
        <f t="shared" si="206"/>
        <v>4.9999999930150807E-2</v>
      </c>
      <c r="AT108" s="94">
        <f t="shared" ref="AT108:BH108" si="207">SUM(AT84:AT107)</f>
        <v>12266.85</v>
      </c>
      <c r="AU108" s="94">
        <f t="shared" si="207"/>
        <v>0</v>
      </c>
      <c r="AV108" s="94">
        <f t="shared" si="207"/>
        <v>10543.21</v>
      </c>
      <c r="AW108" s="94">
        <f t="shared" si="207"/>
        <v>0</v>
      </c>
      <c r="AX108" s="94">
        <f t="shared" si="207"/>
        <v>0</v>
      </c>
      <c r="AY108" s="94">
        <f t="shared" si="207"/>
        <v>0</v>
      </c>
      <c r="AZ108" s="94">
        <f t="shared" si="207"/>
        <v>0</v>
      </c>
      <c r="BA108" s="94">
        <f t="shared" si="207"/>
        <v>-1.999999990221113E-2</v>
      </c>
      <c r="BB108" s="94">
        <f t="shared" si="207"/>
        <v>0</v>
      </c>
      <c r="BC108" s="94">
        <f t="shared" si="207"/>
        <v>0</v>
      </c>
      <c r="BD108" s="94">
        <f t="shared" si="207"/>
        <v>-1.1641532182693481E-10</v>
      </c>
      <c r="BE108" s="94">
        <f t="shared" si="207"/>
        <v>4.9999999930150807E-2</v>
      </c>
      <c r="BF108" s="94">
        <f t="shared" si="207"/>
        <v>12266.85</v>
      </c>
      <c r="BG108" s="94">
        <f t="shared" si="207"/>
        <v>0</v>
      </c>
      <c r="BH108" s="94">
        <f t="shared" si="207"/>
        <v>10543.21</v>
      </c>
      <c r="BI108" s="3"/>
      <c r="BJ108" s="3"/>
      <c r="BK108" s="94">
        <f t="shared" ref="BK108:CK108" si="208">SUM(BK84:BK107)</f>
        <v>0</v>
      </c>
      <c r="BL108" s="96">
        <f t="shared" si="208"/>
        <v>0</v>
      </c>
      <c r="BM108" s="94">
        <f t="shared" si="208"/>
        <v>-661647.84000000008</v>
      </c>
      <c r="BN108" s="94">
        <f t="shared" si="208"/>
        <v>0</v>
      </c>
      <c r="BO108" s="94">
        <f t="shared" si="208"/>
        <v>0</v>
      </c>
      <c r="BP108" s="94">
        <f t="shared" si="208"/>
        <v>-2032.99</v>
      </c>
      <c r="BQ108" s="94">
        <f t="shared" si="208"/>
        <v>0</v>
      </c>
      <c r="BR108" s="94">
        <f t="shared" si="208"/>
        <v>0</v>
      </c>
      <c r="BS108" s="94">
        <f t="shared" si="208"/>
        <v>0</v>
      </c>
      <c r="BT108" s="94">
        <f t="shared" si="208"/>
        <v>0</v>
      </c>
      <c r="BU108" s="94">
        <f t="shared" si="208"/>
        <v>0</v>
      </c>
      <c r="BV108" s="94">
        <f t="shared" si="208"/>
        <v>0</v>
      </c>
      <c r="BW108" s="94">
        <f t="shared" si="208"/>
        <v>0</v>
      </c>
      <c r="BX108" s="94">
        <f t="shared" si="208"/>
        <v>0</v>
      </c>
      <c r="BY108" s="94">
        <f t="shared" si="208"/>
        <v>0</v>
      </c>
      <c r="BZ108" s="94">
        <f t="shared" si="208"/>
        <v>0</v>
      </c>
      <c r="CA108" s="94">
        <f t="shared" si="208"/>
        <v>0</v>
      </c>
      <c r="CB108" s="94">
        <f t="shared" si="208"/>
        <v>0</v>
      </c>
      <c r="CC108" s="94">
        <f t="shared" si="208"/>
        <v>0</v>
      </c>
      <c r="CD108" s="94">
        <f t="shared" si="208"/>
        <v>0</v>
      </c>
      <c r="CE108" s="94">
        <f t="shared" si="208"/>
        <v>0</v>
      </c>
      <c r="CF108" s="94">
        <f t="shared" si="208"/>
        <v>0</v>
      </c>
      <c r="CG108" s="94">
        <f t="shared" si="208"/>
        <v>0</v>
      </c>
      <c r="CH108" s="94">
        <f t="shared" si="208"/>
        <v>0</v>
      </c>
      <c r="CI108" s="94">
        <f t="shared" si="208"/>
        <v>0</v>
      </c>
      <c r="CJ108" s="94">
        <f t="shared" si="208"/>
        <v>0</v>
      </c>
      <c r="CK108" s="94">
        <f t="shared" si="208"/>
        <v>0</v>
      </c>
      <c r="CL108" s="3"/>
      <c r="CM108" s="94">
        <f t="shared" ref="CM108:DM108" si="209">SUM(CM84:CM107)</f>
        <v>0</v>
      </c>
      <c r="CN108" s="94">
        <f t="shared" si="209"/>
        <v>0</v>
      </c>
      <c r="CO108" s="94">
        <f t="shared" si="209"/>
        <v>0</v>
      </c>
      <c r="CP108" s="94">
        <f t="shared" si="209"/>
        <v>0</v>
      </c>
      <c r="CQ108" s="94">
        <f t="shared" si="209"/>
        <v>0</v>
      </c>
      <c r="CR108" s="94">
        <f t="shared" si="209"/>
        <v>0</v>
      </c>
      <c r="CS108" s="94">
        <f t="shared" si="209"/>
        <v>0</v>
      </c>
      <c r="CT108" s="94">
        <f t="shared" si="209"/>
        <v>0</v>
      </c>
      <c r="CU108" s="94">
        <f t="shared" si="209"/>
        <v>0</v>
      </c>
      <c r="CV108" s="94">
        <f t="shared" si="209"/>
        <v>0</v>
      </c>
      <c r="CW108" s="94">
        <f t="shared" si="209"/>
        <v>0</v>
      </c>
      <c r="CX108" s="94">
        <f t="shared" si="209"/>
        <v>0</v>
      </c>
      <c r="CY108" s="94">
        <f t="shared" si="209"/>
        <v>0</v>
      </c>
      <c r="CZ108" s="94">
        <f t="shared" si="209"/>
        <v>0</v>
      </c>
      <c r="DA108" s="94">
        <f t="shared" si="209"/>
        <v>0</v>
      </c>
      <c r="DB108" s="94">
        <f t="shared" si="209"/>
        <v>0</v>
      </c>
      <c r="DC108" s="94">
        <f t="shared" si="209"/>
        <v>0</v>
      </c>
      <c r="DD108" s="94">
        <f t="shared" si="209"/>
        <v>0</v>
      </c>
      <c r="DE108" s="94">
        <f t="shared" si="209"/>
        <v>0</v>
      </c>
      <c r="DF108" s="94">
        <f t="shared" si="209"/>
        <v>0</v>
      </c>
      <c r="DG108" s="94">
        <f t="shared" si="209"/>
        <v>0</v>
      </c>
      <c r="DH108" s="94">
        <f t="shared" si="209"/>
        <v>0</v>
      </c>
      <c r="DI108" s="94">
        <f t="shared" si="209"/>
        <v>0</v>
      </c>
      <c r="DJ108" s="94">
        <f t="shared" si="209"/>
        <v>0</v>
      </c>
      <c r="DK108" s="94">
        <f t="shared" si="209"/>
        <v>0</v>
      </c>
      <c r="DL108" s="94">
        <f t="shared" si="209"/>
        <v>0</v>
      </c>
      <c r="DM108" s="94">
        <f t="shared" si="209"/>
        <v>0</v>
      </c>
      <c r="DN108" s="3"/>
    </row>
    <row r="109" spans="1:118" s="2" customFormat="1">
      <c r="C109" s="18"/>
      <c r="D109" s="3"/>
      <c r="E109" s="112">
        <f>'[21]major ratebase items'!L33</f>
        <v>2714030.44</v>
      </c>
      <c r="F109" s="112">
        <f>'[21]major ratebase items'!M33</f>
        <v>2726297.29</v>
      </c>
      <c r="G109" s="112">
        <f>'[21]major ratebase items'!N33</f>
        <v>2726297.29</v>
      </c>
      <c r="H109" s="112">
        <f>'[21]major ratebase items'!O33</f>
        <v>2075192.66</v>
      </c>
      <c r="I109" s="112">
        <f>'[21]major ratebase items'!P33</f>
        <v>2075192.66</v>
      </c>
      <c r="J109" s="112">
        <f>'[21]major ratebase items'!Q33</f>
        <v>2075192.66</v>
      </c>
      <c r="K109" s="112">
        <f>'[21]major ratebase items'!R33</f>
        <v>2073159.67</v>
      </c>
      <c r="L109" s="112"/>
      <c r="M109" s="112"/>
      <c r="N109" s="112"/>
      <c r="O109" s="112"/>
      <c r="P109" s="112"/>
      <c r="Q109" s="112"/>
      <c r="R109" s="18"/>
      <c r="S109" s="18"/>
      <c r="T109" s="19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3"/>
      <c r="AH109" s="97">
        <f>[20]Additions!Q141</f>
        <v>12266.85</v>
      </c>
      <c r="AI109" s="97">
        <f>[20]Additions!R141</f>
        <v>0</v>
      </c>
      <c r="AJ109" s="97">
        <f>[20]Additions!S141</f>
        <v>10543.21</v>
      </c>
      <c r="AK109" s="97">
        <f>[20]Additions!T141</f>
        <v>0</v>
      </c>
      <c r="AL109" s="97">
        <f>[20]Additions!U141</f>
        <v>0</v>
      </c>
      <c r="AM109" s="97">
        <f>[20]Additions!V141</f>
        <v>0</v>
      </c>
      <c r="AN109" s="113">
        <f>'Capital Spending'!J10</f>
        <v>0</v>
      </c>
      <c r="AO109" s="113">
        <f>'Capital Spending'!K10</f>
        <v>-1.999999990221113E-2</v>
      </c>
      <c r="AP109" s="113">
        <f>'Capital Spending'!L10</f>
        <v>0</v>
      </c>
      <c r="AQ109" s="113">
        <f>'Capital Spending'!M10</f>
        <v>0</v>
      </c>
      <c r="AR109" s="113">
        <f>'Capital Spending'!N10</f>
        <v>-1.1641532182693481E-10</v>
      </c>
      <c r="AS109" s="113">
        <f>'Capital Spending'!O10</f>
        <v>4.9999999930150807E-2</v>
      </c>
      <c r="AT109" s="113">
        <f>'Capital Spending'!P10</f>
        <v>12266.85</v>
      </c>
      <c r="AU109" s="113">
        <f>'Capital Spending'!Q10</f>
        <v>0</v>
      </c>
      <c r="AV109" s="113">
        <f>'Capital Spending'!R10</f>
        <v>10543.21</v>
      </c>
      <c r="AW109" s="113">
        <f>'Capital Spending'!S10</f>
        <v>0</v>
      </c>
      <c r="AX109" s="113">
        <f>'Capital Spending'!T10</f>
        <v>0</v>
      </c>
      <c r="AY109" s="113">
        <f>'Capital Spending'!U10</f>
        <v>0</v>
      </c>
      <c r="AZ109" s="113">
        <f>'Capital Spending'!V10</f>
        <v>0</v>
      </c>
      <c r="BA109" s="113">
        <f>'Capital Spending'!W10</f>
        <v>-1.999999990221113E-2</v>
      </c>
      <c r="BB109" s="113">
        <f>'Capital Spending'!X10</f>
        <v>0</v>
      </c>
      <c r="BC109" s="113">
        <f>'Capital Spending'!Y10</f>
        <v>0</v>
      </c>
      <c r="BD109" s="113">
        <f>'Capital Spending'!Z10</f>
        <v>-1.1641532182693481E-10</v>
      </c>
      <c r="BE109" s="113">
        <f>'Capital Spending'!AA10</f>
        <v>4.9999999930150807E-2</v>
      </c>
      <c r="BF109" s="113">
        <f>'Capital Spending'!AB10</f>
        <v>12266.85</v>
      </c>
      <c r="BG109" s="113">
        <f>'Capital Spending'!AC10</f>
        <v>0</v>
      </c>
      <c r="BH109" s="113">
        <f>'Capital Spending'!AD10</f>
        <v>10543.21</v>
      </c>
      <c r="BI109" s="3"/>
      <c r="BJ109" s="3"/>
      <c r="BK109" s="97">
        <f>'[20]Asset Retirements'!Q141</f>
        <v>0</v>
      </c>
      <c r="BL109" s="97">
        <f>'[20]Asset Retirements'!R141</f>
        <v>0</v>
      </c>
      <c r="BM109" s="97">
        <f>'[20]Asset Retirements'!S141</f>
        <v>-661647.84000000008</v>
      </c>
      <c r="BN109" s="97">
        <f>'[20]Asset Retirements'!T141</f>
        <v>0</v>
      </c>
      <c r="BO109" s="97">
        <f>'[20]Asset Retirements'!U141</f>
        <v>0</v>
      </c>
      <c r="BP109" s="97">
        <f>'[20]Asset Retirements'!V141</f>
        <v>-2032.99</v>
      </c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97">
        <f>'[20]Assset Transfers Adjustments'!Q141</f>
        <v>0</v>
      </c>
      <c r="CN109" s="97">
        <f>'[20]Assset Transfers Adjustments'!R141</f>
        <v>0</v>
      </c>
      <c r="CO109" s="97">
        <f>'[20]Assset Transfers Adjustments'!S141</f>
        <v>0</v>
      </c>
      <c r="CP109" s="97">
        <f>'[20]Assset Transfers Adjustments'!T141</f>
        <v>0</v>
      </c>
      <c r="CQ109" s="97">
        <f>'[20]Assset Transfers Adjustments'!U141</f>
        <v>0</v>
      </c>
      <c r="CR109" s="97">
        <f>'[20]Assset Transfers Adjustments'!V141</f>
        <v>0</v>
      </c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</row>
    <row r="110" spans="1:118" s="130" customFormat="1" ht="11.25">
      <c r="C110" s="128"/>
      <c r="D110" s="124"/>
      <c r="E110" s="125">
        <f t="shared" ref="E110:K110" si="210">E108-E109</f>
        <v>0</v>
      </c>
      <c r="F110" s="125">
        <f t="shared" si="210"/>
        <v>0</v>
      </c>
      <c r="G110" s="125">
        <f t="shared" si="210"/>
        <v>0</v>
      </c>
      <c r="H110" s="125">
        <f t="shared" si="210"/>
        <v>0</v>
      </c>
      <c r="I110" s="125">
        <f t="shared" si="210"/>
        <v>0</v>
      </c>
      <c r="J110" s="125">
        <f t="shared" si="210"/>
        <v>0</v>
      </c>
      <c r="K110" s="126">
        <f t="shared" si="210"/>
        <v>0</v>
      </c>
      <c r="L110" s="126"/>
      <c r="M110" s="125"/>
      <c r="N110" s="125"/>
      <c r="O110" s="125"/>
      <c r="P110" s="125"/>
      <c r="Q110" s="125"/>
      <c r="R110" s="128"/>
      <c r="S110" s="128"/>
      <c r="T110" s="132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4"/>
      <c r="AH110" s="125">
        <f>AH108-AH109</f>
        <v>0</v>
      </c>
      <c r="AI110" s="125">
        <f t="shared" ref="AI110:AN110" si="211">AI108-AI109</f>
        <v>0</v>
      </c>
      <c r="AJ110" s="125">
        <f t="shared" si="211"/>
        <v>0</v>
      </c>
      <c r="AK110" s="125">
        <f t="shared" si="211"/>
        <v>0</v>
      </c>
      <c r="AL110" s="125">
        <f t="shared" si="211"/>
        <v>0</v>
      </c>
      <c r="AM110" s="125">
        <f t="shared" si="211"/>
        <v>0</v>
      </c>
      <c r="AN110" s="125">
        <f t="shared" si="211"/>
        <v>0</v>
      </c>
      <c r="AO110" s="125">
        <f t="shared" ref="AO110:BH110" si="212">AO108-AO109</f>
        <v>0</v>
      </c>
      <c r="AP110" s="125">
        <f t="shared" si="212"/>
        <v>0</v>
      </c>
      <c r="AQ110" s="125">
        <f t="shared" si="212"/>
        <v>0</v>
      </c>
      <c r="AR110" s="125">
        <f t="shared" si="212"/>
        <v>0</v>
      </c>
      <c r="AS110" s="125">
        <f t="shared" si="212"/>
        <v>0</v>
      </c>
      <c r="AT110" s="125">
        <f t="shared" si="212"/>
        <v>0</v>
      </c>
      <c r="AU110" s="125">
        <f t="shared" si="212"/>
        <v>0</v>
      </c>
      <c r="AV110" s="125">
        <f t="shared" si="212"/>
        <v>0</v>
      </c>
      <c r="AW110" s="125">
        <f t="shared" si="212"/>
        <v>0</v>
      </c>
      <c r="AX110" s="125">
        <f t="shared" si="212"/>
        <v>0</v>
      </c>
      <c r="AY110" s="125">
        <f t="shared" si="212"/>
        <v>0</v>
      </c>
      <c r="AZ110" s="125">
        <f t="shared" si="212"/>
        <v>0</v>
      </c>
      <c r="BA110" s="125">
        <f t="shared" si="212"/>
        <v>0</v>
      </c>
      <c r="BB110" s="125">
        <f t="shared" si="212"/>
        <v>0</v>
      </c>
      <c r="BC110" s="125">
        <f t="shared" si="212"/>
        <v>0</v>
      </c>
      <c r="BD110" s="125">
        <f t="shared" si="212"/>
        <v>0</v>
      </c>
      <c r="BE110" s="125">
        <f t="shared" si="212"/>
        <v>0</v>
      </c>
      <c r="BF110" s="125">
        <f t="shared" si="212"/>
        <v>0</v>
      </c>
      <c r="BG110" s="125">
        <f t="shared" si="212"/>
        <v>0</v>
      </c>
      <c r="BH110" s="125">
        <f t="shared" si="212"/>
        <v>0</v>
      </c>
      <c r="BI110" s="124"/>
      <c r="BJ110" s="124"/>
      <c r="BK110" s="125">
        <f>BK108-BK109</f>
        <v>0</v>
      </c>
      <c r="BL110" s="125">
        <f t="shared" ref="BL110:BP110" si="213">BL108-BL109</f>
        <v>0</v>
      </c>
      <c r="BM110" s="125">
        <f t="shared" si="213"/>
        <v>0</v>
      </c>
      <c r="BN110" s="125">
        <f t="shared" si="213"/>
        <v>0</v>
      </c>
      <c r="BO110" s="125">
        <f t="shared" si="213"/>
        <v>0</v>
      </c>
      <c r="BP110" s="125">
        <f t="shared" si="213"/>
        <v>0</v>
      </c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5">
        <f>CM109-CM108</f>
        <v>0</v>
      </c>
      <c r="CN110" s="125">
        <f t="shared" ref="CN110:CR110" si="214">CN109-CN108</f>
        <v>0</v>
      </c>
      <c r="CO110" s="125">
        <f t="shared" si="214"/>
        <v>0</v>
      </c>
      <c r="CP110" s="125">
        <f t="shared" si="214"/>
        <v>0</v>
      </c>
      <c r="CQ110" s="125">
        <f t="shared" si="214"/>
        <v>0</v>
      </c>
      <c r="CR110" s="125">
        <f t="shared" si="214"/>
        <v>0</v>
      </c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</row>
    <row r="111" spans="1:118" s="2" customFormat="1">
      <c r="A111" s="2" t="s">
        <v>73</v>
      </c>
      <c r="C111" s="18"/>
      <c r="D111" s="3"/>
      <c r="R111" s="18"/>
      <c r="S111" s="18"/>
      <c r="T111" s="19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4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</row>
    <row r="112" spans="1:118" s="2" customFormat="1">
      <c r="A112" s="86">
        <v>30100</v>
      </c>
      <c r="B112" t="s">
        <v>35</v>
      </c>
      <c r="C112" s="51">
        <f t="shared" ref="C112:C171" si="215">SUM(E112:Q112)/13</f>
        <v>8329.7199999999993</v>
      </c>
      <c r="D112" s="51">
        <f t="shared" ref="D112:D171" si="216">SUM(T112:AF112)/13</f>
        <v>8329.7199999999993</v>
      </c>
      <c r="E112" s="100">
        <f>'[20]Asset End Balances'!P35</f>
        <v>8329.7199999999993</v>
      </c>
      <c r="F112" s="51">
        <f t="shared" ref="F112:F175" si="217">E112+AH112+BK112+CM112</f>
        <v>8329.7199999999993</v>
      </c>
      <c r="G112" s="51">
        <f t="shared" ref="G112:G175" si="218">F112+AI112+BL112+CN112</f>
        <v>8329.7199999999993</v>
      </c>
      <c r="H112" s="51">
        <f t="shared" ref="H112:H175" si="219">G112+AJ112+BM112+CO112</f>
        <v>8329.7199999999993</v>
      </c>
      <c r="I112" s="51">
        <f t="shared" ref="I112:I175" si="220">H112+AK112+BN112+CP112</f>
        <v>8329.7199999999993</v>
      </c>
      <c r="J112" s="51">
        <f t="shared" ref="J112:J175" si="221">I112+AL112+BO112+CQ112</f>
        <v>8329.7199999999993</v>
      </c>
      <c r="K112" s="51">
        <f t="shared" ref="K112:K175" si="222">J112+AM112+BP112+CR112</f>
        <v>8329.7199999999993</v>
      </c>
      <c r="L112" s="51">
        <f t="shared" ref="L112:L175" si="223">K112+AN112+BQ112+CS112</f>
        <v>8329.7199999999993</v>
      </c>
      <c r="M112" s="51">
        <f t="shared" ref="M112:M175" si="224">L112+AO112+BR112+CT112</f>
        <v>8329.7199999999993</v>
      </c>
      <c r="N112" s="51">
        <f t="shared" ref="N112:N175" si="225">M112+AP112+BS112+CU112</f>
        <v>8329.7199999999993</v>
      </c>
      <c r="O112" s="51">
        <f t="shared" ref="O112:O175" si="226">N112+AQ112+BT112+CV112</f>
        <v>8329.7199999999993</v>
      </c>
      <c r="P112" s="51">
        <f t="shared" ref="P112:P175" si="227">O112+AR112+BU112+CW112</f>
        <v>8329.7199999999993</v>
      </c>
      <c r="Q112" s="51">
        <f t="shared" ref="Q112:Q175" si="228">P112+AS112+BV112+CX112</f>
        <v>8329.7199999999993</v>
      </c>
      <c r="R112" s="51">
        <f t="shared" ref="R112:R175" si="229">Q112+AT112+BW112+CY112</f>
        <v>8329.7199999999993</v>
      </c>
      <c r="S112" s="51">
        <f t="shared" ref="S112:S175" si="230">R112+AU112+BX112+CZ112</f>
        <v>8329.7199999999993</v>
      </c>
      <c r="T112" s="51">
        <f t="shared" ref="T112:T175" si="231">S112+AV112+BY112+DA112</f>
        <v>8329.7199999999993</v>
      </c>
      <c r="U112" s="51">
        <f t="shared" ref="U112:U175" si="232">T112+AW112+BZ112+DB112</f>
        <v>8329.7199999999993</v>
      </c>
      <c r="V112" s="51">
        <f t="shared" ref="V112:V175" si="233">U112+AX112+CA112+DC112</f>
        <v>8329.7199999999993</v>
      </c>
      <c r="W112" s="51">
        <f t="shared" ref="W112:W175" si="234">V112+AY112+CB112+DD112</f>
        <v>8329.7199999999993</v>
      </c>
      <c r="X112" s="51">
        <f t="shared" ref="X112:X175" si="235">W112+AZ112+CC112+DE112</f>
        <v>8329.7199999999993</v>
      </c>
      <c r="Y112" s="51">
        <f t="shared" ref="Y112:Y175" si="236">X112+BA112+CD112+DF112</f>
        <v>8329.7199999999993</v>
      </c>
      <c r="Z112" s="51">
        <f t="shared" ref="Z112:Z175" si="237">Y112+BB112+CE112+DG112</f>
        <v>8329.7199999999993</v>
      </c>
      <c r="AA112" s="51">
        <f t="shared" ref="AA112:AA175" si="238">Z112+BC112+CF112+DH112</f>
        <v>8329.7199999999993</v>
      </c>
      <c r="AB112" s="51">
        <f t="shared" ref="AB112:AB175" si="239">AA112+BD112+CG112+DI112</f>
        <v>8329.7199999999993</v>
      </c>
      <c r="AC112" s="51">
        <f t="shared" ref="AC112:AC175" si="240">AB112+BE112+CH112+DJ112</f>
        <v>8329.7199999999993</v>
      </c>
      <c r="AD112" s="51">
        <f t="shared" ref="AD112:AD175" si="241">AC112+BF112+CI112+DK112</f>
        <v>8329.7199999999993</v>
      </c>
      <c r="AE112" s="51">
        <f t="shared" ref="AE112:AF175" si="242">AD112+BG112+CJ112+DL112</f>
        <v>8329.7199999999993</v>
      </c>
      <c r="AF112" s="51">
        <f t="shared" si="242"/>
        <v>8329.7199999999993</v>
      </c>
      <c r="AG112" s="18"/>
      <c r="AH112" s="100">
        <f>[20]Additions!Q35</f>
        <v>0</v>
      </c>
      <c r="AI112" s="100">
        <f>[20]Additions!R35</f>
        <v>0</v>
      </c>
      <c r="AJ112" s="100">
        <f>[20]Additions!S35</f>
        <v>0</v>
      </c>
      <c r="AK112" s="100">
        <f>[20]Additions!T35</f>
        <v>0</v>
      </c>
      <c r="AL112" s="100">
        <f>[20]Additions!U35</f>
        <v>0</v>
      </c>
      <c r="AM112" s="100">
        <f>[20]Additions!V35</f>
        <v>0</v>
      </c>
      <c r="AN112" s="93">
        <f>SUM($AH112:$AM112)/SUM($AH$193:$AM$193)*'Capital Spending'!J$12*$AN$1</f>
        <v>0</v>
      </c>
      <c r="AO112" s="93">
        <f>SUM($AH112:$AM112)/SUM($AH$193:$AM$193)*'Capital Spending'!K$12*$AN$1</f>
        <v>0</v>
      </c>
      <c r="AP112" s="93">
        <f>SUM($AH112:$AM112)/SUM($AH$193:$AM$193)*'Capital Spending'!L$12*$AN$1</f>
        <v>0</v>
      </c>
      <c r="AQ112" s="93">
        <f>SUM($AH112:$AM112)/SUM($AH$193:$AM$193)*'Capital Spending'!M$12*$AN$1</f>
        <v>0</v>
      </c>
      <c r="AR112" s="93">
        <f>SUM($AH112:$AM112)/SUM($AH$193:$AM$193)*'Capital Spending'!N$12*$AN$1</f>
        <v>0</v>
      </c>
      <c r="AS112" s="93">
        <f>SUM($AH112:$AM112)/SUM($AH$193:$AM$193)*'Capital Spending'!O$12*$AN$1</f>
        <v>0</v>
      </c>
      <c r="AT112" s="93">
        <f>SUM($AH112:$AM112)/SUM($AH$193:$AM$193)*'Capital Spending'!P$12*$AN$1</f>
        <v>0</v>
      </c>
      <c r="AU112" s="93">
        <f>SUM($AH112:$AM112)/SUM($AH$193:$AM$193)*'Capital Spending'!Q$12*$AN$1</f>
        <v>0</v>
      </c>
      <c r="AV112" s="93">
        <f>SUM($AH112:$AM112)/SUM($AH$193:$AM$193)*'Capital Spending'!R$12*$AN$1</f>
        <v>0</v>
      </c>
      <c r="AW112" s="93">
        <f>SUM($AH112:$AM112)/SUM($AH$193:$AM$193)*'Capital Spending'!S$12*$AN$1</f>
        <v>0</v>
      </c>
      <c r="AX112" s="93">
        <f>SUM($AH112:$AM112)/SUM($AH$193:$AM$193)*'Capital Spending'!T$12*$AN$1</f>
        <v>0</v>
      </c>
      <c r="AY112" s="93">
        <f>SUM($AH112:$AM112)/SUM($AH$193:$AM$193)*'Capital Spending'!U$12*$AN$1</f>
        <v>0</v>
      </c>
      <c r="AZ112" s="93">
        <f>SUM($AH112:$AM112)/SUM($AH$193:$AM$193)*'Capital Spending'!V$12*$AN$1</f>
        <v>0</v>
      </c>
      <c r="BA112" s="93">
        <f>SUM($AH112:$AM112)/SUM($AH$193:$AM$193)*'Capital Spending'!W$12*$AN$1</f>
        <v>0</v>
      </c>
      <c r="BB112" s="93">
        <f>SUM($AH112:$AM112)/SUM($AH$193:$AM$193)*'Capital Spending'!X$12*$AN$1</f>
        <v>0</v>
      </c>
      <c r="BC112" s="93">
        <f>SUM($AH112:$AM112)/SUM($AH$193:$AM$193)*'Capital Spending'!Y$12*$AN$1</f>
        <v>0</v>
      </c>
      <c r="BD112" s="93">
        <f>SUM($AH112:$AM112)/SUM($AH$193:$AM$193)*'Capital Spending'!Z$12*$AN$1</f>
        <v>0</v>
      </c>
      <c r="BE112" s="93">
        <f>SUM($AH112:$AM112)/SUM($AH$193:$AM$193)*'Capital Spending'!AA$12*$AN$1</f>
        <v>0</v>
      </c>
      <c r="BF112" s="93">
        <f>SUM($AH112:$AM112)/SUM($AH$193:$AM$193)*'Capital Spending'!AB$12*$AN$1</f>
        <v>0</v>
      </c>
      <c r="BG112" s="93">
        <f>SUM($AH112:$AM112)/SUM($AH$193:$AM$193)*'Capital Spending'!AC$12*$AN$1</f>
        <v>0</v>
      </c>
      <c r="BH112" s="93">
        <f>SUM($AH112:$AM112)/SUM($AH$193:$AM$193)*'Capital Spending'!AD$12*$AN$1</f>
        <v>0</v>
      </c>
      <c r="BI112" s="3"/>
      <c r="BJ112" s="101">
        <f>IFERROR(SUM(BK112:BP112)/SUM(AH112:AM112),0)</f>
        <v>0</v>
      </c>
      <c r="BK112" s="100">
        <f>'[20]Asset Retirements'!Q35</f>
        <v>0</v>
      </c>
      <c r="BL112" s="100">
        <f>'[20]Asset Retirements'!R35</f>
        <v>0</v>
      </c>
      <c r="BM112" s="100">
        <f>'[20]Asset Retirements'!S35</f>
        <v>0</v>
      </c>
      <c r="BN112" s="100">
        <f>'[20]Asset Retirements'!T35</f>
        <v>0</v>
      </c>
      <c r="BO112" s="100">
        <f>'[20]Asset Retirements'!U35</f>
        <v>0</v>
      </c>
      <c r="BP112" s="100">
        <f>'[20]Asset Retirements'!V35</f>
        <v>0</v>
      </c>
      <c r="BQ112" s="51">
        <f t="shared" ref="BQ112:BQ179" si="243">AN112*BJ112</f>
        <v>0</v>
      </c>
      <c r="BR112" s="51">
        <f t="shared" ref="BR112:BR142" si="244">$BJ112*AO112</f>
        <v>0</v>
      </c>
      <c r="BS112" s="51">
        <f t="shared" ref="BS112:BS142" si="245">$BJ112*AP112</f>
        <v>0</v>
      </c>
      <c r="BT112" s="51">
        <f t="shared" ref="BT112:BT142" si="246">$BJ112*AQ112</f>
        <v>0</v>
      </c>
      <c r="BU112" s="51">
        <f t="shared" ref="BU112:BU142" si="247">$BJ112*AR112</f>
        <v>0</v>
      </c>
      <c r="BV112" s="51">
        <f t="shared" ref="BV112:BV142" si="248">$BJ112*AS112</f>
        <v>0</v>
      </c>
      <c r="BW112" s="51">
        <f t="shared" ref="BW112:BW142" si="249">$BJ112*AT112</f>
        <v>0</v>
      </c>
      <c r="BX112" s="51">
        <f t="shared" ref="BX112:BX142" si="250">$BJ112*AU112</f>
        <v>0</v>
      </c>
      <c r="BY112" s="51">
        <f t="shared" ref="BY112:BY142" si="251">$BJ112*AV112</f>
        <v>0</v>
      </c>
      <c r="BZ112" s="51">
        <f t="shared" ref="BZ112:BZ142" si="252">$BJ112*AW112</f>
        <v>0</v>
      </c>
      <c r="CA112" s="51">
        <f t="shared" ref="CA112:CA142" si="253">$BJ112*AX112</f>
        <v>0</v>
      </c>
      <c r="CB112" s="51">
        <f t="shared" ref="CB112:CB142" si="254">$BJ112*AY112</f>
        <v>0</v>
      </c>
      <c r="CC112" s="51">
        <f t="shared" ref="CC112:CC142" si="255">$BJ112*AZ112</f>
        <v>0</v>
      </c>
      <c r="CD112" s="51">
        <f t="shared" ref="CD112:CD142" si="256">$BJ112*BA112</f>
        <v>0</v>
      </c>
      <c r="CE112" s="51">
        <f t="shared" ref="CE112:CE142" si="257">$BJ112*BB112</f>
        <v>0</v>
      </c>
      <c r="CF112" s="51">
        <f t="shared" ref="CF112:CF142" si="258">$BJ112*BC112</f>
        <v>0</v>
      </c>
      <c r="CG112" s="51">
        <f t="shared" ref="CG112:CG142" si="259">$BJ112*BD112</f>
        <v>0</v>
      </c>
      <c r="CH112" s="51">
        <f t="shared" ref="CH112:CH142" si="260">$BJ112*BE112</f>
        <v>0</v>
      </c>
      <c r="CI112" s="51">
        <f t="shared" ref="CI112:CI142" si="261">$BJ112*BF112</f>
        <v>0</v>
      </c>
      <c r="CJ112" s="51">
        <f t="shared" ref="CJ112:CJ142" si="262">$BJ112*BG112</f>
        <v>0</v>
      </c>
      <c r="CK112" s="51">
        <f t="shared" ref="CK112:CK142" si="263">$BJ112*BH112</f>
        <v>0</v>
      </c>
      <c r="CL112" s="3"/>
      <c r="CM112" s="100">
        <f>'[20]Assset Transfers Adjustments'!Q35</f>
        <v>0</v>
      </c>
      <c r="CN112" s="100">
        <f>'[20]Assset Transfers Adjustments'!R35</f>
        <v>0</v>
      </c>
      <c r="CO112" s="100">
        <f>'[20]Assset Transfers Adjustments'!S35</f>
        <v>0</v>
      </c>
      <c r="CP112" s="100">
        <f>'[20]Assset Transfers Adjustments'!T35</f>
        <v>0</v>
      </c>
      <c r="CQ112" s="100">
        <f>'[20]Assset Transfers Adjustments'!U35</f>
        <v>0</v>
      </c>
      <c r="CR112" s="100">
        <f>'[20]Assset Transfers Adjustments'!V35</f>
        <v>0</v>
      </c>
      <c r="CS112" s="17">
        <v>0</v>
      </c>
      <c r="CT112" s="17">
        <v>0</v>
      </c>
      <c r="CU112" s="17">
        <v>0</v>
      </c>
      <c r="CV112" s="17">
        <v>0</v>
      </c>
      <c r="CW112" s="17">
        <v>0</v>
      </c>
      <c r="CX112" s="17">
        <v>0</v>
      </c>
      <c r="CY112" s="18">
        <v>0</v>
      </c>
      <c r="CZ112" s="18">
        <v>0</v>
      </c>
      <c r="DA112" s="18">
        <v>0</v>
      </c>
      <c r="DB112" s="18">
        <v>0</v>
      </c>
      <c r="DC112" s="18">
        <v>0</v>
      </c>
      <c r="DD112" s="18">
        <v>0</v>
      </c>
      <c r="DE112" s="18">
        <v>0</v>
      </c>
      <c r="DF112" s="18">
        <v>0</v>
      </c>
      <c r="DG112" s="18">
        <v>0</v>
      </c>
      <c r="DH112" s="18">
        <v>0</v>
      </c>
      <c r="DI112" s="18">
        <v>0</v>
      </c>
      <c r="DJ112" s="18">
        <v>0</v>
      </c>
      <c r="DK112" s="18">
        <v>0</v>
      </c>
      <c r="DL112" s="18">
        <v>0</v>
      </c>
      <c r="DM112" s="18">
        <v>0</v>
      </c>
      <c r="DN112" s="3"/>
    </row>
    <row r="113" spans="1:118" s="2" customFormat="1">
      <c r="A113" s="86">
        <v>30200</v>
      </c>
      <c r="B113" t="s">
        <v>43</v>
      </c>
      <c r="C113" s="51">
        <f t="shared" si="215"/>
        <v>119852.68999999996</v>
      </c>
      <c r="D113" s="51">
        <f t="shared" si="216"/>
        <v>119852.68999999996</v>
      </c>
      <c r="E113" s="100">
        <f>'[20]Asset End Balances'!P36</f>
        <v>119852.69</v>
      </c>
      <c r="F113" s="51">
        <f t="shared" si="217"/>
        <v>119852.69</v>
      </c>
      <c r="G113" s="51">
        <f t="shared" si="218"/>
        <v>119852.69</v>
      </c>
      <c r="H113" s="51">
        <f t="shared" si="219"/>
        <v>119852.69</v>
      </c>
      <c r="I113" s="51">
        <f t="shared" si="220"/>
        <v>119852.69</v>
      </c>
      <c r="J113" s="51">
        <f t="shared" si="221"/>
        <v>119852.69</v>
      </c>
      <c r="K113" s="51">
        <f t="shared" si="222"/>
        <v>119852.69</v>
      </c>
      <c r="L113" s="51">
        <f t="shared" si="223"/>
        <v>119852.69</v>
      </c>
      <c r="M113" s="51">
        <f t="shared" si="224"/>
        <v>119852.69</v>
      </c>
      <c r="N113" s="51">
        <f t="shared" si="225"/>
        <v>119852.69</v>
      </c>
      <c r="O113" s="51">
        <f t="shared" si="226"/>
        <v>119852.69</v>
      </c>
      <c r="P113" s="51">
        <f t="shared" si="227"/>
        <v>119852.69</v>
      </c>
      <c r="Q113" s="51">
        <f t="shared" si="228"/>
        <v>119852.69</v>
      </c>
      <c r="R113" s="51">
        <f t="shared" si="229"/>
        <v>119852.69</v>
      </c>
      <c r="S113" s="51">
        <f t="shared" si="230"/>
        <v>119852.69</v>
      </c>
      <c r="T113" s="51">
        <f t="shared" si="231"/>
        <v>119852.69</v>
      </c>
      <c r="U113" s="51">
        <f t="shared" si="232"/>
        <v>119852.69</v>
      </c>
      <c r="V113" s="51">
        <f t="shared" si="233"/>
        <v>119852.69</v>
      </c>
      <c r="W113" s="51">
        <f t="shared" si="234"/>
        <v>119852.69</v>
      </c>
      <c r="X113" s="51">
        <f t="shared" si="235"/>
        <v>119852.69</v>
      </c>
      <c r="Y113" s="51">
        <f t="shared" si="236"/>
        <v>119852.69</v>
      </c>
      <c r="Z113" s="51">
        <f t="shared" si="237"/>
        <v>119852.69</v>
      </c>
      <c r="AA113" s="51">
        <f t="shared" si="238"/>
        <v>119852.69</v>
      </c>
      <c r="AB113" s="51">
        <f t="shared" si="239"/>
        <v>119852.69</v>
      </c>
      <c r="AC113" s="51">
        <f t="shared" si="240"/>
        <v>119852.69</v>
      </c>
      <c r="AD113" s="51">
        <f t="shared" si="241"/>
        <v>119852.69</v>
      </c>
      <c r="AE113" s="51">
        <f t="shared" si="242"/>
        <v>119852.69</v>
      </c>
      <c r="AF113" s="51">
        <f t="shared" si="242"/>
        <v>119852.69</v>
      </c>
      <c r="AG113" s="18"/>
      <c r="AH113" s="100">
        <f>[20]Additions!Q36</f>
        <v>0</v>
      </c>
      <c r="AI113" s="100">
        <f>[20]Additions!R36</f>
        <v>0</v>
      </c>
      <c r="AJ113" s="100">
        <f>[20]Additions!S36</f>
        <v>0</v>
      </c>
      <c r="AK113" s="100">
        <f>[20]Additions!T36</f>
        <v>0</v>
      </c>
      <c r="AL113" s="100">
        <f>[20]Additions!U36</f>
        <v>0</v>
      </c>
      <c r="AM113" s="100">
        <f>[20]Additions!V36</f>
        <v>0</v>
      </c>
      <c r="AN113" s="93">
        <f>SUM($AH113:$AM113)/SUM($AH$193:$AM$193)*'Capital Spending'!J$12*$AN$1</f>
        <v>0</v>
      </c>
      <c r="AO113" s="93">
        <f>SUM($AH113:$AM113)/SUM($AH$193:$AM$193)*'Capital Spending'!K$12*$AN$1</f>
        <v>0</v>
      </c>
      <c r="AP113" s="93">
        <f>SUM($AH113:$AM113)/SUM($AH$193:$AM$193)*'Capital Spending'!L$12*$AN$1</f>
        <v>0</v>
      </c>
      <c r="AQ113" s="93">
        <f>SUM($AH113:$AM113)/SUM($AH$193:$AM$193)*'Capital Spending'!M$12*$AN$1</f>
        <v>0</v>
      </c>
      <c r="AR113" s="93">
        <f>SUM($AH113:$AM113)/SUM($AH$193:$AM$193)*'Capital Spending'!N$12*$AN$1</f>
        <v>0</v>
      </c>
      <c r="AS113" s="93">
        <f>SUM($AH113:$AM113)/SUM($AH$193:$AM$193)*'Capital Spending'!O$12*$AN$1</f>
        <v>0</v>
      </c>
      <c r="AT113" s="93">
        <f>SUM($AH113:$AM113)/SUM($AH$193:$AM$193)*'Capital Spending'!P$12*$AN$1</f>
        <v>0</v>
      </c>
      <c r="AU113" s="93">
        <f>SUM($AH113:$AM113)/SUM($AH$193:$AM$193)*'Capital Spending'!Q$12*$AN$1</f>
        <v>0</v>
      </c>
      <c r="AV113" s="93">
        <f>SUM($AH113:$AM113)/SUM($AH$193:$AM$193)*'Capital Spending'!R$12*$AN$1</f>
        <v>0</v>
      </c>
      <c r="AW113" s="93">
        <f>SUM($AH113:$AM113)/SUM($AH$193:$AM$193)*'Capital Spending'!S$12*$AN$1</f>
        <v>0</v>
      </c>
      <c r="AX113" s="93">
        <f>SUM($AH113:$AM113)/SUM($AH$193:$AM$193)*'Capital Spending'!T$12*$AN$1</f>
        <v>0</v>
      </c>
      <c r="AY113" s="93">
        <f>SUM($AH113:$AM113)/SUM($AH$193:$AM$193)*'Capital Spending'!U$12*$AN$1</f>
        <v>0</v>
      </c>
      <c r="AZ113" s="93">
        <f>SUM($AH113:$AM113)/SUM($AH$193:$AM$193)*'Capital Spending'!V$12*$AN$1</f>
        <v>0</v>
      </c>
      <c r="BA113" s="93">
        <f>SUM($AH113:$AM113)/SUM($AH$193:$AM$193)*'Capital Spending'!W$12*$AN$1</f>
        <v>0</v>
      </c>
      <c r="BB113" s="93">
        <f>SUM($AH113:$AM113)/SUM($AH$193:$AM$193)*'Capital Spending'!X$12*$AN$1</f>
        <v>0</v>
      </c>
      <c r="BC113" s="93">
        <f>SUM($AH113:$AM113)/SUM($AH$193:$AM$193)*'Capital Spending'!Y$12*$AN$1</f>
        <v>0</v>
      </c>
      <c r="BD113" s="93">
        <f>SUM($AH113:$AM113)/SUM($AH$193:$AM$193)*'Capital Spending'!Z$12*$AN$1</f>
        <v>0</v>
      </c>
      <c r="BE113" s="93">
        <f>SUM($AH113:$AM113)/SUM($AH$193:$AM$193)*'Capital Spending'!AA$12*$AN$1</f>
        <v>0</v>
      </c>
      <c r="BF113" s="93">
        <f>SUM($AH113:$AM113)/SUM($AH$193:$AM$193)*'Capital Spending'!AB$12*$AN$1</f>
        <v>0</v>
      </c>
      <c r="BG113" s="93">
        <f>SUM($AH113:$AM113)/SUM($AH$193:$AM$193)*'Capital Spending'!AC$12*$AN$1</f>
        <v>0</v>
      </c>
      <c r="BH113" s="93">
        <f>SUM($AH113:$AM113)/SUM($AH$193:$AM$193)*'Capital Spending'!AD$12*$AN$1</f>
        <v>0</v>
      </c>
      <c r="BI113" s="3"/>
      <c r="BJ113" s="101">
        <f t="shared" ref="BJ113:BJ176" si="264">IFERROR(SUM(BK113:BP113)/SUM(AH113:AM113),0)</f>
        <v>0</v>
      </c>
      <c r="BK113" s="100">
        <f>'[20]Asset Retirements'!Q36</f>
        <v>0</v>
      </c>
      <c r="BL113" s="100">
        <f>'[20]Asset Retirements'!R36</f>
        <v>0</v>
      </c>
      <c r="BM113" s="100">
        <f>'[20]Asset Retirements'!S36</f>
        <v>0</v>
      </c>
      <c r="BN113" s="100">
        <f>'[20]Asset Retirements'!T36</f>
        <v>0</v>
      </c>
      <c r="BO113" s="100">
        <f>'[20]Asset Retirements'!U36</f>
        <v>0</v>
      </c>
      <c r="BP113" s="100">
        <f>'[20]Asset Retirements'!V36</f>
        <v>0</v>
      </c>
      <c r="BQ113" s="51">
        <f t="shared" si="243"/>
        <v>0</v>
      </c>
      <c r="BR113" s="51">
        <f t="shared" si="244"/>
        <v>0</v>
      </c>
      <c r="BS113" s="51">
        <f t="shared" si="245"/>
        <v>0</v>
      </c>
      <c r="BT113" s="51">
        <f t="shared" si="246"/>
        <v>0</v>
      </c>
      <c r="BU113" s="51">
        <f t="shared" si="247"/>
        <v>0</v>
      </c>
      <c r="BV113" s="51">
        <f t="shared" si="248"/>
        <v>0</v>
      </c>
      <c r="BW113" s="51">
        <f t="shared" si="249"/>
        <v>0</v>
      </c>
      <c r="BX113" s="51">
        <f t="shared" si="250"/>
        <v>0</v>
      </c>
      <c r="BY113" s="51">
        <f t="shared" si="251"/>
        <v>0</v>
      </c>
      <c r="BZ113" s="51">
        <f t="shared" si="252"/>
        <v>0</v>
      </c>
      <c r="CA113" s="51">
        <f t="shared" si="253"/>
        <v>0</v>
      </c>
      <c r="CB113" s="51">
        <f t="shared" si="254"/>
        <v>0</v>
      </c>
      <c r="CC113" s="51">
        <f t="shared" si="255"/>
        <v>0</v>
      </c>
      <c r="CD113" s="51">
        <f t="shared" si="256"/>
        <v>0</v>
      </c>
      <c r="CE113" s="51">
        <f t="shared" si="257"/>
        <v>0</v>
      </c>
      <c r="CF113" s="51">
        <f t="shared" si="258"/>
        <v>0</v>
      </c>
      <c r="CG113" s="51">
        <f t="shared" si="259"/>
        <v>0</v>
      </c>
      <c r="CH113" s="51">
        <f t="shared" si="260"/>
        <v>0</v>
      </c>
      <c r="CI113" s="51">
        <f t="shared" si="261"/>
        <v>0</v>
      </c>
      <c r="CJ113" s="51">
        <f t="shared" si="262"/>
        <v>0</v>
      </c>
      <c r="CK113" s="51">
        <f t="shared" si="263"/>
        <v>0</v>
      </c>
      <c r="CL113" s="3"/>
      <c r="CM113" s="100">
        <f>'[20]Assset Transfers Adjustments'!Q36</f>
        <v>0</v>
      </c>
      <c r="CN113" s="100">
        <f>'[20]Assset Transfers Adjustments'!R36</f>
        <v>0</v>
      </c>
      <c r="CO113" s="100">
        <f>'[20]Assset Transfers Adjustments'!S36</f>
        <v>0</v>
      </c>
      <c r="CP113" s="100">
        <f>'[20]Assset Transfers Adjustments'!T36</f>
        <v>0</v>
      </c>
      <c r="CQ113" s="100">
        <f>'[20]Assset Transfers Adjustments'!U36</f>
        <v>0</v>
      </c>
      <c r="CR113" s="100">
        <f>'[20]Assset Transfers Adjustments'!V36</f>
        <v>0</v>
      </c>
      <c r="CS113" s="17">
        <v>0</v>
      </c>
      <c r="CT113" s="17">
        <v>0</v>
      </c>
      <c r="CU113" s="17">
        <v>0</v>
      </c>
      <c r="CV113" s="17">
        <v>0</v>
      </c>
      <c r="CW113" s="17">
        <v>0</v>
      </c>
      <c r="CX113" s="17">
        <v>0</v>
      </c>
      <c r="CY113" s="18">
        <v>0</v>
      </c>
      <c r="CZ113" s="18">
        <v>0</v>
      </c>
      <c r="DA113" s="18">
        <v>0</v>
      </c>
      <c r="DB113" s="18">
        <v>0</v>
      </c>
      <c r="DC113" s="18">
        <v>0</v>
      </c>
      <c r="DD113" s="18">
        <v>0</v>
      </c>
      <c r="DE113" s="18">
        <v>0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0</v>
      </c>
      <c r="DL113" s="18">
        <v>0</v>
      </c>
      <c r="DM113" s="18">
        <v>0</v>
      </c>
      <c r="DN113" s="3"/>
    </row>
    <row r="114" spans="1:118" s="2" customFormat="1">
      <c r="A114" s="87">
        <v>32540</v>
      </c>
      <c r="B114" s="26" t="s">
        <v>75</v>
      </c>
      <c r="C114" s="51">
        <f t="shared" si="215"/>
        <v>0</v>
      </c>
      <c r="D114" s="51">
        <f t="shared" si="216"/>
        <v>0</v>
      </c>
      <c r="E114" s="141">
        <v>0</v>
      </c>
      <c r="F114" s="51">
        <f t="shared" si="217"/>
        <v>0</v>
      </c>
      <c r="G114" s="51">
        <f t="shared" si="218"/>
        <v>0</v>
      </c>
      <c r="H114" s="51">
        <f t="shared" si="219"/>
        <v>0</v>
      </c>
      <c r="I114" s="51">
        <f t="shared" si="220"/>
        <v>0</v>
      </c>
      <c r="J114" s="51">
        <f t="shared" si="221"/>
        <v>0</v>
      </c>
      <c r="K114" s="51">
        <f t="shared" si="222"/>
        <v>0</v>
      </c>
      <c r="L114" s="51">
        <f t="shared" si="223"/>
        <v>0</v>
      </c>
      <c r="M114" s="51">
        <f t="shared" si="224"/>
        <v>0</v>
      </c>
      <c r="N114" s="51">
        <f t="shared" si="225"/>
        <v>0</v>
      </c>
      <c r="O114" s="51">
        <f t="shared" si="226"/>
        <v>0</v>
      </c>
      <c r="P114" s="51">
        <f t="shared" si="227"/>
        <v>0</v>
      </c>
      <c r="Q114" s="51">
        <f t="shared" si="228"/>
        <v>0</v>
      </c>
      <c r="R114" s="51">
        <f t="shared" si="229"/>
        <v>0</v>
      </c>
      <c r="S114" s="51">
        <f t="shared" si="230"/>
        <v>0</v>
      </c>
      <c r="T114" s="51">
        <f t="shared" si="231"/>
        <v>0</v>
      </c>
      <c r="U114" s="51">
        <f t="shared" si="232"/>
        <v>0</v>
      </c>
      <c r="V114" s="51">
        <f t="shared" si="233"/>
        <v>0</v>
      </c>
      <c r="W114" s="51">
        <f t="shared" si="234"/>
        <v>0</v>
      </c>
      <c r="X114" s="51">
        <f t="shared" si="235"/>
        <v>0</v>
      </c>
      <c r="Y114" s="51">
        <f t="shared" si="236"/>
        <v>0</v>
      </c>
      <c r="Z114" s="51">
        <f t="shared" si="237"/>
        <v>0</v>
      </c>
      <c r="AA114" s="51">
        <f t="shared" si="238"/>
        <v>0</v>
      </c>
      <c r="AB114" s="51">
        <f t="shared" si="239"/>
        <v>0</v>
      </c>
      <c r="AC114" s="51">
        <f t="shared" si="240"/>
        <v>0</v>
      </c>
      <c r="AD114" s="51">
        <f t="shared" si="241"/>
        <v>0</v>
      </c>
      <c r="AE114" s="51">
        <f t="shared" si="242"/>
        <v>0</v>
      </c>
      <c r="AF114" s="51">
        <f t="shared" si="242"/>
        <v>0</v>
      </c>
      <c r="AG114" s="18"/>
      <c r="AH114" s="116">
        <f>0</f>
        <v>0</v>
      </c>
      <c r="AI114" s="116">
        <f>0</f>
        <v>0</v>
      </c>
      <c r="AJ114" s="116">
        <f>0</f>
        <v>0</v>
      </c>
      <c r="AK114" s="116">
        <f>0</f>
        <v>0</v>
      </c>
      <c r="AL114" s="116">
        <f>0</f>
        <v>0</v>
      </c>
      <c r="AM114" s="116">
        <f>0</f>
        <v>0</v>
      </c>
      <c r="AN114" s="93">
        <f>SUM($AH114:$AM114)/SUM($AH$193:$AM$193)*'Capital Spending'!J$12*$AN$1</f>
        <v>0</v>
      </c>
      <c r="AO114" s="93">
        <f>SUM($AH114:$AM114)/SUM($AH$193:$AM$193)*'Capital Spending'!K$12*$AN$1</f>
        <v>0</v>
      </c>
      <c r="AP114" s="93">
        <f>SUM($AH114:$AM114)/SUM($AH$193:$AM$193)*'Capital Spending'!L$12*$AN$1</f>
        <v>0</v>
      </c>
      <c r="AQ114" s="93">
        <f>SUM($AH114:$AM114)/SUM($AH$193:$AM$193)*'Capital Spending'!M$12*$AN$1</f>
        <v>0</v>
      </c>
      <c r="AR114" s="93">
        <f>SUM($AH114:$AM114)/SUM($AH$193:$AM$193)*'Capital Spending'!N$12*$AN$1</f>
        <v>0</v>
      </c>
      <c r="AS114" s="93">
        <f>SUM($AH114:$AM114)/SUM($AH$193:$AM$193)*'Capital Spending'!O$12*$AN$1</f>
        <v>0</v>
      </c>
      <c r="AT114" s="93">
        <f>SUM($AH114:$AM114)/SUM($AH$193:$AM$193)*'Capital Spending'!P$12*$AN$1</f>
        <v>0</v>
      </c>
      <c r="AU114" s="93">
        <f>SUM($AH114:$AM114)/SUM($AH$193:$AM$193)*'Capital Spending'!Q$12*$AN$1</f>
        <v>0</v>
      </c>
      <c r="AV114" s="93">
        <f>SUM($AH114:$AM114)/SUM($AH$193:$AM$193)*'Capital Spending'!R$12*$AN$1</f>
        <v>0</v>
      </c>
      <c r="AW114" s="93">
        <f>SUM($AH114:$AM114)/SUM($AH$193:$AM$193)*'Capital Spending'!S$12*$AN$1</f>
        <v>0</v>
      </c>
      <c r="AX114" s="93">
        <f>SUM($AH114:$AM114)/SUM($AH$193:$AM$193)*'Capital Spending'!T$12*$AN$1</f>
        <v>0</v>
      </c>
      <c r="AY114" s="93">
        <f>SUM($AH114:$AM114)/SUM($AH$193:$AM$193)*'Capital Spending'!U$12*$AN$1</f>
        <v>0</v>
      </c>
      <c r="AZ114" s="93">
        <f>SUM($AH114:$AM114)/SUM($AH$193:$AM$193)*'Capital Spending'!V$12*$AN$1</f>
        <v>0</v>
      </c>
      <c r="BA114" s="93">
        <f>SUM($AH114:$AM114)/SUM($AH$193:$AM$193)*'Capital Spending'!W$12*$AN$1</f>
        <v>0</v>
      </c>
      <c r="BB114" s="93">
        <f>SUM($AH114:$AM114)/SUM($AH$193:$AM$193)*'Capital Spending'!X$12*$AN$1</f>
        <v>0</v>
      </c>
      <c r="BC114" s="93">
        <f>SUM($AH114:$AM114)/SUM($AH$193:$AM$193)*'Capital Spending'!Y$12*$AN$1</f>
        <v>0</v>
      </c>
      <c r="BD114" s="93">
        <f>SUM($AH114:$AM114)/SUM($AH$193:$AM$193)*'Capital Spending'!Z$12*$AN$1</f>
        <v>0</v>
      </c>
      <c r="BE114" s="93">
        <f>SUM($AH114:$AM114)/SUM($AH$193:$AM$193)*'Capital Spending'!AA$12*$AN$1</f>
        <v>0</v>
      </c>
      <c r="BF114" s="93">
        <f>SUM($AH114:$AM114)/SUM($AH$193:$AM$193)*'Capital Spending'!AB$12*$AN$1</f>
        <v>0</v>
      </c>
      <c r="BG114" s="93">
        <f>SUM($AH114:$AM114)/SUM($AH$193:$AM$193)*'Capital Spending'!AC$12*$AN$1</f>
        <v>0</v>
      </c>
      <c r="BH114" s="93">
        <f>SUM($AH114:$AM114)/SUM($AH$193:$AM$193)*'Capital Spending'!AD$12*$AN$1</f>
        <v>0</v>
      </c>
      <c r="BI114" s="3"/>
      <c r="BJ114" s="101">
        <f t="shared" si="264"/>
        <v>0</v>
      </c>
      <c r="BK114" s="116">
        <f>0</f>
        <v>0</v>
      </c>
      <c r="BL114" s="116">
        <f>0</f>
        <v>0</v>
      </c>
      <c r="BM114" s="116">
        <f>0</f>
        <v>0</v>
      </c>
      <c r="BN114" s="116">
        <f>0</f>
        <v>0</v>
      </c>
      <c r="BO114" s="116">
        <f>0</f>
        <v>0</v>
      </c>
      <c r="BP114" s="116">
        <f>0</f>
        <v>0</v>
      </c>
      <c r="BQ114" s="51">
        <f t="shared" si="243"/>
        <v>0</v>
      </c>
      <c r="BR114" s="51">
        <f t="shared" si="244"/>
        <v>0</v>
      </c>
      <c r="BS114" s="51">
        <f t="shared" si="245"/>
        <v>0</v>
      </c>
      <c r="BT114" s="51">
        <f t="shared" si="246"/>
        <v>0</v>
      </c>
      <c r="BU114" s="51">
        <f t="shared" si="247"/>
        <v>0</v>
      </c>
      <c r="BV114" s="51">
        <f t="shared" si="248"/>
        <v>0</v>
      </c>
      <c r="BW114" s="51">
        <f t="shared" si="249"/>
        <v>0</v>
      </c>
      <c r="BX114" s="51">
        <f t="shared" si="250"/>
        <v>0</v>
      </c>
      <c r="BY114" s="51">
        <f t="shared" si="251"/>
        <v>0</v>
      </c>
      <c r="BZ114" s="51">
        <f t="shared" si="252"/>
        <v>0</v>
      </c>
      <c r="CA114" s="51">
        <f t="shared" si="253"/>
        <v>0</v>
      </c>
      <c r="CB114" s="51">
        <f t="shared" si="254"/>
        <v>0</v>
      </c>
      <c r="CC114" s="51">
        <f t="shared" si="255"/>
        <v>0</v>
      </c>
      <c r="CD114" s="51">
        <f t="shared" si="256"/>
        <v>0</v>
      </c>
      <c r="CE114" s="51">
        <f t="shared" si="257"/>
        <v>0</v>
      </c>
      <c r="CF114" s="51">
        <f t="shared" si="258"/>
        <v>0</v>
      </c>
      <c r="CG114" s="51">
        <f t="shared" si="259"/>
        <v>0</v>
      </c>
      <c r="CH114" s="51">
        <f t="shared" si="260"/>
        <v>0</v>
      </c>
      <c r="CI114" s="51">
        <f t="shared" si="261"/>
        <v>0</v>
      </c>
      <c r="CJ114" s="51">
        <f t="shared" si="262"/>
        <v>0</v>
      </c>
      <c r="CK114" s="51">
        <f t="shared" si="263"/>
        <v>0</v>
      </c>
      <c r="CL114" s="3"/>
      <c r="CM114" s="116">
        <f>0</f>
        <v>0</v>
      </c>
      <c r="CN114" s="116">
        <f>0</f>
        <v>0</v>
      </c>
      <c r="CO114" s="116">
        <f>0</f>
        <v>0</v>
      </c>
      <c r="CP114" s="116">
        <f>0</f>
        <v>0</v>
      </c>
      <c r="CQ114" s="116">
        <f>0</f>
        <v>0</v>
      </c>
      <c r="CR114" s="116">
        <f>0</f>
        <v>0</v>
      </c>
      <c r="CS114" s="17">
        <v>0</v>
      </c>
      <c r="CT114" s="17">
        <v>0</v>
      </c>
      <c r="CU114" s="17">
        <v>0</v>
      </c>
      <c r="CV114" s="17">
        <v>0</v>
      </c>
      <c r="CW114" s="17">
        <v>0</v>
      </c>
      <c r="CX114" s="17">
        <v>0</v>
      </c>
      <c r="CY114" s="18">
        <v>0</v>
      </c>
      <c r="CZ114" s="18">
        <v>0</v>
      </c>
      <c r="DA114" s="18">
        <v>0</v>
      </c>
      <c r="DB114" s="18">
        <v>0</v>
      </c>
      <c r="DC114" s="18">
        <v>0</v>
      </c>
      <c r="DD114" s="18">
        <v>0</v>
      </c>
      <c r="DE114" s="18">
        <v>0</v>
      </c>
      <c r="DF114" s="18">
        <v>0</v>
      </c>
      <c r="DG114" s="18">
        <v>0</v>
      </c>
      <c r="DH114" s="18">
        <v>0</v>
      </c>
      <c r="DI114" s="18">
        <v>0</v>
      </c>
      <c r="DJ114" s="18">
        <v>0</v>
      </c>
      <c r="DK114" s="18">
        <v>0</v>
      </c>
      <c r="DL114" s="18">
        <v>0</v>
      </c>
      <c r="DM114" s="18">
        <v>0</v>
      </c>
      <c r="DN114" s="3"/>
    </row>
    <row r="115" spans="1:118">
      <c r="A115" s="87">
        <v>33202</v>
      </c>
      <c r="B115" s="26" t="s">
        <v>76</v>
      </c>
      <c r="C115" s="51">
        <f t="shared" si="215"/>
        <v>0</v>
      </c>
      <c r="D115" s="51">
        <f t="shared" si="216"/>
        <v>0</v>
      </c>
      <c r="E115" s="141">
        <v>0</v>
      </c>
      <c r="F115" s="51">
        <f t="shared" si="217"/>
        <v>0</v>
      </c>
      <c r="G115" s="51">
        <f t="shared" si="218"/>
        <v>0</v>
      </c>
      <c r="H115" s="51">
        <f t="shared" si="219"/>
        <v>0</v>
      </c>
      <c r="I115" s="51">
        <f t="shared" si="220"/>
        <v>0</v>
      </c>
      <c r="J115" s="51">
        <f t="shared" si="221"/>
        <v>0</v>
      </c>
      <c r="K115" s="51">
        <f t="shared" si="222"/>
        <v>0</v>
      </c>
      <c r="L115" s="51">
        <f t="shared" si="223"/>
        <v>0</v>
      </c>
      <c r="M115" s="51">
        <f t="shared" si="224"/>
        <v>0</v>
      </c>
      <c r="N115" s="51">
        <f t="shared" si="225"/>
        <v>0</v>
      </c>
      <c r="O115" s="51">
        <f t="shared" si="226"/>
        <v>0</v>
      </c>
      <c r="P115" s="51">
        <f t="shared" si="227"/>
        <v>0</v>
      </c>
      <c r="Q115" s="51">
        <f t="shared" si="228"/>
        <v>0</v>
      </c>
      <c r="R115" s="51">
        <f t="shared" si="229"/>
        <v>0</v>
      </c>
      <c r="S115" s="51">
        <f t="shared" si="230"/>
        <v>0</v>
      </c>
      <c r="T115" s="51">
        <f t="shared" si="231"/>
        <v>0</v>
      </c>
      <c r="U115" s="51">
        <f t="shared" si="232"/>
        <v>0</v>
      </c>
      <c r="V115" s="51">
        <f t="shared" si="233"/>
        <v>0</v>
      </c>
      <c r="W115" s="51">
        <f t="shared" si="234"/>
        <v>0</v>
      </c>
      <c r="X115" s="51">
        <f t="shared" si="235"/>
        <v>0</v>
      </c>
      <c r="Y115" s="51">
        <f t="shared" si="236"/>
        <v>0</v>
      </c>
      <c r="Z115" s="51">
        <f t="shared" si="237"/>
        <v>0</v>
      </c>
      <c r="AA115" s="51">
        <f t="shared" si="238"/>
        <v>0</v>
      </c>
      <c r="AB115" s="51">
        <f t="shared" si="239"/>
        <v>0</v>
      </c>
      <c r="AC115" s="51">
        <f t="shared" si="240"/>
        <v>0</v>
      </c>
      <c r="AD115" s="51">
        <f t="shared" si="241"/>
        <v>0</v>
      </c>
      <c r="AE115" s="51">
        <f t="shared" si="242"/>
        <v>0</v>
      </c>
      <c r="AF115" s="51">
        <f t="shared" si="242"/>
        <v>0</v>
      </c>
      <c r="AH115" s="116">
        <f>0</f>
        <v>0</v>
      </c>
      <c r="AI115" s="116">
        <f>0</f>
        <v>0</v>
      </c>
      <c r="AJ115" s="116">
        <f>0</f>
        <v>0</v>
      </c>
      <c r="AK115" s="116">
        <f>0</f>
        <v>0</v>
      </c>
      <c r="AL115" s="116">
        <f>0</f>
        <v>0</v>
      </c>
      <c r="AM115" s="116">
        <f>0</f>
        <v>0</v>
      </c>
      <c r="AN115" s="93">
        <f>SUM($AH115:$AM115)/SUM($AH$193:$AM$193)*'Capital Spending'!J$12*$AN$1</f>
        <v>0</v>
      </c>
      <c r="AO115" s="93">
        <f>SUM($AH115:$AM115)/SUM($AH$193:$AM$193)*'Capital Spending'!K$12*$AN$1</f>
        <v>0</v>
      </c>
      <c r="AP115" s="93">
        <f>SUM($AH115:$AM115)/SUM($AH$193:$AM$193)*'Capital Spending'!L$12*$AN$1</f>
        <v>0</v>
      </c>
      <c r="AQ115" s="93">
        <f>SUM($AH115:$AM115)/SUM($AH$193:$AM$193)*'Capital Spending'!M$12*$AN$1</f>
        <v>0</v>
      </c>
      <c r="AR115" s="93">
        <f>SUM($AH115:$AM115)/SUM($AH$193:$AM$193)*'Capital Spending'!N$12*$AN$1</f>
        <v>0</v>
      </c>
      <c r="AS115" s="93">
        <f>SUM($AH115:$AM115)/SUM($AH$193:$AM$193)*'Capital Spending'!O$12*$AN$1</f>
        <v>0</v>
      </c>
      <c r="AT115" s="93">
        <f>SUM($AH115:$AM115)/SUM($AH$193:$AM$193)*'Capital Spending'!P$12*$AN$1</f>
        <v>0</v>
      </c>
      <c r="AU115" s="93">
        <f>SUM($AH115:$AM115)/SUM($AH$193:$AM$193)*'Capital Spending'!Q$12*$AN$1</f>
        <v>0</v>
      </c>
      <c r="AV115" s="93">
        <f>SUM($AH115:$AM115)/SUM($AH$193:$AM$193)*'Capital Spending'!R$12*$AN$1</f>
        <v>0</v>
      </c>
      <c r="AW115" s="93">
        <f>SUM($AH115:$AM115)/SUM($AH$193:$AM$193)*'Capital Spending'!S$12*$AN$1</f>
        <v>0</v>
      </c>
      <c r="AX115" s="93">
        <f>SUM($AH115:$AM115)/SUM($AH$193:$AM$193)*'Capital Spending'!T$12*$AN$1</f>
        <v>0</v>
      </c>
      <c r="AY115" s="93">
        <f>SUM($AH115:$AM115)/SUM($AH$193:$AM$193)*'Capital Spending'!U$12*$AN$1</f>
        <v>0</v>
      </c>
      <c r="AZ115" s="93">
        <f>SUM($AH115:$AM115)/SUM($AH$193:$AM$193)*'Capital Spending'!V$12*$AN$1</f>
        <v>0</v>
      </c>
      <c r="BA115" s="93">
        <f>SUM($AH115:$AM115)/SUM($AH$193:$AM$193)*'Capital Spending'!W$12*$AN$1</f>
        <v>0</v>
      </c>
      <c r="BB115" s="93">
        <f>SUM($AH115:$AM115)/SUM($AH$193:$AM$193)*'Capital Spending'!X$12*$AN$1</f>
        <v>0</v>
      </c>
      <c r="BC115" s="93">
        <f>SUM($AH115:$AM115)/SUM($AH$193:$AM$193)*'Capital Spending'!Y$12*$AN$1</f>
        <v>0</v>
      </c>
      <c r="BD115" s="93">
        <f>SUM($AH115:$AM115)/SUM($AH$193:$AM$193)*'Capital Spending'!Z$12*$AN$1</f>
        <v>0</v>
      </c>
      <c r="BE115" s="93">
        <f>SUM($AH115:$AM115)/SUM($AH$193:$AM$193)*'Capital Spending'!AA$12*$AN$1</f>
        <v>0</v>
      </c>
      <c r="BF115" s="93">
        <f>SUM($AH115:$AM115)/SUM($AH$193:$AM$193)*'Capital Spending'!AB$12*$AN$1</f>
        <v>0</v>
      </c>
      <c r="BG115" s="93">
        <f>SUM($AH115:$AM115)/SUM($AH$193:$AM$193)*'Capital Spending'!AC$12*$AN$1</f>
        <v>0</v>
      </c>
      <c r="BH115" s="93">
        <f>SUM($AH115:$AM115)/SUM($AH$193:$AM$193)*'Capital Spending'!AD$12*$AN$1</f>
        <v>0</v>
      </c>
      <c r="BI115" s="18"/>
      <c r="BJ115" s="101">
        <f t="shared" si="264"/>
        <v>0</v>
      </c>
      <c r="BK115" s="116">
        <f>0</f>
        <v>0</v>
      </c>
      <c r="BL115" s="116">
        <f>0</f>
        <v>0</v>
      </c>
      <c r="BM115" s="116">
        <f>0</f>
        <v>0</v>
      </c>
      <c r="BN115" s="116">
        <f>0</f>
        <v>0</v>
      </c>
      <c r="BO115" s="116">
        <f>0</f>
        <v>0</v>
      </c>
      <c r="BP115" s="116">
        <f>0</f>
        <v>0</v>
      </c>
      <c r="BQ115" s="51">
        <f t="shared" si="243"/>
        <v>0</v>
      </c>
      <c r="BR115" s="51">
        <f t="shared" si="244"/>
        <v>0</v>
      </c>
      <c r="BS115" s="51">
        <f t="shared" si="245"/>
        <v>0</v>
      </c>
      <c r="BT115" s="51">
        <f t="shared" si="246"/>
        <v>0</v>
      </c>
      <c r="BU115" s="51">
        <f t="shared" si="247"/>
        <v>0</v>
      </c>
      <c r="BV115" s="51">
        <f t="shared" si="248"/>
        <v>0</v>
      </c>
      <c r="BW115" s="51">
        <f t="shared" si="249"/>
        <v>0</v>
      </c>
      <c r="BX115" s="51">
        <f t="shared" si="250"/>
        <v>0</v>
      </c>
      <c r="BY115" s="51">
        <f t="shared" si="251"/>
        <v>0</v>
      </c>
      <c r="BZ115" s="51">
        <f t="shared" si="252"/>
        <v>0</v>
      </c>
      <c r="CA115" s="51">
        <f t="shared" si="253"/>
        <v>0</v>
      </c>
      <c r="CB115" s="51">
        <f t="shared" si="254"/>
        <v>0</v>
      </c>
      <c r="CC115" s="51">
        <f t="shared" si="255"/>
        <v>0</v>
      </c>
      <c r="CD115" s="51">
        <f t="shared" si="256"/>
        <v>0</v>
      </c>
      <c r="CE115" s="51">
        <f t="shared" si="257"/>
        <v>0</v>
      </c>
      <c r="CF115" s="51">
        <f t="shared" si="258"/>
        <v>0</v>
      </c>
      <c r="CG115" s="51">
        <f t="shared" si="259"/>
        <v>0</v>
      </c>
      <c r="CH115" s="51">
        <f t="shared" si="260"/>
        <v>0</v>
      </c>
      <c r="CI115" s="51">
        <f t="shared" si="261"/>
        <v>0</v>
      </c>
      <c r="CJ115" s="51">
        <f t="shared" si="262"/>
        <v>0</v>
      </c>
      <c r="CK115" s="51">
        <f t="shared" si="263"/>
        <v>0</v>
      </c>
      <c r="CL115" s="18"/>
      <c r="CM115" s="116">
        <f>0</f>
        <v>0</v>
      </c>
      <c r="CN115" s="116">
        <f>0</f>
        <v>0</v>
      </c>
      <c r="CO115" s="116">
        <f>0</f>
        <v>0</v>
      </c>
      <c r="CP115" s="116">
        <f>0</f>
        <v>0</v>
      </c>
      <c r="CQ115" s="116">
        <f>0</f>
        <v>0</v>
      </c>
      <c r="CR115" s="116">
        <f>0</f>
        <v>0</v>
      </c>
      <c r="CS115" s="17">
        <v>0</v>
      </c>
      <c r="CT115" s="17">
        <v>0</v>
      </c>
      <c r="CU115" s="17">
        <v>0</v>
      </c>
      <c r="CV115" s="17">
        <v>0</v>
      </c>
      <c r="CW115" s="17">
        <v>0</v>
      </c>
      <c r="CX115" s="17">
        <v>0</v>
      </c>
      <c r="CY115" s="18">
        <v>0</v>
      </c>
      <c r="CZ115" s="18">
        <v>0</v>
      </c>
      <c r="DA115" s="18">
        <v>0</v>
      </c>
      <c r="DB115" s="18">
        <v>0</v>
      </c>
      <c r="DC115" s="18">
        <v>0</v>
      </c>
      <c r="DD115" s="18">
        <v>0</v>
      </c>
      <c r="DE115" s="18">
        <v>0</v>
      </c>
      <c r="DF115" s="18">
        <v>0</v>
      </c>
      <c r="DG115" s="18">
        <v>0</v>
      </c>
      <c r="DH115" s="18">
        <v>0</v>
      </c>
      <c r="DI115" s="18">
        <v>0</v>
      </c>
      <c r="DJ115" s="18">
        <v>0</v>
      </c>
      <c r="DK115" s="18">
        <v>0</v>
      </c>
      <c r="DL115" s="18">
        <v>0</v>
      </c>
      <c r="DM115" s="18">
        <v>0</v>
      </c>
      <c r="DN115" s="18"/>
    </row>
    <row r="116" spans="1:118">
      <c r="A116" s="87">
        <v>33400</v>
      </c>
      <c r="B116" s="26" t="s">
        <v>77</v>
      </c>
      <c r="C116" s="51">
        <f t="shared" si="215"/>
        <v>0</v>
      </c>
      <c r="D116" s="51">
        <f t="shared" si="216"/>
        <v>0</v>
      </c>
      <c r="E116" s="141">
        <v>0</v>
      </c>
      <c r="F116" s="51">
        <f t="shared" si="217"/>
        <v>0</v>
      </c>
      <c r="G116" s="51">
        <f t="shared" si="218"/>
        <v>0</v>
      </c>
      <c r="H116" s="51">
        <f t="shared" si="219"/>
        <v>0</v>
      </c>
      <c r="I116" s="51">
        <f t="shared" si="220"/>
        <v>0</v>
      </c>
      <c r="J116" s="51">
        <f t="shared" si="221"/>
        <v>0</v>
      </c>
      <c r="K116" s="51">
        <f t="shared" si="222"/>
        <v>0</v>
      </c>
      <c r="L116" s="51">
        <f t="shared" si="223"/>
        <v>0</v>
      </c>
      <c r="M116" s="51">
        <f t="shared" si="224"/>
        <v>0</v>
      </c>
      <c r="N116" s="51">
        <f t="shared" si="225"/>
        <v>0</v>
      </c>
      <c r="O116" s="51">
        <f t="shared" si="226"/>
        <v>0</v>
      </c>
      <c r="P116" s="51">
        <f t="shared" si="227"/>
        <v>0</v>
      </c>
      <c r="Q116" s="51">
        <f t="shared" si="228"/>
        <v>0</v>
      </c>
      <c r="R116" s="51">
        <f t="shared" si="229"/>
        <v>0</v>
      </c>
      <c r="S116" s="51">
        <f t="shared" si="230"/>
        <v>0</v>
      </c>
      <c r="T116" s="51">
        <f t="shared" si="231"/>
        <v>0</v>
      </c>
      <c r="U116" s="51">
        <f t="shared" si="232"/>
        <v>0</v>
      </c>
      <c r="V116" s="51">
        <f t="shared" si="233"/>
        <v>0</v>
      </c>
      <c r="W116" s="51">
        <f t="shared" si="234"/>
        <v>0</v>
      </c>
      <c r="X116" s="51">
        <f t="shared" si="235"/>
        <v>0</v>
      </c>
      <c r="Y116" s="51">
        <f t="shared" si="236"/>
        <v>0</v>
      </c>
      <c r="Z116" s="51">
        <f t="shared" si="237"/>
        <v>0</v>
      </c>
      <c r="AA116" s="51">
        <f t="shared" si="238"/>
        <v>0</v>
      </c>
      <c r="AB116" s="51">
        <f t="shared" si="239"/>
        <v>0</v>
      </c>
      <c r="AC116" s="51">
        <f t="shared" si="240"/>
        <v>0</v>
      </c>
      <c r="AD116" s="51">
        <f t="shared" si="241"/>
        <v>0</v>
      </c>
      <c r="AE116" s="51">
        <f t="shared" si="242"/>
        <v>0</v>
      </c>
      <c r="AF116" s="51">
        <f t="shared" si="242"/>
        <v>0</v>
      </c>
      <c r="AH116" s="116">
        <f>0</f>
        <v>0</v>
      </c>
      <c r="AI116" s="116">
        <f>0</f>
        <v>0</v>
      </c>
      <c r="AJ116" s="116">
        <f>0</f>
        <v>0</v>
      </c>
      <c r="AK116" s="116">
        <f>0</f>
        <v>0</v>
      </c>
      <c r="AL116" s="116">
        <f>0</f>
        <v>0</v>
      </c>
      <c r="AM116" s="116">
        <f>0</f>
        <v>0</v>
      </c>
      <c r="AN116" s="93">
        <f>SUM($AH116:$AM116)/SUM($AH$193:$AM$193)*'Capital Spending'!J$12*$AN$1</f>
        <v>0</v>
      </c>
      <c r="AO116" s="93">
        <f>SUM($AH116:$AM116)/SUM($AH$193:$AM$193)*'Capital Spending'!K$12*$AN$1</f>
        <v>0</v>
      </c>
      <c r="AP116" s="93">
        <f>SUM($AH116:$AM116)/SUM($AH$193:$AM$193)*'Capital Spending'!L$12*$AN$1</f>
        <v>0</v>
      </c>
      <c r="AQ116" s="93">
        <f>SUM($AH116:$AM116)/SUM($AH$193:$AM$193)*'Capital Spending'!M$12*$AN$1</f>
        <v>0</v>
      </c>
      <c r="AR116" s="93">
        <f>SUM($AH116:$AM116)/SUM($AH$193:$AM$193)*'Capital Spending'!N$12*$AN$1</f>
        <v>0</v>
      </c>
      <c r="AS116" s="93">
        <f>SUM($AH116:$AM116)/SUM($AH$193:$AM$193)*'Capital Spending'!O$12*$AN$1</f>
        <v>0</v>
      </c>
      <c r="AT116" s="93">
        <f>SUM($AH116:$AM116)/SUM($AH$193:$AM$193)*'Capital Spending'!P$12*$AN$1</f>
        <v>0</v>
      </c>
      <c r="AU116" s="93">
        <f>SUM($AH116:$AM116)/SUM($AH$193:$AM$193)*'Capital Spending'!Q$12*$AN$1</f>
        <v>0</v>
      </c>
      <c r="AV116" s="93">
        <f>SUM($AH116:$AM116)/SUM($AH$193:$AM$193)*'Capital Spending'!R$12*$AN$1</f>
        <v>0</v>
      </c>
      <c r="AW116" s="93">
        <f>SUM($AH116:$AM116)/SUM($AH$193:$AM$193)*'Capital Spending'!S$12*$AN$1</f>
        <v>0</v>
      </c>
      <c r="AX116" s="93">
        <f>SUM($AH116:$AM116)/SUM($AH$193:$AM$193)*'Capital Spending'!T$12*$AN$1</f>
        <v>0</v>
      </c>
      <c r="AY116" s="93">
        <f>SUM($AH116:$AM116)/SUM($AH$193:$AM$193)*'Capital Spending'!U$12*$AN$1</f>
        <v>0</v>
      </c>
      <c r="AZ116" s="93">
        <f>SUM($AH116:$AM116)/SUM($AH$193:$AM$193)*'Capital Spending'!V$12*$AN$1</f>
        <v>0</v>
      </c>
      <c r="BA116" s="93">
        <f>SUM($AH116:$AM116)/SUM($AH$193:$AM$193)*'Capital Spending'!W$12*$AN$1</f>
        <v>0</v>
      </c>
      <c r="BB116" s="93">
        <f>SUM($AH116:$AM116)/SUM($AH$193:$AM$193)*'Capital Spending'!X$12*$AN$1</f>
        <v>0</v>
      </c>
      <c r="BC116" s="93">
        <f>SUM($AH116:$AM116)/SUM($AH$193:$AM$193)*'Capital Spending'!Y$12*$AN$1</f>
        <v>0</v>
      </c>
      <c r="BD116" s="93">
        <f>SUM($AH116:$AM116)/SUM($AH$193:$AM$193)*'Capital Spending'!Z$12*$AN$1</f>
        <v>0</v>
      </c>
      <c r="BE116" s="93">
        <f>SUM($AH116:$AM116)/SUM($AH$193:$AM$193)*'Capital Spending'!AA$12*$AN$1</f>
        <v>0</v>
      </c>
      <c r="BF116" s="93">
        <f>SUM($AH116:$AM116)/SUM($AH$193:$AM$193)*'Capital Spending'!AB$12*$AN$1</f>
        <v>0</v>
      </c>
      <c r="BG116" s="93">
        <f>SUM($AH116:$AM116)/SUM($AH$193:$AM$193)*'Capital Spending'!AC$12*$AN$1</f>
        <v>0</v>
      </c>
      <c r="BH116" s="93">
        <f>SUM($AH116:$AM116)/SUM($AH$193:$AM$193)*'Capital Spending'!AD$12*$AN$1</f>
        <v>0</v>
      </c>
      <c r="BI116" s="18"/>
      <c r="BJ116" s="101">
        <f t="shared" si="264"/>
        <v>0</v>
      </c>
      <c r="BK116" s="116">
        <f>0</f>
        <v>0</v>
      </c>
      <c r="BL116" s="116">
        <f>0</f>
        <v>0</v>
      </c>
      <c r="BM116" s="116">
        <f>0</f>
        <v>0</v>
      </c>
      <c r="BN116" s="116">
        <f>0</f>
        <v>0</v>
      </c>
      <c r="BO116" s="116">
        <f>0</f>
        <v>0</v>
      </c>
      <c r="BP116" s="116">
        <f>0</f>
        <v>0</v>
      </c>
      <c r="BQ116" s="51">
        <f t="shared" si="243"/>
        <v>0</v>
      </c>
      <c r="BR116" s="51">
        <f t="shared" si="244"/>
        <v>0</v>
      </c>
      <c r="BS116" s="51">
        <f t="shared" si="245"/>
        <v>0</v>
      </c>
      <c r="BT116" s="51">
        <f t="shared" si="246"/>
        <v>0</v>
      </c>
      <c r="BU116" s="51">
        <f t="shared" si="247"/>
        <v>0</v>
      </c>
      <c r="BV116" s="51">
        <f t="shared" si="248"/>
        <v>0</v>
      </c>
      <c r="BW116" s="51">
        <f t="shared" si="249"/>
        <v>0</v>
      </c>
      <c r="BX116" s="51">
        <f t="shared" si="250"/>
        <v>0</v>
      </c>
      <c r="BY116" s="51">
        <f t="shared" si="251"/>
        <v>0</v>
      </c>
      <c r="BZ116" s="51">
        <f t="shared" si="252"/>
        <v>0</v>
      </c>
      <c r="CA116" s="51">
        <f t="shared" si="253"/>
        <v>0</v>
      </c>
      <c r="CB116" s="51">
        <f t="shared" si="254"/>
        <v>0</v>
      </c>
      <c r="CC116" s="51">
        <f t="shared" si="255"/>
        <v>0</v>
      </c>
      <c r="CD116" s="51">
        <f t="shared" si="256"/>
        <v>0</v>
      </c>
      <c r="CE116" s="51">
        <f t="shared" si="257"/>
        <v>0</v>
      </c>
      <c r="CF116" s="51">
        <f t="shared" si="258"/>
        <v>0</v>
      </c>
      <c r="CG116" s="51">
        <f t="shared" si="259"/>
        <v>0</v>
      </c>
      <c r="CH116" s="51">
        <f t="shared" si="260"/>
        <v>0</v>
      </c>
      <c r="CI116" s="51">
        <f t="shared" si="261"/>
        <v>0</v>
      </c>
      <c r="CJ116" s="51">
        <f t="shared" si="262"/>
        <v>0</v>
      </c>
      <c r="CK116" s="51">
        <f t="shared" si="263"/>
        <v>0</v>
      </c>
      <c r="CL116" s="18"/>
      <c r="CM116" s="116">
        <f>0</f>
        <v>0</v>
      </c>
      <c r="CN116" s="116">
        <f>0</f>
        <v>0</v>
      </c>
      <c r="CO116" s="116">
        <f>0</f>
        <v>0</v>
      </c>
      <c r="CP116" s="116">
        <f>0</f>
        <v>0</v>
      </c>
      <c r="CQ116" s="116">
        <f>0</f>
        <v>0</v>
      </c>
      <c r="CR116" s="116">
        <f>0</f>
        <v>0</v>
      </c>
      <c r="CS116" s="17">
        <v>0</v>
      </c>
      <c r="CT116" s="17">
        <v>0</v>
      </c>
      <c r="CU116" s="17">
        <v>0</v>
      </c>
      <c r="CV116" s="17">
        <v>0</v>
      </c>
      <c r="CW116" s="17">
        <v>0</v>
      </c>
      <c r="CX116" s="17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0</v>
      </c>
      <c r="DF116" s="18">
        <v>0</v>
      </c>
      <c r="DG116" s="18">
        <v>0</v>
      </c>
      <c r="DH116" s="18">
        <v>0</v>
      </c>
      <c r="DI116" s="18">
        <v>0</v>
      </c>
      <c r="DJ116" s="18">
        <v>0</v>
      </c>
      <c r="DK116" s="18">
        <v>0</v>
      </c>
      <c r="DL116" s="18">
        <v>0</v>
      </c>
      <c r="DM116" s="18">
        <v>0</v>
      </c>
      <c r="DN116" s="18"/>
    </row>
    <row r="117" spans="1:118">
      <c r="A117" s="86">
        <v>35010</v>
      </c>
      <c r="B117" s="26" t="s">
        <v>78</v>
      </c>
      <c r="C117" s="51">
        <f t="shared" si="215"/>
        <v>261126.68999999997</v>
      </c>
      <c r="D117" s="51">
        <f t="shared" si="216"/>
        <v>261126.68999999997</v>
      </c>
      <c r="E117" s="100">
        <f>'[20]Asset End Balances'!P37</f>
        <v>261126.69</v>
      </c>
      <c r="F117" s="51">
        <f t="shared" si="217"/>
        <v>261126.69</v>
      </c>
      <c r="G117" s="51">
        <f t="shared" si="218"/>
        <v>261126.69</v>
      </c>
      <c r="H117" s="51">
        <f t="shared" si="219"/>
        <v>261126.69</v>
      </c>
      <c r="I117" s="51">
        <f t="shared" si="220"/>
        <v>261126.69</v>
      </c>
      <c r="J117" s="51">
        <f t="shared" si="221"/>
        <v>261126.69</v>
      </c>
      <c r="K117" s="51">
        <f t="shared" si="222"/>
        <v>261126.69</v>
      </c>
      <c r="L117" s="51">
        <f t="shared" si="223"/>
        <v>261126.69</v>
      </c>
      <c r="M117" s="51">
        <f t="shared" si="224"/>
        <v>261126.69</v>
      </c>
      <c r="N117" s="51">
        <f t="shared" si="225"/>
        <v>261126.69</v>
      </c>
      <c r="O117" s="51">
        <f t="shared" si="226"/>
        <v>261126.69</v>
      </c>
      <c r="P117" s="51">
        <f t="shared" si="227"/>
        <v>261126.69</v>
      </c>
      <c r="Q117" s="51">
        <f t="shared" si="228"/>
        <v>261126.69</v>
      </c>
      <c r="R117" s="51">
        <f t="shared" si="229"/>
        <v>261126.69</v>
      </c>
      <c r="S117" s="51">
        <f t="shared" si="230"/>
        <v>261126.69</v>
      </c>
      <c r="T117" s="51">
        <f t="shared" si="231"/>
        <v>261126.69</v>
      </c>
      <c r="U117" s="51">
        <f t="shared" si="232"/>
        <v>261126.69</v>
      </c>
      <c r="V117" s="51">
        <f t="shared" si="233"/>
        <v>261126.69</v>
      </c>
      <c r="W117" s="51">
        <f t="shared" si="234"/>
        <v>261126.69</v>
      </c>
      <c r="X117" s="51">
        <f t="shared" si="235"/>
        <v>261126.69</v>
      </c>
      <c r="Y117" s="51">
        <f t="shared" si="236"/>
        <v>261126.69</v>
      </c>
      <c r="Z117" s="51">
        <f t="shared" si="237"/>
        <v>261126.69</v>
      </c>
      <c r="AA117" s="51">
        <f t="shared" si="238"/>
        <v>261126.69</v>
      </c>
      <c r="AB117" s="51">
        <f t="shared" si="239"/>
        <v>261126.69</v>
      </c>
      <c r="AC117" s="51">
        <f t="shared" si="240"/>
        <v>261126.69</v>
      </c>
      <c r="AD117" s="51">
        <f t="shared" si="241"/>
        <v>261126.69</v>
      </c>
      <c r="AE117" s="51">
        <f t="shared" si="242"/>
        <v>261126.69</v>
      </c>
      <c r="AF117" s="51">
        <f t="shared" si="242"/>
        <v>261126.69</v>
      </c>
      <c r="AH117" s="100">
        <f>[20]Additions!Q37</f>
        <v>0</v>
      </c>
      <c r="AI117" s="100">
        <f>[20]Additions!R37</f>
        <v>0</v>
      </c>
      <c r="AJ117" s="100">
        <f>[20]Additions!S37</f>
        <v>0</v>
      </c>
      <c r="AK117" s="100">
        <f>[20]Additions!T37</f>
        <v>0</v>
      </c>
      <c r="AL117" s="100">
        <f>[20]Additions!U37</f>
        <v>0</v>
      </c>
      <c r="AM117" s="100">
        <f>[20]Additions!V37</f>
        <v>0</v>
      </c>
      <c r="AN117" s="93">
        <f>SUM($AH117:$AM117)/SUM($AH$193:$AM$193)*'Capital Spending'!J$12*$AN$1</f>
        <v>0</v>
      </c>
      <c r="AO117" s="93">
        <f>SUM($AH117:$AM117)/SUM($AH$193:$AM$193)*'Capital Spending'!K$12*$AN$1</f>
        <v>0</v>
      </c>
      <c r="AP117" s="93">
        <f>SUM($AH117:$AM117)/SUM($AH$193:$AM$193)*'Capital Spending'!L$12*$AN$1</f>
        <v>0</v>
      </c>
      <c r="AQ117" s="93">
        <f>SUM($AH117:$AM117)/SUM($AH$193:$AM$193)*'Capital Spending'!M$12*$AN$1</f>
        <v>0</v>
      </c>
      <c r="AR117" s="93">
        <f>SUM($AH117:$AM117)/SUM($AH$193:$AM$193)*'Capital Spending'!N$12*$AN$1</f>
        <v>0</v>
      </c>
      <c r="AS117" s="93">
        <f>SUM($AH117:$AM117)/SUM($AH$193:$AM$193)*'Capital Spending'!O$12*$AN$1</f>
        <v>0</v>
      </c>
      <c r="AT117" s="93">
        <f>SUM($AH117:$AM117)/SUM($AH$193:$AM$193)*'Capital Spending'!P$12*$AN$1</f>
        <v>0</v>
      </c>
      <c r="AU117" s="93">
        <f>SUM($AH117:$AM117)/SUM($AH$193:$AM$193)*'Capital Spending'!Q$12*$AN$1</f>
        <v>0</v>
      </c>
      <c r="AV117" s="93">
        <f>SUM($AH117:$AM117)/SUM($AH$193:$AM$193)*'Capital Spending'!R$12*$AN$1</f>
        <v>0</v>
      </c>
      <c r="AW117" s="93">
        <f>SUM($AH117:$AM117)/SUM($AH$193:$AM$193)*'Capital Spending'!S$12*$AN$1</f>
        <v>0</v>
      </c>
      <c r="AX117" s="93">
        <f>SUM($AH117:$AM117)/SUM($AH$193:$AM$193)*'Capital Spending'!T$12*$AN$1</f>
        <v>0</v>
      </c>
      <c r="AY117" s="93">
        <f>SUM($AH117:$AM117)/SUM($AH$193:$AM$193)*'Capital Spending'!U$12*$AN$1</f>
        <v>0</v>
      </c>
      <c r="AZ117" s="93">
        <f>SUM($AH117:$AM117)/SUM($AH$193:$AM$193)*'Capital Spending'!V$12*$AN$1</f>
        <v>0</v>
      </c>
      <c r="BA117" s="93">
        <f>SUM($AH117:$AM117)/SUM($AH$193:$AM$193)*'Capital Spending'!W$12*$AN$1</f>
        <v>0</v>
      </c>
      <c r="BB117" s="93">
        <f>SUM($AH117:$AM117)/SUM($AH$193:$AM$193)*'Capital Spending'!X$12*$AN$1</f>
        <v>0</v>
      </c>
      <c r="BC117" s="93">
        <f>SUM($AH117:$AM117)/SUM($AH$193:$AM$193)*'Capital Spending'!Y$12*$AN$1</f>
        <v>0</v>
      </c>
      <c r="BD117" s="93">
        <f>SUM($AH117:$AM117)/SUM($AH$193:$AM$193)*'Capital Spending'!Z$12*$AN$1</f>
        <v>0</v>
      </c>
      <c r="BE117" s="93">
        <f>SUM($AH117:$AM117)/SUM($AH$193:$AM$193)*'Capital Spending'!AA$12*$AN$1</f>
        <v>0</v>
      </c>
      <c r="BF117" s="93">
        <f>SUM($AH117:$AM117)/SUM($AH$193:$AM$193)*'Capital Spending'!AB$12*$AN$1</f>
        <v>0</v>
      </c>
      <c r="BG117" s="93">
        <f>SUM($AH117:$AM117)/SUM($AH$193:$AM$193)*'Capital Spending'!AC$12*$AN$1</f>
        <v>0</v>
      </c>
      <c r="BH117" s="93">
        <f>SUM($AH117:$AM117)/SUM($AH$193:$AM$193)*'Capital Spending'!AD$12*$AN$1</f>
        <v>0</v>
      </c>
      <c r="BI117" s="18"/>
      <c r="BJ117" s="101">
        <f t="shared" si="264"/>
        <v>0</v>
      </c>
      <c r="BK117" s="100">
        <f>'[20]Asset Retirements'!Q37</f>
        <v>0</v>
      </c>
      <c r="BL117" s="100">
        <f>'[20]Asset Retirements'!R37</f>
        <v>0</v>
      </c>
      <c r="BM117" s="100">
        <f>'[20]Asset Retirements'!S37</f>
        <v>0</v>
      </c>
      <c r="BN117" s="100">
        <f>'[20]Asset Retirements'!T37</f>
        <v>0</v>
      </c>
      <c r="BO117" s="100">
        <f>'[20]Asset Retirements'!U37</f>
        <v>0</v>
      </c>
      <c r="BP117" s="100">
        <f>'[20]Asset Retirements'!V37</f>
        <v>0</v>
      </c>
      <c r="BQ117" s="51">
        <f t="shared" si="243"/>
        <v>0</v>
      </c>
      <c r="BR117" s="51">
        <f t="shared" si="244"/>
        <v>0</v>
      </c>
      <c r="BS117" s="51">
        <f t="shared" si="245"/>
        <v>0</v>
      </c>
      <c r="BT117" s="51">
        <f t="shared" si="246"/>
        <v>0</v>
      </c>
      <c r="BU117" s="51">
        <f t="shared" si="247"/>
        <v>0</v>
      </c>
      <c r="BV117" s="51">
        <f t="shared" si="248"/>
        <v>0</v>
      </c>
      <c r="BW117" s="51">
        <f t="shared" si="249"/>
        <v>0</v>
      </c>
      <c r="BX117" s="51">
        <f t="shared" si="250"/>
        <v>0</v>
      </c>
      <c r="BY117" s="51">
        <f t="shared" si="251"/>
        <v>0</v>
      </c>
      <c r="BZ117" s="51">
        <f t="shared" si="252"/>
        <v>0</v>
      </c>
      <c r="CA117" s="51">
        <f t="shared" si="253"/>
        <v>0</v>
      </c>
      <c r="CB117" s="51">
        <f t="shared" si="254"/>
        <v>0</v>
      </c>
      <c r="CC117" s="51">
        <f t="shared" si="255"/>
        <v>0</v>
      </c>
      <c r="CD117" s="51">
        <f t="shared" si="256"/>
        <v>0</v>
      </c>
      <c r="CE117" s="51">
        <f t="shared" si="257"/>
        <v>0</v>
      </c>
      <c r="CF117" s="51">
        <f t="shared" si="258"/>
        <v>0</v>
      </c>
      <c r="CG117" s="51">
        <f t="shared" si="259"/>
        <v>0</v>
      </c>
      <c r="CH117" s="51">
        <f t="shared" si="260"/>
        <v>0</v>
      </c>
      <c r="CI117" s="51">
        <f t="shared" si="261"/>
        <v>0</v>
      </c>
      <c r="CJ117" s="51">
        <f t="shared" si="262"/>
        <v>0</v>
      </c>
      <c r="CK117" s="51">
        <f t="shared" si="263"/>
        <v>0</v>
      </c>
      <c r="CL117" s="18"/>
      <c r="CM117" s="100">
        <f>'[20]Assset Transfers Adjustments'!Q37</f>
        <v>0</v>
      </c>
      <c r="CN117" s="100">
        <f>'[20]Assset Transfers Adjustments'!R37</f>
        <v>0</v>
      </c>
      <c r="CO117" s="100">
        <f>'[20]Assset Transfers Adjustments'!S37</f>
        <v>0</v>
      </c>
      <c r="CP117" s="100">
        <f>'[20]Assset Transfers Adjustments'!T37</f>
        <v>0</v>
      </c>
      <c r="CQ117" s="100">
        <f>'[20]Assset Transfers Adjustments'!U37</f>
        <v>0</v>
      </c>
      <c r="CR117" s="100">
        <f>'[20]Assset Transfers Adjustments'!V37</f>
        <v>0</v>
      </c>
      <c r="CS117" s="17">
        <v>0</v>
      </c>
      <c r="CT117" s="17">
        <v>0</v>
      </c>
      <c r="CU117" s="17">
        <v>0</v>
      </c>
      <c r="CV117" s="17">
        <v>0</v>
      </c>
      <c r="CW117" s="17">
        <v>0</v>
      </c>
      <c r="CX117" s="17">
        <v>0</v>
      </c>
      <c r="CY117" s="18">
        <v>0</v>
      </c>
      <c r="CZ117" s="18">
        <v>0</v>
      </c>
      <c r="DA117" s="18">
        <v>0</v>
      </c>
      <c r="DB117" s="18">
        <v>0</v>
      </c>
      <c r="DC117" s="18">
        <v>0</v>
      </c>
      <c r="DD117" s="18">
        <v>0</v>
      </c>
      <c r="DE117" s="18">
        <v>0</v>
      </c>
      <c r="DF117" s="18">
        <v>0</v>
      </c>
      <c r="DG117" s="18">
        <v>0</v>
      </c>
      <c r="DH117" s="18">
        <v>0</v>
      </c>
      <c r="DI117" s="18">
        <v>0</v>
      </c>
      <c r="DJ117" s="18">
        <v>0</v>
      </c>
      <c r="DK117" s="18">
        <v>0</v>
      </c>
      <c r="DL117" s="18">
        <v>0</v>
      </c>
      <c r="DM117" s="18">
        <v>0</v>
      </c>
      <c r="DN117" s="18"/>
    </row>
    <row r="118" spans="1:118">
      <c r="A118" s="86">
        <v>35020</v>
      </c>
      <c r="B118" s="26" t="s">
        <v>79</v>
      </c>
      <c r="C118" s="51">
        <f t="shared" si="215"/>
        <v>4681.5800000000008</v>
      </c>
      <c r="D118" s="51">
        <f t="shared" si="216"/>
        <v>4681.5800000000008</v>
      </c>
      <c r="E118" s="100">
        <f>'[20]Asset End Balances'!P38</f>
        <v>4681.58</v>
      </c>
      <c r="F118" s="51">
        <f t="shared" si="217"/>
        <v>4681.58</v>
      </c>
      <c r="G118" s="51">
        <f t="shared" si="218"/>
        <v>4681.58</v>
      </c>
      <c r="H118" s="51">
        <f t="shared" si="219"/>
        <v>4681.58</v>
      </c>
      <c r="I118" s="51">
        <f t="shared" si="220"/>
        <v>4681.58</v>
      </c>
      <c r="J118" s="51">
        <f t="shared" si="221"/>
        <v>4681.58</v>
      </c>
      <c r="K118" s="51">
        <f t="shared" si="222"/>
        <v>4681.58</v>
      </c>
      <c r="L118" s="51">
        <f t="shared" si="223"/>
        <v>4681.58</v>
      </c>
      <c r="M118" s="51">
        <f t="shared" si="224"/>
        <v>4681.58</v>
      </c>
      <c r="N118" s="51">
        <f t="shared" si="225"/>
        <v>4681.58</v>
      </c>
      <c r="O118" s="51">
        <f t="shared" si="226"/>
        <v>4681.58</v>
      </c>
      <c r="P118" s="51">
        <f t="shared" si="227"/>
        <v>4681.58</v>
      </c>
      <c r="Q118" s="51">
        <f t="shared" si="228"/>
        <v>4681.58</v>
      </c>
      <c r="R118" s="51">
        <f t="shared" si="229"/>
        <v>4681.58</v>
      </c>
      <c r="S118" s="51">
        <f t="shared" si="230"/>
        <v>4681.58</v>
      </c>
      <c r="T118" s="51">
        <f t="shared" si="231"/>
        <v>4681.58</v>
      </c>
      <c r="U118" s="51">
        <f t="shared" si="232"/>
        <v>4681.58</v>
      </c>
      <c r="V118" s="51">
        <f t="shared" si="233"/>
        <v>4681.58</v>
      </c>
      <c r="W118" s="51">
        <f t="shared" si="234"/>
        <v>4681.58</v>
      </c>
      <c r="X118" s="51">
        <f t="shared" si="235"/>
        <v>4681.58</v>
      </c>
      <c r="Y118" s="51">
        <f t="shared" si="236"/>
        <v>4681.58</v>
      </c>
      <c r="Z118" s="51">
        <f t="shared" si="237"/>
        <v>4681.58</v>
      </c>
      <c r="AA118" s="51">
        <f t="shared" si="238"/>
        <v>4681.58</v>
      </c>
      <c r="AB118" s="51">
        <f t="shared" si="239"/>
        <v>4681.58</v>
      </c>
      <c r="AC118" s="51">
        <f t="shared" si="240"/>
        <v>4681.58</v>
      </c>
      <c r="AD118" s="51">
        <f t="shared" si="241"/>
        <v>4681.58</v>
      </c>
      <c r="AE118" s="51">
        <f t="shared" si="242"/>
        <v>4681.58</v>
      </c>
      <c r="AF118" s="51">
        <f t="shared" si="242"/>
        <v>4681.58</v>
      </c>
      <c r="AH118" s="100">
        <f>[20]Additions!Q38</f>
        <v>0</v>
      </c>
      <c r="AI118" s="100">
        <f>[20]Additions!R38</f>
        <v>0</v>
      </c>
      <c r="AJ118" s="100">
        <f>[20]Additions!S38</f>
        <v>0</v>
      </c>
      <c r="AK118" s="100">
        <f>[20]Additions!T38</f>
        <v>0</v>
      </c>
      <c r="AL118" s="100">
        <f>[20]Additions!U38</f>
        <v>0</v>
      </c>
      <c r="AM118" s="100">
        <f>[20]Additions!V38</f>
        <v>0</v>
      </c>
      <c r="AN118" s="93">
        <f>SUM($AH118:$AM118)/SUM($AH$193:$AM$193)*'Capital Spending'!J$12*$AN$1</f>
        <v>0</v>
      </c>
      <c r="AO118" s="93">
        <f>SUM($AH118:$AM118)/SUM($AH$193:$AM$193)*'Capital Spending'!K$12*$AN$1</f>
        <v>0</v>
      </c>
      <c r="AP118" s="93">
        <f>SUM($AH118:$AM118)/SUM($AH$193:$AM$193)*'Capital Spending'!L$12*$AN$1</f>
        <v>0</v>
      </c>
      <c r="AQ118" s="93">
        <f>SUM($AH118:$AM118)/SUM($AH$193:$AM$193)*'Capital Spending'!M$12*$AN$1</f>
        <v>0</v>
      </c>
      <c r="AR118" s="93">
        <f>SUM($AH118:$AM118)/SUM($AH$193:$AM$193)*'Capital Spending'!N$12*$AN$1</f>
        <v>0</v>
      </c>
      <c r="AS118" s="93">
        <f>SUM($AH118:$AM118)/SUM($AH$193:$AM$193)*'Capital Spending'!O$12*$AN$1</f>
        <v>0</v>
      </c>
      <c r="AT118" s="93">
        <f>SUM($AH118:$AM118)/SUM($AH$193:$AM$193)*'Capital Spending'!P$12*$AN$1</f>
        <v>0</v>
      </c>
      <c r="AU118" s="93">
        <f>SUM($AH118:$AM118)/SUM($AH$193:$AM$193)*'Capital Spending'!Q$12*$AN$1</f>
        <v>0</v>
      </c>
      <c r="AV118" s="93">
        <f>SUM($AH118:$AM118)/SUM($AH$193:$AM$193)*'Capital Spending'!R$12*$AN$1</f>
        <v>0</v>
      </c>
      <c r="AW118" s="93">
        <f>SUM($AH118:$AM118)/SUM($AH$193:$AM$193)*'Capital Spending'!S$12*$AN$1</f>
        <v>0</v>
      </c>
      <c r="AX118" s="93">
        <f>SUM($AH118:$AM118)/SUM($AH$193:$AM$193)*'Capital Spending'!T$12*$AN$1</f>
        <v>0</v>
      </c>
      <c r="AY118" s="93">
        <f>SUM($AH118:$AM118)/SUM($AH$193:$AM$193)*'Capital Spending'!U$12*$AN$1</f>
        <v>0</v>
      </c>
      <c r="AZ118" s="93">
        <f>SUM($AH118:$AM118)/SUM($AH$193:$AM$193)*'Capital Spending'!V$12*$AN$1</f>
        <v>0</v>
      </c>
      <c r="BA118" s="93">
        <f>SUM($AH118:$AM118)/SUM($AH$193:$AM$193)*'Capital Spending'!W$12*$AN$1</f>
        <v>0</v>
      </c>
      <c r="BB118" s="93">
        <f>SUM($AH118:$AM118)/SUM($AH$193:$AM$193)*'Capital Spending'!X$12*$AN$1</f>
        <v>0</v>
      </c>
      <c r="BC118" s="93">
        <f>SUM($AH118:$AM118)/SUM($AH$193:$AM$193)*'Capital Spending'!Y$12*$AN$1</f>
        <v>0</v>
      </c>
      <c r="BD118" s="93">
        <f>SUM($AH118:$AM118)/SUM($AH$193:$AM$193)*'Capital Spending'!Z$12*$AN$1</f>
        <v>0</v>
      </c>
      <c r="BE118" s="93">
        <f>SUM($AH118:$AM118)/SUM($AH$193:$AM$193)*'Capital Spending'!AA$12*$AN$1</f>
        <v>0</v>
      </c>
      <c r="BF118" s="93">
        <f>SUM($AH118:$AM118)/SUM($AH$193:$AM$193)*'Capital Spending'!AB$12*$AN$1</f>
        <v>0</v>
      </c>
      <c r="BG118" s="93">
        <f>SUM($AH118:$AM118)/SUM($AH$193:$AM$193)*'Capital Spending'!AC$12*$AN$1</f>
        <v>0</v>
      </c>
      <c r="BH118" s="93">
        <f>SUM($AH118:$AM118)/SUM($AH$193:$AM$193)*'Capital Spending'!AD$12*$AN$1</f>
        <v>0</v>
      </c>
      <c r="BI118" s="18"/>
      <c r="BJ118" s="101">
        <f t="shared" si="264"/>
        <v>0</v>
      </c>
      <c r="BK118" s="100">
        <f>'[20]Asset Retirements'!Q38</f>
        <v>0</v>
      </c>
      <c r="BL118" s="100">
        <f>'[20]Asset Retirements'!R38</f>
        <v>0</v>
      </c>
      <c r="BM118" s="100">
        <f>'[20]Asset Retirements'!S38</f>
        <v>0</v>
      </c>
      <c r="BN118" s="100">
        <f>'[20]Asset Retirements'!T38</f>
        <v>0</v>
      </c>
      <c r="BO118" s="100">
        <f>'[20]Asset Retirements'!U38</f>
        <v>0</v>
      </c>
      <c r="BP118" s="100">
        <f>'[20]Asset Retirements'!V38</f>
        <v>0</v>
      </c>
      <c r="BQ118" s="51">
        <f t="shared" si="243"/>
        <v>0</v>
      </c>
      <c r="BR118" s="51">
        <f t="shared" si="244"/>
        <v>0</v>
      </c>
      <c r="BS118" s="51">
        <f t="shared" si="245"/>
        <v>0</v>
      </c>
      <c r="BT118" s="51">
        <f t="shared" si="246"/>
        <v>0</v>
      </c>
      <c r="BU118" s="51">
        <f t="shared" si="247"/>
        <v>0</v>
      </c>
      <c r="BV118" s="51">
        <f t="shared" si="248"/>
        <v>0</v>
      </c>
      <c r="BW118" s="51">
        <f t="shared" si="249"/>
        <v>0</v>
      </c>
      <c r="BX118" s="51">
        <f t="shared" si="250"/>
        <v>0</v>
      </c>
      <c r="BY118" s="51">
        <f t="shared" si="251"/>
        <v>0</v>
      </c>
      <c r="BZ118" s="51">
        <f t="shared" si="252"/>
        <v>0</v>
      </c>
      <c r="CA118" s="51">
        <f t="shared" si="253"/>
        <v>0</v>
      </c>
      <c r="CB118" s="51">
        <f t="shared" si="254"/>
        <v>0</v>
      </c>
      <c r="CC118" s="51">
        <f t="shared" si="255"/>
        <v>0</v>
      </c>
      <c r="CD118" s="51">
        <f t="shared" si="256"/>
        <v>0</v>
      </c>
      <c r="CE118" s="51">
        <f t="shared" si="257"/>
        <v>0</v>
      </c>
      <c r="CF118" s="51">
        <f t="shared" si="258"/>
        <v>0</v>
      </c>
      <c r="CG118" s="51">
        <f t="shared" si="259"/>
        <v>0</v>
      </c>
      <c r="CH118" s="51">
        <f t="shared" si="260"/>
        <v>0</v>
      </c>
      <c r="CI118" s="51">
        <f t="shared" si="261"/>
        <v>0</v>
      </c>
      <c r="CJ118" s="51">
        <f t="shared" si="262"/>
        <v>0</v>
      </c>
      <c r="CK118" s="51">
        <f t="shared" si="263"/>
        <v>0</v>
      </c>
      <c r="CL118" s="18"/>
      <c r="CM118" s="100">
        <f>'[20]Assset Transfers Adjustments'!Q38</f>
        <v>0</v>
      </c>
      <c r="CN118" s="100">
        <f>'[20]Assset Transfers Adjustments'!R38</f>
        <v>0</v>
      </c>
      <c r="CO118" s="100">
        <f>'[20]Assset Transfers Adjustments'!S38</f>
        <v>0</v>
      </c>
      <c r="CP118" s="100">
        <f>'[20]Assset Transfers Adjustments'!T38</f>
        <v>0</v>
      </c>
      <c r="CQ118" s="100">
        <f>'[20]Assset Transfers Adjustments'!U38</f>
        <v>0</v>
      </c>
      <c r="CR118" s="100">
        <f>'[20]Assset Transfers Adjustments'!V38</f>
        <v>0</v>
      </c>
      <c r="CS118" s="17">
        <v>0</v>
      </c>
      <c r="CT118" s="17">
        <v>0</v>
      </c>
      <c r="CU118" s="17">
        <v>0</v>
      </c>
      <c r="CV118" s="17">
        <v>0</v>
      </c>
      <c r="CW118" s="17">
        <v>0</v>
      </c>
      <c r="CX118" s="17">
        <v>0</v>
      </c>
      <c r="CY118" s="18">
        <v>0</v>
      </c>
      <c r="CZ118" s="18">
        <v>0</v>
      </c>
      <c r="DA118" s="18">
        <v>0</v>
      </c>
      <c r="DB118" s="18">
        <v>0</v>
      </c>
      <c r="DC118" s="18">
        <v>0</v>
      </c>
      <c r="DD118" s="18">
        <v>0</v>
      </c>
      <c r="DE118" s="18">
        <v>0</v>
      </c>
      <c r="DF118" s="18">
        <v>0</v>
      </c>
      <c r="DG118" s="18">
        <v>0</v>
      </c>
      <c r="DH118" s="18">
        <v>0</v>
      </c>
      <c r="DI118" s="18">
        <v>0</v>
      </c>
      <c r="DJ118" s="18">
        <v>0</v>
      </c>
      <c r="DK118" s="18">
        <v>0</v>
      </c>
      <c r="DL118" s="18">
        <v>0</v>
      </c>
      <c r="DM118" s="18">
        <v>0</v>
      </c>
      <c r="DN118" s="18"/>
    </row>
    <row r="119" spans="1:118">
      <c r="A119" s="86">
        <v>35100</v>
      </c>
      <c r="B119" s="26" t="s">
        <v>80</v>
      </c>
      <c r="C119" s="51">
        <f t="shared" si="215"/>
        <v>17916.189999999999</v>
      </c>
      <c r="D119" s="51">
        <f t="shared" si="216"/>
        <v>17916.189999999999</v>
      </c>
      <c r="E119" s="100">
        <f>'[20]Asset End Balances'!P39</f>
        <v>17916.189999999999</v>
      </c>
      <c r="F119" s="51">
        <f t="shared" si="217"/>
        <v>17916.189999999999</v>
      </c>
      <c r="G119" s="51">
        <f t="shared" si="218"/>
        <v>17916.189999999999</v>
      </c>
      <c r="H119" s="51">
        <f t="shared" si="219"/>
        <v>17916.189999999999</v>
      </c>
      <c r="I119" s="51">
        <f t="shared" si="220"/>
        <v>17916.189999999999</v>
      </c>
      <c r="J119" s="51">
        <f t="shared" si="221"/>
        <v>17916.189999999999</v>
      </c>
      <c r="K119" s="51">
        <f t="shared" si="222"/>
        <v>17916.189999999999</v>
      </c>
      <c r="L119" s="51">
        <f t="shared" si="223"/>
        <v>17916.189999999999</v>
      </c>
      <c r="M119" s="51">
        <f t="shared" si="224"/>
        <v>17916.189999999999</v>
      </c>
      <c r="N119" s="51">
        <f t="shared" si="225"/>
        <v>17916.189999999999</v>
      </c>
      <c r="O119" s="51">
        <f t="shared" si="226"/>
        <v>17916.189999999999</v>
      </c>
      <c r="P119" s="51">
        <f t="shared" si="227"/>
        <v>17916.189999999999</v>
      </c>
      <c r="Q119" s="51">
        <f t="shared" si="228"/>
        <v>17916.189999999999</v>
      </c>
      <c r="R119" s="51">
        <f t="shared" si="229"/>
        <v>17916.189999999999</v>
      </c>
      <c r="S119" s="51">
        <f t="shared" si="230"/>
        <v>17916.189999999999</v>
      </c>
      <c r="T119" s="51">
        <f t="shared" si="231"/>
        <v>17916.189999999999</v>
      </c>
      <c r="U119" s="51">
        <f t="shared" si="232"/>
        <v>17916.189999999999</v>
      </c>
      <c r="V119" s="51">
        <f t="shared" si="233"/>
        <v>17916.189999999999</v>
      </c>
      <c r="W119" s="51">
        <f t="shared" si="234"/>
        <v>17916.189999999999</v>
      </c>
      <c r="X119" s="51">
        <f t="shared" si="235"/>
        <v>17916.189999999999</v>
      </c>
      <c r="Y119" s="51">
        <f t="shared" si="236"/>
        <v>17916.189999999999</v>
      </c>
      <c r="Z119" s="51">
        <f t="shared" si="237"/>
        <v>17916.189999999999</v>
      </c>
      <c r="AA119" s="51">
        <f t="shared" si="238"/>
        <v>17916.189999999999</v>
      </c>
      <c r="AB119" s="51">
        <f t="shared" si="239"/>
        <v>17916.189999999999</v>
      </c>
      <c r="AC119" s="51">
        <f t="shared" si="240"/>
        <v>17916.189999999999</v>
      </c>
      <c r="AD119" s="51">
        <f t="shared" si="241"/>
        <v>17916.189999999999</v>
      </c>
      <c r="AE119" s="51">
        <f t="shared" si="242"/>
        <v>17916.189999999999</v>
      </c>
      <c r="AF119" s="51">
        <f t="shared" si="242"/>
        <v>17916.189999999999</v>
      </c>
      <c r="AH119" s="100">
        <f>[20]Additions!Q39</f>
        <v>0</v>
      </c>
      <c r="AI119" s="100">
        <f>[20]Additions!R39</f>
        <v>0</v>
      </c>
      <c r="AJ119" s="100">
        <f>[20]Additions!S39</f>
        <v>0</v>
      </c>
      <c r="AK119" s="100">
        <f>[20]Additions!T39</f>
        <v>0</v>
      </c>
      <c r="AL119" s="100">
        <f>[20]Additions!U39</f>
        <v>0</v>
      </c>
      <c r="AM119" s="100">
        <f>[20]Additions!V39</f>
        <v>0</v>
      </c>
      <c r="AN119" s="93">
        <f>SUM($AH119:$AM119)/SUM($AH$193:$AM$193)*'Capital Spending'!J$12*$AN$1</f>
        <v>0</v>
      </c>
      <c r="AO119" s="93">
        <f>SUM($AH119:$AM119)/SUM($AH$193:$AM$193)*'Capital Spending'!K$12*$AN$1</f>
        <v>0</v>
      </c>
      <c r="AP119" s="93">
        <f>SUM($AH119:$AM119)/SUM($AH$193:$AM$193)*'Capital Spending'!L$12*$AN$1</f>
        <v>0</v>
      </c>
      <c r="AQ119" s="93">
        <f>SUM($AH119:$AM119)/SUM($AH$193:$AM$193)*'Capital Spending'!M$12*$AN$1</f>
        <v>0</v>
      </c>
      <c r="AR119" s="93">
        <f>SUM($AH119:$AM119)/SUM($AH$193:$AM$193)*'Capital Spending'!N$12*$AN$1</f>
        <v>0</v>
      </c>
      <c r="AS119" s="93">
        <f>SUM($AH119:$AM119)/SUM($AH$193:$AM$193)*'Capital Spending'!O$12*$AN$1</f>
        <v>0</v>
      </c>
      <c r="AT119" s="93">
        <f>SUM($AH119:$AM119)/SUM($AH$193:$AM$193)*'Capital Spending'!P$12*$AN$1</f>
        <v>0</v>
      </c>
      <c r="AU119" s="93">
        <f>SUM($AH119:$AM119)/SUM($AH$193:$AM$193)*'Capital Spending'!Q$12*$AN$1</f>
        <v>0</v>
      </c>
      <c r="AV119" s="93">
        <f>SUM($AH119:$AM119)/SUM($AH$193:$AM$193)*'Capital Spending'!R$12*$AN$1</f>
        <v>0</v>
      </c>
      <c r="AW119" s="93">
        <f>SUM($AH119:$AM119)/SUM($AH$193:$AM$193)*'Capital Spending'!S$12*$AN$1</f>
        <v>0</v>
      </c>
      <c r="AX119" s="93">
        <f>SUM($AH119:$AM119)/SUM($AH$193:$AM$193)*'Capital Spending'!T$12*$AN$1</f>
        <v>0</v>
      </c>
      <c r="AY119" s="93">
        <f>SUM($AH119:$AM119)/SUM($AH$193:$AM$193)*'Capital Spending'!U$12*$AN$1</f>
        <v>0</v>
      </c>
      <c r="AZ119" s="93">
        <f>SUM($AH119:$AM119)/SUM($AH$193:$AM$193)*'Capital Spending'!V$12*$AN$1</f>
        <v>0</v>
      </c>
      <c r="BA119" s="93">
        <f>SUM($AH119:$AM119)/SUM($AH$193:$AM$193)*'Capital Spending'!W$12*$AN$1</f>
        <v>0</v>
      </c>
      <c r="BB119" s="93">
        <f>SUM($AH119:$AM119)/SUM($AH$193:$AM$193)*'Capital Spending'!X$12*$AN$1</f>
        <v>0</v>
      </c>
      <c r="BC119" s="93">
        <f>SUM($AH119:$AM119)/SUM($AH$193:$AM$193)*'Capital Spending'!Y$12*$AN$1</f>
        <v>0</v>
      </c>
      <c r="BD119" s="93">
        <f>SUM($AH119:$AM119)/SUM($AH$193:$AM$193)*'Capital Spending'!Z$12*$AN$1</f>
        <v>0</v>
      </c>
      <c r="BE119" s="93">
        <f>SUM($AH119:$AM119)/SUM($AH$193:$AM$193)*'Capital Spending'!AA$12*$AN$1</f>
        <v>0</v>
      </c>
      <c r="BF119" s="93">
        <f>SUM($AH119:$AM119)/SUM($AH$193:$AM$193)*'Capital Spending'!AB$12*$AN$1</f>
        <v>0</v>
      </c>
      <c r="BG119" s="93">
        <f>SUM($AH119:$AM119)/SUM($AH$193:$AM$193)*'Capital Spending'!AC$12*$AN$1</f>
        <v>0</v>
      </c>
      <c r="BH119" s="93">
        <f>SUM($AH119:$AM119)/SUM($AH$193:$AM$193)*'Capital Spending'!AD$12*$AN$1</f>
        <v>0</v>
      </c>
      <c r="BI119" s="18"/>
      <c r="BJ119" s="101">
        <f t="shared" si="264"/>
        <v>0</v>
      </c>
      <c r="BK119" s="100">
        <f>'[20]Asset Retirements'!Q39</f>
        <v>0</v>
      </c>
      <c r="BL119" s="100">
        <f>'[20]Asset Retirements'!R39</f>
        <v>0</v>
      </c>
      <c r="BM119" s="100">
        <f>'[20]Asset Retirements'!S39</f>
        <v>0</v>
      </c>
      <c r="BN119" s="100">
        <f>'[20]Asset Retirements'!T39</f>
        <v>0</v>
      </c>
      <c r="BO119" s="100">
        <f>'[20]Asset Retirements'!U39</f>
        <v>0</v>
      </c>
      <c r="BP119" s="100">
        <f>'[20]Asset Retirements'!V39</f>
        <v>0</v>
      </c>
      <c r="BQ119" s="51">
        <f t="shared" si="243"/>
        <v>0</v>
      </c>
      <c r="BR119" s="51">
        <f t="shared" si="244"/>
        <v>0</v>
      </c>
      <c r="BS119" s="51">
        <f t="shared" si="245"/>
        <v>0</v>
      </c>
      <c r="BT119" s="51">
        <f t="shared" si="246"/>
        <v>0</v>
      </c>
      <c r="BU119" s="51">
        <f t="shared" si="247"/>
        <v>0</v>
      </c>
      <c r="BV119" s="51">
        <f t="shared" si="248"/>
        <v>0</v>
      </c>
      <c r="BW119" s="51">
        <f t="shared" si="249"/>
        <v>0</v>
      </c>
      <c r="BX119" s="51">
        <f t="shared" si="250"/>
        <v>0</v>
      </c>
      <c r="BY119" s="51">
        <f t="shared" si="251"/>
        <v>0</v>
      </c>
      <c r="BZ119" s="51">
        <f t="shared" si="252"/>
        <v>0</v>
      </c>
      <c r="CA119" s="51">
        <f t="shared" si="253"/>
        <v>0</v>
      </c>
      <c r="CB119" s="51">
        <f t="shared" si="254"/>
        <v>0</v>
      </c>
      <c r="CC119" s="51">
        <f t="shared" si="255"/>
        <v>0</v>
      </c>
      <c r="CD119" s="51">
        <f t="shared" si="256"/>
        <v>0</v>
      </c>
      <c r="CE119" s="51">
        <f t="shared" si="257"/>
        <v>0</v>
      </c>
      <c r="CF119" s="51">
        <f t="shared" si="258"/>
        <v>0</v>
      </c>
      <c r="CG119" s="51">
        <f t="shared" si="259"/>
        <v>0</v>
      </c>
      <c r="CH119" s="51">
        <f t="shared" si="260"/>
        <v>0</v>
      </c>
      <c r="CI119" s="51">
        <f t="shared" si="261"/>
        <v>0</v>
      </c>
      <c r="CJ119" s="51">
        <f t="shared" si="262"/>
        <v>0</v>
      </c>
      <c r="CK119" s="51">
        <f t="shared" si="263"/>
        <v>0</v>
      </c>
      <c r="CL119" s="18"/>
      <c r="CM119" s="100">
        <f>'[20]Assset Transfers Adjustments'!Q39</f>
        <v>0</v>
      </c>
      <c r="CN119" s="100">
        <f>'[20]Assset Transfers Adjustments'!R39</f>
        <v>0</v>
      </c>
      <c r="CO119" s="100">
        <f>'[20]Assset Transfers Adjustments'!S39</f>
        <v>0</v>
      </c>
      <c r="CP119" s="100">
        <f>'[20]Assset Transfers Adjustments'!T39</f>
        <v>0</v>
      </c>
      <c r="CQ119" s="100">
        <f>'[20]Assset Transfers Adjustments'!U39</f>
        <v>0</v>
      </c>
      <c r="CR119" s="100">
        <f>'[20]Assset Transfers Adjustments'!V39</f>
        <v>0</v>
      </c>
      <c r="CS119" s="17">
        <v>0</v>
      </c>
      <c r="CT119" s="17">
        <v>0</v>
      </c>
      <c r="CU119" s="17">
        <v>0</v>
      </c>
      <c r="CV119" s="17">
        <v>0</v>
      </c>
      <c r="CW119" s="17">
        <v>0</v>
      </c>
      <c r="CX119" s="17">
        <v>0</v>
      </c>
      <c r="CY119" s="18">
        <v>0</v>
      </c>
      <c r="CZ119" s="18">
        <v>0</v>
      </c>
      <c r="DA119" s="18">
        <v>0</v>
      </c>
      <c r="DB119" s="18">
        <v>0</v>
      </c>
      <c r="DC119" s="18">
        <v>0</v>
      </c>
      <c r="DD119" s="18">
        <v>0</v>
      </c>
      <c r="DE119" s="18">
        <v>0</v>
      </c>
      <c r="DF119" s="18">
        <v>0</v>
      </c>
      <c r="DG119" s="18">
        <v>0</v>
      </c>
      <c r="DH119" s="18">
        <v>0</v>
      </c>
      <c r="DI119" s="18">
        <v>0</v>
      </c>
      <c r="DJ119" s="18">
        <v>0</v>
      </c>
      <c r="DK119" s="18">
        <v>0</v>
      </c>
      <c r="DL119" s="18">
        <v>0</v>
      </c>
      <c r="DM119" s="18">
        <v>0</v>
      </c>
      <c r="DN119" s="18"/>
    </row>
    <row r="120" spans="1:118">
      <c r="A120" s="86">
        <v>35102</v>
      </c>
      <c r="B120" s="26" t="s">
        <v>81</v>
      </c>
      <c r="C120" s="51">
        <f t="shared" si="215"/>
        <v>153261.30000000002</v>
      </c>
      <c r="D120" s="51">
        <f t="shared" si="216"/>
        <v>153261.30000000002</v>
      </c>
      <c r="E120" s="100">
        <f>'[20]Asset End Balances'!P40</f>
        <v>153261.29999999999</v>
      </c>
      <c r="F120" s="51">
        <f t="shared" si="217"/>
        <v>153261.29999999999</v>
      </c>
      <c r="G120" s="51">
        <f t="shared" si="218"/>
        <v>153261.29999999999</v>
      </c>
      <c r="H120" s="51">
        <f t="shared" si="219"/>
        <v>153261.29999999999</v>
      </c>
      <c r="I120" s="51">
        <f t="shared" si="220"/>
        <v>153261.29999999999</v>
      </c>
      <c r="J120" s="51">
        <f t="shared" si="221"/>
        <v>153261.29999999999</v>
      </c>
      <c r="K120" s="51">
        <f t="shared" si="222"/>
        <v>153261.29999999999</v>
      </c>
      <c r="L120" s="51">
        <f t="shared" si="223"/>
        <v>153261.29999999999</v>
      </c>
      <c r="M120" s="51">
        <f t="shared" si="224"/>
        <v>153261.29999999999</v>
      </c>
      <c r="N120" s="51">
        <f t="shared" si="225"/>
        <v>153261.29999999999</v>
      </c>
      <c r="O120" s="51">
        <f t="shared" si="226"/>
        <v>153261.29999999999</v>
      </c>
      <c r="P120" s="51">
        <f t="shared" si="227"/>
        <v>153261.29999999999</v>
      </c>
      <c r="Q120" s="51">
        <f t="shared" si="228"/>
        <v>153261.29999999999</v>
      </c>
      <c r="R120" s="51">
        <f t="shared" si="229"/>
        <v>153261.29999999999</v>
      </c>
      <c r="S120" s="51">
        <f t="shared" si="230"/>
        <v>153261.29999999999</v>
      </c>
      <c r="T120" s="51">
        <f t="shared" si="231"/>
        <v>153261.29999999999</v>
      </c>
      <c r="U120" s="51">
        <f t="shared" si="232"/>
        <v>153261.29999999999</v>
      </c>
      <c r="V120" s="51">
        <f t="shared" si="233"/>
        <v>153261.29999999999</v>
      </c>
      <c r="W120" s="51">
        <f t="shared" si="234"/>
        <v>153261.29999999999</v>
      </c>
      <c r="X120" s="51">
        <f t="shared" si="235"/>
        <v>153261.29999999999</v>
      </c>
      <c r="Y120" s="51">
        <f t="shared" si="236"/>
        <v>153261.29999999999</v>
      </c>
      <c r="Z120" s="51">
        <f t="shared" si="237"/>
        <v>153261.29999999999</v>
      </c>
      <c r="AA120" s="51">
        <f t="shared" si="238"/>
        <v>153261.29999999999</v>
      </c>
      <c r="AB120" s="51">
        <f t="shared" si="239"/>
        <v>153261.29999999999</v>
      </c>
      <c r="AC120" s="51">
        <f t="shared" si="240"/>
        <v>153261.29999999999</v>
      </c>
      <c r="AD120" s="51">
        <f t="shared" si="241"/>
        <v>153261.29999999999</v>
      </c>
      <c r="AE120" s="51">
        <f t="shared" si="242"/>
        <v>153261.29999999999</v>
      </c>
      <c r="AF120" s="51">
        <f t="shared" si="242"/>
        <v>153261.29999999999</v>
      </c>
      <c r="AH120" s="100">
        <f>[20]Additions!Q40</f>
        <v>0</v>
      </c>
      <c r="AI120" s="100">
        <f>[20]Additions!R40</f>
        <v>0</v>
      </c>
      <c r="AJ120" s="100">
        <f>[20]Additions!S40</f>
        <v>0</v>
      </c>
      <c r="AK120" s="100">
        <f>[20]Additions!T40</f>
        <v>0</v>
      </c>
      <c r="AL120" s="100">
        <f>[20]Additions!U40</f>
        <v>0</v>
      </c>
      <c r="AM120" s="100">
        <f>[20]Additions!V40</f>
        <v>0</v>
      </c>
      <c r="AN120" s="93">
        <f>SUM($AH120:$AM120)/SUM($AH$193:$AM$193)*'Capital Spending'!J$12*$AN$1</f>
        <v>0</v>
      </c>
      <c r="AO120" s="93">
        <f>SUM($AH120:$AM120)/SUM($AH$193:$AM$193)*'Capital Spending'!K$12*$AN$1</f>
        <v>0</v>
      </c>
      <c r="AP120" s="93">
        <f>SUM($AH120:$AM120)/SUM($AH$193:$AM$193)*'Capital Spending'!L$12*$AN$1</f>
        <v>0</v>
      </c>
      <c r="AQ120" s="93">
        <f>SUM($AH120:$AM120)/SUM($AH$193:$AM$193)*'Capital Spending'!M$12*$AN$1</f>
        <v>0</v>
      </c>
      <c r="AR120" s="93">
        <f>SUM($AH120:$AM120)/SUM($AH$193:$AM$193)*'Capital Spending'!N$12*$AN$1</f>
        <v>0</v>
      </c>
      <c r="AS120" s="93">
        <f>SUM($AH120:$AM120)/SUM($AH$193:$AM$193)*'Capital Spending'!O$12*$AN$1</f>
        <v>0</v>
      </c>
      <c r="AT120" s="93">
        <f>SUM($AH120:$AM120)/SUM($AH$193:$AM$193)*'Capital Spending'!P$12*$AN$1</f>
        <v>0</v>
      </c>
      <c r="AU120" s="93">
        <f>SUM($AH120:$AM120)/SUM($AH$193:$AM$193)*'Capital Spending'!Q$12*$AN$1</f>
        <v>0</v>
      </c>
      <c r="AV120" s="93">
        <f>SUM($AH120:$AM120)/SUM($AH$193:$AM$193)*'Capital Spending'!R$12*$AN$1</f>
        <v>0</v>
      </c>
      <c r="AW120" s="93">
        <f>SUM($AH120:$AM120)/SUM($AH$193:$AM$193)*'Capital Spending'!S$12*$AN$1</f>
        <v>0</v>
      </c>
      <c r="AX120" s="93">
        <f>SUM($AH120:$AM120)/SUM($AH$193:$AM$193)*'Capital Spending'!T$12*$AN$1</f>
        <v>0</v>
      </c>
      <c r="AY120" s="93">
        <f>SUM($AH120:$AM120)/SUM($AH$193:$AM$193)*'Capital Spending'!U$12*$AN$1</f>
        <v>0</v>
      </c>
      <c r="AZ120" s="93">
        <f>SUM($AH120:$AM120)/SUM($AH$193:$AM$193)*'Capital Spending'!V$12*$AN$1</f>
        <v>0</v>
      </c>
      <c r="BA120" s="93">
        <f>SUM($AH120:$AM120)/SUM($AH$193:$AM$193)*'Capital Spending'!W$12*$AN$1</f>
        <v>0</v>
      </c>
      <c r="BB120" s="93">
        <f>SUM($AH120:$AM120)/SUM($AH$193:$AM$193)*'Capital Spending'!X$12*$AN$1</f>
        <v>0</v>
      </c>
      <c r="BC120" s="93">
        <f>SUM($AH120:$AM120)/SUM($AH$193:$AM$193)*'Capital Spending'!Y$12*$AN$1</f>
        <v>0</v>
      </c>
      <c r="BD120" s="93">
        <f>SUM($AH120:$AM120)/SUM($AH$193:$AM$193)*'Capital Spending'!Z$12*$AN$1</f>
        <v>0</v>
      </c>
      <c r="BE120" s="93">
        <f>SUM($AH120:$AM120)/SUM($AH$193:$AM$193)*'Capital Spending'!AA$12*$AN$1</f>
        <v>0</v>
      </c>
      <c r="BF120" s="93">
        <f>SUM($AH120:$AM120)/SUM($AH$193:$AM$193)*'Capital Spending'!AB$12*$AN$1</f>
        <v>0</v>
      </c>
      <c r="BG120" s="93">
        <f>SUM($AH120:$AM120)/SUM($AH$193:$AM$193)*'Capital Spending'!AC$12*$AN$1</f>
        <v>0</v>
      </c>
      <c r="BH120" s="93">
        <f>SUM($AH120:$AM120)/SUM($AH$193:$AM$193)*'Capital Spending'!AD$12*$AN$1</f>
        <v>0</v>
      </c>
      <c r="BI120" s="18"/>
      <c r="BJ120" s="101">
        <f t="shared" si="264"/>
        <v>0</v>
      </c>
      <c r="BK120" s="100">
        <f>'[20]Asset Retirements'!Q40</f>
        <v>0</v>
      </c>
      <c r="BL120" s="100">
        <f>'[20]Asset Retirements'!R40</f>
        <v>0</v>
      </c>
      <c r="BM120" s="100">
        <f>'[20]Asset Retirements'!S40</f>
        <v>0</v>
      </c>
      <c r="BN120" s="100">
        <f>'[20]Asset Retirements'!T40</f>
        <v>0</v>
      </c>
      <c r="BO120" s="100">
        <f>'[20]Asset Retirements'!U40</f>
        <v>0</v>
      </c>
      <c r="BP120" s="100">
        <f>'[20]Asset Retirements'!V40</f>
        <v>0</v>
      </c>
      <c r="BQ120" s="51">
        <f t="shared" si="243"/>
        <v>0</v>
      </c>
      <c r="BR120" s="51">
        <f t="shared" si="244"/>
        <v>0</v>
      </c>
      <c r="BS120" s="51">
        <f t="shared" si="245"/>
        <v>0</v>
      </c>
      <c r="BT120" s="51">
        <f t="shared" si="246"/>
        <v>0</v>
      </c>
      <c r="BU120" s="51">
        <f t="shared" si="247"/>
        <v>0</v>
      </c>
      <c r="BV120" s="51">
        <f t="shared" si="248"/>
        <v>0</v>
      </c>
      <c r="BW120" s="51">
        <f t="shared" si="249"/>
        <v>0</v>
      </c>
      <c r="BX120" s="51">
        <f t="shared" si="250"/>
        <v>0</v>
      </c>
      <c r="BY120" s="51">
        <f t="shared" si="251"/>
        <v>0</v>
      </c>
      <c r="BZ120" s="51">
        <f t="shared" si="252"/>
        <v>0</v>
      </c>
      <c r="CA120" s="51">
        <f t="shared" si="253"/>
        <v>0</v>
      </c>
      <c r="CB120" s="51">
        <f t="shared" si="254"/>
        <v>0</v>
      </c>
      <c r="CC120" s="51">
        <f t="shared" si="255"/>
        <v>0</v>
      </c>
      <c r="CD120" s="51">
        <f t="shared" si="256"/>
        <v>0</v>
      </c>
      <c r="CE120" s="51">
        <f t="shared" si="257"/>
        <v>0</v>
      </c>
      <c r="CF120" s="51">
        <f t="shared" si="258"/>
        <v>0</v>
      </c>
      <c r="CG120" s="51">
        <f t="shared" si="259"/>
        <v>0</v>
      </c>
      <c r="CH120" s="51">
        <f t="shared" si="260"/>
        <v>0</v>
      </c>
      <c r="CI120" s="51">
        <f t="shared" si="261"/>
        <v>0</v>
      </c>
      <c r="CJ120" s="51">
        <f t="shared" si="262"/>
        <v>0</v>
      </c>
      <c r="CK120" s="51">
        <f t="shared" si="263"/>
        <v>0</v>
      </c>
      <c r="CL120" s="18"/>
      <c r="CM120" s="100">
        <f>'[20]Assset Transfers Adjustments'!Q40</f>
        <v>0</v>
      </c>
      <c r="CN120" s="100">
        <f>'[20]Assset Transfers Adjustments'!R40</f>
        <v>0</v>
      </c>
      <c r="CO120" s="100">
        <f>'[20]Assset Transfers Adjustments'!S40</f>
        <v>0</v>
      </c>
      <c r="CP120" s="100">
        <f>'[20]Assset Transfers Adjustments'!T40</f>
        <v>0</v>
      </c>
      <c r="CQ120" s="100">
        <f>'[20]Assset Transfers Adjustments'!U40</f>
        <v>0</v>
      </c>
      <c r="CR120" s="100">
        <f>'[20]Assset Transfers Adjustments'!V40</f>
        <v>0</v>
      </c>
      <c r="CS120" s="17">
        <v>0</v>
      </c>
      <c r="CT120" s="17">
        <v>0</v>
      </c>
      <c r="CU120" s="17">
        <v>0</v>
      </c>
      <c r="CV120" s="17">
        <v>0</v>
      </c>
      <c r="CW120" s="17">
        <v>0</v>
      </c>
      <c r="CX120" s="17">
        <v>0</v>
      </c>
      <c r="CY120" s="18">
        <v>0</v>
      </c>
      <c r="CZ120" s="18">
        <v>0</v>
      </c>
      <c r="DA120" s="18">
        <v>0</v>
      </c>
      <c r="DB120" s="18">
        <v>0</v>
      </c>
      <c r="DC120" s="18">
        <v>0</v>
      </c>
      <c r="DD120" s="18">
        <v>0</v>
      </c>
      <c r="DE120" s="18">
        <v>0</v>
      </c>
      <c r="DF120" s="18">
        <v>0</v>
      </c>
      <c r="DG120" s="18">
        <v>0</v>
      </c>
      <c r="DH120" s="18">
        <v>0</v>
      </c>
      <c r="DI120" s="18">
        <v>0</v>
      </c>
      <c r="DJ120" s="18">
        <v>0</v>
      </c>
      <c r="DK120" s="18">
        <v>0</v>
      </c>
      <c r="DL120" s="18">
        <v>0</v>
      </c>
      <c r="DM120" s="18">
        <v>0</v>
      </c>
      <c r="DN120" s="18"/>
    </row>
    <row r="121" spans="1:118">
      <c r="A121" s="86">
        <v>35103</v>
      </c>
      <c r="B121" s="26" t="s">
        <v>82</v>
      </c>
      <c r="C121" s="51">
        <f t="shared" si="215"/>
        <v>23138.38</v>
      </c>
      <c r="D121" s="51">
        <f t="shared" si="216"/>
        <v>23138.38</v>
      </c>
      <c r="E121" s="100">
        <f>'[20]Asset End Balances'!P41</f>
        <v>23138.38</v>
      </c>
      <c r="F121" s="51">
        <f t="shared" si="217"/>
        <v>23138.38</v>
      </c>
      <c r="G121" s="51">
        <f t="shared" si="218"/>
        <v>23138.38</v>
      </c>
      <c r="H121" s="51">
        <f t="shared" si="219"/>
        <v>23138.38</v>
      </c>
      <c r="I121" s="51">
        <f t="shared" si="220"/>
        <v>23138.38</v>
      </c>
      <c r="J121" s="51">
        <f t="shared" si="221"/>
        <v>23138.38</v>
      </c>
      <c r="K121" s="51">
        <f t="shared" si="222"/>
        <v>23138.38</v>
      </c>
      <c r="L121" s="51">
        <f t="shared" si="223"/>
        <v>23138.38</v>
      </c>
      <c r="M121" s="51">
        <f t="shared" si="224"/>
        <v>23138.38</v>
      </c>
      <c r="N121" s="51">
        <f t="shared" si="225"/>
        <v>23138.38</v>
      </c>
      <c r="O121" s="51">
        <f t="shared" si="226"/>
        <v>23138.38</v>
      </c>
      <c r="P121" s="51">
        <f t="shared" si="227"/>
        <v>23138.38</v>
      </c>
      <c r="Q121" s="51">
        <f t="shared" si="228"/>
        <v>23138.38</v>
      </c>
      <c r="R121" s="51">
        <f t="shared" si="229"/>
        <v>23138.38</v>
      </c>
      <c r="S121" s="51">
        <f t="shared" si="230"/>
        <v>23138.38</v>
      </c>
      <c r="T121" s="51">
        <f t="shared" si="231"/>
        <v>23138.38</v>
      </c>
      <c r="U121" s="51">
        <f t="shared" si="232"/>
        <v>23138.38</v>
      </c>
      <c r="V121" s="51">
        <f t="shared" si="233"/>
        <v>23138.38</v>
      </c>
      <c r="W121" s="51">
        <f t="shared" si="234"/>
        <v>23138.38</v>
      </c>
      <c r="X121" s="51">
        <f t="shared" si="235"/>
        <v>23138.38</v>
      </c>
      <c r="Y121" s="51">
        <f t="shared" si="236"/>
        <v>23138.38</v>
      </c>
      <c r="Z121" s="51">
        <f t="shared" si="237"/>
        <v>23138.38</v>
      </c>
      <c r="AA121" s="51">
        <f t="shared" si="238"/>
        <v>23138.38</v>
      </c>
      <c r="AB121" s="51">
        <f t="shared" si="239"/>
        <v>23138.38</v>
      </c>
      <c r="AC121" s="51">
        <f t="shared" si="240"/>
        <v>23138.38</v>
      </c>
      <c r="AD121" s="51">
        <f t="shared" si="241"/>
        <v>23138.38</v>
      </c>
      <c r="AE121" s="51">
        <f t="shared" si="242"/>
        <v>23138.38</v>
      </c>
      <c r="AF121" s="51">
        <f t="shared" si="242"/>
        <v>23138.38</v>
      </c>
      <c r="AH121" s="100">
        <f>[20]Additions!Q41</f>
        <v>0</v>
      </c>
      <c r="AI121" s="100">
        <f>[20]Additions!R41</f>
        <v>0</v>
      </c>
      <c r="AJ121" s="100">
        <f>[20]Additions!S41</f>
        <v>0</v>
      </c>
      <c r="AK121" s="100">
        <f>[20]Additions!T41</f>
        <v>0</v>
      </c>
      <c r="AL121" s="100">
        <f>[20]Additions!U41</f>
        <v>0</v>
      </c>
      <c r="AM121" s="100">
        <f>[20]Additions!V41</f>
        <v>0</v>
      </c>
      <c r="AN121" s="93">
        <f>SUM($AH121:$AM121)/SUM($AH$193:$AM$193)*'Capital Spending'!J$12*$AN$1</f>
        <v>0</v>
      </c>
      <c r="AO121" s="93">
        <f>SUM($AH121:$AM121)/SUM($AH$193:$AM$193)*'Capital Spending'!K$12*$AN$1</f>
        <v>0</v>
      </c>
      <c r="AP121" s="93">
        <f>SUM($AH121:$AM121)/SUM($AH$193:$AM$193)*'Capital Spending'!L$12*$AN$1</f>
        <v>0</v>
      </c>
      <c r="AQ121" s="93">
        <f>SUM($AH121:$AM121)/SUM($AH$193:$AM$193)*'Capital Spending'!M$12*$AN$1</f>
        <v>0</v>
      </c>
      <c r="AR121" s="93">
        <f>SUM($AH121:$AM121)/SUM($AH$193:$AM$193)*'Capital Spending'!N$12*$AN$1</f>
        <v>0</v>
      </c>
      <c r="AS121" s="93">
        <f>SUM($AH121:$AM121)/SUM($AH$193:$AM$193)*'Capital Spending'!O$12*$AN$1</f>
        <v>0</v>
      </c>
      <c r="AT121" s="93">
        <f>SUM($AH121:$AM121)/SUM($AH$193:$AM$193)*'Capital Spending'!P$12*$AN$1</f>
        <v>0</v>
      </c>
      <c r="AU121" s="93">
        <f>SUM($AH121:$AM121)/SUM($AH$193:$AM$193)*'Capital Spending'!Q$12*$AN$1</f>
        <v>0</v>
      </c>
      <c r="AV121" s="93">
        <f>SUM($AH121:$AM121)/SUM($AH$193:$AM$193)*'Capital Spending'!R$12*$AN$1</f>
        <v>0</v>
      </c>
      <c r="AW121" s="93">
        <f>SUM($AH121:$AM121)/SUM($AH$193:$AM$193)*'Capital Spending'!S$12*$AN$1</f>
        <v>0</v>
      </c>
      <c r="AX121" s="93">
        <f>SUM($AH121:$AM121)/SUM($AH$193:$AM$193)*'Capital Spending'!T$12*$AN$1</f>
        <v>0</v>
      </c>
      <c r="AY121" s="93">
        <f>SUM($AH121:$AM121)/SUM($AH$193:$AM$193)*'Capital Spending'!U$12*$AN$1</f>
        <v>0</v>
      </c>
      <c r="AZ121" s="93">
        <f>SUM($AH121:$AM121)/SUM($AH$193:$AM$193)*'Capital Spending'!V$12*$AN$1</f>
        <v>0</v>
      </c>
      <c r="BA121" s="93">
        <f>SUM($AH121:$AM121)/SUM($AH$193:$AM$193)*'Capital Spending'!W$12*$AN$1</f>
        <v>0</v>
      </c>
      <c r="BB121" s="93">
        <f>SUM($AH121:$AM121)/SUM($AH$193:$AM$193)*'Capital Spending'!X$12*$AN$1</f>
        <v>0</v>
      </c>
      <c r="BC121" s="93">
        <f>SUM($AH121:$AM121)/SUM($AH$193:$AM$193)*'Capital Spending'!Y$12*$AN$1</f>
        <v>0</v>
      </c>
      <c r="BD121" s="93">
        <f>SUM($AH121:$AM121)/SUM($AH$193:$AM$193)*'Capital Spending'!Z$12*$AN$1</f>
        <v>0</v>
      </c>
      <c r="BE121" s="93">
        <f>SUM($AH121:$AM121)/SUM($AH$193:$AM$193)*'Capital Spending'!AA$12*$AN$1</f>
        <v>0</v>
      </c>
      <c r="BF121" s="93">
        <f>SUM($AH121:$AM121)/SUM($AH$193:$AM$193)*'Capital Spending'!AB$12*$AN$1</f>
        <v>0</v>
      </c>
      <c r="BG121" s="93">
        <f>SUM($AH121:$AM121)/SUM($AH$193:$AM$193)*'Capital Spending'!AC$12*$AN$1</f>
        <v>0</v>
      </c>
      <c r="BH121" s="93">
        <f>SUM($AH121:$AM121)/SUM($AH$193:$AM$193)*'Capital Spending'!AD$12*$AN$1</f>
        <v>0</v>
      </c>
      <c r="BI121" s="18"/>
      <c r="BJ121" s="101">
        <f t="shared" si="264"/>
        <v>0</v>
      </c>
      <c r="BK121" s="100">
        <f>'[20]Asset Retirements'!Q41</f>
        <v>0</v>
      </c>
      <c r="BL121" s="100">
        <f>'[20]Asset Retirements'!R41</f>
        <v>0</v>
      </c>
      <c r="BM121" s="100">
        <f>'[20]Asset Retirements'!S41</f>
        <v>0</v>
      </c>
      <c r="BN121" s="100">
        <f>'[20]Asset Retirements'!T41</f>
        <v>0</v>
      </c>
      <c r="BO121" s="100">
        <f>'[20]Asset Retirements'!U41</f>
        <v>0</v>
      </c>
      <c r="BP121" s="100">
        <f>'[20]Asset Retirements'!V41</f>
        <v>0</v>
      </c>
      <c r="BQ121" s="51">
        <f t="shared" si="243"/>
        <v>0</v>
      </c>
      <c r="BR121" s="51">
        <f t="shared" si="244"/>
        <v>0</v>
      </c>
      <c r="BS121" s="51">
        <f t="shared" si="245"/>
        <v>0</v>
      </c>
      <c r="BT121" s="51">
        <f t="shared" si="246"/>
        <v>0</v>
      </c>
      <c r="BU121" s="51">
        <f t="shared" si="247"/>
        <v>0</v>
      </c>
      <c r="BV121" s="51">
        <f t="shared" si="248"/>
        <v>0</v>
      </c>
      <c r="BW121" s="51">
        <f t="shared" si="249"/>
        <v>0</v>
      </c>
      <c r="BX121" s="51">
        <f t="shared" si="250"/>
        <v>0</v>
      </c>
      <c r="BY121" s="51">
        <f t="shared" si="251"/>
        <v>0</v>
      </c>
      <c r="BZ121" s="51">
        <f t="shared" si="252"/>
        <v>0</v>
      </c>
      <c r="CA121" s="51">
        <f t="shared" si="253"/>
        <v>0</v>
      </c>
      <c r="CB121" s="51">
        <f t="shared" si="254"/>
        <v>0</v>
      </c>
      <c r="CC121" s="51">
        <f t="shared" si="255"/>
        <v>0</v>
      </c>
      <c r="CD121" s="51">
        <f t="shared" si="256"/>
        <v>0</v>
      </c>
      <c r="CE121" s="51">
        <f t="shared" si="257"/>
        <v>0</v>
      </c>
      <c r="CF121" s="51">
        <f t="shared" si="258"/>
        <v>0</v>
      </c>
      <c r="CG121" s="51">
        <f t="shared" si="259"/>
        <v>0</v>
      </c>
      <c r="CH121" s="51">
        <f t="shared" si="260"/>
        <v>0</v>
      </c>
      <c r="CI121" s="51">
        <f t="shared" si="261"/>
        <v>0</v>
      </c>
      <c r="CJ121" s="51">
        <f t="shared" si="262"/>
        <v>0</v>
      </c>
      <c r="CK121" s="51">
        <f t="shared" si="263"/>
        <v>0</v>
      </c>
      <c r="CL121" s="18"/>
      <c r="CM121" s="100">
        <f>'[20]Assset Transfers Adjustments'!Q41</f>
        <v>0</v>
      </c>
      <c r="CN121" s="100">
        <f>'[20]Assset Transfers Adjustments'!R41</f>
        <v>0</v>
      </c>
      <c r="CO121" s="100">
        <f>'[20]Assset Transfers Adjustments'!S41</f>
        <v>0</v>
      </c>
      <c r="CP121" s="100">
        <f>'[20]Assset Transfers Adjustments'!T41</f>
        <v>0</v>
      </c>
      <c r="CQ121" s="100">
        <f>'[20]Assset Transfers Adjustments'!U41</f>
        <v>0</v>
      </c>
      <c r="CR121" s="100">
        <f>'[20]Assset Transfers Adjustments'!V41</f>
        <v>0</v>
      </c>
      <c r="CS121" s="17">
        <v>0</v>
      </c>
      <c r="CT121" s="17">
        <v>0</v>
      </c>
      <c r="CU121" s="17">
        <v>0</v>
      </c>
      <c r="CV121" s="17">
        <v>0</v>
      </c>
      <c r="CW121" s="17">
        <v>0</v>
      </c>
      <c r="CX121" s="17">
        <v>0</v>
      </c>
      <c r="CY121" s="18">
        <v>0</v>
      </c>
      <c r="CZ121" s="18">
        <v>0</v>
      </c>
      <c r="DA121" s="18">
        <v>0</v>
      </c>
      <c r="DB121" s="18">
        <v>0</v>
      </c>
      <c r="DC121" s="18">
        <v>0</v>
      </c>
      <c r="DD121" s="18">
        <v>0</v>
      </c>
      <c r="DE121" s="18">
        <v>0</v>
      </c>
      <c r="DF121" s="18">
        <v>0</v>
      </c>
      <c r="DG121" s="18">
        <v>0</v>
      </c>
      <c r="DH121" s="18">
        <v>0</v>
      </c>
      <c r="DI121" s="18">
        <v>0</v>
      </c>
      <c r="DJ121" s="18">
        <v>0</v>
      </c>
      <c r="DK121" s="18">
        <v>0</v>
      </c>
      <c r="DL121" s="18">
        <v>0</v>
      </c>
      <c r="DM121" s="18">
        <v>0</v>
      </c>
      <c r="DN121" s="18"/>
    </row>
    <row r="122" spans="1:118">
      <c r="A122" s="86">
        <v>35104</v>
      </c>
      <c r="B122" s="26" t="s">
        <v>83</v>
      </c>
      <c r="C122" s="51">
        <f t="shared" si="215"/>
        <v>137442.53</v>
      </c>
      <c r="D122" s="51">
        <f t="shared" si="216"/>
        <v>137442.53</v>
      </c>
      <c r="E122" s="100">
        <f>'[20]Asset End Balances'!P42</f>
        <v>137442.53</v>
      </c>
      <c r="F122" s="51">
        <f t="shared" si="217"/>
        <v>137442.53</v>
      </c>
      <c r="G122" s="51">
        <f t="shared" si="218"/>
        <v>137442.53</v>
      </c>
      <c r="H122" s="51">
        <f t="shared" si="219"/>
        <v>137442.53</v>
      </c>
      <c r="I122" s="51">
        <f t="shared" si="220"/>
        <v>137442.53</v>
      </c>
      <c r="J122" s="51">
        <f t="shared" si="221"/>
        <v>137442.53</v>
      </c>
      <c r="K122" s="51">
        <f t="shared" si="222"/>
        <v>137442.53</v>
      </c>
      <c r="L122" s="51">
        <f t="shared" si="223"/>
        <v>137442.53</v>
      </c>
      <c r="M122" s="51">
        <f t="shared" si="224"/>
        <v>137442.53</v>
      </c>
      <c r="N122" s="51">
        <f t="shared" si="225"/>
        <v>137442.53</v>
      </c>
      <c r="O122" s="51">
        <f t="shared" si="226"/>
        <v>137442.53</v>
      </c>
      <c r="P122" s="51">
        <f t="shared" si="227"/>
        <v>137442.53</v>
      </c>
      <c r="Q122" s="51">
        <f t="shared" si="228"/>
        <v>137442.53</v>
      </c>
      <c r="R122" s="51">
        <f t="shared" si="229"/>
        <v>137442.53</v>
      </c>
      <c r="S122" s="51">
        <f t="shared" si="230"/>
        <v>137442.53</v>
      </c>
      <c r="T122" s="51">
        <f t="shared" si="231"/>
        <v>137442.53</v>
      </c>
      <c r="U122" s="51">
        <f t="shared" si="232"/>
        <v>137442.53</v>
      </c>
      <c r="V122" s="51">
        <f t="shared" si="233"/>
        <v>137442.53</v>
      </c>
      <c r="W122" s="51">
        <f t="shared" si="234"/>
        <v>137442.53</v>
      </c>
      <c r="X122" s="51">
        <f t="shared" si="235"/>
        <v>137442.53</v>
      </c>
      <c r="Y122" s="51">
        <f t="shared" si="236"/>
        <v>137442.53</v>
      </c>
      <c r="Z122" s="51">
        <f t="shared" si="237"/>
        <v>137442.53</v>
      </c>
      <c r="AA122" s="51">
        <f t="shared" si="238"/>
        <v>137442.53</v>
      </c>
      <c r="AB122" s="51">
        <f t="shared" si="239"/>
        <v>137442.53</v>
      </c>
      <c r="AC122" s="51">
        <f t="shared" si="240"/>
        <v>137442.53</v>
      </c>
      <c r="AD122" s="51">
        <f t="shared" si="241"/>
        <v>137442.53</v>
      </c>
      <c r="AE122" s="51">
        <f t="shared" si="242"/>
        <v>137442.53</v>
      </c>
      <c r="AF122" s="51">
        <f t="shared" si="242"/>
        <v>137442.53</v>
      </c>
      <c r="AH122" s="100">
        <f>[20]Additions!Q42</f>
        <v>0</v>
      </c>
      <c r="AI122" s="100">
        <f>[20]Additions!R42</f>
        <v>0</v>
      </c>
      <c r="AJ122" s="100">
        <f>[20]Additions!S42</f>
        <v>0</v>
      </c>
      <c r="AK122" s="100">
        <f>[20]Additions!T42</f>
        <v>0</v>
      </c>
      <c r="AL122" s="100">
        <f>[20]Additions!U42</f>
        <v>0</v>
      </c>
      <c r="AM122" s="100">
        <f>[20]Additions!V42</f>
        <v>0</v>
      </c>
      <c r="AN122" s="93">
        <f>SUM($AH122:$AM122)/SUM($AH$193:$AM$193)*'Capital Spending'!J$12*$AN$1</f>
        <v>0</v>
      </c>
      <c r="AO122" s="93">
        <f>SUM($AH122:$AM122)/SUM($AH$193:$AM$193)*'Capital Spending'!K$12*$AN$1</f>
        <v>0</v>
      </c>
      <c r="AP122" s="93">
        <f>SUM($AH122:$AM122)/SUM($AH$193:$AM$193)*'Capital Spending'!L$12*$AN$1</f>
        <v>0</v>
      </c>
      <c r="AQ122" s="93">
        <f>SUM($AH122:$AM122)/SUM($AH$193:$AM$193)*'Capital Spending'!M$12*$AN$1</f>
        <v>0</v>
      </c>
      <c r="AR122" s="93">
        <f>SUM($AH122:$AM122)/SUM($AH$193:$AM$193)*'Capital Spending'!N$12*$AN$1</f>
        <v>0</v>
      </c>
      <c r="AS122" s="93">
        <f>SUM($AH122:$AM122)/SUM($AH$193:$AM$193)*'Capital Spending'!O$12*$AN$1</f>
        <v>0</v>
      </c>
      <c r="AT122" s="93">
        <f>SUM($AH122:$AM122)/SUM($AH$193:$AM$193)*'Capital Spending'!P$12*$AN$1</f>
        <v>0</v>
      </c>
      <c r="AU122" s="93">
        <f>SUM($AH122:$AM122)/SUM($AH$193:$AM$193)*'Capital Spending'!Q$12*$AN$1</f>
        <v>0</v>
      </c>
      <c r="AV122" s="93">
        <f>SUM($AH122:$AM122)/SUM($AH$193:$AM$193)*'Capital Spending'!R$12*$AN$1</f>
        <v>0</v>
      </c>
      <c r="AW122" s="93">
        <f>SUM($AH122:$AM122)/SUM($AH$193:$AM$193)*'Capital Spending'!S$12*$AN$1</f>
        <v>0</v>
      </c>
      <c r="AX122" s="93">
        <f>SUM($AH122:$AM122)/SUM($AH$193:$AM$193)*'Capital Spending'!T$12*$AN$1</f>
        <v>0</v>
      </c>
      <c r="AY122" s="93">
        <f>SUM($AH122:$AM122)/SUM($AH$193:$AM$193)*'Capital Spending'!U$12*$AN$1</f>
        <v>0</v>
      </c>
      <c r="AZ122" s="93">
        <f>SUM($AH122:$AM122)/SUM($AH$193:$AM$193)*'Capital Spending'!V$12*$AN$1</f>
        <v>0</v>
      </c>
      <c r="BA122" s="93">
        <f>SUM($AH122:$AM122)/SUM($AH$193:$AM$193)*'Capital Spending'!W$12*$AN$1</f>
        <v>0</v>
      </c>
      <c r="BB122" s="93">
        <f>SUM($AH122:$AM122)/SUM($AH$193:$AM$193)*'Capital Spending'!X$12*$AN$1</f>
        <v>0</v>
      </c>
      <c r="BC122" s="93">
        <f>SUM($AH122:$AM122)/SUM($AH$193:$AM$193)*'Capital Spending'!Y$12*$AN$1</f>
        <v>0</v>
      </c>
      <c r="BD122" s="93">
        <f>SUM($AH122:$AM122)/SUM($AH$193:$AM$193)*'Capital Spending'!Z$12*$AN$1</f>
        <v>0</v>
      </c>
      <c r="BE122" s="93">
        <f>SUM($AH122:$AM122)/SUM($AH$193:$AM$193)*'Capital Spending'!AA$12*$AN$1</f>
        <v>0</v>
      </c>
      <c r="BF122" s="93">
        <f>SUM($AH122:$AM122)/SUM($AH$193:$AM$193)*'Capital Spending'!AB$12*$AN$1</f>
        <v>0</v>
      </c>
      <c r="BG122" s="93">
        <f>SUM($AH122:$AM122)/SUM($AH$193:$AM$193)*'Capital Spending'!AC$12*$AN$1</f>
        <v>0</v>
      </c>
      <c r="BH122" s="93">
        <f>SUM($AH122:$AM122)/SUM($AH$193:$AM$193)*'Capital Spending'!AD$12*$AN$1</f>
        <v>0</v>
      </c>
      <c r="BI122" s="18"/>
      <c r="BJ122" s="101">
        <f t="shared" si="264"/>
        <v>0</v>
      </c>
      <c r="BK122" s="100">
        <f>'[20]Asset Retirements'!Q42</f>
        <v>0</v>
      </c>
      <c r="BL122" s="100">
        <f>'[20]Asset Retirements'!R42</f>
        <v>0</v>
      </c>
      <c r="BM122" s="100">
        <f>'[20]Asset Retirements'!S42</f>
        <v>0</v>
      </c>
      <c r="BN122" s="100">
        <f>'[20]Asset Retirements'!T42</f>
        <v>0</v>
      </c>
      <c r="BO122" s="100">
        <f>'[20]Asset Retirements'!U42</f>
        <v>0</v>
      </c>
      <c r="BP122" s="100">
        <f>'[20]Asset Retirements'!V42</f>
        <v>0</v>
      </c>
      <c r="BQ122" s="51">
        <f t="shared" si="243"/>
        <v>0</v>
      </c>
      <c r="BR122" s="51">
        <f t="shared" si="244"/>
        <v>0</v>
      </c>
      <c r="BS122" s="51">
        <f t="shared" si="245"/>
        <v>0</v>
      </c>
      <c r="BT122" s="51">
        <f t="shared" si="246"/>
        <v>0</v>
      </c>
      <c r="BU122" s="51">
        <f t="shared" si="247"/>
        <v>0</v>
      </c>
      <c r="BV122" s="51">
        <f t="shared" si="248"/>
        <v>0</v>
      </c>
      <c r="BW122" s="51">
        <f t="shared" si="249"/>
        <v>0</v>
      </c>
      <c r="BX122" s="51">
        <f t="shared" si="250"/>
        <v>0</v>
      </c>
      <c r="BY122" s="51">
        <f t="shared" si="251"/>
        <v>0</v>
      </c>
      <c r="BZ122" s="51">
        <f t="shared" si="252"/>
        <v>0</v>
      </c>
      <c r="CA122" s="51">
        <f t="shared" si="253"/>
        <v>0</v>
      </c>
      <c r="CB122" s="51">
        <f t="shared" si="254"/>
        <v>0</v>
      </c>
      <c r="CC122" s="51">
        <f t="shared" si="255"/>
        <v>0</v>
      </c>
      <c r="CD122" s="51">
        <f t="shared" si="256"/>
        <v>0</v>
      </c>
      <c r="CE122" s="51">
        <f t="shared" si="257"/>
        <v>0</v>
      </c>
      <c r="CF122" s="51">
        <f t="shared" si="258"/>
        <v>0</v>
      </c>
      <c r="CG122" s="51">
        <f t="shared" si="259"/>
        <v>0</v>
      </c>
      <c r="CH122" s="51">
        <f t="shared" si="260"/>
        <v>0</v>
      </c>
      <c r="CI122" s="51">
        <f t="shared" si="261"/>
        <v>0</v>
      </c>
      <c r="CJ122" s="51">
        <f t="shared" si="262"/>
        <v>0</v>
      </c>
      <c r="CK122" s="51">
        <f t="shared" si="263"/>
        <v>0</v>
      </c>
      <c r="CL122" s="18"/>
      <c r="CM122" s="100">
        <f>'[20]Assset Transfers Adjustments'!Q42</f>
        <v>0</v>
      </c>
      <c r="CN122" s="100">
        <f>'[20]Assset Transfers Adjustments'!R42</f>
        <v>0</v>
      </c>
      <c r="CO122" s="100">
        <f>'[20]Assset Transfers Adjustments'!S42</f>
        <v>0</v>
      </c>
      <c r="CP122" s="100">
        <f>'[20]Assset Transfers Adjustments'!T42</f>
        <v>0</v>
      </c>
      <c r="CQ122" s="100">
        <f>'[20]Assset Transfers Adjustments'!U42</f>
        <v>0</v>
      </c>
      <c r="CR122" s="100">
        <f>'[20]Assset Transfers Adjustments'!V42</f>
        <v>0</v>
      </c>
      <c r="CS122" s="17">
        <v>0</v>
      </c>
      <c r="CT122" s="17">
        <v>0</v>
      </c>
      <c r="CU122" s="17">
        <v>0</v>
      </c>
      <c r="CV122" s="17">
        <v>0</v>
      </c>
      <c r="CW122" s="17">
        <v>0</v>
      </c>
      <c r="CX122" s="17">
        <v>0</v>
      </c>
      <c r="CY122" s="18">
        <v>0</v>
      </c>
      <c r="CZ122" s="18">
        <v>0</v>
      </c>
      <c r="DA122" s="18">
        <v>0</v>
      </c>
      <c r="DB122" s="18">
        <v>0</v>
      </c>
      <c r="DC122" s="18">
        <v>0</v>
      </c>
      <c r="DD122" s="18">
        <v>0</v>
      </c>
      <c r="DE122" s="18">
        <v>0</v>
      </c>
      <c r="DF122" s="18">
        <v>0</v>
      </c>
      <c r="DG122" s="18">
        <v>0</v>
      </c>
      <c r="DH122" s="18">
        <v>0</v>
      </c>
      <c r="DI122" s="18">
        <v>0</v>
      </c>
      <c r="DJ122" s="18">
        <v>0</v>
      </c>
      <c r="DK122" s="18">
        <v>0</v>
      </c>
      <c r="DL122" s="18">
        <v>0</v>
      </c>
      <c r="DM122" s="18">
        <v>0</v>
      </c>
      <c r="DN122" s="18"/>
    </row>
    <row r="123" spans="1:118">
      <c r="A123" s="86">
        <v>35200</v>
      </c>
      <c r="B123" t="s">
        <v>84</v>
      </c>
      <c r="C123" s="51">
        <f t="shared" si="215"/>
        <v>9083125.5699999966</v>
      </c>
      <c r="D123" s="51">
        <f t="shared" si="216"/>
        <v>9083125.5699999966</v>
      </c>
      <c r="E123" s="100">
        <f>'[20]Asset End Balances'!P43</f>
        <v>9083125.5700000003</v>
      </c>
      <c r="F123" s="51">
        <f t="shared" si="217"/>
        <v>9083125.5700000003</v>
      </c>
      <c r="G123" s="51">
        <f t="shared" si="218"/>
        <v>9083125.5700000003</v>
      </c>
      <c r="H123" s="51">
        <f t="shared" si="219"/>
        <v>9083125.5700000003</v>
      </c>
      <c r="I123" s="51">
        <f t="shared" si="220"/>
        <v>9083125.5700000003</v>
      </c>
      <c r="J123" s="51">
        <f t="shared" si="221"/>
        <v>9083125.5700000003</v>
      </c>
      <c r="K123" s="51">
        <f t="shared" si="222"/>
        <v>9083125.5700000003</v>
      </c>
      <c r="L123" s="51">
        <f t="shared" si="223"/>
        <v>9083125.5700000003</v>
      </c>
      <c r="M123" s="51">
        <f t="shared" si="224"/>
        <v>9083125.5700000003</v>
      </c>
      <c r="N123" s="51">
        <f t="shared" si="225"/>
        <v>9083125.5700000003</v>
      </c>
      <c r="O123" s="51">
        <f t="shared" si="226"/>
        <v>9083125.5700000003</v>
      </c>
      <c r="P123" s="51">
        <f t="shared" si="227"/>
        <v>9083125.5700000003</v>
      </c>
      <c r="Q123" s="51">
        <f t="shared" si="228"/>
        <v>9083125.5700000003</v>
      </c>
      <c r="R123" s="51">
        <f t="shared" si="229"/>
        <v>9083125.5700000003</v>
      </c>
      <c r="S123" s="51">
        <f t="shared" si="230"/>
        <v>9083125.5700000003</v>
      </c>
      <c r="T123" s="51">
        <f t="shared" si="231"/>
        <v>9083125.5700000003</v>
      </c>
      <c r="U123" s="51">
        <f t="shared" si="232"/>
        <v>9083125.5700000003</v>
      </c>
      <c r="V123" s="51">
        <f t="shared" si="233"/>
        <v>9083125.5700000003</v>
      </c>
      <c r="W123" s="51">
        <f t="shared" si="234"/>
        <v>9083125.5700000003</v>
      </c>
      <c r="X123" s="51">
        <f t="shared" si="235"/>
        <v>9083125.5700000003</v>
      </c>
      <c r="Y123" s="51">
        <f t="shared" si="236"/>
        <v>9083125.5700000003</v>
      </c>
      <c r="Z123" s="51">
        <f t="shared" si="237"/>
        <v>9083125.5700000003</v>
      </c>
      <c r="AA123" s="51">
        <f t="shared" si="238"/>
        <v>9083125.5700000003</v>
      </c>
      <c r="AB123" s="51">
        <f t="shared" si="239"/>
        <v>9083125.5700000003</v>
      </c>
      <c r="AC123" s="51">
        <f t="shared" si="240"/>
        <v>9083125.5700000003</v>
      </c>
      <c r="AD123" s="51">
        <f t="shared" si="241"/>
        <v>9083125.5700000003</v>
      </c>
      <c r="AE123" s="51">
        <f t="shared" si="242"/>
        <v>9083125.5700000003</v>
      </c>
      <c r="AF123" s="51">
        <f t="shared" si="242"/>
        <v>9083125.5700000003</v>
      </c>
      <c r="AH123" s="100">
        <f>[20]Additions!Q43</f>
        <v>0</v>
      </c>
      <c r="AI123" s="100">
        <f>[20]Additions!R43</f>
        <v>0</v>
      </c>
      <c r="AJ123" s="100">
        <f>[20]Additions!S43</f>
        <v>0</v>
      </c>
      <c r="AK123" s="100">
        <f>[20]Additions!T43</f>
        <v>0</v>
      </c>
      <c r="AL123" s="100">
        <f>[20]Additions!U43</f>
        <v>0</v>
      </c>
      <c r="AM123" s="100">
        <f>[20]Additions!V43</f>
        <v>0</v>
      </c>
      <c r="AN123" s="93">
        <f>SUM($AH123:$AM123)/SUM($AH$193:$AM$193)*'Capital Spending'!J$12*$AN$1</f>
        <v>0</v>
      </c>
      <c r="AO123" s="93">
        <f>SUM($AH123:$AM123)/SUM($AH$193:$AM$193)*'Capital Spending'!K$12*$AN$1</f>
        <v>0</v>
      </c>
      <c r="AP123" s="93">
        <f>SUM($AH123:$AM123)/SUM($AH$193:$AM$193)*'Capital Spending'!L$12*$AN$1</f>
        <v>0</v>
      </c>
      <c r="AQ123" s="93">
        <f>SUM($AH123:$AM123)/SUM($AH$193:$AM$193)*'Capital Spending'!M$12*$AN$1</f>
        <v>0</v>
      </c>
      <c r="AR123" s="93">
        <f>SUM($AH123:$AM123)/SUM($AH$193:$AM$193)*'Capital Spending'!N$12*$AN$1</f>
        <v>0</v>
      </c>
      <c r="AS123" s="93">
        <f>SUM($AH123:$AM123)/SUM($AH$193:$AM$193)*'Capital Spending'!O$12*$AN$1</f>
        <v>0</v>
      </c>
      <c r="AT123" s="93">
        <f>SUM($AH123:$AM123)/SUM($AH$193:$AM$193)*'Capital Spending'!P$12*$AN$1</f>
        <v>0</v>
      </c>
      <c r="AU123" s="93">
        <f>SUM($AH123:$AM123)/SUM($AH$193:$AM$193)*'Capital Spending'!Q$12*$AN$1</f>
        <v>0</v>
      </c>
      <c r="AV123" s="93">
        <f>SUM($AH123:$AM123)/SUM($AH$193:$AM$193)*'Capital Spending'!R$12*$AN$1</f>
        <v>0</v>
      </c>
      <c r="AW123" s="93">
        <f>SUM($AH123:$AM123)/SUM($AH$193:$AM$193)*'Capital Spending'!S$12*$AN$1</f>
        <v>0</v>
      </c>
      <c r="AX123" s="93">
        <f>SUM($AH123:$AM123)/SUM($AH$193:$AM$193)*'Capital Spending'!T$12*$AN$1</f>
        <v>0</v>
      </c>
      <c r="AY123" s="93">
        <f>SUM($AH123:$AM123)/SUM($AH$193:$AM$193)*'Capital Spending'!U$12*$AN$1</f>
        <v>0</v>
      </c>
      <c r="AZ123" s="93">
        <f>SUM($AH123:$AM123)/SUM($AH$193:$AM$193)*'Capital Spending'!V$12*$AN$1</f>
        <v>0</v>
      </c>
      <c r="BA123" s="93">
        <f>SUM($AH123:$AM123)/SUM($AH$193:$AM$193)*'Capital Spending'!W$12*$AN$1</f>
        <v>0</v>
      </c>
      <c r="BB123" s="93">
        <f>SUM($AH123:$AM123)/SUM($AH$193:$AM$193)*'Capital Spending'!X$12*$AN$1</f>
        <v>0</v>
      </c>
      <c r="BC123" s="93">
        <f>SUM($AH123:$AM123)/SUM($AH$193:$AM$193)*'Capital Spending'!Y$12*$AN$1</f>
        <v>0</v>
      </c>
      <c r="BD123" s="93">
        <f>SUM($AH123:$AM123)/SUM($AH$193:$AM$193)*'Capital Spending'!Z$12*$AN$1</f>
        <v>0</v>
      </c>
      <c r="BE123" s="93">
        <f>SUM($AH123:$AM123)/SUM($AH$193:$AM$193)*'Capital Spending'!AA$12*$AN$1</f>
        <v>0</v>
      </c>
      <c r="BF123" s="93">
        <f>SUM($AH123:$AM123)/SUM($AH$193:$AM$193)*'Capital Spending'!AB$12*$AN$1</f>
        <v>0</v>
      </c>
      <c r="BG123" s="93">
        <f>SUM($AH123:$AM123)/SUM($AH$193:$AM$193)*'Capital Spending'!AC$12*$AN$1</f>
        <v>0</v>
      </c>
      <c r="BH123" s="93">
        <f>SUM($AH123:$AM123)/SUM($AH$193:$AM$193)*'Capital Spending'!AD$12*$AN$1</f>
        <v>0</v>
      </c>
      <c r="BI123" s="18"/>
      <c r="BJ123" s="101">
        <f t="shared" si="264"/>
        <v>0</v>
      </c>
      <c r="BK123" s="100">
        <f>'[20]Asset Retirements'!Q43</f>
        <v>0</v>
      </c>
      <c r="BL123" s="100">
        <f>'[20]Asset Retirements'!R43</f>
        <v>0</v>
      </c>
      <c r="BM123" s="100">
        <f>'[20]Asset Retirements'!S43</f>
        <v>0</v>
      </c>
      <c r="BN123" s="100">
        <f>'[20]Asset Retirements'!T43</f>
        <v>0</v>
      </c>
      <c r="BO123" s="100">
        <f>'[20]Asset Retirements'!U43</f>
        <v>0</v>
      </c>
      <c r="BP123" s="100">
        <f>'[20]Asset Retirements'!V43</f>
        <v>0</v>
      </c>
      <c r="BQ123" s="51">
        <f t="shared" si="243"/>
        <v>0</v>
      </c>
      <c r="BR123" s="51">
        <f t="shared" si="244"/>
        <v>0</v>
      </c>
      <c r="BS123" s="51">
        <f t="shared" si="245"/>
        <v>0</v>
      </c>
      <c r="BT123" s="51">
        <f t="shared" si="246"/>
        <v>0</v>
      </c>
      <c r="BU123" s="51">
        <f t="shared" si="247"/>
        <v>0</v>
      </c>
      <c r="BV123" s="51">
        <f t="shared" si="248"/>
        <v>0</v>
      </c>
      <c r="BW123" s="51">
        <f t="shared" si="249"/>
        <v>0</v>
      </c>
      <c r="BX123" s="51">
        <f t="shared" si="250"/>
        <v>0</v>
      </c>
      <c r="BY123" s="51">
        <f t="shared" si="251"/>
        <v>0</v>
      </c>
      <c r="BZ123" s="51">
        <f t="shared" si="252"/>
        <v>0</v>
      </c>
      <c r="CA123" s="51">
        <f t="shared" si="253"/>
        <v>0</v>
      </c>
      <c r="CB123" s="51">
        <f t="shared" si="254"/>
        <v>0</v>
      </c>
      <c r="CC123" s="51">
        <f t="shared" si="255"/>
        <v>0</v>
      </c>
      <c r="CD123" s="51">
        <f t="shared" si="256"/>
        <v>0</v>
      </c>
      <c r="CE123" s="51">
        <f t="shared" si="257"/>
        <v>0</v>
      </c>
      <c r="CF123" s="51">
        <f t="shared" si="258"/>
        <v>0</v>
      </c>
      <c r="CG123" s="51">
        <f t="shared" si="259"/>
        <v>0</v>
      </c>
      <c r="CH123" s="51">
        <f t="shared" si="260"/>
        <v>0</v>
      </c>
      <c r="CI123" s="51">
        <f t="shared" si="261"/>
        <v>0</v>
      </c>
      <c r="CJ123" s="51">
        <f t="shared" si="262"/>
        <v>0</v>
      </c>
      <c r="CK123" s="51">
        <f t="shared" si="263"/>
        <v>0</v>
      </c>
      <c r="CL123" s="18"/>
      <c r="CM123" s="100">
        <f>'[20]Assset Transfers Adjustments'!Q43</f>
        <v>0</v>
      </c>
      <c r="CN123" s="100">
        <f>'[20]Assset Transfers Adjustments'!R43</f>
        <v>0</v>
      </c>
      <c r="CO123" s="100">
        <f>'[20]Assset Transfers Adjustments'!S43</f>
        <v>0</v>
      </c>
      <c r="CP123" s="100">
        <f>'[20]Assset Transfers Adjustments'!T43</f>
        <v>0</v>
      </c>
      <c r="CQ123" s="100">
        <f>'[20]Assset Transfers Adjustments'!U43</f>
        <v>0</v>
      </c>
      <c r="CR123" s="100">
        <f>'[20]Assset Transfers Adjustments'!V43</f>
        <v>0</v>
      </c>
      <c r="CS123" s="17">
        <v>0</v>
      </c>
      <c r="CT123" s="17">
        <v>0</v>
      </c>
      <c r="CU123" s="17">
        <v>0</v>
      </c>
      <c r="CV123" s="17">
        <v>0</v>
      </c>
      <c r="CW123" s="17">
        <v>0</v>
      </c>
      <c r="CX123" s="17">
        <v>0</v>
      </c>
      <c r="CY123" s="18">
        <v>0</v>
      </c>
      <c r="CZ123" s="18">
        <v>0</v>
      </c>
      <c r="DA123" s="18">
        <v>0</v>
      </c>
      <c r="DB123" s="18">
        <v>0</v>
      </c>
      <c r="DC123" s="18">
        <v>0</v>
      </c>
      <c r="DD123" s="18">
        <v>0</v>
      </c>
      <c r="DE123" s="18">
        <v>0</v>
      </c>
      <c r="DF123" s="18">
        <v>0</v>
      </c>
      <c r="DG123" s="18">
        <v>0</v>
      </c>
      <c r="DH123" s="18">
        <v>0</v>
      </c>
      <c r="DI123" s="18">
        <v>0</v>
      </c>
      <c r="DJ123" s="18">
        <v>0</v>
      </c>
      <c r="DK123" s="18">
        <v>0</v>
      </c>
      <c r="DL123" s="18">
        <v>0</v>
      </c>
      <c r="DM123" s="18">
        <v>0</v>
      </c>
      <c r="DN123" s="18"/>
    </row>
    <row r="124" spans="1:118">
      <c r="A124" s="86">
        <v>35201</v>
      </c>
      <c r="B124" t="s">
        <v>85</v>
      </c>
      <c r="C124" s="51">
        <f t="shared" si="215"/>
        <v>1699998.5399999993</v>
      </c>
      <c r="D124" s="51">
        <f t="shared" si="216"/>
        <v>1699998.5399999993</v>
      </c>
      <c r="E124" s="100">
        <f>'[20]Asset End Balances'!P44</f>
        <v>1699998.54</v>
      </c>
      <c r="F124" s="51">
        <f t="shared" si="217"/>
        <v>1699998.54</v>
      </c>
      <c r="G124" s="51">
        <f t="shared" si="218"/>
        <v>1699998.54</v>
      </c>
      <c r="H124" s="51">
        <f t="shared" si="219"/>
        <v>1699998.54</v>
      </c>
      <c r="I124" s="51">
        <f t="shared" si="220"/>
        <v>1699998.54</v>
      </c>
      <c r="J124" s="51">
        <f t="shared" si="221"/>
        <v>1699998.54</v>
      </c>
      <c r="K124" s="51">
        <f t="shared" si="222"/>
        <v>1699998.54</v>
      </c>
      <c r="L124" s="51">
        <f t="shared" si="223"/>
        <v>1699998.54</v>
      </c>
      <c r="M124" s="51">
        <f t="shared" si="224"/>
        <v>1699998.54</v>
      </c>
      <c r="N124" s="51">
        <f t="shared" si="225"/>
        <v>1699998.54</v>
      </c>
      <c r="O124" s="51">
        <f t="shared" si="226"/>
        <v>1699998.54</v>
      </c>
      <c r="P124" s="51">
        <f t="shared" si="227"/>
        <v>1699998.54</v>
      </c>
      <c r="Q124" s="51">
        <f t="shared" si="228"/>
        <v>1699998.54</v>
      </c>
      <c r="R124" s="51">
        <f t="shared" si="229"/>
        <v>1699998.54</v>
      </c>
      <c r="S124" s="51">
        <f t="shared" si="230"/>
        <v>1699998.54</v>
      </c>
      <c r="T124" s="51">
        <f t="shared" si="231"/>
        <v>1699998.54</v>
      </c>
      <c r="U124" s="51">
        <f t="shared" si="232"/>
        <v>1699998.54</v>
      </c>
      <c r="V124" s="51">
        <f t="shared" si="233"/>
        <v>1699998.54</v>
      </c>
      <c r="W124" s="51">
        <f t="shared" si="234"/>
        <v>1699998.54</v>
      </c>
      <c r="X124" s="51">
        <f t="shared" si="235"/>
        <v>1699998.54</v>
      </c>
      <c r="Y124" s="51">
        <f t="shared" si="236"/>
        <v>1699998.54</v>
      </c>
      <c r="Z124" s="51">
        <f t="shared" si="237"/>
        <v>1699998.54</v>
      </c>
      <c r="AA124" s="51">
        <f t="shared" si="238"/>
        <v>1699998.54</v>
      </c>
      <c r="AB124" s="51">
        <f t="shared" si="239"/>
        <v>1699998.54</v>
      </c>
      <c r="AC124" s="51">
        <f t="shared" si="240"/>
        <v>1699998.54</v>
      </c>
      <c r="AD124" s="51">
        <f t="shared" si="241"/>
        <v>1699998.54</v>
      </c>
      <c r="AE124" s="51">
        <f t="shared" si="242"/>
        <v>1699998.54</v>
      </c>
      <c r="AF124" s="51">
        <f t="shared" si="242"/>
        <v>1699998.54</v>
      </c>
      <c r="AH124" s="100">
        <f>[20]Additions!Q44</f>
        <v>0</v>
      </c>
      <c r="AI124" s="100">
        <f>[20]Additions!R44</f>
        <v>0</v>
      </c>
      <c r="AJ124" s="100">
        <f>[20]Additions!S44</f>
        <v>0</v>
      </c>
      <c r="AK124" s="100">
        <f>[20]Additions!T44</f>
        <v>0</v>
      </c>
      <c r="AL124" s="100">
        <f>[20]Additions!U44</f>
        <v>0</v>
      </c>
      <c r="AM124" s="100">
        <f>[20]Additions!V44</f>
        <v>0</v>
      </c>
      <c r="AN124" s="93">
        <f>SUM($AH124:$AM124)/SUM($AH$193:$AM$193)*'Capital Spending'!J$12*$AN$1</f>
        <v>0</v>
      </c>
      <c r="AO124" s="93">
        <f>SUM($AH124:$AM124)/SUM($AH$193:$AM$193)*'Capital Spending'!K$12*$AN$1</f>
        <v>0</v>
      </c>
      <c r="AP124" s="93">
        <f>SUM($AH124:$AM124)/SUM($AH$193:$AM$193)*'Capital Spending'!L$12*$AN$1</f>
        <v>0</v>
      </c>
      <c r="AQ124" s="93">
        <f>SUM($AH124:$AM124)/SUM($AH$193:$AM$193)*'Capital Spending'!M$12*$AN$1</f>
        <v>0</v>
      </c>
      <c r="AR124" s="93">
        <f>SUM($AH124:$AM124)/SUM($AH$193:$AM$193)*'Capital Spending'!N$12*$AN$1</f>
        <v>0</v>
      </c>
      <c r="AS124" s="93">
        <f>SUM($AH124:$AM124)/SUM($AH$193:$AM$193)*'Capital Spending'!O$12*$AN$1</f>
        <v>0</v>
      </c>
      <c r="AT124" s="93">
        <f>SUM($AH124:$AM124)/SUM($AH$193:$AM$193)*'Capital Spending'!P$12*$AN$1</f>
        <v>0</v>
      </c>
      <c r="AU124" s="93">
        <f>SUM($AH124:$AM124)/SUM($AH$193:$AM$193)*'Capital Spending'!Q$12*$AN$1</f>
        <v>0</v>
      </c>
      <c r="AV124" s="93">
        <f>SUM($AH124:$AM124)/SUM($AH$193:$AM$193)*'Capital Spending'!R$12*$AN$1</f>
        <v>0</v>
      </c>
      <c r="AW124" s="93">
        <f>SUM($AH124:$AM124)/SUM($AH$193:$AM$193)*'Capital Spending'!S$12*$AN$1</f>
        <v>0</v>
      </c>
      <c r="AX124" s="93">
        <f>SUM($AH124:$AM124)/SUM($AH$193:$AM$193)*'Capital Spending'!T$12*$AN$1</f>
        <v>0</v>
      </c>
      <c r="AY124" s="93">
        <f>SUM($AH124:$AM124)/SUM($AH$193:$AM$193)*'Capital Spending'!U$12*$AN$1</f>
        <v>0</v>
      </c>
      <c r="AZ124" s="93">
        <f>SUM($AH124:$AM124)/SUM($AH$193:$AM$193)*'Capital Spending'!V$12*$AN$1</f>
        <v>0</v>
      </c>
      <c r="BA124" s="93">
        <f>SUM($AH124:$AM124)/SUM($AH$193:$AM$193)*'Capital Spending'!W$12*$AN$1</f>
        <v>0</v>
      </c>
      <c r="BB124" s="93">
        <f>SUM($AH124:$AM124)/SUM($AH$193:$AM$193)*'Capital Spending'!X$12*$AN$1</f>
        <v>0</v>
      </c>
      <c r="BC124" s="93">
        <f>SUM($AH124:$AM124)/SUM($AH$193:$AM$193)*'Capital Spending'!Y$12*$AN$1</f>
        <v>0</v>
      </c>
      <c r="BD124" s="93">
        <f>SUM($AH124:$AM124)/SUM($AH$193:$AM$193)*'Capital Spending'!Z$12*$AN$1</f>
        <v>0</v>
      </c>
      <c r="BE124" s="93">
        <f>SUM($AH124:$AM124)/SUM($AH$193:$AM$193)*'Capital Spending'!AA$12*$AN$1</f>
        <v>0</v>
      </c>
      <c r="BF124" s="93">
        <f>SUM($AH124:$AM124)/SUM($AH$193:$AM$193)*'Capital Spending'!AB$12*$AN$1</f>
        <v>0</v>
      </c>
      <c r="BG124" s="93">
        <f>SUM($AH124:$AM124)/SUM($AH$193:$AM$193)*'Capital Spending'!AC$12*$AN$1</f>
        <v>0</v>
      </c>
      <c r="BH124" s="93">
        <f>SUM($AH124:$AM124)/SUM($AH$193:$AM$193)*'Capital Spending'!AD$12*$AN$1</f>
        <v>0</v>
      </c>
      <c r="BI124" s="18"/>
      <c r="BJ124" s="101">
        <f t="shared" si="264"/>
        <v>0</v>
      </c>
      <c r="BK124" s="100">
        <f>'[20]Asset Retirements'!Q44</f>
        <v>0</v>
      </c>
      <c r="BL124" s="100">
        <f>'[20]Asset Retirements'!R44</f>
        <v>0</v>
      </c>
      <c r="BM124" s="100">
        <f>'[20]Asset Retirements'!S44</f>
        <v>0</v>
      </c>
      <c r="BN124" s="100">
        <f>'[20]Asset Retirements'!T44</f>
        <v>0</v>
      </c>
      <c r="BO124" s="100">
        <f>'[20]Asset Retirements'!U44</f>
        <v>0</v>
      </c>
      <c r="BP124" s="100">
        <f>'[20]Asset Retirements'!V44</f>
        <v>0</v>
      </c>
      <c r="BQ124" s="51">
        <f t="shared" si="243"/>
        <v>0</v>
      </c>
      <c r="BR124" s="51">
        <f t="shared" si="244"/>
        <v>0</v>
      </c>
      <c r="BS124" s="51">
        <f t="shared" si="245"/>
        <v>0</v>
      </c>
      <c r="BT124" s="51">
        <f t="shared" si="246"/>
        <v>0</v>
      </c>
      <c r="BU124" s="51">
        <f t="shared" si="247"/>
        <v>0</v>
      </c>
      <c r="BV124" s="51">
        <f t="shared" si="248"/>
        <v>0</v>
      </c>
      <c r="BW124" s="51">
        <f t="shared" si="249"/>
        <v>0</v>
      </c>
      <c r="BX124" s="51">
        <f t="shared" si="250"/>
        <v>0</v>
      </c>
      <c r="BY124" s="51">
        <f t="shared" si="251"/>
        <v>0</v>
      </c>
      <c r="BZ124" s="51">
        <f t="shared" si="252"/>
        <v>0</v>
      </c>
      <c r="CA124" s="51">
        <f t="shared" si="253"/>
        <v>0</v>
      </c>
      <c r="CB124" s="51">
        <f t="shared" si="254"/>
        <v>0</v>
      </c>
      <c r="CC124" s="51">
        <f t="shared" si="255"/>
        <v>0</v>
      </c>
      <c r="CD124" s="51">
        <f t="shared" si="256"/>
        <v>0</v>
      </c>
      <c r="CE124" s="51">
        <f t="shared" si="257"/>
        <v>0</v>
      </c>
      <c r="CF124" s="51">
        <f t="shared" si="258"/>
        <v>0</v>
      </c>
      <c r="CG124" s="51">
        <f t="shared" si="259"/>
        <v>0</v>
      </c>
      <c r="CH124" s="51">
        <f t="shared" si="260"/>
        <v>0</v>
      </c>
      <c r="CI124" s="51">
        <f t="shared" si="261"/>
        <v>0</v>
      </c>
      <c r="CJ124" s="51">
        <f t="shared" si="262"/>
        <v>0</v>
      </c>
      <c r="CK124" s="51">
        <f t="shared" si="263"/>
        <v>0</v>
      </c>
      <c r="CL124" s="18"/>
      <c r="CM124" s="100">
        <f>'[20]Assset Transfers Adjustments'!Q44</f>
        <v>0</v>
      </c>
      <c r="CN124" s="100">
        <f>'[20]Assset Transfers Adjustments'!R44</f>
        <v>0</v>
      </c>
      <c r="CO124" s="100">
        <f>'[20]Assset Transfers Adjustments'!S44</f>
        <v>0</v>
      </c>
      <c r="CP124" s="100">
        <f>'[20]Assset Transfers Adjustments'!T44</f>
        <v>0</v>
      </c>
      <c r="CQ124" s="100">
        <f>'[20]Assset Transfers Adjustments'!U44</f>
        <v>0</v>
      </c>
      <c r="CR124" s="100">
        <f>'[20]Assset Transfers Adjustments'!V44</f>
        <v>0</v>
      </c>
      <c r="CS124" s="17">
        <v>0</v>
      </c>
      <c r="CT124" s="17">
        <v>0</v>
      </c>
      <c r="CU124" s="17">
        <v>0</v>
      </c>
      <c r="CV124" s="17">
        <v>0</v>
      </c>
      <c r="CW124" s="17">
        <v>0</v>
      </c>
      <c r="CX124" s="17">
        <v>0</v>
      </c>
      <c r="CY124" s="18">
        <v>0</v>
      </c>
      <c r="CZ124" s="18">
        <v>0</v>
      </c>
      <c r="DA124" s="18">
        <v>0</v>
      </c>
      <c r="DB124" s="18">
        <v>0</v>
      </c>
      <c r="DC124" s="18">
        <v>0</v>
      </c>
      <c r="DD124" s="18">
        <v>0</v>
      </c>
      <c r="DE124" s="18">
        <v>0</v>
      </c>
      <c r="DF124" s="18">
        <v>0</v>
      </c>
      <c r="DG124" s="18">
        <v>0</v>
      </c>
      <c r="DH124" s="18">
        <v>0</v>
      </c>
      <c r="DI124" s="18">
        <v>0</v>
      </c>
      <c r="DJ124" s="18">
        <v>0</v>
      </c>
      <c r="DK124" s="18">
        <v>0</v>
      </c>
      <c r="DL124" s="18">
        <v>0</v>
      </c>
      <c r="DM124" s="18">
        <v>0</v>
      </c>
      <c r="DN124" s="18"/>
    </row>
    <row r="125" spans="1:118">
      <c r="A125" s="86">
        <v>35202</v>
      </c>
      <c r="B125" t="s">
        <v>86</v>
      </c>
      <c r="C125" s="51">
        <f t="shared" si="215"/>
        <v>449309.05999999988</v>
      </c>
      <c r="D125" s="51">
        <f t="shared" si="216"/>
        <v>449309.05999999988</v>
      </c>
      <c r="E125" s="100">
        <f>'[20]Asset End Balances'!P45</f>
        <v>449309.06</v>
      </c>
      <c r="F125" s="51">
        <f t="shared" si="217"/>
        <v>449309.06</v>
      </c>
      <c r="G125" s="51">
        <f t="shared" si="218"/>
        <v>449309.06</v>
      </c>
      <c r="H125" s="51">
        <f t="shared" si="219"/>
        <v>449309.06</v>
      </c>
      <c r="I125" s="51">
        <f t="shared" si="220"/>
        <v>449309.06</v>
      </c>
      <c r="J125" s="51">
        <f t="shared" si="221"/>
        <v>449309.06</v>
      </c>
      <c r="K125" s="51">
        <f t="shared" si="222"/>
        <v>449309.06</v>
      </c>
      <c r="L125" s="51">
        <f t="shared" si="223"/>
        <v>449309.06</v>
      </c>
      <c r="M125" s="51">
        <f t="shared" si="224"/>
        <v>449309.06</v>
      </c>
      <c r="N125" s="51">
        <f t="shared" si="225"/>
        <v>449309.06</v>
      </c>
      <c r="O125" s="51">
        <f t="shared" si="226"/>
        <v>449309.06</v>
      </c>
      <c r="P125" s="51">
        <f t="shared" si="227"/>
        <v>449309.06</v>
      </c>
      <c r="Q125" s="51">
        <f t="shared" si="228"/>
        <v>449309.06</v>
      </c>
      <c r="R125" s="51">
        <f t="shared" si="229"/>
        <v>449309.06</v>
      </c>
      <c r="S125" s="51">
        <f t="shared" si="230"/>
        <v>449309.06</v>
      </c>
      <c r="T125" s="51">
        <f t="shared" si="231"/>
        <v>449309.06</v>
      </c>
      <c r="U125" s="51">
        <f t="shared" si="232"/>
        <v>449309.06</v>
      </c>
      <c r="V125" s="51">
        <f t="shared" si="233"/>
        <v>449309.06</v>
      </c>
      <c r="W125" s="51">
        <f t="shared" si="234"/>
        <v>449309.06</v>
      </c>
      <c r="X125" s="51">
        <f t="shared" si="235"/>
        <v>449309.06</v>
      </c>
      <c r="Y125" s="51">
        <f t="shared" si="236"/>
        <v>449309.06</v>
      </c>
      <c r="Z125" s="51">
        <f t="shared" si="237"/>
        <v>449309.06</v>
      </c>
      <c r="AA125" s="51">
        <f t="shared" si="238"/>
        <v>449309.06</v>
      </c>
      <c r="AB125" s="51">
        <f t="shared" si="239"/>
        <v>449309.06</v>
      </c>
      <c r="AC125" s="51">
        <f t="shared" si="240"/>
        <v>449309.06</v>
      </c>
      <c r="AD125" s="51">
        <f t="shared" si="241"/>
        <v>449309.06</v>
      </c>
      <c r="AE125" s="51">
        <f t="shared" si="242"/>
        <v>449309.06</v>
      </c>
      <c r="AF125" s="51">
        <f t="shared" si="242"/>
        <v>449309.06</v>
      </c>
      <c r="AH125" s="100">
        <f>[20]Additions!Q45</f>
        <v>0</v>
      </c>
      <c r="AI125" s="100">
        <f>[20]Additions!R45</f>
        <v>0</v>
      </c>
      <c r="AJ125" s="100">
        <f>[20]Additions!S45</f>
        <v>0</v>
      </c>
      <c r="AK125" s="100">
        <f>[20]Additions!T45</f>
        <v>0</v>
      </c>
      <c r="AL125" s="100">
        <f>[20]Additions!U45</f>
        <v>0</v>
      </c>
      <c r="AM125" s="100">
        <f>[20]Additions!V45</f>
        <v>0</v>
      </c>
      <c r="AN125" s="93">
        <f>SUM($AH125:$AM125)/SUM($AH$193:$AM$193)*'Capital Spending'!J$12*$AN$1</f>
        <v>0</v>
      </c>
      <c r="AO125" s="93">
        <f>SUM($AH125:$AM125)/SUM($AH$193:$AM$193)*'Capital Spending'!K$12*$AN$1</f>
        <v>0</v>
      </c>
      <c r="AP125" s="93">
        <f>SUM($AH125:$AM125)/SUM($AH$193:$AM$193)*'Capital Spending'!L$12*$AN$1</f>
        <v>0</v>
      </c>
      <c r="AQ125" s="93">
        <f>SUM($AH125:$AM125)/SUM($AH$193:$AM$193)*'Capital Spending'!M$12*$AN$1</f>
        <v>0</v>
      </c>
      <c r="AR125" s="93">
        <f>SUM($AH125:$AM125)/SUM($AH$193:$AM$193)*'Capital Spending'!N$12*$AN$1</f>
        <v>0</v>
      </c>
      <c r="AS125" s="93">
        <f>SUM($AH125:$AM125)/SUM($AH$193:$AM$193)*'Capital Spending'!O$12*$AN$1</f>
        <v>0</v>
      </c>
      <c r="AT125" s="93">
        <f>SUM($AH125:$AM125)/SUM($AH$193:$AM$193)*'Capital Spending'!P$12*$AN$1</f>
        <v>0</v>
      </c>
      <c r="AU125" s="93">
        <f>SUM($AH125:$AM125)/SUM($AH$193:$AM$193)*'Capital Spending'!Q$12*$AN$1</f>
        <v>0</v>
      </c>
      <c r="AV125" s="93">
        <f>SUM($AH125:$AM125)/SUM($AH$193:$AM$193)*'Capital Spending'!R$12*$AN$1</f>
        <v>0</v>
      </c>
      <c r="AW125" s="93">
        <f>SUM($AH125:$AM125)/SUM($AH$193:$AM$193)*'Capital Spending'!S$12*$AN$1</f>
        <v>0</v>
      </c>
      <c r="AX125" s="93">
        <f>SUM($AH125:$AM125)/SUM($AH$193:$AM$193)*'Capital Spending'!T$12*$AN$1</f>
        <v>0</v>
      </c>
      <c r="AY125" s="93">
        <f>SUM($AH125:$AM125)/SUM($AH$193:$AM$193)*'Capital Spending'!U$12*$AN$1</f>
        <v>0</v>
      </c>
      <c r="AZ125" s="93">
        <f>SUM($AH125:$AM125)/SUM($AH$193:$AM$193)*'Capital Spending'!V$12*$AN$1</f>
        <v>0</v>
      </c>
      <c r="BA125" s="93">
        <f>SUM($AH125:$AM125)/SUM($AH$193:$AM$193)*'Capital Spending'!W$12*$AN$1</f>
        <v>0</v>
      </c>
      <c r="BB125" s="93">
        <f>SUM($AH125:$AM125)/SUM($AH$193:$AM$193)*'Capital Spending'!X$12*$AN$1</f>
        <v>0</v>
      </c>
      <c r="BC125" s="93">
        <f>SUM($AH125:$AM125)/SUM($AH$193:$AM$193)*'Capital Spending'!Y$12*$AN$1</f>
        <v>0</v>
      </c>
      <c r="BD125" s="93">
        <f>SUM($AH125:$AM125)/SUM($AH$193:$AM$193)*'Capital Spending'!Z$12*$AN$1</f>
        <v>0</v>
      </c>
      <c r="BE125" s="93">
        <f>SUM($AH125:$AM125)/SUM($AH$193:$AM$193)*'Capital Spending'!AA$12*$AN$1</f>
        <v>0</v>
      </c>
      <c r="BF125" s="93">
        <f>SUM($AH125:$AM125)/SUM($AH$193:$AM$193)*'Capital Spending'!AB$12*$AN$1</f>
        <v>0</v>
      </c>
      <c r="BG125" s="93">
        <f>SUM($AH125:$AM125)/SUM($AH$193:$AM$193)*'Capital Spending'!AC$12*$AN$1</f>
        <v>0</v>
      </c>
      <c r="BH125" s="93">
        <f>SUM($AH125:$AM125)/SUM($AH$193:$AM$193)*'Capital Spending'!AD$12*$AN$1</f>
        <v>0</v>
      </c>
      <c r="BI125" s="18"/>
      <c r="BJ125" s="101">
        <f t="shared" si="264"/>
        <v>0</v>
      </c>
      <c r="BK125" s="100">
        <f>'[20]Asset Retirements'!Q45</f>
        <v>0</v>
      </c>
      <c r="BL125" s="100">
        <f>'[20]Asset Retirements'!R45</f>
        <v>0</v>
      </c>
      <c r="BM125" s="100">
        <f>'[20]Asset Retirements'!S45</f>
        <v>0</v>
      </c>
      <c r="BN125" s="100">
        <f>'[20]Asset Retirements'!T45</f>
        <v>0</v>
      </c>
      <c r="BO125" s="100">
        <f>'[20]Asset Retirements'!U45</f>
        <v>0</v>
      </c>
      <c r="BP125" s="100">
        <f>'[20]Asset Retirements'!V45</f>
        <v>0</v>
      </c>
      <c r="BQ125" s="51">
        <f t="shared" si="243"/>
        <v>0</v>
      </c>
      <c r="BR125" s="51">
        <f t="shared" si="244"/>
        <v>0</v>
      </c>
      <c r="BS125" s="51">
        <f t="shared" si="245"/>
        <v>0</v>
      </c>
      <c r="BT125" s="51">
        <f t="shared" si="246"/>
        <v>0</v>
      </c>
      <c r="BU125" s="51">
        <f t="shared" si="247"/>
        <v>0</v>
      </c>
      <c r="BV125" s="51">
        <f t="shared" si="248"/>
        <v>0</v>
      </c>
      <c r="BW125" s="51">
        <f t="shared" si="249"/>
        <v>0</v>
      </c>
      <c r="BX125" s="51">
        <f t="shared" si="250"/>
        <v>0</v>
      </c>
      <c r="BY125" s="51">
        <f t="shared" si="251"/>
        <v>0</v>
      </c>
      <c r="BZ125" s="51">
        <f t="shared" si="252"/>
        <v>0</v>
      </c>
      <c r="CA125" s="51">
        <f t="shared" si="253"/>
        <v>0</v>
      </c>
      <c r="CB125" s="51">
        <f t="shared" si="254"/>
        <v>0</v>
      </c>
      <c r="CC125" s="51">
        <f t="shared" si="255"/>
        <v>0</v>
      </c>
      <c r="CD125" s="51">
        <f t="shared" si="256"/>
        <v>0</v>
      </c>
      <c r="CE125" s="51">
        <f t="shared" si="257"/>
        <v>0</v>
      </c>
      <c r="CF125" s="51">
        <f t="shared" si="258"/>
        <v>0</v>
      </c>
      <c r="CG125" s="51">
        <f t="shared" si="259"/>
        <v>0</v>
      </c>
      <c r="CH125" s="51">
        <f t="shared" si="260"/>
        <v>0</v>
      </c>
      <c r="CI125" s="51">
        <f t="shared" si="261"/>
        <v>0</v>
      </c>
      <c r="CJ125" s="51">
        <f t="shared" si="262"/>
        <v>0</v>
      </c>
      <c r="CK125" s="51">
        <f t="shared" si="263"/>
        <v>0</v>
      </c>
      <c r="CL125" s="18"/>
      <c r="CM125" s="100">
        <f>'[20]Assset Transfers Adjustments'!Q45</f>
        <v>0</v>
      </c>
      <c r="CN125" s="100">
        <f>'[20]Assset Transfers Adjustments'!R45</f>
        <v>0</v>
      </c>
      <c r="CO125" s="100">
        <f>'[20]Assset Transfers Adjustments'!S45</f>
        <v>0</v>
      </c>
      <c r="CP125" s="100">
        <f>'[20]Assset Transfers Adjustments'!T45</f>
        <v>0</v>
      </c>
      <c r="CQ125" s="100">
        <f>'[20]Assset Transfers Adjustments'!U45</f>
        <v>0</v>
      </c>
      <c r="CR125" s="100">
        <f>'[20]Assset Transfers Adjustments'!V45</f>
        <v>0</v>
      </c>
      <c r="CS125" s="17">
        <v>0</v>
      </c>
      <c r="CT125" s="17">
        <v>0</v>
      </c>
      <c r="CU125" s="17">
        <v>0</v>
      </c>
      <c r="CV125" s="17">
        <v>0</v>
      </c>
      <c r="CW125" s="17">
        <v>0</v>
      </c>
      <c r="CX125" s="17">
        <v>0</v>
      </c>
      <c r="CY125" s="18">
        <v>0</v>
      </c>
      <c r="CZ125" s="18">
        <v>0</v>
      </c>
      <c r="DA125" s="18">
        <v>0</v>
      </c>
      <c r="DB125" s="18">
        <v>0</v>
      </c>
      <c r="DC125" s="18">
        <v>0</v>
      </c>
      <c r="DD125" s="18">
        <v>0</v>
      </c>
      <c r="DE125" s="18">
        <v>0</v>
      </c>
      <c r="DF125" s="18">
        <v>0</v>
      </c>
      <c r="DG125" s="18">
        <v>0</v>
      </c>
      <c r="DH125" s="18">
        <v>0</v>
      </c>
      <c r="DI125" s="18">
        <v>0</v>
      </c>
      <c r="DJ125" s="18">
        <v>0</v>
      </c>
      <c r="DK125" s="18">
        <v>0</v>
      </c>
      <c r="DL125" s="18">
        <v>0</v>
      </c>
      <c r="DM125" s="18">
        <v>0</v>
      </c>
      <c r="DN125" s="18"/>
    </row>
    <row r="126" spans="1:118">
      <c r="A126" s="86">
        <v>35203</v>
      </c>
      <c r="B126" t="s">
        <v>87</v>
      </c>
      <c r="C126" s="51">
        <f t="shared" si="215"/>
        <v>1694832.9600000007</v>
      </c>
      <c r="D126" s="51">
        <f t="shared" si="216"/>
        <v>1694832.9600000007</v>
      </c>
      <c r="E126" s="100">
        <f>'[20]Asset End Balances'!P46</f>
        <v>1694832.96</v>
      </c>
      <c r="F126" s="51">
        <f t="shared" si="217"/>
        <v>1694832.96</v>
      </c>
      <c r="G126" s="51">
        <f t="shared" si="218"/>
        <v>1694832.96</v>
      </c>
      <c r="H126" s="51">
        <f t="shared" si="219"/>
        <v>1694832.96</v>
      </c>
      <c r="I126" s="51">
        <f t="shared" si="220"/>
        <v>1694832.96</v>
      </c>
      <c r="J126" s="51">
        <f t="shared" si="221"/>
        <v>1694832.96</v>
      </c>
      <c r="K126" s="51">
        <f t="shared" si="222"/>
        <v>1694832.96</v>
      </c>
      <c r="L126" s="51">
        <f t="shared" si="223"/>
        <v>1694832.96</v>
      </c>
      <c r="M126" s="51">
        <f t="shared" si="224"/>
        <v>1694832.96</v>
      </c>
      <c r="N126" s="51">
        <f t="shared" si="225"/>
        <v>1694832.96</v>
      </c>
      <c r="O126" s="51">
        <f t="shared" si="226"/>
        <v>1694832.96</v>
      </c>
      <c r="P126" s="51">
        <f t="shared" si="227"/>
        <v>1694832.96</v>
      </c>
      <c r="Q126" s="51">
        <f t="shared" si="228"/>
        <v>1694832.96</v>
      </c>
      <c r="R126" s="51">
        <f t="shared" si="229"/>
        <v>1694832.96</v>
      </c>
      <c r="S126" s="51">
        <f t="shared" si="230"/>
        <v>1694832.96</v>
      </c>
      <c r="T126" s="51">
        <f t="shared" si="231"/>
        <v>1694832.96</v>
      </c>
      <c r="U126" s="51">
        <f t="shared" si="232"/>
        <v>1694832.96</v>
      </c>
      <c r="V126" s="51">
        <f t="shared" si="233"/>
        <v>1694832.96</v>
      </c>
      <c r="W126" s="51">
        <f t="shared" si="234"/>
        <v>1694832.96</v>
      </c>
      <c r="X126" s="51">
        <f t="shared" si="235"/>
        <v>1694832.96</v>
      </c>
      <c r="Y126" s="51">
        <f t="shared" si="236"/>
        <v>1694832.96</v>
      </c>
      <c r="Z126" s="51">
        <f t="shared" si="237"/>
        <v>1694832.96</v>
      </c>
      <c r="AA126" s="51">
        <f t="shared" si="238"/>
        <v>1694832.96</v>
      </c>
      <c r="AB126" s="51">
        <f t="shared" si="239"/>
        <v>1694832.96</v>
      </c>
      <c r="AC126" s="51">
        <f t="shared" si="240"/>
        <v>1694832.96</v>
      </c>
      <c r="AD126" s="51">
        <f t="shared" si="241"/>
        <v>1694832.96</v>
      </c>
      <c r="AE126" s="51">
        <f t="shared" si="242"/>
        <v>1694832.96</v>
      </c>
      <c r="AF126" s="51">
        <f t="shared" si="242"/>
        <v>1694832.96</v>
      </c>
      <c r="AH126" s="100">
        <f>[20]Additions!Q46</f>
        <v>0</v>
      </c>
      <c r="AI126" s="100">
        <f>[20]Additions!R46</f>
        <v>0</v>
      </c>
      <c r="AJ126" s="100">
        <f>[20]Additions!S46</f>
        <v>0</v>
      </c>
      <c r="AK126" s="100">
        <f>[20]Additions!T46</f>
        <v>0</v>
      </c>
      <c r="AL126" s="100">
        <f>[20]Additions!U46</f>
        <v>0</v>
      </c>
      <c r="AM126" s="100">
        <f>[20]Additions!V46</f>
        <v>0</v>
      </c>
      <c r="AN126" s="93">
        <f>SUM($AH126:$AM126)/SUM($AH$193:$AM$193)*'Capital Spending'!J$12*$AN$1</f>
        <v>0</v>
      </c>
      <c r="AO126" s="93">
        <f>SUM($AH126:$AM126)/SUM($AH$193:$AM$193)*'Capital Spending'!K$12*$AN$1</f>
        <v>0</v>
      </c>
      <c r="AP126" s="93">
        <f>SUM($AH126:$AM126)/SUM($AH$193:$AM$193)*'Capital Spending'!L$12*$AN$1</f>
        <v>0</v>
      </c>
      <c r="AQ126" s="93">
        <f>SUM($AH126:$AM126)/SUM($AH$193:$AM$193)*'Capital Spending'!M$12*$AN$1</f>
        <v>0</v>
      </c>
      <c r="AR126" s="93">
        <f>SUM($AH126:$AM126)/SUM($AH$193:$AM$193)*'Capital Spending'!N$12*$AN$1</f>
        <v>0</v>
      </c>
      <c r="AS126" s="93">
        <f>SUM($AH126:$AM126)/SUM($AH$193:$AM$193)*'Capital Spending'!O$12*$AN$1</f>
        <v>0</v>
      </c>
      <c r="AT126" s="93">
        <f>SUM($AH126:$AM126)/SUM($AH$193:$AM$193)*'Capital Spending'!P$12*$AN$1</f>
        <v>0</v>
      </c>
      <c r="AU126" s="93">
        <f>SUM($AH126:$AM126)/SUM($AH$193:$AM$193)*'Capital Spending'!Q$12*$AN$1</f>
        <v>0</v>
      </c>
      <c r="AV126" s="93">
        <f>SUM($AH126:$AM126)/SUM($AH$193:$AM$193)*'Capital Spending'!R$12*$AN$1</f>
        <v>0</v>
      </c>
      <c r="AW126" s="93">
        <f>SUM($AH126:$AM126)/SUM($AH$193:$AM$193)*'Capital Spending'!S$12*$AN$1</f>
        <v>0</v>
      </c>
      <c r="AX126" s="93">
        <f>SUM($AH126:$AM126)/SUM($AH$193:$AM$193)*'Capital Spending'!T$12*$AN$1</f>
        <v>0</v>
      </c>
      <c r="AY126" s="93">
        <f>SUM($AH126:$AM126)/SUM($AH$193:$AM$193)*'Capital Spending'!U$12*$AN$1</f>
        <v>0</v>
      </c>
      <c r="AZ126" s="93">
        <f>SUM($AH126:$AM126)/SUM($AH$193:$AM$193)*'Capital Spending'!V$12*$AN$1</f>
        <v>0</v>
      </c>
      <c r="BA126" s="93">
        <f>SUM($AH126:$AM126)/SUM($AH$193:$AM$193)*'Capital Spending'!W$12*$AN$1</f>
        <v>0</v>
      </c>
      <c r="BB126" s="93">
        <f>SUM($AH126:$AM126)/SUM($AH$193:$AM$193)*'Capital Spending'!X$12*$AN$1</f>
        <v>0</v>
      </c>
      <c r="BC126" s="93">
        <f>SUM($AH126:$AM126)/SUM($AH$193:$AM$193)*'Capital Spending'!Y$12*$AN$1</f>
        <v>0</v>
      </c>
      <c r="BD126" s="93">
        <f>SUM($AH126:$AM126)/SUM($AH$193:$AM$193)*'Capital Spending'!Z$12*$AN$1</f>
        <v>0</v>
      </c>
      <c r="BE126" s="93">
        <f>SUM($AH126:$AM126)/SUM($AH$193:$AM$193)*'Capital Spending'!AA$12*$AN$1</f>
        <v>0</v>
      </c>
      <c r="BF126" s="93">
        <f>SUM($AH126:$AM126)/SUM($AH$193:$AM$193)*'Capital Spending'!AB$12*$AN$1</f>
        <v>0</v>
      </c>
      <c r="BG126" s="93">
        <f>SUM($AH126:$AM126)/SUM($AH$193:$AM$193)*'Capital Spending'!AC$12*$AN$1</f>
        <v>0</v>
      </c>
      <c r="BH126" s="93">
        <f>SUM($AH126:$AM126)/SUM($AH$193:$AM$193)*'Capital Spending'!AD$12*$AN$1</f>
        <v>0</v>
      </c>
      <c r="BI126" s="18"/>
      <c r="BJ126" s="101">
        <f t="shared" si="264"/>
        <v>0</v>
      </c>
      <c r="BK126" s="100">
        <f>'[20]Asset Retirements'!Q46</f>
        <v>0</v>
      </c>
      <c r="BL126" s="100">
        <f>'[20]Asset Retirements'!R46</f>
        <v>0</v>
      </c>
      <c r="BM126" s="100">
        <f>'[20]Asset Retirements'!S46</f>
        <v>0</v>
      </c>
      <c r="BN126" s="100">
        <f>'[20]Asset Retirements'!T46</f>
        <v>0</v>
      </c>
      <c r="BO126" s="100">
        <f>'[20]Asset Retirements'!U46</f>
        <v>0</v>
      </c>
      <c r="BP126" s="100">
        <f>'[20]Asset Retirements'!V46</f>
        <v>0</v>
      </c>
      <c r="BQ126" s="51">
        <f t="shared" si="243"/>
        <v>0</v>
      </c>
      <c r="BR126" s="51">
        <f t="shared" si="244"/>
        <v>0</v>
      </c>
      <c r="BS126" s="51">
        <f t="shared" si="245"/>
        <v>0</v>
      </c>
      <c r="BT126" s="51">
        <f t="shared" si="246"/>
        <v>0</v>
      </c>
      <c r="BU126" s="51">
        <f t="shared" si="247"/>
        <v>0</v>
      </c>
      <c r="BV126" s="51">
        <f t="shared" si="248"/>
        <v>0</v>
      </c>
      <c r="BW126" s="51">
        <f t="shared" si="249"/>
        <v>0</v>
      </c>
      <c r="BX126" s="51">
        <f t="shared" si="250"/>
        <v>0</v>
      </c>
      <c r="BY126" s="51">
        <f t="shared" si="251"/>
        <v>0</v>
      </c>
      <c r="BZ126" s="51">
        <f t="shared" si="252"/>
        <v>0</v>
      </c>
      <c r="CA126" s="51">
        <f t="shared" si="253"/>
        <v>0</v>
      </c>
      <c r="CB126" s="51">
        <f t="shared" si="254"/>
        <v>0</v>
      </c>
      <c r="CC126" s="51">
        <f t="shared" si="255"/>
        <v>0</v>
      </c>
      <c r="CD126" s="51">
        <f t="shared" si="256"/>
        <v>0</v>
      </c>
      <c r="CE126" s="51">
        <f t="shared" si="257"/>
        <v>0</v>
      </c>
      <c r="CF126" s="51">
        <f t="shared" si="258"/>
        <v>0</v>
      </c>
      <c r="CG126" s="51">
        <f t="shared" si="259"/>
        <v>0</v>
      </c>
      <c r="CH126" s="51">
        <f t="shared" si="260"/>
        <v>0</v>
      </c>
      <c r="CI126" s="51">
        <f t="shared" si="261"/>
        <v>0</v>
      </c>
      <c r="CJ126" s="51">
        <f t="shared" si="262"/>
        <v>0</v>
      </c>
      <c r="CK126" s="51">
        <f t="shared" si="263"/>
        <v>0</v>
      </c>
      <c r="CL126" s="18"/>
      <c r="CM126" s="100">
        <f>'[20]Assset Transfers Adjustments'!Q46</f>
        <v>0</v>
      </c>
      <c r="CN126" s="100">
        <f>'[20]Assset Transfers Adjustments'!R46</f>
        <v>0</v>
      </c>
      <c r="CO126" s="100">
        <f>'[20]Assset Transfers Adjustments'!S46</f>
        <v>0</v>
      </c>
      <c r="CP126" s="100">
        <f>'[20]Assset Transfers Adjustments'!T46</f>
        <v>0</v>
      </c>
      <c r="CQ126" s="100">
        <f>'[20]Assset Transfers Adjustments'!U46</f>
        <v>0</v>
      </c>
      <c r="CR126" s="100">
        <f>'[20]Assset Transfers Adjustments'!V46</f>
        <v>0</v>
      </c>
      <c r="CS126" s="17">
        <v>0</v>
      </c>
      <c r="CT126" s="17">
        <v>0</v>
      </c>
      <c r="CU126" s="17">
        <v>0</v>
      </c>
      <c r="CV126" s="17">
        <v>0</v>
      </c>
      <c r="CW126" s="17">
        <v>0</v>
      </c>
      <c r="CX126" s="17">
        <v>0</v>
      </c>
      <c r="CY126" s="18">
        <v>0</v>
      </c>
      <c r="CZ126" s="18">
        <v>0</v>
      </c>
      <c r="DA126" s="18">
        <v>0</v>
      </c>
      <c r="DB126" s="18">
        <v>0</v>
      </c>
      <c r="DC126" s="18">
        <v>0</v>
      </c>
      <c r="DD126" s="18">
        <v>0</v>
      </c>
      <c r="DE126" s="18">
        <v>0</v>
      </c>
      <c r="DF126" s="18">
        <v>0</v>
      </c>
      <c r="DG126" s="18">
        <v>0</v>
      </c>
      <c r="DH126" s="18">
        <v>0</v>
      </c>
      <c r="DI126" s="18">
        <v>0</v>
      </c>
      <c r="DJ126" s="18">
        <v>0</v>
      </c>
      <c r="DK126" s="18">
        <v>0</v>
      </c>
      <c r="DL126" s="18">
        <v>0</v>
      </c>
      <c r="DM126" s="18">
        <v>0</v>
      </c>
      <c r="DN126" s="18"/>
    </row>
    <row r="127" spans="1:118">
      <c r="A127" s="86">
        <v>35210</v>
      </c>
      <c r="B127" t="s">
        <v>88</v>
      </c>
      <c r="C127" s="51">
        <f t="shared" si="215"/>
        <v>178530.09000000003</v>
      </c>
      <c r="D127" s="51">
        <f t="shared" si="216"/>
        <v>178530.09000000003</v>
      </c>
      <c r="E127" s="100">
        <f>'[20]Asset End Balances'!P47</f>
        <v>178530.09</v>
      </c>
      <c r="F127" s="51">
        <f t="shared" si="217"/>
        <v>178530.09</v>
      </c>
      <c r="G127" s="51">
        <f t="shared" si="218"/>
        <v>178530.09</v>
      </c>
      <c r="H127" s="51">
        <f t="shared" si="219"/>
        <v>178530.09</v>
      </c>
      <c r="I127" s="51">
        <f t="shared" si="220"/>
        <v>178530.09</v>
      </c>
      <c r="J127" s="51">
        <f t="shared" si="221"/>
        <v>178530.09</v>
      </c>
      <c r="K127" s="51">
        <f t="shared" si="222"/>
        <v>178530.09</v>
      </c>
      <c r="L127" s="51">
        <f t="shared" si="223"/>
        <v>178530.09</v>
      </c>
      <c r="M127" s="51">
        <f t="shared" si="224"/>
        <v>178530.09</v>
      </c>
      <c r="N127" s="51">
        <f t="shared" si="225"/>
        <v>178530.09</v>
      </c>
      <c r="O127" s="51">
        <f t="shared" si="226"/>
        <v>178530.09</v>
      </c>
      <c r="P127" s="51">
        <f t="shared" si="227"/>
        <v>178530.09</v>
      </c>
      <c r="Q127" s="51">
        <f t="shared" si="228"/>
        <v>178530.09</v>
      </c>
      <c r="R127" s="51">
        <f t="shared" si="229"/>
        <v>178530.09</v>
      </c>
      <c r="S127" s="51">
        <f t="shared" si="230"/>
        <v>178530.09</v>
      </c>
      <c r="T127" s="51">
        <f t="shared" si="231"/>
        <v>178530.09</v>
      </c>
      <c r="U127" s="51">
        <f t="shared" si="232"/>
        <v>178530.09</v>
      </c>
      <c r="V127" s="51">
        <f t="shared" si="233"/>
        <v>178530.09</v>
      </c>
      <c r="W127" s="51">
        <f t="shared" si="234"/>
        <v>178530.09</v>
      </c>
      <c r="X127" s="51">
        <f t="shared" si="235"/>
        <v>178530.09</v>
      </c>
      <c r="Y127" s="51">
        <f t="shared" si="236"/>
        <v>178530.09</v>
      </c>
      <c r="Z127" s="51">
        <f t="shared" si="237"/>
        <v>178530.09</v>
      </c>
      <c r="AA127" s="51">
        <f t="shared" si="238"/>
        <v>178530.09</v>
      </c>
      <c r="AB127" s="51">
        <f t="shared" si="239"/>
        <v>178530.09</v>
      </c>
      <c r="AC127" s="51">
        <f t="shared" si="240"/>
        <v>178530.09</v>
      </c>
      <c r="AD127" s="51">
        <f t="shared" si="241"/>
        <v>178530.09</v>
      </c>
      <c r="AE127" s="51">
        <f t="shared" si="242"/>
        <v>178530.09</v>
      </c>
      <c r="AF127" s="51">
        <f t="shared" si="242"/>
        <v>178530.09</v>
      </c>
      <c r="AH127" s="100">
        <f>[20]Additions!Q47</f>
        <v>0</v>
      </c>
      <c r="AI127" s="100">
        <f>[20]Additions!R47</f>
        <v>0</v>
      </c>
      <c r="AJ127" s="100">
        <f>[20]Additions!S47</f>
        <v>0</v>
      </c>
      <c r="AK127" s="100">
        <f>[20]Additions!T47</f>
        <v>0</v>
      </c>
      <c r="AL127" s="100">
        <f>[20]Additions!U47</f>
        <v>0</v>
      </c>
      <c r="AM127" s="100">
        <f>[20]Additions!V47</f>
        <v>0</v>
      </c>
      <c r="AN127" s="93">
        <f>SUM($AH127:$AM127)/SUM($AH$193:$AM$193)*'Capital Spending'!J$12*$AN$1</f>
        <v>0</v>
      </c>
      <c r="AO127" s="93">
        <f>SUM($AH127:$AM127)/SUM($AH$193:$AM$193)*'Capital Spending'!K$12*$AN$1</f>
        <v>0</v>
      </c>
      <c r="AP127" s="93">
        <f>SUM($AH127:$AM127)/SUM($AH$193:$AM$193)*'Capital Spending'!L$12*$AN$1</f>
        <v>0</v>
      </c>
      <c r="AQ127" s="93">
        <f>SUM($AH127:$AM127)/SUM($AH$193:$AM$193)*'Capital Spending'!M$12*$AN$1</f>
        <v>0</v>
      </c>
      <c r="AR127" s="93">
        <f>SUM($AH127:$AM127)/SUM($AH$193:$AM$193)*'Capital Spending'!N$12*$AN$1</f>
        <v>0</v>
      </c>
      <c r="AS127" s="93">
        <f>SUM($AH127:$AM127)/SUM($AH$193:$AM$193)*'Capital Spending'!O$12*$AN$1</f>
        <v>0</v>
      </c>
      <c r="AT127" s="93">
        <f>SUM($AH127:$AM127)/SUM($AH$193:$AM$193)*'Capital Spending'!P$12*$AN$1</f>
        <v>0</v>
      </c>
      <c r="AU127" s="93">
        <f>SUM($AH127:$AM127)/SUM($AH$193:$AM$193)*'Capital Spending'!Q$12*$AN$1</f>
        <v>0</v>
      </c>
      <c r="AV127" s="93">
        <f>SUM($AH127:$AM127)/SUM($AH$193:$AM$193)*'Capital Spending'!R$12*$AN$1</f>
        <v>0</v>
      </c>
      <c r="AW127" s="93">
        <f>SUM($AH127:$AM127)/SUM($AH$193:$AM$193)*'Capital Spending'!S$12*$AN$1</f>
        <v>0</v>
      </c>
      <c r="AX127" s="93">
        <f>SUM($AH127:$AM127)/SUM($AH$193:$AM$193)*'Capital Spending'!T$12*$AN$1</f>
        <v>0</v>
      </c>
      <c r="AY127" s="93">
        <f>SUM($AH127:$AM127)/SUM($AH$193:$AM$193)*'Capital Spending'!U$12*$AN$1</f>
        <v>0</v>
      </c>
      <c r="AZ127" s="93">
        <f>SUM($AH127:$AM127)/SUM($AH$193:$AM$193)*'Capital Spending'!V$12*$AN$1</f>
        <v>0</v>
      </c>
      <c r="BA127" s="93">
        <f>SUM($AH127:$AM127)/SUM($AH$193:$AM$193)*'Capital Spending'!W$12*$AN$1</f>
        <v>0</v>
      </c>
      <c r="BB127" s="93">
        <f>SUM($AH127:$AM127)/SUM($AH$193:$AM$193)*'Capital Spending'!X$12*$AN$1</f>
        <v>0</v>
      </c>
      <c r="BC127" s="93">
        <f>SUM($AH127:$AM127)/SUM($AH$193:$AM$193)*'Capital Spending'!Y$12*$AN$1</f>
        <v>0</v>
      </c>
      <c r="BD127" s="93">
        <f>SUM($AH127:$AM127)/SUM($AH$193:$AM$193)*'Capital Spending'!Z$12*$AN$1</f>
        <v>0</v>
      </c>
      <c r="BE127" s="93">
        <f>SUM($AH127:$AM127)/SUM($AH$193:$AM$193)*'Capital Spending'!AA$12*$AN$1</f>
        <v>0</v>
      </c>
      <c r="BF127" s="93">
        <f>SUM($AH127:$AM127)/SUM($AH$193:$AM$193)*'Capital Spending'!AB$12*$AN$1</f>
        <v>0</v>
      </c>
      <c r="BG127" s="93">
        <f>SUM($AH127:$AM127)/SUM($AH$193:$AM$193)*'Capital Spending'!AC$12*$AN$1</f>
        <v>0</v>
      </c>
      <c r="BH127" s="93">
        <f>SUM($AH127:$AM127)/SUM($AH$193:$AM$193)*'Capital Spending'!AD$12*$AN$1</f>
        <v>0</v>
      </c>
      <c r="BI127" s="18"/>
      <c r="BJ127" s="101">
        <f t="shared" si="264"/>
        <v>0</v>
      </c>
      <c r="BK127" s="100">
        <f>'[20]Asset Retirements'!Q47</f>
        <v>0</v>
      </c>
      <c r="BL127" s="100">
        <f>'[20]Asset Retirements'!R47</f>
        <v>0</v>
      </c>
      <c r="BM127" s="100">
        <f>'[20]Asset Retirements'!S47</f>
        <v>0</v>
      </c>
      <c r="BN127" s="100">
        <f>'[20]Asset Retirements'!T47</f>
        <v>0</v>
      </c>
      <c r="BO127" s="100">
        <f>'[20]Asset Retirements'!U47</f>
        <v>0</v>
      </c>
      <c r="BP127" s="100">
        <f>'[20]Asset Retirements'!V47</f>
        <v>0</v>
      </c>
      <c r="BQ127" s="51">
        <f t="shared" si="243"/>
        <v>0</v>
      </c>
      <c r="BR127" s="51">
        <f t="shared" si="244"/>
        <v>0</v>
      </c>
      <c r="BS127" s="51">
        <f t="shared" si="245"/>
        <v>0</v>
      </c>
      <c r="BT127" s="51">
        <f t="shared" si="246"/>
        <v>0</v>
      </c>
      <c r="BU127" s="51">
        <f t="shared" si="247"/>
        <v>0</v>
      </c>
      <c r="BV127" s="51">
        <f t="shared" si="248"/>
        <v>0</v>
      </c>
      <c r="BW127" s="51">
        <f t="shared" si="249"/>
        <v>0</v>
      </c>
      <c r="BX127" s="51">
        <f t="shared" si="250"/>
        <v>0</v>
      </c>
      <c r="BY127" s="51">
        <f t="shared" si="251"/>
        <v>0</v>
      </c>
      <c r="BZ127" s="51">
        <f t="shared" si="252"/>
        <v>0</v>
      </c>
      <c r="CA127" s="51">
        <f t="shared" si="253"/>
        <v>0</v>
      </c>
      <c r="CB127" s="51">
        <f t="shared" si="254"/>
        <v>0</v>
      </c>
      <c r="CC127" s="51">
        <f t="shared" si="255"/>
        <v>0</v>
      </c>
      <c r="CD127" s="51">
        <f t="shared" si="256"/>
        <v>0</v>
      </c>
      <c r="CE127" s="51">
        <f t="shared" si="257"/>
        <v>0</v>
      </c>
      <c r="CF127" s="51">
        <f t="shared" si="258"/>
        <v>0</v>
      </c>
      <c r="CG127" s="51">
        <f t="shared" si="259"/>
        <v>0</v>
      </c>
      <c r="CH127" s="51">
        <f t="shared" si="260"/>
        <v>0</v>
      </c>
      <c r="CI127" s="51">
        <f t="shared" si="261"/>
        <v>0</v>
      </c>
      <c r="CJ127" s="51">
        <f t="shared" si="262"/>
        <v>0</v>
      </c>
      <c r="CK127" s="51">
        <f t="shared" si="263"/>
        <v>0</v>
      </c>
      <c r="CL127" s="18"/>
      <c r="CM127" s="100">
        <f>'[20]Assset Transfers Adjustments'!Q47</f>
        <v>0</v>
      </c>
      <c r="CN127" s="100">
        <f>'[20]Assset Transfers Adjustments'!R47</f>
        <v>0</v>
      </c>
      <c r="CO127" s="100">
        <f>'[20]Assset Transfers Adjustments'!S47</f>
        <v>0</v>
      </c>
      <c r="CP127" s="100">
        <f>'[20]Assset Transfers Adjustments'!T47</f>
        <v>0</v>
      </c>
      <c r="CQ127" s="100">
        <f>'[20]Assset Transfers Adjustments'!U47</f>
        <v>0</v>
      </c>
      <c r="CR127" s="100">
        <f>'[20]Assset Transfers Adjustments'!V47</f>
        <v>0</v>
      </c>
      <c r="CS127" s="17">
        <v>0</v>
      </c>
      <c r="CT127" s="17">
        <v>0</v>
      </c>
      <c r="CU127" s="17">
        <v>0</v>
      </c>
      <c r="CV127" s="17">
        <v>0</v>
      </c>
      <c r="CW127" s="17">
        <v>0</v>
      </c>
      <c r="CX127" s="17">
        <v>0</v>
      </c>
      <c r="CY127" s="18">
        <v>0</v>
      </c>
      <c r="CZ127" s="18">
        <v>0</v>
      </c>
      <c r="DA127" s="18">
        <v>0</v>
      </c>
      <c r="DB127" s="18">
        <v>0</v>
      </c>
      <c r="DC127" s="18">
        <v>0</v>
      </c>
      <c r="DD127" s="18">
        <v>0</v>
      </c>
      <c r="DE127" s="18">
        <v>0</v>
      </c>
      <c r="DF127" s="18">
        <v>0</v>
      </c>
      <c r="DG127" s="18">
        <v>0</v>
      </c>
      <c r="DH127" s="18">
        <v>0</v>
      </c>
      <c r="DI127" s="18">
        <v>0</v>
      </c>
      <c r="DJ127" s="18">
        <v>0</v>
      </c>
      <c r="DK127" s="18">
        <v>0</v>
      </c>
      <c r="DL127" s="18">
        <v>0</v>
      </c>
      <c r="DM127" s="18">
        <v>0</v>
      </c>
      <c r="DN127" s="18"/>
    </row>
    <row r="128" spans="1:118">
      <c r="A128" s="86">
        <v>35211</v>
      </c>
      <c r="B128" s="31" t="s">
        <v>89</v>
      </c>
      <c r="C128" s="51">
        <f t="shared" si="215"/>
        <v>54614.270000000011</v>
      </c>
      <c r="D128" s="51">
        <f t="shared" si="216"/>
        <v>54614.270000000011</v>
      </c>
      <c r="E128" s="100">
        <f>'[20]Asset End Balances'!P48</f>
        <v>54614.27</v>
      </c>
      <c r="F128" s="51">
        <f t="shared" si="217"/>
        <v>54614.27</v>
      </c>
      <c r="G128" s="51">
        <f t="shared" si="218"/>
        <v>54614.27</v>
      </c>
      <c r="H128" s="51">
        <f t="shared" si="219"/>
        <v>54614.27</v>
      </c>
      <c r="I128" s="51">
        <f t="shared" si="220"/>
        <v>54614.27</v>
      </c>
      <c r="J128" s="51">
        <f t="shared" si="221"/>
        <v>54614.27</v>
      </c>
      <c r="K128" s="51">
        <f t="shared" si="222"/>
        <v>54614.27</v>
      </c>
      <c r="L128" s="51">
        <f t="shared" si="223"/>
        <v>54614.27</v>
      </c>
      <c r="M128" s="51">
        <f t="shared" si="224"/>
        <v>54614.27</v>
      </c>
      <c r="N128" s="51">
        <f t="shared" si="225"/>
        <v>54614.27</v>
      </c>
      <c r="O128" s="51">
        <f t="shared" si="226"/>
        <v>54614.27</v>
      </c>
      <c r="P128" s="51">
        <f t="shared" si="227"/>
        <v>54614.27</v>
      </c>
      <c r="Q128" s="51">
        <f t="shared" si="228"/>
        <v>54614.27</v>
      </c>
      <c r="R128" s="51">
        <f t="shared" si="229"/>
        <v>54614.27</v>
      </c>
      <c r="S128" s="51">
        <f t="shared" si="230"/>
        <v>54614.27</v>
      </c>
      <c r="T128" s="51">
        <f t="shared" si="231"/>
        <v>54614.27</v>
      </c>
      <c r="U128" s="51">
        <f t="shared" si="232"/>
        <v>54614.27</v>
      </c>
      <c r="V128" s="51">
        <f t="shared" si="233"/>
        <v>54614.27</v>
      </c>
      <c r="W128" s="51">
        <f t="shared" si="234"/>
        <v>54614.27</v>
      </c>
      <c r="X128" s="51">
        <f t="shared" si="235"/>
        <v>54614.27</v>
      </c>
      <c r="Y128" s="51">
        <f t="shared" si="236"/>
        <v>54614.27</v>
      </c>
      <c r="Z128" s="51">
        <f t="shared" si="237"/>
        <v>54614.27</v>
      </c>
      <c r="AA128" s="51">
        <f t="shared" si="238"/>
        <v>54614.27</v>
      </c>
      <c r="AB128" s="51">
        <f t="shared" si="239"/>
        <v>54614.27</v>
      </c>
      <c r="AC128" s="51">
        <f t="shared" si="240"/>
        <v>54614.27</v>
      </c>
      <c r="AD128" s="51">
        <f t="shared" si="241"/>
        <v>54614.27</v>
      </c>
      <c r="AE128" s="51">
        <f t="shared" si="242"/>
        <v>54614.27</v>
      </c>
      <c r="AF128" s="51">
        <f t="shared" si="242"/>
        <v>54614.27</v>
      </c>
      <c r="AH128" s="100">
        <f>[20]Additions!Q48</f>
        <v>0</v>
      </c>
      <c r="AI128" s="100">
        <f>[20]Additions!R48</f>
        <v>0</v>
      </c>
      <c r="AJ128" s="100">
        <f>[20]Additions!S48</f>
        <v>0</v>
      </c>
      <c r="AK128" s="100">
        <f>[20]Additions!T48</f>
        <v>0</v>
      </c>
      <c r="AL128" s="100">
        <f>[20]Additions!U48</f>
        <v>0</v>
      </c>
      <c r="AM128" s="100">
        <f>[20]Additions!V48</f>
        <v>0</v>
      </c>
      <c r="AN128" s="93">
        <f>SUM($AH128:$AM128)/SUM($AH$193:$AM$193)*'Capital Spending'!J$12*$AN$1</f>
        <v>0</v>
      </c>
      <c r="AO128" s="93">
        <f>SUM($AH128:$AM128)/SUM($AH$193:$AM$193)*'Capital Spending'!K$12*$AN$1</f>
        <v>0</v>
      </c>
      <c r="AP128" s="93">
        <f>SUM($AH128:$AM128)/SUM($AH$193:$AM$193)*'Capital Spending'!L$12*$AN$1</f>
        <v>0</v>
      </c>
      <c r="AQ128" s="93">
        <f>SUM($AH128:$AM128)/SUM($AH$193:$AM$193)*'Capital Spending'!M$12*$AN$1</f>
        <v>0</v>
      </c>
      <c r="AR128" s="93">
        <f>SUM($AH128:$AM128)/SUM($AH$193:$AM$193)*'Capital Spending'!N$12*$AN$1</f>
        <v>0</v>
      </c>
      <c r="AS128" s="93">
        <f>SUM($AH128:$AM128)/SUM($AH$193:$AM$193)*'Capital Spending'!O$12*$AN$1</f>
        <v>0</v>
      </c>
      <c r="AT128" s="93">
        <f>SUM($AH128:$AM128)/SUM($AH$193:$AM$193)*'Capital Spending'!P$12*$AN$1</f>
        <v>0</v>
      </c>
      <c r="AU128" s="93">
        <f>SUM($AH128:$AM128)/SUM($AH$193:$AM$193)*'Capital Spending'!Q$12*$AN$1</f>
        <v>0</v>
      </c>
      <c r="AV128" s="93">
        <f>SUM($AH128:$AM128)/SUM($AH$193:$AM$193)*'Capital Spending'!R$12*$AN$1</f>
        <v>0</v>
      </c>
      <c r="AW128" s="93">
        <f>SUM($AH128:$AM128)/SUM($AH$193:$AM$193)*'Capital Spending'!S$12*$AN$1</f>
        <v>0</v>
      </c>
      <c r="AX128" s="93">
        <f>SUM($AH128:$AM128)/SUM($AH$193:$AM$193)*'Capital Spending'!T$12*$AN$1</f>
        <v>0</v>
      </c>
      <c r="AY128" s="93">
        <f>SUM($AH128:$AM128)/SUM($AH$193:$AM$193)*'Capital Spending'!U$12*$AN$1</f>
        <v>0</v>
      </c>
      <c r="AZ128" s="93">
        <f>SUM($AH128:$AM128)/SUM($AH$193:$AM$193)*'Capital Spending'!V$12*$AN$1</f>
        <v>0</v>
      </c>
      <c r="BA128" s="93">
        <f>SUM($AH128:$AM128)/SUM($AH$193:$AM$193)*'Capital Spending'!W$12*$AN$1</f>
        <v>0</v>
      </c>
      <c r="BB128" s="93">
        <f>SUM($AH128:$AM128)/SUM($AH$193:$AM$193)*'Capital Spending'!X$12*$AN$1</f>
        <v>0</v>
      </c>
      <c r="BC128" s="93">
        <f>SUM($AH128:$AM128)/SUM($AH$193:$AM$193)*'Capital Spending'!Y$12*$AN$1</f>
        <v>0</v>
      </c>
      <c r="BD128" s="93">
        <f>SUM($AH128:$AM128)/SUM($AH$193:$AM$193)*'Capital Spending'!Z$12*$AN$1</f>
        <v>0</v>
      </c>
      <c r="BE128" s="93">
        <f>SUM($AH128:$AM128)/SUM($AH$193:$AM$193)*'Capital Spending'!AA$12*$AN$1</f>
        <v>0</v>
      </c>
      <c r="BF128" s="93">
        <f>SUM($AH128:$AM128)/SUM($AH$193:$AM$193)*'Capital Spending'!AB$12*$AN$1</f>
        <v>0</v>
      </c>
      <c r="BG128" s="93">
        <f>SUM($AH128:$AM128)/SUM($AH$193:$AM$193)*'Capital Spending'!AC$12*$AN$1</f>
        <v>0</v>
      </c>
      <c r="BH128" s="93">
        <f>SUM($AH128:$AM128)/SUM($AH$193:$AM$193)*'Capital Spending'!AD$12*$AN$1</f>
        <v>0</v>
      </c>
      <c r="BI128" s="18"/>
      <c r="BJ128" s="101">
        <f t="shared" si="264"/>
        <v>0</v>
      </c>
      <c r="BK128" s="100">
        <f>'[20]Asset Retirements'!Q48</f>
        <v>0</v>
      </c>
      <c r="BL128" s="100">
        <f>'[20]Asset Retirements'!R48</f>
        <v>0</v>
      </c>
      <c r="BM128" s="100">
        <f>'[20]Asset Retirements'!S48</f>
        <v>0</v>
      </c>
      <c r="BN128" s="100">
        <f>'[20]Asset Retirements'!T48</f>
        <v>0</v>
      </c>
      <c r="BO128" s="100">
        <f>'[20]Asset Retirements'!U48</f>
        <v>0</v>
      </c>
      <c r="BP128" s="100">
        <f>'[20]Asset Retirements'!V48</f>
        <v>0</v>
      </c>
      <c r="BQ128" s="51">
        <f t="shared" si="243"/>
        <v>0</v>
      </c>
      <c r="BR128" s="51">
        <f t="shared" si="244"/>
        <v>0</v>
      </c>
      <c r="BS128" s="51">
        <f t="shared" si="245"/>
        <v>0</v>
      </c>
      <c r="BT128" s="51">
        <f t="shared" si="246"/>
        <v>0</v>
      </c>
      <c r="BU128" s="51">
        <f t="shared" si="247"/>
        <v>0</v>
      </c>
      <c r="BV128" s="51">
        <f t="shared" si="248"/>
        <v>0</v>
      </c>
      <c r="BW128" s="51">
        <f t="shared" si="249"/>
        <v>0</v>
      </c>
      <c r="BX128" s="51">
        <f t="shared" si="250"/>
        <v>0</v>
      </c>
      <c r="BY128" s="51">
        <f t="shared" si="251"/>
        <v>0</v>
      </c>
      <c r="BZ128" s="51">
        <f t="shared" si="252"/>
        <v>0</v>
      </c>
      <c r="CA128" s="51">
        <f t="shared" si="253"/>
        <v>0</v>
      </c>
      <c r="CB128" s="51">
        <f t="shared" si="254"/>
        <v>0</v>
      </c>
      <c r="CC128" s="51">
        <f t="shared" si="255"/>
        <v>0</v>
      </c>
      <c r="CD128" s="51">
        <f t="shared" si="256"/>
        <v>0</v>
      </c>
      <c r="CE128" s="51">
        <f t="shared" si="257"/>
        <v>0</v>
      </c>
      <c r="CF128" s="51">
        <f t="shared" si="258"/>
        <v>0</v>
      </c>
      <c r="CG128" s="51">
        <f t="shared" si="259"/>
        <v>0</v>
      </c>
      <c r="CH128" s="51">
        <f t="shared" si="260"/>
        <v>0</v>
      </c>
      <c r="CI128" s="51">
        <f t="shared" si="261"/>
        <v>0</v>
      </c>
      <c r="CJ128" s="51">
        <f t="shared" si="262"/>
        <v>0</v>
      </c>
      <c r="CK128" s="51">
        <f t="shared" si="263"/>
        <v>0</v>
      </c>
      <c r="CL128" s="18"/>
      <c r="CM128" s="100">
        <f>'[20]Assset Transfers Adjustments'!Q48</f>
        <v>0</v>
      </c>
      <c r="CN128" s="100">
        <f>'[20]Assset Transfers Adjustments'!R48</f>
        <v>0</v>
      </c>
      <c r="CO128" s="100">
        <f>'[20]Assset Transfers Adjustments'!S48</f>
        <v>0</v>
      </c>
      <c r="CP128" s="100">
        <f>'[20]Assset Transfers Adjustments'!T48</f>
        <v>0</v>
      </c>
      <c r="CQ128" s="100">
        <f>'[20]Assset Transfers Adjustments'!U48</f>
        <v>0</v>
      </c>
      <c r="CR128" s="100">
        <f>'[20]Assset Transfers Adjustments'!V48</f>
        <v>0</v>
      </c>
      <c r="CS128" s="17">
        <v>0</v>
      </c>
      <c r="CT128" s="17">
        <v>0</v>
      </c>
      <c r="CU128" s="17">
        <v>0</v>
      </c>
      <c r="CV128" s="17">
        <v>0</v>
      </c>
      <c r="CW128" s="17">
        <v>0</v>
      </c>
      <c r="CX128" s="17">
        <v>0</v>
      </c>
      <c r="CY128" s="18">
        <v>0</v>
      </c>
      <c r="CZ128" s="18">
        <v>0</v>
      </c>
      <c r="DA128" s="18">
        <v>0</v>
      </c>
      <c r="DB128" s="18">
        <v>0</v>
      </c>
      <c r="DC128" s="18">
        <v>0</v>
      </c>
      <c r="DD128" s="18">
        <v>0</v>
      </c>
      <c r="DE128" s="18">
        <v>0</v>
      </c>
      <c r="DF128" s="18">
        <v>0</v>
      </c>
      <c r="DG128" s="18">
        <v>0</v>
      </c>
      <c r="DH128" s="18">
        <v>0</v>
      </c>
      <c r="DI128" s="18">
        <v>0</v>
      </c>
      <c r="DJ128" s="18">
        <v>0</v>
      </c>
      <c r="DK128" s="18">
        <v>0</v>
      </c>
      <c r="DL128" s="18">
        <v>0</v>
      </c>
      <c r="DM128" s="18">
        <v>0</v>
      </c>
      <c r="DN128" s="18"/>
    </row>
    <row r="129" spans="1:118">
      <c r="A129" s="86">
        <v>35301</v>
      </c>
      <c r="B129" t="s">
        <v>90</v>
      </c>
      <c r="C129" s="51">
        <f t="shared" si="215"/>
        <v>175350.37000000005</v>
      </c>
      <c r="D129" s="51">
        <f t="shared" si="216"/>
        <v>175350.37000000005</v>
      </c>
      <c r="E129" s="100">
        <f>'[20]Asset End Balances'!P49</f>
        <v>175350.37</v>
      </c>
      <c r="F129" s="51">
        <f t="shared" si="217"/>
        <v>175350.37</v>
      </c>
      <c r="G129" s="51">
        <f t="shared" si="218"/>
        <v>175350.37</v>
      </c>
      <c r="H129" s="51">
        <f t="shared" si="219"/>
        <v>175350.37</v>
      </c>
      <c r="I129" s="51">
        <f t="shared" si="220"/>
        <v>175350.37</v>
      </c>
      <c r="J129" s="51">
        <f t="shared" si="221"/>
        <v>175350.37</v>
      </c>
      <c r="K129" s="51">
        <f t="shared" si="222"/>
        <v>175350.37</v>
      </c>
      <c r="L129" s="51">
        <f t="shared" si="223"/>
        <v>175350.37</v>
      </c>
      <c r="M129" s="51">
        <f t="shared" si="224"/>
        <v>175350.37</v>
      </c>
      <c r="N129" s="51">
        <f t="shared" si="225"/>
        <v>175350.37</v>
      </c>
      <c r="O129" s="51">
        <f t="shared" si="226"/>
        <v>175350.37</v>
      </c>
      <c r="P129" s="51">
        <f t="shared" si="227"/>
        <v>175350.37</v>
      </c>
      <c r="Q129" s="51">
        <f t="shared" si="228"/>
        <v>175350.37</v>
      </c>
      <c r="R129" s="51">
        <f t="shared" si="229"/>
        <v>175350.37</v>
      </c>
      <c r="S129" s="51">
        <f t="shared" si="230"/>
        <v>175350.37</v>
      </c>
      <c r="T129" s="51">
        <f t="shared" si="231"/>
        <v>175350.37</v>
      </c>
      <c r="U129" s="51">
        <f t="shared" si="232"/>
        <v>175350.37</v>
      </c>
      <c r="V129" s="51">
        <f t="shared" si="233"/>
        <v>175350.37</v>
      </c>
      <c r="W129" s="51">
        <f t="shared" si="234"/>
        <v>175350.37</v>
      </c>
      <c r="X129" s="51">
        <f t="shared" si="235"/>
        <v>175350.37</v>
      </c>
      <c r="Y129" s="51">
        <f t="shared" si="236"/>
        <v>175350.37</v>
      </c>
      <c r="Z129" s="51">
        <f t="shared" si="237"/>
        <v>175350.37</v>
      </c>
      <c r="AA129" s="51">
        <f t="shared" si="238"/>
        <v>175350.37</v>
      </c>
      <c r="AB129" s="51">
        <f t="shared" si="239"/>
        <v>175350.37</v>
      </c>
      <c r="AC129" s="51">
        <f t="shared" si="240"/>
        <v>175350.37</v>
      </c>
      <c r="AD129" s="51">
        <f t="shared" si="241"/>
        <v>175350.37</v>
      </c>
      <c r="AE129" s="51">
        <f t="shared" si="242"/>
        <v>175350.37</v>
      </c>
      <c r="AF129" s="51">
        <f t="shared" si="242"/>
        <v>175350.37</v>
      </c>
      <c r="AH129" s="100">
        <f>[20]Additions!Q49</f>
        <v>0</v>
      </c>
      <c r="AI129" s="100">
        <f>[20]Additions!R49</f>
        <v>0</v>
      </c>
      <c r="AJ129" s="100">
        <f>[20]Additions!S49</f>
        <v>0</v>
      </c>
      <c r="AK129" s="100">
        <f>[20]Additions!T49</f>
        <v>0</v>
      </c>
      <c r="AL129" s="100">
        <f>[20]Additions!U49</f>
        <v>0</v>
      </c>
      <c r="AM129" s="100">
        <f>[20]Additions!V49</f>
        <v>0</v>
      </c>
      <c r="AN129" s="93">
        <f>SUM($AH129:$AM129)/SUM($AH$193:$AM$193)*'Capital Spending'!J$12*$AN$1</f>
        <v>0</v>
      </c>
      <c r="AO129" s="93">
        <f>SUM($AH129:$AM129)/SUM($AH$193:$AM$193)*'Capital Spending'!K$12*$AN$1</f>
        <v>0</v>
      </c>
      <c r="AP129" s="93">
        <f>SUM($AH129:$AM129)/SUM($AH$193:$AM$193)*'Capital Spending'!L$12*$AN$1</f>
        <v>0</v>
      </c>
      <c r="AQ129" s="93">
        <f>SUM($AH129:$AM129)/SUM($AH$193:$AM$193)*'Capital Spending'!M$12*$AN$1</f>
        <v>0</v>
      </c>
      <c r="AR129" s="93">
        <f>SUM($AH129:$AM129)/SUM($AH$193:$AM$193)*'Capital Spending'!N$12*$AN$1</f>
        <v>0</v>
      </c>
      <c r="AS129" s="93">
        <f>SUM($AH129:$AM129)/SUM($AH$193:$AM$193)*'Capital Spending'!O$12*$AN$1</f>
        <v>0</v>
      </c>
      <c r="AT129" s="93">
        <f>SUM($AH129:$AM129)/SUM($AH$193:$AM$193)*'Capital Spending'!P$12*$AN$1</f>
        <v>0</v>
      </c>
      <c r="AU129" s="93">
        <f>SUM($AH129:$AM129)/SUM($AH$193:$AM$193)*'Capital Spending'!Q$12*$AN$1</f>
        <v>0</v>
      </c>
      <c r="AV129" s="93">
        <f>SUM($AH129:$AM129)/SUM($AH$193:$AM$193)*'Capital Spending'!R$12*$AN$1</f>
        <v>0</v>
      </c>
      <c r="AW129" s="93">
        <f>SUM($AH129:$AM129)/SUM($AH$193:$AM$193)*'Capital Spending'!S$12*$AN$1</f>
        <v>0</v>
      </c>
      <c r="AX129" s="93">
        <f>SUM($AH129:$AM129)/SUM($AH$193:$AM$193)*'Capital Spending'!T$12*$AN$1</f>
        <v>0</v>
      </c>
      <c r="AY129" s="93">
        <f>SUM($AH129:$AM129)/SUM($AH$193:$AM$193)*'Capital Spending'!U$12*$AN$1</f>
        <v>0</v>
      </c>
      <c r="AZ129" s="93">
        <f>SUM($AH129:$AM129)/SUM($AH$193:$AM$193)*'Capital Spending'!V$12*$AN$1</f>
        <v>0</v>
      </c>
      <c r="BA129" s="93">
        <f>SUM($AH129:$AM129)/SUM($AH$193:$AM$193)*'Capital Spending'!W$12*$AN$1</f>
        <v>0</v>
      </c>
      <c r="BB129" s="93">
        <f>SUM($AH129:$AM129)/SUM($AH$193:$AM$193)*'Capital Spending'!X$12*$AN$1</f>
        <v>0</v>
      </c>
      <c r="BC129" s="93">
        <f>SUM($AH129:$AM129)/SUM($AH$193:$AM$193)*'Capital Spending'!Y$12*$AN$1</f>
        <v>0</v>
      </c>
      <c r="BD129" s="93">
        <f>SUM($AH129:$AM129)/SUM($AH$193:$AM$193)*'Capital Spending'!Z$12*$AN$1</f>
        <v>0</v>
      </c>
      <c r="BE129" s="93">
        <f>SUM($AH129:$AM129)/SUM($AH$193:$AM$193)*'Capital Spending'!AA$12*$AN$1</f>
        <v>0</v>
      </c>
      <c r="BF129" s="93">
        <f>SUM($AH129:$AM129)/SUM($AH$193:$AM$193)*'Capital Spending'!AB$12*$AN$1</f>
        <v>0</v>
      </c>
      <c r="BG129" s="93">
        <f>SUM($AH129:$AM129)/SUM($AH$193:$AM$193)*'Capital Spending'!AC$12*$AN$1</f>
        <v>0</v>
      </c>
      <c r="BH129" s="93">
        <f>SUM($AH129:$AM129)/SUM($AH$193:$AM$193)*'Capital Spending'!AD$12*$AN$1</f>
        <v>0</v>
      </c>
      <c r="BI129" s="18"/>
      <c r="BJ129" s="101">
        <f t="shared" si="264"/>
        <v>0</v>
      </c>
      <c r="BK129" s="100">
        <f>'[20]Asset Retirements'!Q49</f>
        <v>0</v>
      </c>
      <c r="BL129" s="100">
        <f>'[20]Asset Retirements'!R49</f>
        <v>0</v>
      </c>
      <c r="BM129" s="100">
        <f>'[20]Asset Retirements'!S49</f>
        <v>0</v>
      </c>
      <c r="BN129" s="100">
        <f>'[20]Asset Retirements'!T49</f>
        <v>0</v>
      </c>
      <c r="BO129" s="100">
        <f>'[20]Asset Retirements'!U49</f>
        <v>0</v>
      </c>
      <c r="BP129" s="100">
        <f>'[20]Asset Retirements'!V49</f>
        <v>0</v>
      </c>
      <c r="BQ129" s="51">
        <f t="shared" si="243"/>
        <v>0</v>
      </c>
      <c r="BR129" s="51">
        <f t="shared" si="244"/>
        <v>0</v>
      </c>
      <c r="BS129" s="51">
        <f t="shared" si="245"/>
        <v>0</v>
      </c>
      <c r="BT129" s="51">
        <f t="shared" si="246"/>
        <v>0</v>
      </c>
      <c r="BU129" s="51">
        <f t="shared" si="247"/>
        <v>0</v>
      </c>
      <c r="BV129" s="51">
        <f t="shared" si="248"/>
        <v>0</v>
      </c>
      <c r="BW129" s="51">
        <f t="shared" si="249"/>
        <v>0</v>
      </c>
      <c r="BX129" s="51">
        <f t="shared" si="250"/>
        <v>0</v>
      </c>
      <c r="BY129" s="51">
        <f t="shared" si="251"/>
        <v>0</v>
      </c>
      <c r="BZ129" s="51">
        <f t="shared" si="252"/>
        <v>0</v>
      </c>
      <c r="CA129" s="51">
        <f t="shared" si="253"/>
        <v>0</v>
      </c>
      <c r="CB129" s="51">
        <f t="shared" si="254"/>
        <v>0</v>
      </c>
      <c r="CC129" s="51">
        <f t="shared" si="255"/>
        <v>0</v>
      </c>
      <c r="CD129" s="51">
        <f t="shared" si="256"/>
        <v>0</v>
      </c>
      <c r="CE129" s="51">
        <f t="shared" si="257"/>
        <v>0</v>
      </c>
      <c r="CF129" s="51">
        <f t="shared" si="258"/>
        <v>0</v>
      </c>
      <c r="CG129" s="51">
        <f t="shared" si="259"/>
        <v>0</v>
      </c>
      <c r="CH129" s="51">
        <f t="shared" si="260"/>
        <v>0</v>
      </c>
      <c r="CI129" s="51">
        <f t="shared" si="261"/>
        <v>0</v>
      </c>
      <c r="CJ129" s="51">
        <f t="shared" si="262"/>
        <v>0</v>
      </c>
      <c r="CK129" s="51">
        <f t="shared" si="263"/>
        <v>0</v>
      </c>
      <c r="CL129" s="18"/>
      <c r="CM129" s="100">
        <f>'[20]Assset Transfers Adjustments'!Q49</f>
        <v>0</v>
      </c>
      <c r="CN129" s="100">
        <f>'[20]Assset Transfers Adjustments'!R49</f>
        <v>0</v>
      </c>
      <c r="CO129" s="100">
        <f>'[20]Assset Transfers Adjustments'!S49</f>
        <v>0</v>
      </c>
      <c r="CP129" s="100">
        <f>'[20]Assset Transfers Adjustments'!T49</f>
        <v>0</v>
      </c>
      <c r="CQ129" s="100">
        <f>'[20]Assset Transfers Adjustments'!U49</f>
        <v>0</v>
      </c>
      <c r="CR129" s="100">
        <f>'[20]Assset Transfers Adjustments'!V49</f>
        <v>0</v>
      </c>
      <c r="CS129" s="17">
        <v>0</v>
      </c>
      <c r="CT129" s="17">
        <v>0</v>
      </c>
      <c r="CU129" s="17">
        <v>0</v>
      </c>
      <c r="CV129" s="17">
        <v>0</v>
      </c>
      <c r="CW129" s="17">
        <v>0</v>
      </c>
      <c r="CX129" s="17">
        <v>0</v>
      </c>
      <c r="CY129" s="18">
        <v>0</v>
      </c>
      <c r="CZ129" s="18">
        <v>0</v>
      </c>
      <c r="DA129" s="18">
        <v>0</v>
      </c>
      <c r="DB129" s="18">
        <v>0</v>
      </c>
      <c r="DC129" s="18">
        <v>0</v>
      </c>
      <c r="DD129" s="18">
        <v>0</v>
      </c>
      <c r="DE129" s="18">
        <v>0</v>
      </c>
      <c r="DF129" s="18">
        <v>0</v>
      </c>
      <c r="DG129" s="18">
        <v>0</v>
      </c>
      <c r="DH129" s="18">
        <v>0</v>
      </c>
      <c r="DI129" s="18">
        <v>0</v>
      </c>
      <c r="DJ129" s="18">
        <v>0</v>
      </c>
      <c r="DK129" s="18">
        <v>0</v>
      </c>
      <c r="DL129" s="18">
        <v>0</v>
      </c>
      <c r="DM129" s="18">
        <v>0</v>
      </c>
      <c r="DN129" s="18"/>
    </row>
    <row r="130" spans="1:118">
      <c r="A130" s="86">
        <v>35302</v>
      </c>
      <c r="B130" t="s">
        <v>91</v>
      </c>
      <c r="C130" s="51">
        <f t="shared" si="215"/>
        <v>209318.89999999994</v>
      </c>
      <c r="D130" s="51">
        <f t="shared" si="216"/>
        <v>209318.89999999994</v>
      </c>
      <c r="E130" s="100">
        <f>'[20]Asset End Balances'!P50</f>
        <v>209318.9</v>
      </c>
      <c r="F130" s="51">
        <f t="shared" si="217"/>
        <v>209318.9</v>
      </c>
      <c r="G130" s="51">
        <f t="shared" si="218"/>
        <v>209318.9</v>
      </c>
      <c r="H130" s="51">
        <f t="shared" si="219"/>
        <v>209318.9</v>
      </c>
      <c r="I130" s="51">
        <f t="shared" si="220"/>
        <v>209318.9</v>
      </c>
      <c r="J130" s="51">
        <f t="shared" si="221"/>
        <v>209318.9</v>
      </c>
      <c r="K130" s="51">
        <f t="shared" si="222"/>
        <v>209318.9</v>
      </c>
      <c r="L130" s="51">
        <f t="shared" si="223"/>
        <v>209318.9</v>
      </c>
      <c r="M130" s="51">
        <f t="shared" si="224"/>
        <v>209318.9</v>
      </c>
      <c r="N130" s="51">
        <f t="shared" si="225"/>
        <v>209318.9</v>
      </c>
      <c r="O130" s="51">
        <f t="shared" si="226"/>
        <v>209318.9</v>
      </c>
      <c r="P130" s="51">
        <f t="shared" si="227"/>
        <v>209318.9</v>
      </c>
      <c r="Q130" s="51">
        <f t="shared" si="228"/>
        <v>209318.9</v>
      </c>
      <c r="R130" s="51">
        <f t="shared" si="229"/>
        <v>209318.9</v>
      </c>
      <c r="S130" s="51">
        <f t="shared" si="230"/>
        <v>209318.9</v>
      </c>
      <c r="T130" s="51">
        <f t="shared" si="231"/>
        <v>209318.9</v>
      </c>
      <c r="U130" s="51">
        <f t="shared" si="232"/>
        <v>209318.9</v>
      </c>
      <c r="V130" s="51">
        <f t="shared" si="233"/>
        <v>209318.9</v>
      </c>
      <c r="W130" s="51">
        <f t="shared" si="234"/>
        <v>209318.9</v>
      </c>
      <c r="X130" s="51">
        <f t="shared" si="235"/>
        <v>209318.9</v>
      </c>
      <c r="Y130" s="51">
        <f t="shared" si="236"/>
        <v>209318.9</v>
      </c>
      <c r="Z130" s="51">
        <f t="shared" si="237"/>
        <v>209318.9</v>
      </c>
      <c r="AA130" s="51">
        <f t="shared" si="238"/>
        <v>209318.9</v>
      </c>
      <c r="AB130" s="51">
        <f t="shared" si="239"/>
        <v>209318.9</v>
      </c>
      <c r="AC130" s="51">
        <f t="shared" si="240"/>
        <v>209318.9</v>
      </c>
      <c r="AD130" s="51">
        <f t="shared" si="241"/>
        <v>209318.9</v>
      </c>
      <c r="AE130" s="51">
        <f t="shared" si="242"/>
        <v>209318.9</v>
      </c>
      <c r="AF130" s="51">
        <f t="shared" si="242"/>
        <v>209318.9</v>
      </c>
      <c r="AH130" s="100">
        <f>[20]Additions!Q50</f>
        <v>0</v>
      </c>
      <c r="AI130" s="100">
        <f>[20]Additions!R50</f>
        <v>0</v>
      </c>
      <c r="AJ130" s="100">
        <f>[20]Additions!S50</f>
        <v>0</v>
      </c>
      <c r="AK130" s="100">
        <f>[20]Additions!T50</f>
        <v>0</v>
      </c>
      <c r="AL130" s="100">
        <f>[20]Additions!U50</f>
        <v>0</v>
      </c>
      <c r="AM130" s="100">
        <f>[20]Additions!V50</f>
        <v>0</v>
      </c>
      <c r="AN130" s="93">
        <f>SUM($AH130:$AM130)/SUM($AH$193:$AM$193)*'Capital Spending'!J$12*$AN$1</f>
        <v>0</v>
      </c>
      <c r="AO130" s="93">
        <f>SUM($AH130:$AM130)/SUM($AH$193:$AM$193)*'Capital Spending'!K$12*$AN$1</f>
        <v>0</v>
      </c>
      <c r="AP130" s="93">
        <f>SUM($AH130:$AM130)/SUM($AH$193:$AM$193)*'Capital Spending'!L$12*$AN$1</f>
        <v>0</v>
      </c>
      <c r="AQ130" s="93">
        <f>SUM($AH130:$AM130)/SUM($AH$193:$AM$193)*'Capital Spending'!M$12*$AN$1</f>
        <v>0</v>
      </c>
      <c r="AR130" s="93">
        <f>SUM($AH130:$AM130)/SUM($AH$193:$AM$193)*'Capital Spending'!N$12*$AN$1</f>
        <v>0</v>
      </c>
      <c r="AS130" s="93">
        <f>SUM($AH130:$AM130)/SUM($AH$193:$AM$193)*'Capital Spending'!O$12*$AN$1</f>
        <v>0</v>
      </c>
      <c r="AT130" s="93">
        <f>SUM($AH130:$AM130)/SUM($AH$193:$AM$193)*'Capital Spending'!P$12*$AN$1</f>
        <v>0</v>
      </c>
      <c r="AU130" s="93">
        <f>SUM($AH130:$AM130)/SUM($AH$193:$AM$193)*'Capital Spending'!Q$12*$AN$1</f>
        <v>0</v>
      </c>
      <c r="AV130" s="93">
        <f>SUM($AH130:$AM130)/SUM($AH$193:$AM$193)*'Capital Spending'!R$12*$AN$1</f>
        <v>0</v>
      </c>
      <c r="AW130" s="93">
        <f>SUM($AH130:$AM130)/SUM($AH$193:$AM$193)*'Capital Spending'!S$12*$AN$1</f>
        <v>0</v>
      </c>
      <c r="AX130" s="93">
        <f>SUM($AH130:$AM130)/SUM($AH$193:$AM$193)*'Capital Spending'!T$12*$AN$1</f>
        <v>0</v>
      </c>
      <c r="AY130" s="93">
        <f>SUM($AH130:$AM130)/SUM($AH$193:$AM$193)*'Capital Spending'!U$12*$AN$1</f>
        <v>0</v>
      </c>
      <c r="AZ130" s="93">
        <f>SUM($AH130:$AM130)/SUM($AH$193:$AM$193)*'Capital Spending'!V$12*$AN$1</f>
        <v>0</v>
      </c>
      <c r="BA130" s="93">
        <f>SUM($AH130:$AM130)/SUM($AH$193:$AM$193)*'Capital Spending'!W$12*$AN$1</f>
        <v>0</v>
      </c>
      <c r="BB130" s="93">
        <f>SUM($AH130:$AM130)/SUM($AH$193:$AM$193)*'Capital Spending'!X$12*$AN$1</f>
        <v>0</v>
      </c>
      <c r="BC130" s="93">
        <f>SUM($AH130:$AM130)/SUM($AH$193:$AM$193)*'Capital Spending'!Y$12*$AN$1</f>
        <v>0</v>
      </c>
      <c r="BD130" s="93">
        <f>SUM($AH130:$AM130)/SUM($AH$193:$AM$193)*'Capital Spending'!Z$12*$AN$1</f>
        <v>0</v>
      </c>
      <c r="BE130" s="93">
        <f>SUM($AH130:$AM130)/SUM($AH$193:$AM$193)*'Capital Spending'!AA$12*$AN$1</f>
        <v>0</v>
      </c>
      <c r="BF130" s="93">
        <f>SUM($AH130:$AM130)/SUM($AH$193:$AM$193)*'Capital Spending'!AB$12*$AN$1</f>
        <v>0</v>
      </c>
      <c r="BG130" s="93">
        <f>SUM($AH130:$AM130)/SUM($AH$193:$AM$193)*'Capital Spending'!AC$12*$AN$1</f>
        <v>0</v>
      </c>
      <c r="BH130" s="93">
        <f>SUM($AH130:$AM130)/SUM($AH$193:$AM$193)*'Capital Spending'!AD$12*$AN$1</f>
        <v>0</v>
      </c>
      <c r="BI130" s="18"/>
      <c r="BJ130" s="101">
        <f t="shared" si="264"/>
        <v>0</v>
      </c>
      <c r="BK130" s="100">
        <f>'[20]Asset Retirements'!Q50</f>
        <v>0</v>
      </c>
      <c r="BL130" s="100">
        <f>'[20]Asset Retirements'!R50</f>
        <v>0</v>
      </c>
      <c r="BM130" s="100">
        <f>'[20]Asset Retirements'!S50</f>
        <v>0</v>
      </c>
      <c r="BN130" s="100">
        <f>'[20]Asset Retirements'!T50</f>
        <v>0</v>
      </c>
      <c r="BO130" s="100">
        <f>'[20]Asset Retirements'!U50</f>
        <v>0</v>
      </c>
      <c r="BP130" s="100">
        <f>'[20]Asset Retirements'!V50</f>
        <v>0</v>
      </c>
      <c r="BQ130" s="51">
        <f t="shared" si="243"/>
        <v>0</v>
      </c>
      <c r="BR130" s="51">
        <f t="shared" si="244"/>
        <v>0</v>
      </c>
      <c r="BS130" s="51">
        <f t="shared" si="245"/>
        <v>0</v>
      </c>
      <c r="BT130" s="51">
        <f t="shared" si="246"/>
        <v>0</v>
      </c>
      <c r="BU130" s="51">
        <f t="shared" si="247"/>
        <v>0</v>
      </c>
      <c r="BV130" s="51">
        <f t="shared" si="248"/>
        <v>0</v>
      </c>
      <c r="BW130" s="51">
        <f t="shared" si="249"/>
        <v>0</v>
      </c>
      <c r="BX130" s="51">
        <f t="shared" si="250"/>
        <v>0</v>
      </c>
      <c r="BY130" s="51">
        <f t="shared" si="251"/>
        <v>0</v>
      </c>
      <c r="BZ130" s="51">
        <f t="shared" si="252"/>
        <v>0</v>
      </c>
      <c r="CA130" s="51">
        <f t="shared" si="253"/>
        <v>0</v>
      </c>
      <c r="CB130" s="51">
        <f t="shared" si="254"/>
        <v>0</v>
      </c>
      <c r="CC130" s="51">
        <f t="shared" si="255"/>
        <v>0</v>
      </c>
      <c r="CD130" s="51">
        <f t="shared" si="256"/>
        <v>0</v>
      </c>
      <c r="CE130" s="51">
        <f t="shared" si="257"/>
        <v>0</v>
      </c>
      <c r="CF130" s="51">
        <f t="shared" si="258"/>
        <v>0</v>
      </c>
      <c r="CG130" s="51">
        <f t="shared" si="259"/>
        <v>0</v>
      </c>
      <c r="CH130" s="51">
        <f t="shared" si="260"/>
        <v>0</v>
      </c>
      <c r="CI130" s="51">
        <f t="shared" si="261"/>
        <v>0</v>
      </c>
      <c r="CJ130" s="51">
        <f t="shared" si="262"/>
        <v>0</v>
      </c>
      <c r="CK130" s="51">
        <f t="shared" si="263"/>
        <v>0</v>
      </c>
      <c r="CL130" s="18"/>
      <c r="CM130" s="100">
        <f>'[20]Assset Transfers Adjustments'!Q50</f>
        <v>0</v>
      </c>
      <c r="CN130" s="100">
        <f>'[20]Assset Transfers Adjustments'!R50</f>
        <v>0</v>
      </c>
      <c r="CO130" s="100">
        <f>'[20]Assset Transfers Adjustments'!S50</f>
        <v>0</v>
      </c>
      <c r="CP130" s="100">
        <f>'[20]Assset Transfers Adjustments'!T50</f>
        <v>0</v>
      </c>
      <c r="CQ130" s="100">
        <f>'[20]Assset Transfers Adjustments'!U50</f>
        <v>0</v>
      </c>
      <c r="CR130" s="100">
        <f>'[20]Assset Transfers Adjustments'!V50</f>
        <v>0</v>
      </c>
      <c r="CS130" s="17">
        <v>0</v>
      </c>
      <c r="CT130" s="17">
        <v>0</v>
      </c>
      <c r="CU130" s="17">
        <v>0</v>
      </c>
      <c r="CV130" s="17">
        <v>0</v>
      </c>
      <c r="CW130" s="17">
        <v>0</v>
      </c>
      <c r="CX130" s="17">
        <v>0</v>
      </c>
      <c r="CY130" s="18">
        <v>0</v>
      </c>
      <c r="CZ130" s="18">
        <v>0</v>
      </c>
      <c r="DA130" s="18">
        <v>0</v>
      </c>
      <c r="DB130" s="18">
        <v>0</v>
      </c>
      <c r="DC130" s="18">
        <v>0</v>
      </c>
      <c r="DD130" s="18">
        <v>0</v>
      </c>
      <c r="DE130" s="18">
        <v>0</v>
      </c>
      <c r="DF130" s="18">
        <v>0</v>
      </c>
      <c r="DG130" s="18">
        <v>0</v>
      </c>
      <c r="DH130" s="18">
        <v>0</v>
      </c>
      <c r="DI130" s="18">
        <v>0</v>
      </c>
      <c r="DJ130" s="18">
        <v>0</v>
      </c>
      <c r="DK130" s="18">
        <v>0</v>
      </c>
      <c r="DL130" s="18">
        <v>0</v>
      </c>
      <c r="DM130" s="18">
        <v>0</v>
      </c>
      <c r="DN130" s="18"/>
    </row>
    <row r="131" spans="1:118">
      <c r="A131" s="86">
        <v>35400</v>
      </c>
      <c r="B131" t="s">
        <v>92</v>
      </c>
      <c r="C131" s="51">
        <f t="shared" si="215"/>
        <v>923446.05000000016</v>
      </c>
      <c r="D131" s="51">
        <f t="shared" si="216"/>
        <v>923446.05000000016</v>
      </c>
      <c r="E131" s="100">
        <f>'[20]Asset End Balances'!P51</f>
        <v>923446.05</v>
      </c>
      <c r="F131" s="51">
        <f t="shared" si="217"/>
        <v>923446.05</v>
      </c>
      <c r="G131" s="51">
        <f t="shared" si="218"/>
        <v>923446.05</v>
      </c>
      <c r="H131" s="51">
        <f t="shared" si="219"/>
        <v>923446.05</v>
      </c>
      <c r="I131" s="51">
        <f t="shared" si="220"/>
        <v>923446.05</v>
      </c>
      <c r="J131" s="51">
        <f t="shared" si="221"/>
        <v>923446.05</v>
      </c>
      <c r="K131" s="51">
        <f t="shared" si="222"/>
        <v>923446.05</v>
      </c>
      <c r="L131" s="51">
        <f t="shared" si="223"/>
        <v>923446.05</v>
      </c>
      <c r="M131" s="51">
        <f t="shared" si="224"/>
        <v>923446.05</v>
      </c>
      <c r="N131" s="51">
        <f t="shared" si="225"/>
        <v>923446.05</v>
      </c>
      <c r="O131" s="51">
        <f t="shared" si="226"/>
        <v>923446.05</v>
      </c>
      <c r="P131" s="51">
        <f t="shared" si="227"/>
        <v>923446.05</v>
      </c>
      <c r="Q131" s="51">
        <f t="shared" si="228"/>
        <v>923446.05</v>
      </c>
      <c r="R131" s="51">
        <f t="shared" si="229"/>
        <v>923446.05</v>
      </c>
      <c r="S131" s="51">
        <f t="shared" si="230"/>
        <v>923446.05</v>
      </c>
      <c r="T131" s="51">
        <f t="shared" si="231"/>
        <v>923446.05</v>
      </c>
      <c r="U131" s="51">
        <f t="shared" si="232"/>
        <v>923446.05</v>
      </c>
      <c r="V131" s="51">
        <f t="shared" si="233"/>
        <v>923446.05</v>
      </c>
      <c r="W131" s="51">
        <f t="shared" si="234"/>
        <v>923446.05</v>
      </c>
      <c r="X131" s="51">
        <f t="shared" si="235"/>
        <v>923446.05</v>
      </c>
      <c r="Y131" s="51">
        <f t="shared" si="236"/>
        <v>923446.05</v>
      </c>
      <c r="Z131" s="51">
        <f t="shared" si="237"/>
        <v>923446.05</v>
      </c>
      <c r="AA131" s="51">
        <f t="shared" si="238"/>
        <v>923446.05</v>
      </c>
      <c r="AB131" s="51">
        <f t="shared" si="239"/>
        <v>923446.05</v>
      </c>
      <c r="AC131" s="51">
        <f t="shared" si="240"/>
        <v>923446.05</v>
      </c>
      <c r="AD131" s="51">
        <f t="shared" si="241"/>
        <v>923446.05</v>
      </c>
      <c r="AE131" s="51">
        <f t="shared" si="242"/>
        <v>923446.05</v>
      </c>
      <c r="AF131" s="51">
        <f t="shared" si="242"/>
        <v>923446.05</v>
      </c>
      <c r="AH131" s="100">
        <f>[20]Additions!Q51</f>
        <v>0</v>
      </c>
      <c r="AI131" s="100">
        <f>[20]Additions!R51</f>
        <v>0</v>
      </c>
      <c r="AJ131" s="100">
        <f>[20]Additions!S51</f>
        <v>0</v>
      </c>
      <c r="AK131" s="100">
        <f>[20]Additions!T51</f>
        <v>0</v>
      </c>
      <c r="AL131" s="100">
        <f>[20]Additions!U51</f>
        <v>0</v>
      </c>
      <c r="AM131" s="100">
        <f>[20]Additions!V51</f>
        <v>0</v>
      </c>
      <c r="AN131" s="93">
        <f>SUM($AH131:$AM131)/SUM($AH$193:$AM$193)*'Capital Spending'!J$12*$AN$1</f>
        <v>0</v>
      </c>
      <c r="AO131" s="93">
        <f>SUM($AH131:$AM131)/SUM($AH$193:$AM$193)*'Capital Spending'!K$12*$AN$1</f>
        <v>0</v>
      </c>
      <c r="AP131" s="93">
        <f>SUM($AH131:$AM131)/SUM($AH$193:$AM$193)*'Capital Spending'!L$12*$AN$1</f>
        <v>0</v>
      </c>
      <c r="AQ131" s="93">
        <f>SUM($AH131:$AM131)/SUM($AH$193:$AM$193)*'Capital Spending'!M$12*$AN$1</f>
        <v>0</v>
      </c>
      <c r="AR131" s="93">
        <f>SUM($AH131:$AM131)/SUM($AH$193:$AM$193)*'Capital Spending'!N$12*$AN$1</f>
        <v>0</v>
      </c>
      <c r="AS131" s="93">
        <f>SUM($AH131:$AM131)/SUM($AH$193:$AM$193)*'Capital Spending'!O$12*$AN$1</f>
        <v>0</v>
      </c>
      <c r="AT131" s="93">
        <f>SUM($AH131:$AM131)/SUM($AH$193:$AM$193)*'Capital Spending'!P$12*$AN$1</f>
        <v>0</v>
      </c>
      <c r="AU131" s="93">
        <f>SUM($AH131:$AM131)/SUM($AH$193:$AM$193)*'Capital Spending'!Q$12*$AN$1</f>
        <v>0</v>
      </c>
      <c r="AV131" s="93">
        <f>SUM($AH131:$AM131)/SUM($AH$193:$AM$193)*'Capital Spending'!R$12*$AN$1</f>
        <v>0</v>
      </c>
      <c r="AW131" s="93">
        <f>SUM($AH131:$AM131)/SUM($AH$193:$AM$193)*'Capital Spending'!S$12*$AN$1</f>
        <v>0</v>
      </c>
      <c r="AX131" s="93">
        <f>SUM($AH131:$AM131)/SUM($AH$193:$AM$193)*'Capital Spending'!T$12*$AN$1</f>
        <v>0</v>
      </c>
      <c r="AY131" s="93">
        <f>SUM($AH131:$AM131)/SUM($AH$193:$AM$193)*'Capital Spending'!U$12*$AN$1</f>
        <v>0</v>
      </c>
      <c r="AZ131" s="93">
        <f>SUM($AH131:$AM131)/SUM($AH$193:$AM$193)*'Capital Spending'!V$12*$AN$1</f>
        <v>0</v>
      </c>
      <c r="BA131" s="93">
        <f>SUM($AH131:$AM131)/SUM($AH$193:$AM$193)*'Capital Spending'!W$12*$AN$1</f>
        <v>0</v>
      </c>
      <c r="BB131" s="93">
        <f>SUM($AH131:$AM131)/SUM($AH$193:$AM$193)*'Capital Spending'!X$12*$AN$1</f>
        <v>0</v>
      </c>
      <c r="BC131" s="93">
        <f>SUM($AH131:$AM131)/SUM($AH$193:$AM$193)*'Capital Spending'!Y$12*$AN$1</f>
        <v>0</v>
      </c>
      <c r="BD131" s="93">
        <f>SUM($AH131:$AM131)/SUM($AH$193:$AM$193)*'Capital Spending'!Z$12*$AN$1</f>
        <v>0</v>
      </c>
      <c r="BE131" s="93">
        <f>SUM($AH131:$AM131)/SUM($AH$193:$AM$193)*'Capital Spending'!AA$12*$AN$1</f>
        <v>0</v>
      </c>
      <c r="BF131" s="93">
        <f>SUM($AH131:$AM131)/SUM($AH$193:$AM$193)*'Capital Spending'!AB$12*$AN$1</f>
        <v>0</v>
      </c>
      <c r="BG131" s="93">
        <f>SUM($AH131:$AM131)/SUM($AH$193:$AM$193)*'Capital Spending'!AC$12*$AN$1</f>
        <v>0</v>
      </c>
      <c r="BH131" s="93">
        <f>SUM($AH131:$AM131)/SUM($AH$193:$AM$193)*'Capital Spending'!AD$12*$AN$1</f>
        <v>0</v>
      </c>
      <c r="BI131" s="18"/>
      <c r="BJ131" s="101">
        <f t="shared" si="264"/>
        <v>0</v>
      </c>
      <c r="BK131" s="100">
        <f>'[20]Asset Retirements'!Q51</f>
        <v>0</v>
      </c>
      <c r="BL131" s="100">
        <f>'[20]Asset Retirements'!R51</f>
        <v>0</v>
      </c>
      <c r="BM131" s="100">
        <f>'[20]Asset Retirements'!S51</f>
        <v>0</v>
      </c>
      <c r="BN131" s="100">
        <f>'[20]Asset Retirements'!T51</f>
        <v>0</v>
      </c>
      <c r="BO131" s="100">
        <f>'[20]Asset Retirements'!U51</f>
        <v>0</v>
      </c>
      <c r="BP131" s="100">
        <f>'[20]Asset Retirements'!V51</f>
        <v>0</v>
      </c>
      <c r="BQ131" s="51">
        <f t="shared" si="243"/>
        <v>0</v>
      </c>
      <c r="BR131" s="51">
        <f t="shared" si="244"/>
        <v>0</v>
      </c>
      <c r="BS131" s="51">
        <f t="shared" si="245"/>
        <v>0</v>
      </c>
      <c r="BT131" s="51">
        <f t="shared" si="246"/>
        <v>0</v>
      </c>
      <c r="BU131" s="51">
        <f t="shared" si="247"/>
        <v>0</v>
      </c>
      <c r="BV131" s="51">
        <f t="shared" si="248"/>
        <v>0</v>
      </c>
      <c r="BW131" s="51">
        <f t="shared" si="249"/>
        <v>0</v>
      </c>
      <c r="BX131" s="51">
        <f t="shared" si="250"/>
        <v>0</v>
      </c>
      <c r="BY131" s="51">
        <f t="shared" si="251"/>
        <v>0</v>
      </c>
      <c r="BZ131" s="51">
        <f t="shared" si="252"/>
        <v>0</v>
      </c>
      <c r="CA131" s="51">
        <f t="shared" si="253"/>
        <v>0</v>
      </c>
      <c r="CB131" s="51">
        <f t="shared" si="254"/>
        <v>0</v>
      </c>
      <c r="CC131" s="51">
        <f t="shared" si="255"/>
        <v>0</v>
      </c>
      <c r="CD131" s="51">
        <f t="shared" si="256"/>
        <v>0</v>
      </c>
      <c r="CE131" s="51">
        <f t="shared" si="257"/>
        <v>0</v>
      </c>
      <c r="CF131" s="51">
        <f t="shared" si="258"/>
        <v>0</v>
      </c>
      <c r="CG131" s="51">
        <f t="shared" si="259"/>
        <v>0</v>
      </c>
      <c r="CH131" s="51">
        <f t="shared" si="260"/>
        <v>0</v>
      </c>
      <c r="CI131" s="51">
        <f t="shared" si="261"/>
        <v>0</v>
      </c>
      <c r="CJ131" s="51">
        <f t="shared" si="262"/>
        <v>0</v>
      </c>
      <c r="CK131" s="51">
        <f t="shared" si="263"/>
        <v>0</v>
      </c>
      <c r="CL131" s="18"/>
      <c r="CM131" s="100">
        <f>'[20]Assset Transfers Adjustments'!Q51</f>
        <v>0</v>
      </c>
      <c r="CN131" s="100">
        <f>'[20]Assset Transfers Adjustments'!R51</f>
        <v>0</v>
      </c>
      <c r="CO131" s="100">
        <f>'[20]Assset Transfers Adjustments'!S51</f>
        <v>0</v>
      </c>
      <c r="CP131" s="100">
        <f>'[20]Assset Transfers Adjustments'!T51</f>
        <v>0</v>
      </c>
      <c r="CQ131" s="100">
        <f>'[20]Assset Transfers Adjustments'!U51</f>
        <v>0</v>
      </c>
      <c r="CR131" s="100">
        <f>'[20]Assset Transfers Adjustments'!V51</f>
        <v>0</v>
      </c>
      <c r="CS131" s="17">
        <v>0</v>
      </c>
      <c r="CT131" s="17">
        <v>0</v>
      </c>
      <c r="CU131" s="17">
        <v>0</v>
      </c>
      <c r="CV131" s="17">
        <v>0</v>
      </c>
      <c r="CW131" s="17">
        <v>0</v>
      </c>
      <c r="CX131" s="17">
        <v>0</v>
      </c>
      <c r="CY131" s="18">
        <v>0</v>
      </c>
      <c r="CZ131" s="18">
        <v>0</v>
      </c>
      <c r="DA131" s="18">
        <v>0</v>
      </c>
      <c r="DB131" s="18">
        <v>0</v>
      </c>
      <c r="DC131" s="18">
        <v>0</v>
      </c>
      <c r="DD131" s="18">
        <v>0</v>
      </c>
      <c r="DE131" s="18">
        <v>0</v>
      </c>
      <c r="DF131" s="18">
        <v>0</v>
      </c>
      <c r="DG131" s="18">
        <v>0</v>
      </c>
      <c r="DH131" s="18">
        <v>0</v>
      </c>
      <c r="DI131" s="18">
        <v>0</v>
      </c>
      <c r="DJ131" s="18">
        <v>0</v>
      </c>
      <c r="DK131" s="18">
        <v>0</v>
      </c>
      <c r="DL131" s="18">
        <v>0</v>
      </c>
      <c r="DM131" s="18">
        <v>0</v>
      </c>
      <c r="DN131" s="18"/>
    </row>
    <row r="132" spans="1:118">
      <c r="A132" s="86">
        <v>35500</v>
      </c>
      <c r="B132" t="s">
        <v>93</v>
      </c>
      <c r="C132" s="51">
        <f t="shared" si="215"/>
        <v>273084.37999999995</v>
      </c>
      <c r="D132" s="51">
        <f t="shared" si="216"/>
        <v>273084.37999999995</v>
      </c>
      <c r="E132" s="100">
        <f>'[20]Asset End Balances'!P52</f>
        <v>273084.38</v>
      </c>
      <c r="F132" s="51">
        <f t="shared" si="217"/>
        <v>273084.38</v>
      </c>
      <c r="G132" s="51">
        <f t="shared" si="218"/>
        <v>273084.38</v>
      </c>
      <c r="H132" s="51">
        <f t="shared" si="219"/>
        <v>273084.38</v>
      </c>
      <c r="I132" s="51">
        <f t="shared" si="220"/>
        <v>273084.38</v>
      </c>
      <c r="J132" s="51">
        <f t="shared" si="221"/>
        <v>273084.38</v>
      </c>
      <c r="K132" s="51">
        <f t="shared" si="222"/>
        <v>273084.38</v>
      </c>
      <c r="L132" s="51">
        <f t="shared" si="223"/>
        <v>273084.38</v>
      </c>
      <c r="M132" s="51">
        <f t="shared" si="224"/>
        <v>273084.38</v>
      </c>
      <c r="N132" s="51">
        <f t="shared" si="225"/>
        <v>273084.38</v>
      </c>
      <c r="O132" s="51">
        <f t="shared" si="226"/>
        <v>273084.38</v>
      </c>
      <c r="P132" s="51">
        <f t="shared" si="227"/>
        <v>273084.38</v>
      </c>
      <c r="Q132" s="51">
        <f t="shared" si="228"/>
        <v>273084.38</v>
      </c>
      <c r="R132" s="51">
        <f t="shared" si="229"/>
        <v>273084.38</v>
      </c>
      <c r="S132" s="51">
        <f t="shared" si="230"/>
        <v>273084.38</v>
      </c>
      <c r="T132" s="51">
        <f t="shared" si="231"/>
        <v>273084.38</v>
      </c>
      <c r="U132" s="51">
        <f t="shared" si="232"/>
        <v>273084.38</v>
      </c>
      <c r="V132" s="51">
        <f t="shared" si="233"/>
        <v>273084.38</v>
      </c>
      <c r="W132" s="51">
        <f t="shared" si="234"/>
        <v>273084.38</v>
      </c>
      <c r="X132" s="51">
        <f t="shared" si="235"/>
        <v>273084.38</v>
      </c>
      <c r="Y132" s="51">
        <f t="shared" si="236"/>
        <v>273084.38</v>
      </c>
      <c r="Z132" s="51">
        <f t="shared" si="237"/>
        <v>273084.38</v>
      </c>
      <c r="AA132" s="51">
        <f t="shared" si="238"/>
        <v>273084.38</v>
      </c>
      <c r="AB132" s="51">
        <f t="shared" si="239"/>
        <v>273084.38</v>
      </c>
      <c r="AC132" s="51">
        <f t="shared" si="240"/>
        <v>273084.38</v>
      </c>
      <c r="AD132" s="51">
        <f t="shared" si="241"/>
        <v>273084.38</v>
      </c>
      <c r="AE132" s="51">
        <f t="shared" si="242"/>
        <v>273084.38</v>
      </c>
      <c r="AF132" s="51">
        <f t="shared" si="242"/>
        <v>273084.38</v>
      </c>
      <c r="AH132" s="100">
        <f>[20]Additions!Q52</f>
        <v>0</v>
      </c>
      <c r="AI132" s="100">
        <f>[20]Additions!R52</f>
        <v>0</v>
      </c>
      <c r="AJ132" s="100">
        <f>[20]Additions!S52</f>
        <v>0</v>
      </c>
      <c r="AK132" s="100">
        <f>[20]Additions!T52</f>
        <v>0</v>
      </c>
      <c r="AL132" s="100">
        <f>[20]Additions!U52</f>
        <v>0</v>
      </c>
      <c r="AM132" s="100">
        <f>[20]Additions!V52</f>
        <v>0</v>
      </c>
      <c r="AN132" s="93">
        <f>SUM($AH132:$AM132)/SUM($AH$193:$AM$193)*'Capital Spending'!J$12*$AN$1</f>
        <v>0</v>
      </c>
      <c r="AO132" s="93">
        <f>SUM($AH132:$AM132)/SUM($AH$193:$AM$193)*'Capital Spending'!K$12*$AN$1</f>
        <v>0</v>
      </c>
      <c r="AP132" s="93">
        <f>SUM($AH132:$AM132)/SUM($AH$193:$AM$193)*'Capital Spending'!L$12*$AN$1</f>
        <v>0</v>
      </c>
      <c r="AQ132" s="93">
        <f>SUM($AH132:$AM132)/SUM($AH$193:$AM$193)*'Capital Spending'!M$12*$AN$1</f>
        <v>0</v>
      </c>
      <c r="AR132" s="93">
        <f>SUM($AH132:$AM132)/SUM($AH$193:$AM$193)*'Capital Spending'!N$12*$AN$1</f>
        <v>0</v>
      </c>
      <c r="AS132" s="93">
        <f>SUM($AH132:$AM132)/SUM($AH$193:$AM$193)*'Capital Spending'!O$12*$AN$1</f>
        <v>0</v>
      </c>
      <c r="AT132" s="93">
        <f>SUM($AH132:$AM132)/SUM($AH$193:$AM$193)*'Capital Spending'!P$12*$AN$1</f>
        <v>0</v>
      </c>
      <c r="AU132" s="93">
        <f>SUM($AH132:$AM132)/SUM($AH$193:$AM$193)*'Capital Spending'!Q$12*$AN$1</f>
        <v>0</v>
      </c>
      <c r="AV132" s="93">
        <f>SUM($AH132:$AM132)/SUM($AH$193:$AM$193)*'Capital Spending'!R$12*$AN$1</f>
        <v>0</v>
      </c>
      <c r="AW132" s="93">
        <f>SUM($AH132:$AM132)/SUM($AH$193:$AM$193)*'Capital Spending'!S$12*$AN$1</f>
        <v>0</v>
      </c>
      <c r="AX132" s="93">
        <f>SUM($AH132:$AM132)/SUM($AH$193:$AM$193)*'Capital Spending'!T$12*$AN$1</f>
        <v>0</v>
      </c>
      <c r="AY132" s="93">
        <f>SUM($AH132:$AM132)/SUM($AH$193:$AM$193)*'Capital Spending'!U$12*$AN$1</f>
        <v>0</v>
      </c>
      <c r="AZ132" s="93">
        <f>SUM($AH132:$AM132)/SUM($AH$193:$AM$193)*'Capital Spending'!V$12*$AN$1</f>
        <v>0</v>
      </c>
      <c r="BA132" s="93">
        <f>SUM($AH132:$AM132)/SUM($AH$193:$AM$193)*'Capital Spending'!W$12*$AN$1</f>
        <v>0</v>
      </c>
      <c r="BB132" s="93">
        <f>SUM($AH132:$AM132)/SUM($AH$193:$AM$193)*'Capital Spending'!X$12*$AN$1</f>
        <v>0</v>
      </c>
      <c r="BC132" s="93">
        <f>SUM($AH132:$AM132)/SUM($AH$193:$AM$193)*'Capital Spending'!Y$12*$AN$1</f>
        <v>0</v>
      </c>
      <c r="BD132" s="93">
        <f>SUM($AH132:$AM132)/SUM($AH$193:$AM$193)*'Capital Spending'!Z$12*$AN$1</f>
        <v>0</v>
      </c>
      <c r="BE132" s="93">
        <f>SUM($AH132:$AM132)/SUM($AH$193:$AM$193)*'Capital Spending'!AA$12*$AN$1</f>
        <v>0</v>
      </c>
      <c r="BF132" s="93">
        <f>SUM($AH132:$AM132)/SUM($AH$193:$AM$193)*'Capital Spending'!AB$12*$AN$1</f>
        <v>0</v>
      </c>
      <c r="BG132" s="93">
        <f>SUM($AH132:$AM132)/SUM($AH$193:$AM$193)*'Capital Spending'!AC$12*$AN$1</f>
        <v>0</v>
      </c>
      <c r="BH132" s="93">
        <f>SUM($AH132:$AM132)/SUM($AH$193:$AM$193)*'Capital Spending'!AD$12*$AN$1</f>
        <v>0</v>
      </c>
      <c r="BI132" s="18"/>
      <c r="BJ132" s="101">
        <f t="shared" si="264"/>
        <v>0</v>
      </c>
      <c r="BK132" s="100">
        <f>'[20]Asset Retirements'!Q52</f>
        <v>0</v>
      </c>
      <c r="BL132" s="100">
        <f>'[20]Asset Retirements'!R52</f>
        <v>0</v>
      </c>
      <c r="BM132" s="100">
        <f>'[20]Asset Retirements'!S52</f>
        <v>0</v>
      </c>
      <c r="BN132" s="100">
        <f>'[20]Asset Retirements'!T52</f>
        <v>0</v>
      </c>
      <c r="BO132" s="100">
        <f>'[20]Asset Retirements'!U52</f>
        <v>0</v>
      </c>
      <c r="BP132" s="100">
        <f>'[20]Asset Retirements'!V52</f>
        <v>0</v>
      </c>
      <c r="BQ132" s="51">
        <f t="shared" si="243"/>
        <v>0</v>
      </c>
      <c r="BR132" s="51">
        <f t="shared" si="244"/>
        <v>0</v>
      </c>
      <c r="BS132" s="51">
        <f t="shared" si="245"/>
        <v>0</v>
      </c>
      <c r="BT132" s="51">
        <f t="shared" si="246"/>
        <v>0</v>
      </c>
      <c r="BU132" s="51">
        <f t="shared" si="247"/>
        <v>0</v>
      </c>
      <c r="BV132" s="51">
        <f t="shared" si="248"/>
        <v>0</v>
      </c>
      <c r="BW132" s="51">
        <f t="shared" si="249"/>
        <v>0</v>
      </c>
      <c r="BX132" s="51">
        <f t="shared" si="250"/>
        <v>0</v>
      </c>
      <c r="BY132" s="51">
        <f t="shared" si="251"/>
        <v>0</v>
      </c>
      <c r="BZ132" s="51">
        <f t="shared" si="252"/>
        <v>0</v>
      </c>
      <c r="CA132" s="51">
        <f t="shared" si="253"/>
        <v>0</v>
      </c>
      <c r="CB132" s="51">
        <f t="shared" si="254"/>
        <v>0</v>
      </c>
      <c r="CC132" s="51">
        <f t="shared" si="255"/>
        <v>0</v>
      </c>
      <c r="CD132" s="51">
        <f t="shared" si="256"/>
        <v>0</v>
      </c>
      <c r="CE132" s="51">
        <f t="shared" si="257"/>
        <v>0</v>
      </c>
      <c r="CF132" s="51">
        <f t="shared" si="258"/>
        <v>0</v>
      </c>
      <c r="CG132" s="51">
        <f t="shared" si="259"/>
        <v>0</v>
      </c>
      <c r="CH132" s="51">
        <f t="shared" si="260"/>
        <v>0</v>
      </c>
      <c r="CI132" s="51">
        <f t="shared" si="261"/>
        <v>0</v>
      </c>
      <c r="CJ132" s="51">
        <f t="shared" si="262"/>
        <v>0</v>
      </c>
      <c r="CK132" s="51">
        <f t="shared" si="263"/>
        <v>0</v>
      </c>
      <c r="CL132" s="18"/>
      <c r="CM132" s="100">
        <f>'[20]Assset Transfers Adjustments'!Q52</f>
        <v>0</v>
      </c>
      <c r="CN132" s="100">
        <f>'[20]Assset Transfers Adjustments'!R52</f>
        <v>0</v>
      </c>
      <c r="CO132" s="100">
        <f>'[20]Assset Transfers Adjustments'!S52</f>
        <v>0</v>
      </c>
      <c r="CP132" s="100">
        <f>'[20]Assset Transfers Adjustments'!T52</f>
        <v>0</v>
      </c>
      <c r="CQ132" s="100">
        <f>'[20]Assset Transfers Adjustments'!U52</f>
        <v>0</v>
      </c>
      <c r="CR132" s="100">
        <f>'[20]Assset Transfers Adjustments'!V52</f>
        <v>0</v>
      </c>
      <c r="CS132" s="17">
        <v>0</v>
      </c>
      <c r="CT132" s="17">
        <v>0</v>
      </c>
      <c r="CU132" s="17">
        <v>0</v>
      </c>
      <c r="CV132" s="17">
        <v>0</v>
      </c>
      <c r="CW132" s="17">
        <v>0</v>
      </c>
      <c r="CX132" s="17">
        <v>0</v>
      </c>
      <c r="CY132" s="18">
        <v>0</v>
      </c>
      <c r="CZ132" s="18">
        <v>0</v>
      </c>
      <c r="DA132" s="18">
        <v>0</v>
      </c>
      <c r="DB132" s="18">
        <v>0</v>
      </c>
      <c r="DC132" s="18">
        <v>0</v>
      </c>
      <c r="DD132" s="18">
        <v>0</v>
      </c>
      <c r="DE132" s="18">
        <v>0</v>
      </c>
      <c r="DF132" s="18">
        <v>0</v>
      </c>
      <c r="DG132" s="18">
        <v>0</v>
      </c>
      <c r="DH132" s="18">
        <v>0</v>
      </c>
      <c r="DI132" s="18">
        <v>0</v>
      </c>
      <c r="DJ132" s="18">
        <v>0</v>
      </c>
      <c r="DK132" s="18">
        <v>0</v>
      </c>
      <c r="DL132" s="18">
        <v>0</v>
      </c>
      <c r="DM132" s="18">
        <v>0</v>
      </c>
      <c r="DN132" s="18"/>
    </row>
    <row r="133" spans="1:118">
      <c r="A133" s="86">
        <v>35600</v>
      </c>
      <c r="B133" t="s">
        <v>94</v>
      </c>
      <c r="C133" s="51">
        <f t="shared" si="215"/>
        <v>829029.81000000029</v>
      </c>
      <c r="D133" s="51">
        <f t="shared" si="216"/>
        <v>829029.81000000029</v>
      </c>
      <c r="E133" s="100">
        <f>'[20]Asset End Balances'!P53</f>
        <v>829029.81</v>
      </c>
      <c r="F133" s="51">
        <f t="shared" si="217"/>
        <v>829029.81</v>
      </c>
      <c r="G133" s="51">
        <f t="shared" si="218"/>
        <v>829029.81</v>
      </c>
      <c r="H133" s="51">
        <f t="shared" si="219"/>
        <v>829029.81</v>
      </c>
      <c r="I133" s="51">
        <f t="shared" si="220"/>
        <v>829029.81</v>
      </c>
      <c r="J133" s="51">
        <f t="shared" si="221"/>
        <v>829029.81</v>
      </c>
      <c r="K133" s="51">
        <f t="shared" si="222"/>
        <v>829029.81</v>
      </c>
      <c r="L133" s="51">
        <f t="shared" si="223"/>
        <v>829029.81</v>
      </c>
      <c r="M133" s="51">
        <f t="shared" si="224"/>
        <v>829029.81</v>
      </c>
      <c r="N133" s="51">
        <f t="shared" si="225"/>
        <v>829029.81</v>
      </c>
      <c r="O133" s="51">
        <f t="shared" si="226"/>
        <v>829029.81</v>
      </c>
      <c r="P133" s="51">
        <f t="shared" si="227"/>
        <v>829029.81</v>
      </c>
      <c r="Q133" s="51">
        <f t="shared" si="228"/>
        <v>829029.81</v>
      </c>
      <c r="R133" s="51">
        <f t="shared" si="229"/>
        <v>829029.81</v>
      </c>
      <c r="S133" s="51">
        <f t="shared" si="230"/>
        <v>829029.81</v>
      </c>
      <c r="T133" s="51">
        <f t="shared" si="231"/>
        <v>829029.81</v>
      </c>
      <c r="U133" s="51">
        <f t="shared" si="232"/>
        <v>829029.81</v>
      </c>
      <c r="V133" s="51">
        <f t="shared" si="233"/>
        <v>829029.81</v>
      </c>
      <c r="W133" s="51">
        <f t="shared" si="234"/>
        <v>829029.81</v>
      </c>
      <c r="X133" s="51">
        <f t="shared" si="235"/>
        <v>829029.81</v>
      </c>
      <c r="Y133" s="51">
        <f t="shared" si="236"/>
        <v>829029.81</v>
      </c>
      <c r="Z133" s="51">
        <f t="shared" si="237"/>
        <v>829029.81</v>
      </c>
      <c r="AA133" s="51">
        <f t="shared" si="238"/>
        <v>829029.81</v>
      </c>
      <c r="AB133" s="51">
        <f t="shared" si="239"/>
        <v>829029.81</v>
      </c>
      <c r="AC133" s="51">
        <f t="shared" si="240"/>
        <v>829029.81</v>
      </c>
      <c r="AD133" s="51">
        <f t="shared" si="241"/>
        <v>829029.81</v>
      </c>
      <c r="AE133" s="51">
        <f t="shared" si="242"/>
        <v>829029.81</v>
      </c>
      <c r="AF133" s="51">
        <f t="shared" si="242"/>
        <v>829029.81</v>
      </c>
      <c r="AH133" s="100">
        <f>[20]Additions!Q53</f>
        <v>0</v>
      </c>
      <c r="AI133" s="100">
        <f>[20]Additions!R53</f>
        <v>0</v>
      </c>
      <c r="AJ133" s="100">
        <f>[20]Additions!S53</f>
        <v>0</v>
      </c>
      <c r="AK133" s="100">
        <f>[20]Additions!T53</f>
        <v>0</v>
      </c>
      <c r="AL133" s="100">
        <f>[20]Additions!U53</f>
        <v>0</v>
      </c>
      <c r="AM133" s="100">
        <f>[20]Additions!V53</f>
        <v>0</v>
      </c>
      <c r="AN133" s="93">
        <f>SUM($AH133:$AM133)/SUM($AH$193:$AM$193)*'Capital Spending'!J$12*$AN$1</f>
        <v>0</v>
      </c>
      <c r="AO133" s="93">
        <f>SUM($AH133:$AM133)/SUM($AH$193:$AM$193)*'Capital Spending'!K$12*$AN$1</f>
        <v>0</v>
      </c>
      <c r="AP133" s="93">
        <f>SUM($AH133:$AM133)/SUM($AH$193:$AM$193)*'Capital Spending'!L$12*$AN$1</f>
        <v>0</v>
      </c>
      <c r="AQ133" s="93">
        <f>SUM($AH133:$AM133)/SUM($AH$193:$AM$193)*'Capital Spending'!M$12*$AN$1</f>
        <v>0</v>
      </c>
      <c r="AR133" s="93">
        <f>SUM($AH133:$AM133)/SUM($AH$193:$AM$193)*'Capital Spending'!N$12*$AN$1</f>
        <v>0</v>
      </c>
      <c r="AS133" s="93">
        <f>SUM($AH133:$AM133)/SUM($AH$193:$AM$193)*'Capital Spending'!O$12*$AN$1</f>
        <v>0</v>
      </c>
      <c r="AT133" s="93">
        <f>SUM($AH133:$AM133)/SUM($AH$193:$AM$193)*'Capital Spending'!P$12*$AN$1</f>
        <v>0</v>
      </c>
      <c r="AU133" s="93">
        <f>SUM($AH133:$AM133)/SUM($AH$193:$AM$193)*'Capital Spending'!Q$12*$AN$1</f>
        <v>0</v>
      </c>
      <c r="AV133" s="93">
        <f>SUM($AH133:$AM133)/SUM($AH$193:$AM$193)*'Capital Spending'!R$12*$AN$1</f>
        <v>0</v>
      </c>
      <c r="AW133" s="93">
        <f>SUM($AH133:$AM133)/SUM($AH$193:$AM$193)*'Capital Spending'!S$12*$AN$1</f>
        <v>0</v>
      </c>
      <c r="AX133" s="93">
        <f>SUM($AH133:$AM133)/SUM($AH$193:$AM$193)*'Capital Spending'!T$12*$AN$1</f>
        <v>0</v>
      </c>
      <c r="AY133" s="93">
        <f>SUM($AH133:$AM133)/SUM($AH$193:$AM$193)*'Capital Spending'!U$12*$AN$1</f>
        <v>0</v>
      </c>
      <c r="AZ133" s="93">
        <f>SUM($AH133:$AM133)/SUM($AH$193:$AM$193)*'Capital Spending'!V$12*$AN$1</f>
        <v>0</v>
      </c>
      <c r="BA133" s="93">
        <f>SUM($AH133:$AM133)/SUM($AH$193:$AM$193)*'Capital Spending'!W$12*$AN$1</f>
        <v>0</v>
      </c>
      <c r="BB133" s="93">
        <f>SUM($AH133:$AM133)/SUM($AH$193:$AM$193)*'Capital Spending'!X$12*$AN$1</f>
        <v>0</v>
      </c>
      <c r="BC133" s="93">
        <f>SUM($AH133:$AM133)/SUM($AH$193:$AM$193)*'Capital Spending'!Y$12*$AN$1</f>
        <v>0</v>
      </c>
      <c r="BD133" s="93">
        <f>SUM($AH133:$AM133)/SUM($AH$193:$AM$193)*'Capital Spending'!Z$12*$AN$1</f>
        <v>0</v>
      </c>
      <c r="BE133" s="93">
        <f>SUM($AH133:$AM133)/SUM($AH$193:$AM$193)*'Capital Spending'!AA$12*$AN$1</f>
        <v>0</v>
      </c>
      <c r="BF133" s="93">
        <f>SUM($AH133:$AM133)/SUM($AH$193:$AM$193)*'Capital Spending'!AB$12*$AN$1</f>
        <v>0</v>
      </c>
      <c r="BG133" s="93">
        <f>SUM($AH133:$AM133)/SUM($AH$193:$AM$193)*'Capital Spending'!AC$12*$AN$1</f>
        <v>0</v>
      </c>
      <c r="BH133" s="93">
        <f>SUM($AH133:$AM133)/SUM($AH$193:$AM$193)*'Capital Spending'!AD$12*$AN$1</f>
        <v>0</v>
      </c>
      <c r="BI133" s="18"/>
      <c r="BJ133" s="101">
        <f t="shared" si="264"/>
        <v>0</v>
      </c>
      <c r="BK133" s="100">
        <f>'[20]Asset Retirements'!Q53</f>
        <v>0</v>
      </c>
      <c r="BL133" s="100">
        <f>'[20]Asset Retirements'!R53</f>
        <v>0</v>
      </c>
      <c r="BM133" s="100">
        <f>'[20]Asset Retirements'!S53</f>
        <v>0</v>
      </c>
      <c r="BN133" s="100">
        <f>'[20]Asset Retirements'!T53</f>
        <v>0</v>
      </c>
      <c r="BO133" s="100">
        <f>'[20]Asset Retirements'!U53</f>
        <v>0</v>
      </c>
      <c r="BP133" s="100">
        <f>'[20]Asset Retirements'!V53</f>
        <v>0</v>
      </c>
      <c r="BQ133" s="51">
        <f t="shared" si="243"/>
        <v>0</v>
      </c>
      <c r="BR133" s="51">
        <f t="shared" si="244"/>
        <v>0</v>
      </c>
      <c r="BS133" s="51">
        <f t="shared" si="245"/>
        <v>0</v>
      </c>
      <c r="BT133" s="51">
        <f t="shared" si="246"/>
        <v>0</v>
      </c>
      <c r="BU133" s="51">
        <f t="shared" si="247"/>
        <v>0</v>
      </c>
      <c r="BV133" s="51">
        <f t="shared" si="248"/>
        <v>0</v>
      </c>
      <c r="BW133" s="51">
        <f t="shared" si="249"/>
        <v>0</v>
      </c>
      <c r="BX133" s="51">
        <f t="shared" si="250"/>
        <v>0</v>
      </c>
      <c r="BY133" s="51">
        <f t="shared" si="251"/>
        <v>0</v>
      </c>
      <c r="BZ133" s="51">
        <f t="shared" si="252"/>
        <v>0</v>
      </c>
      <c r="CA133" s="51">
        <f t="shared" si="253"/>
        <v>0</v>
      </c>
      <c r="CB133" s="51">
        <f t="shared" si="254"/>
        <v>0</v>
      </c>
      <c r="CC133" s="51">
        <f t="shared" si="255"/>
        <v>0</v>
      </c>
      <c r="CD133" s="51">
        <f t="shared" si="256"/>
        <v>0</v>
      </c>
      <c r="CE133" s="51">
        <f t="shared" si="257"/>
        <v>0</v>
      </c>
      <c r="CF133" s="51">
        <f t="shared" si="258"/>
        <v>0</v>
      </c>
      <c r="CG133" s="51">
        <f t="shared" si="259"/>
        <v>0</v>
      </c>
      <c r="CH133" s="51">
        <f t="shared" si="260"/>
        <v>0</v>
      </c>
      <c r="CI133" s="51">
        <f t="shared" si="261"/>
        <v>0</v>
      </c>
      <c r="CJ133" s="51">
        <f t="shared" si="262"/>
        <v>0</v>
      </c>
      <c r="CK133" s="51">
        <f t="shared" si="263"/>
        <v>0</v>
      </c>
      <c r="CL133" s="18"/>
      <c r="CM133" s="100">
        <f>'[20]Assset Transfers Adjustments'!Q53</f>
        <v>0</v>
      </c>
      <c r="CN133" s="100">
        <f>'[20]Assset Transfers Adjustments'!R53</f>
        <v>0</v>
      </c>
      <c r="CO133" s="100">
        <f>'[20]Assset Transfers Adjustments'!S53</f>
        <v>0</v>
      </c>
      <c r="CP133" s="100">
        <f>'[20]Assset Transfers Adjustments'!T53</f>
        <v>0</v>
      </c>
      <c r="CQ133" s="100">
        <f>'[20]Assset Transfers Adjustments'!U53</f>
        <v>0</v>
      </c>
      <c r="CR133" s="100">
        <f>'[20]Assset Transfers Adjustments'!V53</f>
        <v>0</v>
      </c>
      <c r="CS133" s="17">
        <v>0</v>
      </c>
      <c r="CT133" s="17">
        <v>0</v>
      </c>
      <c r="CU133" s="17">
        <v>0</v>
      </c>
      <c r="CV133" s="17">
        <v>0</v>
      </c>
      <c r="CW133" s="17">
        <v>0</v>
      </c>
      <c r="CX133" s="17">
        <v>0</v>
      </c>
      <c r="CY133" s="18">
        <v>0</v>
      </c>
      <c r="CZ133" s="18">
        <v>0</v>
      </c>
      <c r="DA133" s="18">
        <v>0</v>
      </c>
      <c r="DB133" s="18">
        <v>0</v>
      </c>
      <c r="DC133" s="18">
        <v>0</v>
      </c>
      <c r="DD133" s="18">
        <v>0</v>
      </c>
      <c r="DE133" s="18">
        <v>0</v>
      </c>
      <c r="DF133" s="18">
        <v>0</v>
      </c>
      <c r="DG133" s="18">
        <v>0</v>
      </c>
      <c r="DH133" s="18">
        <v>0</v>
      </c>
      <c r="DI133" s="18">
        <v>0</v>
      </c>
      <c r="DJ133" s="18">
        <v>0</v>
      </c>
      <c r="DK133" s="18">
        <v>0</v>
      </c>
      <c r="DL133" s="18">
        <v>0</v>
      </c>
      <c r="DM133" s="18">
        <v>0</v>
      </c>
      <c r="DN133" s="18"/>
    </row>
    <row r="134" spans="1:118">
      <c r="A134" s="86">
        <v>36510</v>
      </c>
      <c r="B134" t="s">
        <v>44</v>
      </c>
      <c r="C134" s="51">
        <f t="shared" si="215"/>
        <v>26970.37</v>
      </c>
      <c r="D134" s="51">
        <f t="shared" si="216"/>
        <v>26970.37</v>
      </c>
      <c r="E134" s="100">
        <f>'[20]Asset End Balances'!P54</f>
        <v>26970.37</v>
      </c>
      <c r="F134" s="51">
        <f t="shared" si="217"/>
        <v>26970.37</v>
      </c>
      <c r="G134" s="51">
        <f t="shared" si="218"/>
        <v>26970.37</v>
      </c>
      <c r="H134" s="51">
        <f t="shared" si="219"/>
        <v>26970.37</v>
      </c>
      <c r="I134" s="51">
        <f t="shared" si="220"/>
        <v>26970.37</v>
      </c>
      <c r="J134" s="51">
        <f t="shared" si="221"/>
        <v>26970.37</v>
      </c>
      <c r="K134" s="51">
        <f t="shared" si="222"/>
        <v>26970.37</v>
      </c>
      <c r="L134" s="51">
        <f t="shared" si="223"/>
        <v>26970.37</v>
      </c>
      <c r="M134" s="51">
        <f t="shared" si="224"/>
        <v>26970.37</v>
      </c>
      <c r="N134" s="51">
        <f t="shared" si="225"/>
        <v>26970.37</v>
      </c>
      <c r="O134" s="51">
        <f t="shared" si="226"/>
        <v>26970.37</v>
      </c>
      <c r="P134" s="51">
        <f t="shared" si="227"/>
        <v>26970.37</v>
      </c>
      <c r="Q134" s="51">
        <f t="shared" si="228"/>
        <v>26970.37</v>
      </c>
      <c r="R134" s="51">
        <f t="shared" si="229"/>
        <v>26970.37</v>
      </c>
      <c r="S134" s="51">
        <f t="shared" si="230"/>
        <v>26970.37</v>
      </c>
      <c r="T134" s="51">
        <f t="shared" si="231"/>
        <v>26970.37</v>
      </c>
      <c r="U134" s="51">
        <f t="shared" si="232"/>
        <v>26970.37</v>
      </c>
      <c r="V134" s="51">
        <f t="shared" si="233"/>
        <v>26970.37</v>
      </c>
      <c r="W134" s="51">
        <f t="shared" si="234"/>
        <v>26970.37</v>
      </c>
      <c r="X134" s="51">
        <f t="shared" si="235"/>
        <v>26970.37</v>
      </c>
      <c r="Y134" s="51">
        <f t="shared" si="236"/>
        <v>26970.37</v>
      </c>
      <c r="Z134" s="51">
        <f t="shared" si="237"/>
        <v>26970.37</v>
      </c>
      <c r="AA134" s="51">
        <f t="shared" si="238"/>
        <v>26970.37</v>
      </c>
      <c r="AB134" s="51">
        <f t="shared" si="239"/>
        <v>26970.37</v>
      </c>
      <c r="AC134" s="51">
        <f t="shared" si="240"/>
        <v>26970.37</v>
      </c>
      <c r="AD134" s="51">
        <f t="shared" si="241"/>
        <v>26970.37</v>
      </c>
      <c r="AE134" s="51">
        <f t="shared" si="242"/>
        <v>26970.37</v>
      </c>
      <c r="AF134" s="51">
        <f t="shared" si="242"/>
        <v>26970.37</v>
      </c>
      <c r="AH134" s="100">
        <f>[20]Additions!Q54</f>
        <v>0</v>
      </c>
      <c r="AI134" s="100">
        <f>[20]Additions!R54</f>
        <v>0</v>
      </c>
      <c r="AJ134" s="100">
        <f>[20]Additions!S54</f>
        <v>0</v>
      </c>
      <c r="AK134" s="100">
        <f>[20]Additions!T54</f>
        <v>0</v>
      </c>
      <c r="AL134" s="100">
        <f>[20]Additions!U54</f>
        <v>0</v>
      </c>
      <c r="AM134" s="100">
        <f>[20]Additions!V54</f>
        <v>0</v>
      </c>
      <c r="AN134" s="93">
        <f>SUM($AH134:$AM134)/SUM($AH$193:$AM$193)*'Capital Spending'!J$12*$AN$1</f>
        <v>0</v>
      </c>
      <c r="AO134" s="93">
        <f>SUM($AH134:$AM134)/SUM($AH$193:$AM$193)*'Capital Spending'!K$12*$AN$1</f>
        <v>0</v>
      </c>
      <c r="AP134" s="93">
        <f>SUM($AH134:$AM134)/SUM($AH$193:$AM$193)*'Capital Spending'!L$12*$AN$1</f>
        <v>0</v>
      </c>
      <c r="AQ134" s="93">
        <f>SUM($AH134:$AM134)/SUM($AH$193:$AM$193)*'Capital Spending'!M$12*$AN$1</f>
        <v>0</v>
      </c>
      <c r="AR134" s="93">
        <f>SUM($AH134:$AM134)/SUM($AH$193:$AM$193)*'Capital Spending'!N$12*$AN$1</f>
        <v>0</v>
      </c>
      <c r="AS134" s="93">
        <f>SUM($AH134:$AM134)/SUM($AH$193:$AM$193)*'Capital Spending'!O$12*$AN$1</f>
        <v>0</v>
      </c>
      <c r="AT134" s="93">
        <f>SUM($AH134:$AM134)/SUM($AH$193:$AM$193)*'Capital Spending'!P$12*$AN$1</f>
        <v>0</v>
      </c>
      <c r="AU134" s="93">
        <f>SUM($AH134:$AM134)/SUM($AH$193:$AM$193)*'Capital Spending'!Q$12*$AN$1</f>
        <v>0</v>
      </c>
      <c r="AV134" s="93">
        <f>SUM($AH134:$AM134)/SUM($AH$193:$AM$193)*'Capital Spending'!R$12*$AN$1</f>
        <v>0</v>
      </c>
      <c r="AW134" s="93">
        <f>SUM($AH134:$AM134)/SUM($AH$193:$AM$193)*'Capital Spending'!S$12*$AN$1</f>
        <v>0</v>
      </c>
      <c r="AX134" s="93">
        <f>SUM($AH134:$AM134)/SUM($AH$193:$AM$193)*'Capital Spending'!T$12*$AN$1</f>
        <v>0</v>
      </c>
      <c r="AY134" s="93">
        <f>SUM($AH134:$AM134)/SUM($AH$193:$AM$193)*'Capital Spending'!U$12*$AN$1</f>
        <v>0</v>
      </c>
      <c r="AZ134" s="93">
        <f>SUM($AH134:$AM134)/SUM($AH$193:$AM$193)*'Capital Spending'!V$12*$AN$1</f>
        <v>0</v>
      </c>
      <c r="BA134" s="93">
        <f>SUM($AH134:$AM134)/SUM($AH$193:$AM$193)*'Capital Spending'!W$12*$AN$1</f>
        <v>0</v>
      </c>
      <c r="BB134" s="93">
        <f>SUM($AH134:$AM134)/SUM($AH$193:$AM$193)*'Capital Spending'!X$12*$AN$1</f>
        <v>0</v>
      </c>
      <c r="BC134" s="93">
        <f>SUM($AH134:$AM134)/SUM($AH$193:$AM$193)*'Capital Spending'!Y$12*$AN$1</f>
        <v>0</v>
      </c>
      <c r="BD134" s="93">
        <f>SUM($AH134:$AM134)/SUM($AH$193:$AM$193)*'Capital Spending'!Z$12*$AN$1</f>
        <v>0</v>
      </c>
      <c r="BE134" s="93">
        <f>SUM($AH134:$AM134)/SUM($AH$193:$AM$193)*'Capital Spending'!AA$12*$AN$1</f>
        <v>0</v>
      </c>
      <c r="BF134" s="93">
        <f>SUM($AH134:$AM134)/SUM($AH$193:$AM$193)*'Capital Spending'!AB$12*$AN$1</f>
        <v>0</v>
      </c>
      <c r="BG134" s="93">
        <f>SUM($AH134:$AM134)/SUM($AH$193:$AM$193)*'Capital Spending'!AC$12*$AN$1</f>
        <v>0</v>
      </c>
      <c r="BH134" s="93">
        <f>SUM($AH134:$AM134)/SUM($AH$193:$AM$193)*'Capital Spending'!AD$12*$AN$1</f>
        <v>0</v>
      </c>
      <c r="BI134" s="18"/>
      <c r="BJ134" s="101">
        <f t="shared" si="264"/>
        <v>0</v>
      </c>
      <c r="BK134" s="100">
        <f>'[20]Asset Retirements'!Q54</f>
        <v>0</v>
      </c>
      <c r="BL134" s="100">
        <f>'[20]Asset Retirements'!R54</f>
        <v>0</v>
      </c>
      <c r="BM134" s="100">
        <f>'[20]Asset Retirements'!S54</f>
        <v>0</v>
      </c>
      <c r="BN134" s="100">
        <f>'[20]Asset Retirements'!T54</f>
        <v>0</v>
      </c>
      <c r="BO134" s="100">
        <f>'[20]Asset Retirements'!U54</f>
        <v>0</v>
      </c>
      <c r="BP134" s="100">
        <f>'[20]Asset Retirements'!V54</f>
        <v>0</v>
      </c>
      <c r="BQ134" s="51">
        <f t="shared" si="243"/>
        <v>0</v>
      </c>
      <c r="BR134" s="51">
        <f t="shared" si="244"/>
        <v>0</v>
      </c>
      <c r="BS134" s="51">
        <f t="shared" si="245"/>
        <v>0</v>
      </c>
      <c r="BT134" s="51">
        <f t="shared" si="246"/>
        <v>0</v>
      </c>
      <c r="BU134" s="51">
        <f t="shared" si="247"/>
        <v>0</v>
      </c>
      <c r="BV134" s="51">
        <f t="shared" si="248"/>
        <v>0</v>
      </c>
      <c r="BW134" s="51">
        <f t="shared" si="249"/>
        <v>0</v>
      </c>
      <c r="BX134" s="51">
        <f t="shared" si="250"/>
        <v>0</v>
      </c>
      <c r="BY134" s="51">
        <f t="shared" si="251"/>
        <v>0</v>
      </c>
      <c r="BZ134" s="51">
        <f t="shared" si="252"/>
        <v>0</v>
      </c>
      <c r="CA134" s="51">
        <f t="shared" si="253"/>
        <v>0</v>
      </c>
      <c r="CB134" s="51">
        <f t="shared" si="254"/>
        <v>0</v>
      </c>
      <c r="CC134" s="51">
        <f t="shared" si="255"/>
        <v>0</v>
      </c>
      <c r="CD134" s="51">
        <f t="shared" si="256"/>
        <v>0</v>
      </c>
      <c r="CE134" s="51">
        <f t="shared" si="257"/>
        <v>0</v>
      </c>
      <c r="CF134" s="51">
        <f t="shared" si="258"/>
        <v>0</v>
      </c>
      <c r="CG134" s="51">
        <f t="shared" si="259"/>
        <v>0</v>
      </c>
      <c r="CH134" s="51">
        <f t="shared" si="260"/>
        <v>0</v>
      </c>
      <c r="CI134" s="51">
        <f t="shared" si="261"/>
        <v>0</v>
      </c>
      <c r="CJ134" s="51">
        <f t="shared" si="262"/>
        <v>0</v>
      </c>
      <c r="CK134" s="51">
        <f t="shared" si="263"/>
        <v>0</v>
      </c>
      <c r="CL134" s="18"/>
      <c r="CM134" s="100">
        <f>'[20]Assset Transfers Adjustments'!Q54</f>
        <v>0</v>
      </c>
      <c r="CN134" s="100">
        <f>'[20]Assset Transfers Adjustments'!R54</f>
        <v>0</v>
      </c>
      <c r="CO134" s="100">
        <f>'[20]Assset Transfers Adjustments'!S54</f>
        <v>0</v>
      </c>
      <c r="CP134" s="100">
        <f>'[20]Assset Transfers Adjustments'!T54</f>
        <v>0</v>
      </c>
      <c r="CQ134" s="100">
        <f>'[20]Assset Transfers Adjustments'!U54</f>
        <v>0</v>
      </c>
      <c r="CR134" s="100">
        <f>'[20]Assset Transfers Adjustments'!V54</f>
        <v>0</v>
      </c>
      <c r="CS134" s="17">
        <v>0</v>
      </c>
      <c r="CT134" s="17">
        <v>0</v>
      </c>
      <c r="CU134" s="17">
        <v>0</v>
      </c>
      <c r="CV134" s="17">
        <v>0</v>
      </c>
      <c r="CW134" s="17">
        <v>0</v>
      </c>
      <c r="CX134" s="17">
        <v>0</v>
      </c>
      <c r="CY134" s="18">
        <v>0</v>
      </c>
      <c r="CZ134" s="18">
        <v>0</v>
      </c>
      <c r="DA134" s="18">
        <v>0</v>
      </c>
      <c r="DB134" s="18">
        <v>0</v>
      </c>
      <c r="DC134" s="18">
        <v>0</v>
      </c>
      <c r="DD134" s="18">
        <v>0</v>
      </c>
      <c r="DE134" s="18">
        <v>0</v>
      </c>
      <c r="DF134" s="18">
        <v>0</v>
      </c>
      <c r="DG134" s="18">
        <v>0</v>
      </c>
      <c r="DH134" s="18">
        <v>0</v>
      </c>
      <c r="DI134" s="18">
        <v>0</v>
      </c>
      <c r="DJ134" s="18">
        <v>0</v>
      </c>
      <c r="DK134" s="18">
        <v>0</v>
      </c>
      <c r="DL134" s="18">
        <v>0</v>
      </c>
      <c r="DM134" s="18">
        <v>0</v>
      </c>
      <c r="DN134" s="18"/>
    </row>
    <row r="135" spans="1:118">
      <c r="A135" s="86">
        <v>36520</v>
      </c>
      <c r="B135" t="s">
        <v>45</v>
      </c>
      <c r="C135" s="51">
        <f t="shared" si="215"/>
        <v>867772</v>
      </c>
      <c r="D135" s="51">
        <f t="shared" si="216"/>
        <v>867772</v>
      </c>
      <c r="E135" s="100">
        <f>'[20]Asset End Balances'!P55</f>
        <v>867772</v>
      </c>
      <c r="F135" s="51">
        <f t="shared" si="217"/>
        <v>867772</v>
      </c>
      <c r="G135" s="51">
        <f t="shared" si="218"/>
        <v>867772</v>
      </c>
      <c r="H135" s="51">
        <f t="shared" si="219"/>
        <v>867772</v>
      </c>
      <c r="I135" s="51">
        <f t="shared" si="220"/>
        <v>867772</v>
      </c>
      <c r="J135" s="51">
        <f t="shared" si="221"/>
        <v>867772</v>
      </c>
      <c r="K135" s="51">
        <f t="shared" si="222"/>
        <v>867772</v>
      </c>
      <c r="L135" s="51">
        <f t="shared" si="223"/>
        <v>867772</v>
      </c>
      <c r="M135" s="51">
        <f t="shared" si="224"/>
        <v>867772</v>
      </c>
      <c r="N135" s="51">
        <f t="shared" si="225"/>
        <v>867772</v>
      </c>
      <c r="O135" s="51">
        <f t="shared" si="226"/>
        <v>867772</v>
      </c>
      <c r="P135" s="51">
        <f t="shared" si="227"/>
        <v>867772</v>
      </c>
      <c r="Q135" s="51">
        <f t="shared" si="228"/>
        <v>867772</v>
      </c>
      <c r="R135" s="51">
        <f t="shared" si="229"/>
        <v>867772</v>
      </c>
      <c r="S135" s="51">
        <f t="shared" si="230"/>
        <v>867772</v>
      </c>
      <c r="T135" s="51">
        <f t="shared" si="231"/>
        <v>867772</v>
      </c>
      <c r="U135" s="51">
        <f t="shared" si="232"/>
        <v>867772</v>
      </c>
      <c r="V135" s="51">
        <f t="shared" si="233"/>
        <v>867772</v>
      </c>
      <c r="W135" s="51">
        <f t="shared" si="234"/>
        <v>867772</v>
      </c>
      <c r="X135" s="51">
        <f t="shared" si="235"/>
        <v>867772</v>
      </c>
      <c r="Y135" s="51">
        <f t="shared" si="236"/>
        <v>867772</v>
      </c>
      <c r="Z135" s="51">
        <f t="shared" si="237"/>
        <v>867772</v>
      </c>
      <c r="AA135" s="51">
        <f t="shared" si="238"/>
        <v>867772</v>
      </c>
      <c r="AB135" s="51">
        <f t="shared" si="239"/>
        <v>867772</v>
      </c>
      <c r="AC135" s="51">
        <f t="shared" si="240"/>
        <v>867772</v>
      </c>
      <c r="AD135" s="51">
        <f t="shared" si="241"/>
        <v>867772</v>
      </c>
      <c r="AE135" s="51">
        <f t="shared" si="242"/>
        <v>867772</v>
      </c>
      <c r="AF135" s="51">
        <f t="shared" si="242"/>
        <v>867772</v>
      </c>
      <c r="AH135" s="100">
        <f>[20]Additions!Q55</f>
        <v>0</v>
      </c>
      <c r="AI135" s="100">
        <f>[20]Additions!R55</f>
        <v>0</v>
      </c>
      <c r="AJ135" s="100">
        <f>[20]Additions!S55</f>
        <v>0</v>
      </c>
      <c r="AK135" s="100">
        <f>[20]Additions!T55</f>
        <v>0</v>
      </c>
      <c r="AL135" s="100">
        <f>[20]Additions!U55</f>
        <v>0</v>
      </c>
      <c r="AM135" s="100">
        <f>[20]Additions!V55</f>
        <v>0</v>
      </c>
      <c r="AN135" s="93">
        <f>SUM($AH135:$AM135)/SUM($AH$193:$AM$193)*'Capital Spending'!J$12*$AN$1</f>
        <v>0</v>
      </c>
      <c r="AO135" s="93">
        <f>SUM($AH135:$AM135)/SUM($AH$193:$AM$193)*'Capital Spending'!K$12*$AN$1</f>
        <v>0</v>
      </c>
      <c r="AP135" s="93">
        <f>SUM($AH135:$AM135)/SUM($AH$193:$AM$193)*'Capital Spending'!L$12*$AN$1</f>
        <v>0</v>
      </c>
      <c r="AQ135" s="93">
        <f>SUM($AH135:$AM135)/SUM($AH$193:$AM$193)*'Capital Spending'!M$12*$AN$1</f>
        <v>0</v>
      </c>
      <c r="AR135" s="93">
        <f>SUM($AH135:$AM135)/SUM($AH$193:$AM$193)*'Capital Spending'!N$12*$AN$1</f>
        <v>0</v>
      </c>
      <c r="AS135" s="93">
        <f>SUM($AH135:$AM135)/SUM($AH$193:$AM$193)*'Capital Spending'!O$12*$AN$1</f>
        <v>0</v>
      </c>
      <c r="AT135" s="93">
        <f>SUM($AH135:$AM135)/SUM($AH$193:$AM$193)*'Capital Spending'!P$12*$AN$1</f>
        <v>0</v>
      </c>
      <c r="AU135" s="93">
        <f>SUM($AH135:$AM135)/SUM($AH$193:$AM$193)*'Capital Spending'!Q$12*$AN$1</f>
        <v>0</v>
      </c>
      <c r="AV135" s="93">
        <f>SUM($AH135:$AM135)/SUM($AH$193:$AM$193)*'Capital Spending'!R$12*$AN$1</f>
        <v>0</v>
      </c>
      <c r="AW135" s="93">
        <f>SUM($AH135:$AM135)/SUM($AH$193:$AM$193)*'Capital Spending'!S$12*$AN$1</f>
        <v>0</v>
      </c>
      <c r="AX135" s="93">
        <f>SUM($AH135:$AM135)/SUM($AH$193:$AM$193)*'Capital Spending'!T$12*$AN$1</f>
        <v>0</v>
      </c>
      <c r="AY135" s="93">
        <f>SUM($AH135:$AM135)/SUM($AH$193:$AM$193)*'Capital Spending'!U$12*$AN$1</f>
        <v>0</v>
      </c>
      <c r="AZ135" s="93">
        <f>SUM($AH135:$AM135)/SUM($AH$193:$AM$193)*'Capital Spending'!V$12*$AN$1</f>
        <v>0</v>
      </c>
      <c r="BA135" s="93">
        <f>SUM($AH135:$AM135)/SUM($AH$193:$AM$193)*'Capital Spending'!W$12*$AN$1</f>
        <v>0</v>
      </c>
      <c r="BB135" s="93">
        <f>SUM($AH135:$AM135)/SUM($AH$193:$AM$193)*'Capital Spending'!X$12*$AN$1</f>
        <v>0</v>
      </c>
      <c r="BC135" s="93">
        <f>SUM($AH135:$AM135)/SUM($AH$193:$AM$193)*'Capital Spending'!Y$12*$AN$1</f>
        <v>0</v>
      </c>
      <c r="BD135" s="93">
        <f>SUM($AH135:$AM135)/SUM($AH$193:$AM$193)*'Capital Spending'!Z$12*$AN$1</f>
        <v>0</v>
      </c>
      <c r="BE135" s="93">
        <f>SUM($AH135:$AM135)/SUM($AH$193:$AM$193)*'Capital Spending'!AA$12*$AN$1</f>
        <v>0</v>
      </c>
      <c r="BF135" s="93">
        <f>SUM($AH135:$AM135)/SUM($AH$193:$AM$193)*'Capital Spending'!AB$12*$AN$1</f>
        <v>0</v>
      </c>
      <c r="BG135" s="93">
        <f>SUM($AH135:$AM135)/SUM($AH$193:$AM$193)*'Capital Spending'!AC$12*$AN$1</f>
        <v>0</v>
      </c>
      <c r="BH135" s="93">
        <f>SUM($AH135:$AM135)/SUM($AH$193:$AM$193)*'Capital Spending'!AD$12*$AN$1</f>
        <v>0</v>
      </c>
      <c r="BI135" s="18"/>
      <c r="BJ135" s="101">
        <f t="shared" si="264"/>
        <v>0</v>
      </c>
      <c r="BK135" s="100">
        <f>'[20]Asset Retirements'!Q55</f>
        <v>0</v>
      </c>
      <c r="BL135" s="100">
        <f>'[20]Asset Retirements'!R55</f>
        <v>0</v>
      </c>
      <c r="BM135" s="100">
        <f>'[20]Asset Retirements'!S55</f>
        <v>0</v>
      </c>
      <c r="BN135" s="100">
        <f>'[20]Asset Retirements'!T55</f>
        <v>0</v>
      </c>
      <c r="BO135" s="100">
        <f>'[20]Asset Retirements'!U55</f>
        <v>0</v>
      </c>
      <c r="BP135" s="100">
        <f>'[20]Asset Retirements'!V55</f>
        <v>0</v>
      </c>
      <c r="BQ135" s="51">
        <f t="shared" si="243"/>
        <v>0</v>
      </c>
      <c r="BR135" s="51">
        <f t="shared" si="244"/>
        <v>0</v>
      </c>
      <c r="BS135" s="51">
        <f t="shared" si="245"/>
        <v>0</v>
      </c>
      <c r="BT135" s="51">
        <f t="shared" si="246"/>
        <v>0</v>
      </c>
      <c r="BU135" s="51">
        <f t="shared" si="247"/>
        <v>0</v>
      </c>
      <c r="BV135" s="51">
        <f t="shared" si="248"/>
        <v>0</v>
      </c>
      <c r="BW135" s="51">
        <f t="shared" si="249"/>
        <v>0</v>
      </c>
      <c r="BX135" s="51">
        <f t="shared" si="250"/>
        <v>0</v>
      </c>
      <c r="BY135" s="51">
        <f t="shared" si="251"/>
        <v>0</v>
      </c>
      <c r="BZ135" s="51">
        <f t="shared" si="252"/>
        <v>0</v>
      </c>
      <c r="CA135" s="51">
        <f t="shared" si="253"/>
        <v>0</v>
      </c>
      <c r="CB135" s="51">
        <f t="shared" si="254"/>
        <v>0</v>
      </c>
      <c r="CC135" s="51">
        <f t="shared" si="255"/>
        <v>0</v>
      </c>
      <c r="CD135" s="51">
        <f t="shared" si="256"/>
        <v>0</v>
      </c>
      <c r="CE135" s="51">
        <f t="shared" si="257"/>
        <v>0</v>
      </c>
      <c r="CF135" s="51">
        <f t="shared" si="258"/>
        <v>0</v>
      </c>
      <c r="CG135" s="51">
        <f t="shared" si="259"/>
        <v>0</v>
      </c>
      <c r="CH135" s="51">
        <f t="shared" si="260"/>
        <v>0</v>
      </c>
      <c r="CI135" s="51">
        <f t="shared" si="261"/>
        <v>0</v>
      </c>
      <c r="CJ135" s="51">
        <f t="shared" si="262"/>
        <v>0</v>
      </c>
      <c r="CK135" s="51">
        <f t="shared" si="263"/>
        <v>0</v>
      </c>
      <c r="CL135" s="18"/>
      <c r="CM135" s="100">
        <f>'[20]Assset Transfers Adjustments'!Q55</f>
        <v>0</v>
      </c>
      <c r="CN135" s="100">
        <f>'[20]Assset Transfers Adjustments'!R55</f>
        <v>0</v>
      </c>
      <c r="CO135" s="100">
        <f>'[20]Assset Transfers Adjustments'!S55</f>
        <v>0</v>
      </c>
      <c r="CP135" s="100">
        <f>'[20]Assset Transfers Adjustments'!T55</f>
        <v>0</v>
      </c>
      <c r="CQ135" s="100">
        <f>'[20]Assset Transfers Adjustments'!U55</f>
        <v>0</v>
      </c>
      <c r="CR135" s="100">
        <f>'[20]Assset Transfers Adjustments'!V55</f>
        <v>0</v>
      </c>
      <c r="CS135" s="17">
        <v>0</v>
      </c>
      <c r="CT135" s="17">
        <v>0</v>
      </c>
      <c r="CU135" s="17">
        <v>0</v>
      </c>
      <c r="CV135" s="17">
        <v>0</v>
      </c>
      <c r="CW135" s="17">
        <v>0</v>
      </c>
      <c r="CX135" s="17">
        <v>0</v>
      </c>
      <c r="CY135" s="18">
        <v>0</v>
      </c>
      <c r="CZ135" s="18">
        <v>0</v>
      </c>
      <c r="DA135" s="18">
        <v>0</v>
      </c>
      <c r="DB135" s="18">
        <v>0</v>
      </c>
      <c r="DC135" s="18">
        <v>0</v>
      </c>
      <c r="DD135" s="18">
        <v>0</v>
      </c>
      <c r="DE135" s="18">
        <v>0</v>
      </c>
      <c r="DF135" s="18">
        <v>0</v>
      </c>
      <c r="DG135" s="18">
        <v>0</v>
      </c>
      <c r="DH135" s="18">
        <v>0</v>
      </c>
      <c r="DI135" s="18">
        <v>0</v>
      </c>
      <c r="DJ135" s="18">
        <v>0</v>
      </c>
      <c r="DK135" s="18">
        <v>0</v>
      </c>
      <c r="DL135" s="18">
        <v>0</v>
      </c>
      <c r="DM135" s="18">
        <v>0</v>
      </c>
      <c r="DN135" s="18"/>
    </row>
    <row r="136" spans="1:118">
      <c r="A136" s="86">
        <v>36602</v>
      </c>
      <c r="B136" s="26" t="s">
        <v>95</v>
      </c>
      <c r="C136" s="51">
        <f t="shared" si="215"/>
        <v>49001.719999999987</v>
      </c>
      <c r="D136" s="51">
        <f t="shared" si="216"/>
        <v>49001.719999999987</v>
      </c>
      <c r="E136" s="100">
        <f>'[20]Asset End Balances'!P56</f>
        <v>49001.72</v>
      </c>
      <c r="F136" s="51">
        <f t="shared" si="217"/>
        <v>49001.72</v>
      </c>
      <c r="G136" s="51">
        <f t="shared" si="218"/>
        <v>49001.72</v>
      </c>
      <c r="H136" s="51">
        <f t="shared" si="219"/>
        <v>49001.72</v>
      </c>
      <c r="I136" s="51">
        <f t="shared" si="220"/>
        <v>49001.72</v>
      </c>
      <c r="J136" s="51">
        <f t="shared" si="221"/>
        <v>49001.72</v>
      </c>
      <c r="K136" s="51">
        <f t="shared" si="222"/>
        <v>49001.72</v>
      </c>
      <c r="L136" s="51">
        <f t="shared" si="223"/>
        <v>49001.72</v>
      </c>
      <c r="M136" s="51">
        <f t="shared" si="224"/>
        <v>49001.72</v>
      </c>
      <c r="N136" s="51">
        <f t="shared" si="225"/>
        <v>49001.72</v>
      </c>
      <c r="O136" s="51">
        <f t="shared" si="226"/>
        <v>49001.72</v>
      </c>
      <c r="P136" s="51">
        <f t="shared" si="227"/>
        <v>49001.72</v>
      </c>
      <c r="Q136" s="51">
        <f t="shared" si="228"/>
        <v>49001.72</v>
      </c>
      <c r="R136" s="51">
        <f t="shared" si="229"/>
        <v>49001.72</v>
      </c>
      <c r="S136" s="51">
        <f t="shared" si="230"/>
        <v>49001.72</v>
      </c>
      <c r="T136" s="51">
        <f t="shared" si="231"/>
        <v>49001.72</v>
      </c>
      <c r="U136" s="51">
        <f t="shared" si="232"/>
        <v>49001.72</v>
      </c>
      <c r="V136" s="51">
        <f t="shared" si="233"/>
        <v>49001.72</v>
      </c>
      <c r="W136" s="51">
        <f t="shared" si="234"/>
        <v>49001.72</v>
      </c>
      <c r="X136" s="51">
        <f t="shared" si="235"/>
        <v>49001.72</v>
      </c>
      <c r="Y136" s="51">
        <f t="shared" si="236"/>
        <v>49001.72</v>
      </c>
      <c r="Z136" s="51">
        <f t="shared" si="237"/>
        <v>49001.72</v>
      </c>
      <c r="AA136" s="51">
        <f t="shared" si="238"/>
        <v>49001.72</v>
      </c>
      <c r="AB136" s="51">
        <f t="shared" si="239"/>
        <v>49001.72</v>
      </c>
      <c r="AC136" s="51">
        <f t="shared" si="240"/>
        <v>49001.72</v>
      </c>
      <c r="AD136" s="51">
        <f t="shared" si="241"/>
        <v>49001.72</v>
      </c>
      <c r="AE136" s="51">
        <f t="shared" si="242"/>
        <v>49001.72</v>
      </c>
      <c r="AF136" s="51">
        <f t="shared" si="242"/>
        <v>49001.72</v>
      </c>
      <c r="AH136" s="100">
        <f>[20]Additions!Q56</f>
        <v>0</v>
      </c>
      <c r="AI136" s="100">
        <f>[20]Additions!R56</f>
        <v>0</v>
      </c>
      <c r="AJ136" s="100">
        <f>[20]Additions!S56</f>
        <v>0</v>
      </c>
      <c r="AK136" s="100">
        <f>[20]Additions!T56</f>
        <v>0</v>
      </c>
      <c r="AL136" s="100">
        <f>[20]Additions!U56</f>
        <v>0</v>
      </c>
      <c r="AM136" s="100">
        <f>[20]Additions!V56</f>
        <v>0</v>
      </c>
      <c r="AN136" s="93">
        <f>SUM($AH136:$AM136)/SUM($AH$193:$AM$193)*'Capital Spending'!J$12*$AN$1</f>
        <v>0</v>
      </c>
      <c r="AO136" s="93">
        <f>SUM($AH136:$AM136)/SUM($AH$193:$AM$193)*'Capital Spending'!K$12*$AN$1</f>
        <v>0</v>
      </c>
      <c r="AP136" s="93">
        <f>SUM($AH136:$AM136)/SUM($AH$193:$AM$193)*'Capital Spending'!L$12*$AN$1</f>
        <v>0</v>
      </c>
      <c r="AQ136" s="93">
        <f>SUM($AH136:$AM136)/SUM($AH$193:$AM$193)*'Capital Spending'!M$12*$AN$1</f>
        <v>0</v>
      </c>
      <c r="AR136" s="93">
        <f>SUM($AH136:$AM136)/SUM($AH$193:$AM$193)*'Capital Spending'!N$12*$AN$1</f>
        <v>0</v>
      </c>
      <c r="AS136" s="93">
        <f>SUM($AH136:$AM136)/SUM($AH$193:$AM$193)*'Capital Spending'!O$12*$AN$1</f>
        <v>0</v>
      </c>
      <c r="AT136" s="93">
        <f>SUM($AH136:$AM136)/SUM($AH$193:$AM$193)*'Capital Spending'!P$12*$AN$1</f>
        <v>0</v>
      </c>
      <c r="AU136" s="93">
        <f>SUM($AH136:$AM136)/SUM($AH$193:$AM$193)*'Capital Spending'!Q$12*$AN$1</f>
        <v>0</v>
      </c>
      <c r="AV136" s="93">
        <f>SUM($AH136:$AM136)/SUM($AH$193:$AM$193)*'Capital Spending'!R$12*$AN$1</f>
        <v>0</v>
      </c>
      <c r="AW136" s="93">
        <f>SUM($AH136:$AM136)/SUM($AH$193:$AM$193)*'Capital Spending'!S$12*$AN$1</f>
        <v>0</v>
      </c>
      <c r="AX136" s="93">
        <f>SUM($AH136:$AM136)/SUM($AH$193:$AM$193)*'Capital Spending'!T$12*$AN$1</f>
        <v>0</v>
      </c>
      <c r="AY136" s="93">
        <f>SUM($AH136:$AM136)/SUM($AH$193:$AM$193)*'Capital Spending'!U$12*$AN$1</f>
        <v>0</v>
      </c>
      <c r="AZ136" s="93">
        <f>SUM($AH136:$AM136)/SUM($AH$193:$AM$193)*'Capital Spending'!V$12*$AN$1</f>
        <v>0</v>
      </c>
      <c r="BA136" s="93">
        <f>SUM($AH136:$AM136)/SUM($AH$193:$AM$193)*'Capital Spending'!W$12*$AN$1</f>
        <v>0</v>
      </c>
      <c r="BB136" s="93">
        <f>SUM($AH136:$AM136)/SUM($AH$193:$AM$193)*'Capital Spending'!X$12*$AN$1</f>
        <v>0</v>
      </c>
      <c r="BC136" s="93">
        <f>SUM($AH136:$AM136)/SUM($AH$193:$AM$193)*'Capital Spending'!Y$12*$AN$1</f>
        <v>0</v>
      </c>
      <c r="BD136" s="93">
        <f>SUM($AH136:$AM136)/SUM($AH$193:$AM$193)*'Capital Spending'!Z$12*$AN$1</f>
        <v>0</v>
      </c>
      <c r="BE136" s="93">
        <f>SUM($AH136:$AM136)/SUM($AH$193:$AM$193)*'Capital Spending'!AA$12*$AN$1</f>
        <v>0</v>
      </c>
      <c r="BF136" s="93">
        <f>SUM($AH136:$AM136)/SUM($AH$193:$AM$193)*'Capital Spending'!AB$12*$AN$1</f>
        <v>0</v>
      </c>
      <c r="BG136" s="93">
        <f>SUM($AH136:$AM136)/SUM($AH$193:$AM$193)*'Capital Spending'!AC$12*$AN$1</f>
        <v>0</v>
      </c>
      <c r="BH136" s="93">
        <f>SUM($AH136:$AM136)/SUM($AH$193:$AM$193)*'Capital Spending'!AD$12*$AN$1</f>
        <v>0</v>
      </c>
      <c r="BI136" s="18"/>
      <c r="BJ136" s="101">
        <f t="shared" si="264"/>
        <v>0</v>
      </c>
      <c r="BK136" s="100">
        <f>'[20]Asset Retirements'!Q56</f>
        <v>0</v>
      </c>
      <c r="BL136" s="100">
        <f>'[20]Asset Retirements'!R56</f>
        <v>0</v>
      </c>
      <c r="BM136" s="100">
        <f>'[20]Asset Retirements'!S56</f>
        <v>0</v>
      </c>
      <c r="BN136" s="100">
        <f>'[20]Asset Retirements'!T56</f>
        <v>0</v>
      </c>
      <c r="BO136" s="100">
        <f>'[20]Asset Retirements'!U56</f>
        <v>0</v>
      </c>
      <c r="BP136" s="100">
        <f>'[20]Asset Retirements'!V56</f>
        <v>0</v>
      </c>
      <c r="BQ136" s="51">
        <f t="shared" si="243"/>
        <v>0</v>
      </c>
      <c r="BR136" s="51">
        <f t="shared" si="244"/>
        <v>0</v>
      </c>
      <c r="BS136" s="51">
        <f t="shared" si="245"/>
        <v>0</v>
      </c>
      <c r="BT136" s="51">
        <f t="shared" si="246"/>
        <v>0</v>
      </c>
      <c r="BU136" s="51">
        <f t="shared" si="247"/>
        <v>0</v>
      </c>
      <c r="BV136" s="51">
        <f t="shared" si="248"/>
        <v>0</v>
      </c>
      <c r="BW136" s="51">
        <f t="shared" si="249"/>
        <v>0</v>
      </c>
      <c r="BX136" s="51">
        <f t="shared" si="250"/>
        <v>0</v>
      </c>
      <c r="BY136" s="51">
        <f t="shared" si="251"/>
        <v>0</v>
      </c>
      <c r="BZ136" s="51">
        <f t="shared" si="252"/>
        <v>0</v>
      </c>
      <c r="CA136" s="51">
        <f t="shared" si="253"/>
        <v>0</v>
      </c>
      <c r="CB136" s="51">
        <f t="shared" si="254"/>
        <v>0</v>
      </c>
      <c r="CC136" s="51">
        <f t="shared" si="255"/>
        <v>0</v>
      </c>
      <c r="CD136" s="51">
        <f t="shared" si="256"/>
        <v>0</v>
      </c>
      <c r="CE136" s="51">
        <f t="shared" si="257"/>
        <v>0</v>
      </c>
      <c r="CF136" s="51">
        <f t="shared" si="258"/>
        <v>0</v>
      </c>
      <c r="CG136" s="51">
        <f t="shared" si="259"/>
        <v>0</v>
      </c>
      <c r="CH136" s="51">
        <f t="shared" si="260"/>
        <v>0</v>
      </c>
      <c r="CI136" s="51">
        <f t="shared" si="261"/>
        <v>0</v>
      </c>
      <c r="CJ136" s="51">
        <f t="shared" si="262"/>
        <v>0</v>
      </c>
      <c r="CK136" s="51">
        <f t="shared" si="263"/>
        <v>0</v>
      </c>
      <c r="CL136" s="18"/>
      <c r="CM136" s="100">
        <f>'[20]Assset Transfers Adjustments'!Q56</f>
        <v>0</v>
      </c>
      <c r="CN136" s="100">
        <f>'[20]Assset Transfers Adjustments'!R56</f>
        <v>0</v>
      </c>
      <c r="CO136" s="100">
        <f>'[20]Assset Transfers Adjustments'!S56</f>
        <v>0</v>
      </c>
      <c r="CP136" s="100">
        <f>'[20]Assset Transfers Adjustments'!T56</f>
        <v>0</v>
      </c>
      <c r="CQ136" s="100">
        <f>'[20]Assset Transfers Adjustments'!U56</f>
        <v>0</v>
      </c>
      <c r="CR136" s="100">
        <f>'[20]Assset Transfers Adjustments'!V56</f>
        <v>0</v>
      </c>
      <c r="CS136" s="17">
        <v>0</v>
      </c>
      <c r="CT136" s="17">
        <v>0</v>
      </c>
      <c r="CU136" s="17">
        <v>0</v>
      </c>
      <c r="CV136" s="17">
        <v>0</v>
      </c>
      <c r="CW136" s="17">
        <v>0</v>
      </c>
      <c r="CX136" s="17">
        <v>0</v>
      </c>
      <c r="CY136" s="18">
        <v>0</v>
      </c>
      <c r="CZ136" s="18">
        <v>0</v>
      </c>
      <c r="DA136" s="18">
        <v>0</v>
      </c>
      <c r="DB136" s="18">
        <v>0</v>
      </c>
      <c r="DC136" s="18">
        <v>0</v>
      </c>
      <c r="DD136" s="18">
        <v>0</v>
      </c>
      <c r="DE136" s="18">
        <v>0</v>
      </c>
      <c r="DF136" s="18">
        <v>0</v>
      </c>
      <c r="DG136" s="18">
        <v>0</v>
      </c>
      <c r="DH136" s="18">
        <v>0</v>
      </c>
      <c r="DI136" s="18">
        <v>0</v>
      </c>
      <c r="DJ136" s="18">
        <v>0</v>
      </c>
      <c r="DK136" s="18">
        <v>0</v>
      </c>
      <c r="DL136" s="18">
        <v>0</v>
      </c>
      <c r="DM136" s="18">
        <v>0</v>
      </c>
      <c r="DN136" s="18"/>
    </row>
    <row r="137" spans="1:118">
      <c r="A137" s="86">
        <v>36603</v>
      </c>
      <c r="B137" s="26" t="s">
        <v>96</v>
      </c>
      <c r="C137" s="51">
        <f t="shared" si="215"/>
        <v>60826.290000000008</v>
      </c>
      <c r="D137" s="51">
        <f t="shared" si="216"/>
        <v>60826.290000000008</v>
      </c>
      <c r="E137" s="100">
        <f>'[20]Asset End Balances'!P57</f>
        <v>60826.29</v>
      </c>
      <c r="F137" s="51">
        <f t="shared" si="217"/>
        <v>60826.29</v>
      </c>
      <c r="G137" s="51">
        <f t="shared" si="218"/>
        <v>60826.29</v>
      </c>
      <c r="H137" s="51">
        <f t="shared" si="219"/>
        <v>60826.29</v>
      </c>
      <c r="I137" s="51">
        <f t="shared" si="220"/>
        <v>60826.29</v>
      </c>
      <c r="J137" s="51">
        <f t="shared" si="221"/>
        <v>60826.29</v>
      </c>
      <c r="K137" s="51">
        <f t="shared" si="222"/>
        <v>60826.29</v>
      </c>
      <c r="L137" s="51">
        <f t="shared" si="223"/>
        <v>60826.29</v>
      </c>
      <c r="M137" s="51">
        <f t="shared" si="224"/>
        <v>60826.29</v>
      </c>
      <c r="N137" s="51">
        <f t="shared" si="225"/>
        <v>60826.29</v>
      </c>
      <c r="O137" s="51">
        <f t="shared" si="226"/>
        <v>60826.29</v>
      </c>
      <c r="P137" s="51">
        <f t="shared" si="227"/>
        <v>60826.29</v>
      </c>
      <c r="Q137" s="51">
        <f t="shared" si="228"/>
        <v>60826.29</v>
      </c>
      <c r="R137" s="51">
        <f t="shared" si="229"/>
        <v>60826.29</v>
      </c>
      <c r="S137" s="51">
        <f t="shared" si="230"/>
        <v>60826.29</v>
      </c>
      <c r="T137" s="51">
        <f t="shared" si="231"/>
        <v>60826.29</v>
      </c>
      <c r="U137" s="51">
        <f t="shared" si="232"/>
        <v>60826.29</v>
      </c>
      <c r="V137" s="51">
        <f t="shared" si="233"/>
        <v>60826.29</v>
      </c>
      <c r="W137" s="51">
        <f t="shared" si="234"/>
        <v>60826.29</v>
      </c>
      <c r="X137" s="51">
        <f t="shared" si="235"/>
        <v>60826.29</v>
      </c>
      <c r="Y137" s="51">
        <f t="shared" si="236"/>
        <v>60826.29</v>
      </c>
      <c r="Z137" s="51">
        <f t="shared" si="237"/>
        <v>60826.29</v>
      </c>
      <c r="AA137" s="51">
        <f t="shared" si="238"/>
        <v>60826.29</v>
      </c>
      <c r="AB137" s="51">
        <f t="shared" si="239"/>
        <v>60826.29</v>
      </c>
      <c r="AC137" s="51">
        <f t="shared" si="240"/>
        <v>60826.29</v>
      </c>
      <c r="AD137" s="51">
        <f t="shared" si="241"/>
        <v>60826.29</v>
      </c>
      <c r="AE137" s="51">
        <f t="shared" si="242"/>
        <v>60826.29</v>
      </c>
      <c r="AF137" s="51">
        <f t="shared" si="242"/>
        <v>60826.29</v>
      </c>
      <c r="AH137" s="100">
        <f>[20]Additions!Q57</f>
        <v>0</v>
      </c>
      <c r="AI137" s="100">
        <f>[20]Additions!R57</f>
        <v>0</v>
      </c>
      <c r="AJ137" s="100">
        <f>[20]Additions!S57</f>
        <v>0</v>
      </c>
      <c r="AK137" s="100">
        <f>[20]Additions!T57</f>
        <v>0</v>
      </c>
      <c r="AL137" s="100">
        <f>[20]Additions!U57</f>
        <v>0</v>
      </c>
      <c r="AM137" s="100">
        <f>[20]Additions!V57</f>
        <v>0</v>
      </c>
      <c r="AN137" s="93">
        <f>SUM($AH137:$AM137)/SUM($AH$193:$AM$193)*'Capital Spending'!J$12*$AN$1</f>
        <v>0</v>
      </c>
      <c r="AO137" s="93">
        <f>SUM($AH137:$AM137)/SUM($AH$193:$AM$193)*'Capital Spending'!K$12*$AN$1</f>
        <v>0</v>
      </c>
      <c r="AP137" s="93">
        <f>SUM($AH137:$AM137)/SUM($AH$193:$AM$193)*'Capital Spending'!L$12*$AN$1</f>
        <v>0</v>
      </c>
      <c r="AQ137" s="93">
        <f>SUM($AH137:$AM137)/SUM($AH$193:$AM$193)*'Capital Spending'!M$12*$AN$1</f>
        <v>0</v>
      </c>
      <c r="AR137" s="93">
        <f>SUM($AH137:$AM137)/SUM($AH$193:$AM$193)*'Capital Spending'!N$12*$AN$1</f>
        <v>0</v>
      </c>
      <c r="AS137" s="93">
        <f>SUM($AH137:$AM137)/SUM($AH$193:$AM$193)*'Capital Spending'!O$12*$AN$1</f>
        <v>0</v>
      </c>
      <c r="AT137" s="93">
        <f>SUM($AH137:$AM137)/SUM($AH$193:$AM$193)*'Capital Spending'!P$12*$AN$1</f>
        <v>0</v>
      </c>
      <c r="AU137" s="93">
        <f>SUM($AH137:$AM137)/SUM($AH$193:$AM$193)*'Capital Spending'!Q$12*$AN$1</f>
        <v>0</v>
      </c>
      <c r="AV137" s="93">
        <f>SUM($AH137:$AM137)/SUM($AH$193:$AM$193)*'Capital Spending'!R$12*$AN$1</f>
        <v>0</v>
      </c>
      <c r="AW137" s="93">
        <f>SUM($AH137:$AM137)/SUM($AH$193:$AM$193)*'Capital Spending'!S$12*$AN$1</f>
        <v>0</v>
      </c>
      <c r="AX137" s="93">
        <f>SUM($AH137:$AM137)/SUM($AH$193:$AM$193)*'Capital Spending'!T$12*$AN$1</f>
        <v>0</v>
      </c>
      <c r="AY137" s="93">
        <f>SUM($AH137:$AM137)/SUM($AH$193:$AM$193)*'Capital Spending'!U$12*$AN$1</f>
        <v>0</v>
      </c>
      <c r="AZ137" s="93">
        <f>SUM($AH137:$AM137)/SUM($AH$193:$AM$193)*'Capital Spending'!V$12*$AN$1</f>
        <v>0</v>
      </c>
      <c r="BA137" s="93">
        <f>SUM($AH137:$AM137)/SUM($AH$193:$AM$193)*'Capital Spending'!W$12*$AN$1</f>
        <v>0</v>
      </c>
      <c r="BB137" s="93">
        <f>SUM($AH137:$AM137)/SUM($AH$193:$AM$193)*'Capital Spending'!X$12*$AN$1</f>
        <v>0</v>
      </c>
      <c r="BC137" s="93">
        <f>SUM($AH137:$AM137)/SUM($AH$193:$AM$193)*'Capital Spending'!Y$12*$AN$1</f>
        <v>0</v>
      </c>
      <c r="BD137" s="93">
        <f>SUM($AH137:$AM137)/SUM($AH$193:$AM$193)*'Capital Spending'!Z$12*$AN$1</f>
        <v>0</v>
      </c>
      <c r="BE137" s="93">
        <f>SUM($AH137:$AM137)/SUM($AH$193:$AM$193)*'Capital Spending'!AA$12*$AN$1</f>
        <v>0</v>
      </c>
      <c r="BF137" s="93">
        <f>SUM($AH137:$AM137)/SUM($AH$193:$AM$193)*'Capital Spending'!AB$12*$AN$1</f>
        <v>0</v>
      </c>
      <c r="BG137" s="93">
        <f>SUM($AH137:$AM137)/SUM($AH$193:$AM$193)*'Capital Spending'!AC$12*$AN$1</f>
        <v>0</v>
      </c>
      <c r="BH137" s="93">
        <f>SUM($AH137:$AM137)/SUM($AH$193:$AM$193)*'Capital Spending'!AD$12*$AN$1</f>
        <v>0</v>
      </c>
      <c r="BI137" s="18"/>
      <c r="BJ137" s="101">
        <f t="shared" si="264"/>
        <v>0</v>
      </c>
      <c r="BK137" s="100">
        <f>'[20]Asset Retirements'!Q57</f>
        <v>0</v>
      </c>
      <c r="BL137" s="100">
        <f>'[20]Asset Retirements'!R57</f>
        <v>0</v>
      </c>
      <c r="BM137" s="100">
        <f>'[20]Asset Retirements'!S57</f>
        <v>0</v>
      </c>
      <c r="BN137" s="100">
        <f>'[20]Asset Retirements'!T57</f>
        <v>0</v>
      </c>
      <c r="BO137" s="100">
        <f>'[20]Asset Retirements'!U57</f>
        <v>0</v>
      </c>
      <c r="BP137" s="100">
        <f>'[20]Asset Retirements'!V57</f>
        <v>0</v>
      </c>
      <c r="BQ137" s="51">
        <f t="shared" si="243"/>
        <v>0</v>
      </c>
      <c r="BR137" s="51">
        <f t="shared" si="244"/>
        <v>0</v>
      </c>
      <c r="BS137" s="51">
        <f t="shared" si="245"/>
        <v>0</v>
      </c>
      <c r="BT137" s="51">
        <f t="shared" si="246"/>
        <v>0</v>
      </c>
      <c r="BU137" s="51">
        <f t="shared" si="247"/>
        <v>0</v>
      </c>
      <c r="BV137" s="51">
        <f t="shared" si="248"/>
        <v>0</v>
      </c>
      <c r="BW137" s="51">
        <f t="shared" si="249"/>
        <v>0</v>
      </c>
      <c r="BX137" s="51">
        <f t="shared" si="250"/>
        <v>0</v>
      </c>
      <c r="BY137" s="51">
        <f t="shared" si="251"/>
        <v>0</v>
      </c>
      <c r="BZ137" s="51">
        <f t="shared" si="252"/>
        <v>0</v>
      </c>
      <c r="CA137" s="51">
        <f t="shared" si="253"/>
        <v>0</v>
      </c>
      <c r="CB137" s="51">
        <f t="shared" si="254"/>
        <v>0</v>
      </c>
      <c r="CC137" s="51">
        <f t="shared" si="255"/>
        <v>0</v>
      </c>
      <c r="CD137" s="51">
        <f t="shared" si="256"/>
        <v>0</v>
      </c>
      <c r="CE137" s="51">
        <f t="shared" si="257"/>
        <v>0</v>
      </c>
      <c r="CF137" s="51">
        <f t="shared" si="258"/>
        <v>0</v>
      </c>
      <c r="CG137" s="51">
        <f t="shared" si="259"/>
        <v>0</v>
      </c>
      <c r="CH137" s="51">
        <f t="shared" si="260"/>
        <v>0</v>
      </c>
      <c r="CI137" s="51">
        <f t="shared" si="261"/>
        <v>0</v>
      </c>
      <c r="CJ137" s="51">
        <f t="shared" si="262"/>
        <v>0</v>
      </c>
      <c r="CK137" s="51">
        <f t="shared" si="263"/>
        <v>0</v>
      </c>
      <c r="CL137" s="18"/>
      <c r="CM137" s="100">
        <f>'[20]Assset Transfers Adjustments'!Q57</f>
        <v>0</v>
      </c>
      <c r="CN137" s="100">
        <f>'[20]Assset Transfers Adjustments'!R57</f>
        <v>0</v>
      </c>
      <c r="CO137" s="100">
        <f>'[20]Assset Transfers Adjustments'!S57</f>
        <v>0</v>
      </c>
      <c r="CP137" s="100">
        <f>'[20]Assset Transfers Adjustments'!T57</f>
        <v>0</v>
      </c>
      <c r="CQ137" s="100">
        <f>'[20]Assset Transfers Adjustments'!U57</f>
        <v>0</v>
      </c>
      <c r="CR137" s="100">
        <f>'[20]Assset Transfers Adjustments'!V57</f>
        <v>0</v>
      </c>
      <c r="CS137" s="17">
        <v>0</v>
      </c>
      <c r="CT137" s="17">
        <v>0</v>
      </c>
      <c r="CU137" s="17">
        <v>0</v>
      </c>
      <c r="CV137" s="17">
        <v>0</v>
      </c>
      <c r="CW137" s="17">
        <v>0</v>
      </c>
      <c r="CX137" s="17">
        <v>0</v>
      </c>
      <c r="CY137" s="18">
        <v>0</v>
      </c>
      <c r="CZ137" s="18">
        <v>0</v>
      </c>
      <c r="DA137" s="18">
        <v>0</v>
      </c>
      <c r="DB137" s="18">
        <v>0</v>
      </c>
      <c r="DC137" s="18">
        <v>0</v>
      </c>
      <c r="DD137" s="18">
        <v>0</v>
      </c>
      <c r="DE137" s="18">
        <v>0</v>
      </c>
      <c r="DF137" s="18">
        <v>0</v>
      </c>
      <c r="DG137" s="18">
        <v>0</v>
      </c>
      <c r="DH137" s="18">
        <v>0</v>
      </c>
      <c r="DI137" s="18">
        <v>0</v>
      </c>
      <c r="DJ137" s="18">
        <v>0</v>
      </c>
      <c r="DK137" s="18">
        <v>0</v>
      </c>
      <c r="DL137" s="18">
        <v>0</v>
      </c>
      <c r="DM137" s="18">
        <v>0</v>
      </c>
      <c r="DN137" s="18"/>
    </row>
    <row r="138" spans="1:118">
      <c r="A138" s="86">
        <v>36700</v>
      </c>
      <c r="B138" s="26" t="s">
        <v>46</v>
      </c>
      <c r="C138" s="51">
        <f t="shared" si="215"/>
        <v>47232.930000000008</v>
      </c>
      <c r="D138" s="51">
        <f t="shared" si="216"/>
        <v>47232.930000000008</v>
      </c>
      <c r="E138" s="100">
        <f>'[20]Asset End Balances'!P58</f>
        <v>47232.93</v>
      </c>
      <c r="F138" s="51">
        <f t="shared" si="217"/>
        <v>47232.93</v>
      </c>
      <c r="G138" s="51">
        <f t="shared" si="218"/>
        <v>47232.93</v>
      </c>
      <c r="H138" s="51">
        <f t="shared" si="219"/>
        <v>47232.93</v>
      </c>
      <c r="I138" s="51">
        <f t="shared" si="220"/>
        <v>47232.93</v>
      </c>
      <c r="J138" s="51">
        <f t="shared" si="221"/>
        <v>47232.93</v>
      </c>
      <c r="K138" s="51">
        <f t="shared" si="222"/>
        <v>47232.93</v>
      </c>
      <c r="L138" s="51">
        <f t="shared" si="223"/>
        <v>47232.93</v>
      </c>
      <c r="M138" s="51">
        <f t="shared" si="224"/>
        <v>47232.93</v>
      </c>
      <c r="N138" s="51">
        <f t="shared" si="225"/>
        <v>47232.93</v>
      </c>
      <c r="O138" s="51">
        <f t="shared" si="226"/>
        <v>47232.93</v>
      </c>
      <c r="P138" s="51">
        <f t="shared" si="227"/>
        <v>47232.93</v>
      </c>
      <c r="Q138" s="51">
        <f t="shared" si="228"/>
        <v>47232.93</v>
      </c>
      <c r="R138" s="51">
        <f t="shared" si="229"/>
        <v>47232.93</v>
      </c>
      <c r="S138" s="51">
        <f t="shared" si="230"/>
        <v>47232.93</v>
      </c>
      <c r="T138" s="51">
        <f t="shared" si="231"/>
        <v>47232.93</v>
      </c>
      <c r="U138" s="51">
        <f t="shared" si="232"/>
        <v>47232.93</v>
      </c>
      <c r="V138" s="51">
        <f t="shared" si="233"/>
        <v>47232.93</v>
      </c>
      <c r="W138" s="51">
        <f t="shared" si="234"/>
        <v>47232.93</v>
      </c>
      <c r="X138" s="51">
        <f t="shared" si="235"/>
        <v>47232.93</v>
      </c>
      <c r="Y138" s="51">
        <f t="shared" si="236"/>
        <v>47232.93</v>
      </c>
      <c r="Z138" s="51">
        <f t="shared" si="237"/>
        <v>47232.93</v>
      </c>
      <c r="AA138" s="51">
        <f t="shared" si="238"/>
        <v>47232.93</v>
      </c>
      <c r="AB138" s="51">
        <f t="shared" si="239"/>
        <v>47232.93</v>
      </c>
      <c r="AC138" s="51">
        <f t="shared" si="240"/>
        <v>47232.93</v>
      </c>
      <c r="AD138" s="51">
        <f t="shared" si="241"/>
        <v>47232.93</v>
      </c>
      <c r="AE138" s="51">
        <f t="shared" si="242"/>
        <v>47232.93</v>
      </c>
      <c r="AF138" s="51">
        <f t="shared" si="242"/>
        <v>47232.93</v>
      </c>
      <c r="AH138" s="100">
        <f>[20]Additions!Q58</f>
        <v>0</v>
      </c>
      <c r="AI138" s="100">
        <f>[20]Additions!R58</f>
        <v>0</v>
      </c>
      <c r="AJ138" s="100">
        <f>[20]Additions!S58</f>
        <v>0</v>
      </c>
      <c r="AK138" s="100">
        <f>[20]Additions!T58</f>
        <v>0</v>
      </c>
      <c r="AL138" s="100">
        <f>[20]Additions!U58</f>
        <v>0</v>
      </c>
      <c r="AM138" s="100">
        <f>[20]Additions!V58</f>
        <v>0</v>
      </c>
      <c r="AN138" s="93">
        <f>SUM($AH138:$AM138)/SUM($AH$193:$AM$193)*'Capital Spending'!J$12*$AN$1</f>
        <v>0</v>
      </c>
      <c r="AO138" s="93">
        <f>SUM($AH138:$AM138)/SUM($AH$193:$AM$193)*'Capital Spending'!K$12*$AN$1</f>
        <v>0</v>
      </c>
      <c r="AP138" s="93">
        <f>SUM($AH138:$AM138)/SUM($AH$193:$AM$193)*'Capital Spending'!L$12*$AN$1</f>
        <v>0</v>
      </c>
      <c r="AQ138" s="93">
        <f>SUM($AH138:$AM138)/SUM($AH$193:$AM$193)*'Capital Spending'!M$12*$AN$1</f>
        <v>0</v>
      </c>
      <c r="AR138" s="93">
        <f>SUM($AH138:$AM138)/SUM($AH$193:$AM$193)*'Capital Spending'!N$12*$AN$1</f>
        <v>0</v>
      </c>
      <c r="AS138" s="93">
        <f>SUM($AH138:$AM138)/SUM($AH$193:$AM$193)*'Capital Spending'!O$12*$AN$1</f>
        <v>0</v>
      </c>
      <c r="AT138" s="93">
        <f>SUM($AH138:$AM138)/SUM($AH$193:$AM$193)*'Capital Spending'!P$12*$AN$1</f>
        <v>0</v>
      </c>
      <c r="AU138" s="93">
        <f>SUM($AH138:$AM138)/SUM($AH$193:$AM$193)*'Capital Spending'!Q$12*$AN$1</f>
        <v>0</v>
      </c>
      <c r="AV138" s="93">
        <f>SUM($AH138:$AM138)/SUM($AH$193:$AM$193)*'Capital Spending'!R$12*$AN$1</f>
        <v>0</v>
      </c>
      <c r="AW138" s="93">
        <f>SUM($AH138:$AM138)/SUM($AH$193:$AM$193)*'Capital Spending'!S$12*$AN$1</f>
        <v>0</v>
      </c>
      <c r="AX138" s="93">
        <f>SUM($AH138:$AM138)/SUM($AH$193:$AM$193)*'Capital Spending'!T$12*$AN$1</f>
        <v>0</v>
      </c>
      <c r="AY138" s="93">
        <f>SUM($AH138:$AM138)/SUM($AH$193:$AM$193)*'Capital Spending'!U$12*$AN$1</f>
        <v>0</v>
      </c>
      <c r="AZ138" s="93">
        <f>SUM($AH138:$AM138)/SUM($AH$193:$AM$193)*'Capital Spending'!V$12*$AN$1</f>
        <v>0</v>
      </c>
      <c r="BA138" s="93">
        <f>SUM($AH138:$AM138)/SUM($AH$193:$AM$193)*'Capital Spending'!W$12*$AN$1</f>
        <v>0</v>
      </c>
      <c r="BB138" s="93">
        <f>SUM($AH138:$AM138)/SUM($AH$193:$AM$193)*'Capital Spending'!X$12*$AN$1</f>
        <v>0</v>
      </c>
      <c r="BC138" s="93">
        <f>SUM($AH138:$AM138)/SUM($AH$193:$AM$193)*'Capital Spending'!Y$12*$AN$1</f>
        <v>0</v>
      </c>
      <c r="BD138" s="93">
        <f>SUM($AH138:$AM138)/SUM($AH$193:$AM$193)*'Capital Spending'!Z$12*$AN$1</f>
        <v>0</v>
      </c>
      <c r="BE138" s="93">
        <f>SUM($AH138:$AM138)/SUM($AH$193:$AM$193)*'Capital Spending'!AA$12*$AN$1</f>
        <v>0</v>
      </c>
      <c r="BF138" s="93">
        <f>SUM($AH138:$AM138)/SUM($AH$193:$AM$193)*'Capital Spending'!AB$12*$AN$1</f>
        <v>0</v>
      </c>
      <c r="BG138" s="93">
        <f>SUM($AH138:$AM138)/SUM($AH$193:$AM$193)*'Capital Spending'!AC$12*$AN$1</f>
        <v>0</v>
      </c>
      <c r="BH138" s="93">
        <f>SUM($AH138:$AM138)/SUM($AH$193:$AM$193)*'Capital Spending'!AD$12*$AN$1</f>
        <v>0</v>
      </c>
      <c r="BI138" s="18"/>
      <c r="BJ138" s="101">
        <f t="shared" si="264"/>
        <v>0</v>
      </c>
      <c r="BK138" s="100">
        <f>'[20]Asset Retirements'!Q58</f>
        <v>0</v>
      </c>
      <c r="BL138" s="100">
        <f>'[20]Asset Retirements'!R58</f>
        <v>0</v>
      </c>
      <c r="BM138" s="100">
        <f>'[20]Asset Retirements'!S58</f>
        <v>0</v>
      </c>
      <c r="BN138" s="100">
        <f>'[20]Asset Retirements'!T58</f>
        <v>0</v>
      </c>
      <c r="BO138" s="100">
        <f>'[20]Asset Retirements'!U58</f>
        <v>0</v>
      </c>
      <c r="BP138" s="100">
        <f>'[20]Asset Retirements'!V58</f>
        <v>0</v>
      </c>
      <c r="BQ138" s="51">
        <f t="shared" si="243"/>
        <v>0</v>
      </c>
      <c r="BR138" s="51">
        <f t="shared" si="244"/>
        <v>0</v>
      </c>
      <c r="BS138" s="51">
        <f t="shared" si="245"/>
        <v>0</v>
      </c>
      <c r="BT138" s="51">
        <f t="shared" si="246"/>
        <v>0</v>
      </c>
      <c r="BU138" s="51">
        <f t="shared" si="247"/>
        <v>0</v>
      </c>
      <c r="BV138" s="51">
        <f t="shared" si="248"/>
        <v>0</v>
      </c>
      <c r="BW138" s="51">
        <f t="shared" si="249"/>
        <v>0</v>
      </c>
      <c r="BX138" s="51">
        <f t="shared" si="250"/>
        <v>0</v>
      </c>
      <c r="BY138" s="51">
        <f t="shared" si="251"/>
        <v>0</v>
      </c>
      <c r="BZ138" s="51">
        <f t="shared" si="252"/>
        <v>0</v>
      </c>
      <c r="CA138" s="51">
        <f t="shared" si="253"/>
        <v>0</v>
      </c>
      <c r="CB138" s="51">
        <f t="shared" si="254"/>
        <v>0</v>
      </c>
      <c r="CC138" s="51">
        <f t="shared" si="255"/>
        <v>0</v>
      </c>
      <c r="CD138" s="51">
        <f t="shared" si="256"/>
        <v>0</v>
      </c>
      <c r="CE138" s="51">
        <f t="shared" si="257"/>
        <v>0</v>
      </c>
      <c r="CF138" s="51">
        <f t="shared" si="258"/>
        <v>0</v>
      </c>
      <c r="CG138" s="51">
        <f t="shared" si="259"/>
        <v>0</v>
      </c>
      <c r="CH138" s="51">
        <f t="shared" si="260"/>
        <v>0</v>
      </c>
      <c r="CI138" s="51">
        <f t="shared" si="261"/>
        <v>0</v>
      </c>
      <c r="CJ138" s="51">
        <f t="shared" si="262"/>
        <v>0</v>
      </c>
      <c r="CK138" s="51">
        <f t="shared" si="263"/>
        <v>0</v>
      </c>
      <c r="CL138" s="18"/>
      <c r="CM138" s="100">
        <f>'[20]Assset Transfers Adjustments'!Q58</f>
        <v>0</v>
      </c>
      <c r="CN138" s="100">
        <f>'[20]Assset Transfers Adjustments'!R58</f>
        <v>0</v>
      </c>
      <c r="CO138" s="100">
        <f>'[20]Assset Transfers Adjustments'!S58</f>
        <v>0</v>
      </c>
      <c r="CP138" s="100">
        <f>'[20]Assset Transfers Adjustments'!T58</f>
        <v>0</v>
      </c>
      <c r="CQ138" s="100">
        <f>'[20]Assset Transfers Adjustments'!U58</f>
        <v>0</v>
      </c>
      <c r="CR138" s="100">
        <f>'[20]Assset Transfers Adjustments'!V58</f>
        <v>0</v>
      </c>
      <c r="CS138" s="17">
        <v>0</v>
      </c>
      <c r="CT138" s="17">
        <v>0</v>
      </c>
      <c r="CU138" s="17">
        <v>0</v>
      </c>
      <c r="CV138" s="17">
        <v>0</v>
      </c>
      <c r="CW138" s="17">
        <v>0</v>
      </c>
      <c r="CX138" s="17">
        <v>0</v>
      </c>
      <c r="CY138" s="18">
        <v>0</v>
      </c>
      <c r="CZ138" s="18">
        <v>0</v>
      </c>
      <c r="DA138" s="18">
        <v>0</v>
      </c>
      <c r="DB138" s="18">
        <v>0</v>
      </c>
      <c r="DC138" s="18">
        <v>0</v>
      </c>
      <c r="DD138" s="18">
        <v>0</v>
      </c>
      <c r="DE138" s="18">
        <v>0</v>
      </c>
      <c r="DF138" s="18">
        <v>0</v>
      </c>
      <c r="DG138" s="18">
        <v>0</v>
      </c>
      <c r="DH138" s="18">
        <v>0</v>
      </c>
      <c r="DI138" s="18">
        <v>0</v>
      </c>
      <c r="DJ138" s="18">
        <v>0</v>
      </c>
      <c r="DK138" s="18">
        <v>0</v>
      </c>
      <c r="DL138" s="18">
        <v>0</v>
      </c>
      <c r="DM138" s="18">
        <v>0</v>
      </c>
      <c r="DN138" s="18"/>
    </row>
    <row r="139" spans="1:118">
      <c r="A139" s="86">
        <v>36701</v>
      </c>
      <c r="B139" s="26" t="s">
        <v>47</v>
      </c>
      <c r="C139" s="51">
        <f t="shared" si="215"/>
        <v>27828360.870000001</v>
      </c>
      <c r="D139" s="51">
        <f t="shared" si="216"/>
        <v>27828360.870000001</v>
      </c>
      <c r="E139" s="100">
        <f>'[20]Asset End Balances'!P59</f>
        <v>27828360.870000001</v>
      </c>
      <c r="F139" s="51">
        <f t="shared" si="217"/>
        <v>27828360.870000001</v>
      </c>
      <c r="G139" s="51">
        <f t="shared" si="218"/>
        <v>27828360.870000001</v>
      </c>
      <c r="H139" s="51">
        <f t="shared" si="219"/>
        <v>27828360.870000001</v>
      </c>
      <c r="I139" s="51">
        <f t="shared" si="220"/>
        <v>27828360.870000001</v>
      </c>
      <c r="J139" s="51">
        <f t="shared" si="221"/>
        <v>27828360.870000001</v>
      </c>
      <c r="K139" s="51">
        <f t="shared" si="222"/>
        <v>27828360.870000001</v>
      </c>
      <c r="L139" s="51">
        <f t="shared" si="223"/>
        <v>27828360.870000001</v>
      </c>
      <c r="M139" s="51">
        <f t="shared" si="224"/>
        <v>27828360.870000001</v>
      </c>
      <c r="N139" s="51">
        <f t="shared" si="225"/>
        <v>27828360.870000001</v>
      </c>
      <c r="O139" s="51">
        <f t="shared" si="226"/>
        <v>27828360.870000001</v>
      </c>
      <c r="P139" s="51">
        <f t="shared" si="227"/>
        <v>27828360.870000001</v>
      </c>
      <c r="Q139" s="51">
        <f t="shared" si="228"/>
        <v>27828360.870000001</v>
      </c>
      <c r="R139" s="51">
        <f t="shared" si="229"/>
        <v>27828360.870000001</v>
      </c>
      <c r="S139" s="51">
        <f t="shared" si="230"/>
        <v>27828360.870000001</v>
      </c>
      <c r="T139" s="51">
        <f t="shared" si="231"/>
        <v>27828360.870000001</v>
      </c>
      <c r="U139" s="51">
        <f t="shared" si="232"/>
        <v>27828360.870000001</v>
      </c>
      <c r="V139" s="51">
        <f t="shared" si="233"/>
        <v>27828360.870000001</v>
      </c>
      <c r="W139" s="51">
        <f t="shared" si="234"/>
        <v>27828360.870000001</v>
      </c>
      <c r="X139" s="51">
        <f t="shared" si="235"/>
        <v>27828360.870000001</v>
      </c>
      <c r="Y139" s="51">
        <f t="shared" si="236"/>
        <v>27828360.870000001</v>
      </c>
      <c r="Z139" s="51">
        <f t="shared" si="237"/>
        <v>27828360.870000001</v>
      </c>
      <c r="AA139" s="51">
        <f t="shared" si="238"/>
        <v>27828360.870000001</v>
      </c>
      <c r="AB139" s="51">
        <f t="shared" si="239"/>
        <v>27828360.870000001</v>
      </c>
      <c r="AC139" s="51">
        <f t="shared" si="240"/>
        <v>27828360.870000001</v>
      </c>
      <c r="AD139" s="51">
        <f t="shared" si="241"/>
        <v>27828360.870000001</v>
      </c>
      <c r="AE139" s="51">
        <f t="shared" si="242"/>
        <v>27828360.870000001</v>
      </c>
      <c r="AF139" s="51">
        <f t="shared" si="242"/>
        <v>27828360.870000001</v>
      </c>
      <c r="AH139" s="100">
        <f>[20]Additions!Q59</f>
        <v>0</v>
      </c>
      <c r="AI139" s="100">
        <f>[20]Additions!R59</f>
        <v>0</v>
      </c>
      <c r="AJ139" s="100">
        <f>[20]Additions!S59</f>
        <v>0</v>
      </c>
      <c r="AK139" s="100">
        <f>[20]Additions!T59</f>
        <v>0</v>
      </c>
      <c r="AL139" s="100">
        <f>[20]Additions!U59</f>
        <v>0</v>
      </c>
      <c r="AM139" s="100">
        <f>[20]Additions!V59</f>
        <v>0</v>
      </c>
      <c r="AN139" s="93">
        <f>SUM($AH139:$AM139)/SUM($AH$193:$AM$193)*'Capital Spending'!J$12*$AN$1</f>
        <v>0</v>
      </c>
      <c r="AO139" s="93">
        <f>SUM($AH139:$AM139)/SUM($AH$193:$AM$193)*'Capital Spending'!K$12*$AN$1</f>
        <v>0</v>
      </c>
      <c r="AP139" s="93">
        <f>SUM($AH139:$AM139)/SUM($AH$193:$AM$193)*'Capital Spending'!L$12*$AN$1</f>
        <v>0</v>
      </c>
      <c r="AQ139" s="93">
        <f>SUM($AH139:$AM139)/SUM($AH$193:$AM$193)*'Capital Spending'!M$12*$AN$1</f>
        <v>0</v>
      </c>
      <c r="AR139" s="93">
        <f>SUM($AH139:$AM139)/SUM($AH$193:$AM$193)*'Capital Spending'!N$12*$AN$1</f>
        <v>0</v>
      </c>
      <c r="AS139" s="93">
        <f>SUM($AH139:$AM139)/SUM($AH$193:$AM$193)*'Capital Spending'!O$12*$AN$1</f>
        <v>0</v>
      </c>
      <c r="AT139" s="93">
        <f>SUM($AH139:$AM139)/SUM($AH$193:$AM$193)*'Capital Spending'!P$12*$AN$1</f>
        <v>0</v>
      </c>
      <c r="AU139" s="93">
        <f>SUM($AH139:$AM139)/SUM($AH$193:$AM$193)*'Capital Spending'!Q$12*$AN$1</f>
        <v>0</v>
      </c>
      <c r="AV139" s="93">
        <f>SUM($AH139:$AM139)/SUM($AH$193:$AM$193)*'Capital Spending'!R$12*$AN$1</f>
        <v>0</v>
      </c>
      <c r="AW139" s="93">
        <f>SUM($AH139:$AM139)/SUM($AH$193:$AM$193)*'Capital Spending'!S$12*$AN$1</f>
        <v>0</v>
      </c>
      <c r="AX139" s="93">
        <f>SUM($AH139:$AM139)/SUM($AH$193:$AM$193)*'Capital Spending'!T$12*$AN$1</f>
        <v>0</v>
      </c>
      <c r="AY139" s="93">
        <f>SUM($AH139:$AM139)/SUM($AH$193:$AM$193)*'Capital Spending'!U$12*$AN$1</f>
        <v>0</v>
      </c>
      <c r="AZ139" s="93">
        <f>SUM($AH139:$AM139)/SUM($AH$193:$AM$193)*'Capital Spending'!V$12*$AN$1</f>
        <v>0</v>
      </c>
      <c r="BA139" s="93">
        <f>SUM($AH139:$AM139)/SUM($AH$193:$AM$193)*'Capital Spending'!W$12*$AN$1</f>
        <v>0</v>
      </c>
      <c r="BB139" s="93">
        <f>SUM($AH139:$AM139)/SUM($AH$193:$AM$193)*'Capital Spending'!X$12*$AN$1</f>
        <v>0</v>
      </c>
      <c r="BC139" s="93">
        <f>SUM($AH139:$AM139)/SUM($AH$193:$AM$193)*'Capital Spending'!Y$12*$AN$1</f>
        <v>0</v>
      </c>
      <c r="BD139" s="93">
        <f>SUM($AH139:$AM139)/SUM($AH$193:$AM$193)*'Capital Spending'!Z$12*$AN$1</f>
        <v>0</v>
      </c>
      <c r="BE139" s="93">
        <f>SUM($AH139:$AM139)/SUM($AH$193:$AM$193)*'Capital Spending'!AA$12*$AN$1</f>
        <v>0</v>
      </c>
      <c r="BF139" s="93">
        <f>SUM($AH139:$AM139)/SUM($AH$193:$AM$193)*'Capital Spending'!AB$12*$AN$1</f>
        <v>0</v>
      </c>
      <c r="BG139" s="93">
        <f>SUM($AH139:$AM139)/SUM($AH$193:$AM$193)*'Capital Spending'!AC$12*$AN$1</f>
        <v>0</v>
      </c>
      <c r="BH139" s="93">
        <f>SUM($AH139:$AM139)/SUM($AH$193:$AM$193)*'Capital Spending'!AD$12*$AN$1</f>
        <v>0</v>
      </c>
      <c r="BI139" s="18"/>
      <c r="BJ139" s="101">
        <f t="shared" si="264"/>
        <v>0</v>
      </c>
      <c r="BK139" s="100">
        <f>'[20]Asset Retirements'!Q59</f>
        <v>0</v>
      </c>
      <c r="BL139" s="100">
        <f>'[20]Asset Retirements'!R59</f>
        <v>0</v>
      </c>
      <c r="BM139" s="100">
        <f>'[20]Asset Retirements'!S59</f>
        <v>0</v>
      </c>
      <c r="BN139" s="100">
        <f>'[20]Asset Retirements'!T59</f>
        <v>0</v>
      </c>
      <c r="BO139" s="100">
        <f>'[20]Asset Retirements'!U59</f>
        <v>0</v>
      </c>
      <c r="BP139" s="100">
        <f>'[20]Asset Retirements'!V59</f>
        <v>0</v>
      </c>
      <c r="BQ139" s="51">
        <f t="shared" si="243"/>
        <v>0</v>
      </c>
      <c r="BR139" s="51">
        <f t="shared" si="244"/>
        <v>0</v>
      </c>
      <c r="BS139" s="51">
        <f t="shared" si="245"/>
        <v>0</v>
      </c>
      <c r="BT139" s="51">
        <f t="shared" si="246"/>
        <v>0</v>
      </c>
      <c r="BU139" s="51">
        <f t="shared" si="247"/>
        <v>0</v>
      </c>
      <c r="BV139" s="51">
        <f t="shared" si="248"/>
        <v>0</v>
      </c>
      <c r="BW139" s="51">
        <f t="shared" si="249"/>
        <v>0</v>
      </c>
      <c r="BX139" s="51">
        <f t="shared" si="250"/>
        <v>0</v>
      </c>
      <c r="BY139" s="51">
        <f t="shared" si="251"/>
        <v>0</v>
      </c>
      <c r="BZ139" s="51">
        <f t="shared" si="252"/>
        <v>0</v>
      </c>
      <c r="CA139" s="51">
        <f t="shared" si="253"/>
        <v>0</v>
      </c>
      <c r="CB139" s="51">
        <f t="shared" si="254"/>
        <v>0</v>
      </c>
      <c r="CC139" s="51">
        <f t="shared" si="255"/>
        <v>0</v>
      </c>
      <c r="CD139" s="51">
        <f t="shared" si="256"/>
        <v>0</v>
      </c>
      <c r="CE139" s="51">
        <f t="shared" si="257"/>
        <v>0</v>
      </c>
      <c r="CF139" s="51">
        <f t="shared" si="258"/>
        <v>0</v>
      </c>
      <c r="CG139" s="51">
        <f t="shared" si="259"/>
        <v>0</v>
      </c>
      <c r="CH139" s="51">
        <f t="shared" si="260"/>
        <v>0</v>
      </c>
      <c r="CI139" s="51">
        <f t="shared" si="261"/>
        <v>0</v>
      </c>
      <c r="CJ139" s="51">
        <f t="shared" si="262"/>
        <v>0</v>
      </c>
      <c r="CK139" s="51">
        <f t="shared" si="263"/>
        <v>0</v>
      </c>
      <c r="CL139" s="18"/>
      <c r="CM139" s="100">
        <f>'[20]Assset Transfers Adjustments'!Q59</f>
        <v>0</v>
      </c>
      <c r="CN139" s="100">
        <f>'[20]Assset Transfers Adjustments'!R59</f>
        <v>0</v>
      </c>
      <c r="CO139" s="100">
        <f>'[20]Assset Transfers Adjustments'!S59</f>
        <v>0</v>
      </c>
      <c r="CP139" s="100">
        <f>'[20]Assset Transfers Adjustments'!T59</f>
        <v>0</v>
      </c>
      <c r="CQ139" s="100">
        <f>'[20]Assset Transfers Adjustments'!U59</f>
        <v>0</v>
      </c>
      <c r="CR139" s="100">
        <f>'[20]Assset Transfers Adjustments'!V59</f>
        <v>0</v>
      </c>
      <c r="CS139" s="17">
        <v>0</v>
      </c>
      <c r="CT139" s="17">
        <v>0</v>
      </c>
      <c r="CU139" s="17">
        <v>0</v>
      </c>
      <c r="CV139" s="17">
        <v>0</v>
      </c>
      <c r="CW139" s="17">
        <v>0</v>
      </c>
      <c r="CX139" s="17">
        <v>0</v>
      </c>
      <c r="CY139" s="18">
        <v>0</v>
      </c>
      <c r="CZ139" s="18">
        <v>0</v>
      </c>
      <c r="DA139" s="18">
        <v>0</v>
      </c>
      <c r="DB139" s="18">
        <v>0</v>
      </c>
      <c r="DC139" s="18">
        <v>0</v>
      </c>
      <c r="DD139" s="18">
        <v>0</v>
      </c>
      <c r="DE139" s="18">
        <v>0</v>
      </c>
      <c r="DF139" s="18">
        <v>0</v>
      </c>
      <c r="DG139" s="18">
        <v>0</v>
      </c>
      <c r="DH139" s="18">
        <v>0</v>
      </c>
      <c r="DI139" s="18">
        <v>0</v>
      </c>
      <c r="DJ139" s="18">
        <v>0</v>
      </c>
      <c r="DK139" s="18">
        <v>0</v>
      </c>
      <c r="DL139" s="18">
        <v>0</v>
      </c>
      <c r="DM139" s="18">
        <v>0</v>
      </c>
      <c r="DN139" s="18"/>
    </row>
    <row r="140" spans="1:118">
      <c r="A140" s="87">
        <v>36703</v>
      </c>
      <c r="B140" s="196" t="s">
        <v>181</v>
      </c>
      <c r="C140" s="98">
        <f t="shared" ref="C140" si="265">SUM(E140:Q140)/13</f>
        <v>51177.42</v>
      </c>
      <c r="D140" s="98">
        <f t="shared" ref="D140" si="266">SUM(T140:AF140)/13</f>
        <v>51177.42</v>
      </c>
      <c r="E140" s="100">
        <f>'[20]Asset End Balances'!P60</f>
        <v>51177.42</v>
      </c>
      <c r="F140" s="51">
        <f t="shared" si="217"/>
        <v>51177.42</v>
      </c>
      <c r="G140" s="51">
        <f t="shared" si="218"/>
        <v>51177.42</v>
      </c>
      <c r="H140" s="51">
        <f t="shared" si="219"/>
        <v>51177.42</v>
      </c>
      <c r="I140" s="51">
        <f t="shared" si="220"/>
        <v>51177.42</v>
      </c>
      <c r="J140" s="51">
        <f t="shared" si="221"/>
        <v>51177.42</v>
      </c>
      <c r="K140" s="51">
        <f t="shared" si="222"/>
        <v>51177.42</v>
      </c>
      <c r="L140" s="51">
        <f t="shared" si="223"/>
        <v>51177.42</v>
      </c>
      <c r="M140" s="51">
        <f t="shared" si="224"/>
        <v>51177.42</v>
      </c>
      <c r="N140" s="51">
        <f t="shared" si="225"/>
        <v>51177.42</v>
      </c>
      <c r="O140" s="51">
        <f t="shared" si="226"/>
        <v>51177.42</v>
      </c>
      <c r="P140" s="51">
        <f t="shared" si="227"/>
        <v>51177.42</v>
      </c>
      <c r="Q140" s="51">
        <f t="shared" si="228"/>
        <v>51177.42</v>
      </c>
      <c r="R140" s="51">
        <f t="shared" si="229"/>
        <v>51177.42</v>
      </c>
      <c r="S140" s="51">
        <f t="shared" si="230"/>
        <v>51177.42</v>
      </c>
      <c r="T140" s="51">
        <f t="shared" si="231"/>
        <v>51177.42</v>
      </c>
      <c r="U140" s="51">
        <f t="shared" si="232"/>
        <v>51177.42</v>
      </c>
      <c r="V140" s="51">
        <f t="shared" si="233"/>
        <v>51177.42</v>
      </c>
      <c r="W140" s="51">
        <f t="shared" si="234"/>
        <v>51177.42</v>
      </c>
      <c r="X140" s="51">
        <f t="shared" si="235"/>
        <v>51177.42</v>
      </c>
      <c r="Y140" s="51">
        <f t="shared" si="236"/>
        <v>51177.42</v>
      </c>
      <c r="Z140" s="51">
        <f t="shared" si="237"/>
        <v>51177.42</v>
      </c>
      <c r="AA140" s="51">
        <f t="shared" si="238"/>
        <v>51177.42</v>
      </c>
      <c r="AB140" s="51">
        <f t="shared" si="239"/>
        <v>51177.42</v>
      </c>
      <c r="AC140" s="51">
        <f t="shared" si="240"/>
        <v>51177.42</v>
      </c>
      <c r="AD140" s="51">
        <f t="shared" si="241"/>
        <v>51177.42</v>
      </c>
      <c r="AE140" s="51">
        <f t="shared" si="242"/>
        <v>51177.42</v>
      </c>
      <c r="AF140" s="51">
        <f t="shared" si="242"/>
        <v>51177.42</v>
      </c>
      <c r="AH140" s="100">
        <f>[20]Additions!Q60</f>
        <v>0</v>
      </c>
      <c r="AI140" s="100">
        <f>[20]Additions!R60</f>
        <v>0</v>
      </c>
      <c r="AJ140" s="100">
        <f>[20]Additions!S60</f>
        <v>0</v>
      </c>
      <c r="AK140" s="100">
        <f>[20]Additions!T60</f>
        <v>0</v>
      </c>
      <c r="AL140" s="100">
        <f>[20]Additions!U60</f>
        <v>0</v>
      </c>
      <c r="AM140" s="100">
        <f>[20]Additions!V60</f>
        <v>0</v>
      </c>
      <c r="AN140" s="93">
        <f>SUM($AH140:$AM140)/SUM($AH$193:$AM$193)*'Capital Spending'!J$12*$AN$1</f>
        <v>0</v>
      </c>
      <c r="AO140" s="93">
        <f>SUM($AH140:$AM140)/SUM($AH$193:$AM$193)*'Capital Spending'!K$12*$AN$1</f>
        <v>0</v>
      </c>
      <c r="AP140" s="93">
        <f>SUM($AH140:$AM140)/SUM($AH$193:$AM$193)*'Capital Spending'!L$12*$AN$1</f>
        <v>0</v>
      </c>
      <c r="AQ140" s="93">
        <f>SUM($AH140:$AM140)/SUM($AH$193:$AM$193)*'Capital Spending'!M$12*$AN$1</f>
        <v>0</v>
      </c>
      <c r="AR140" s="93">
        <f>SUM($AH140:$AM140)/SUM($AH$193:$AM$193)*'Capital Spending'!N$12*$AN$1</f>
        <v>0</v>
      </c>
      <c r="AS140" s="93">
        <f>SUM($AH140:$AM140)/SUM($AH$193:$AM$193)*'Capital Spending'!O$12*$AN$1</f>
        <v>0</v>
      </c>
      <c r="AT140" s="93">
        <f>SUM($AH140:$AM140)/SUM($AH$193:$AM$193)*'Capital Spending'!P$12*$AN$1</f>
        <v>0</v>
      </c>
      <c r="AU140" s="93">
        <f>SUM($AH140:$AM140)/SUM($AH$193:$AM$193)*'Capital Spending'!Q$12*$AN$1</f>
        <v>0</v>
      </c>
      <c r="AV140" s="93">
        <f>SUM($AH140:$AM140)/SUM($AH$193:$AM$193)*'Capital Spending'!R$12*$AN$1</f>
        <v>0</v>
      </c>
      <c r="AW140" s="93">
        <f>SUM($AH140:$AM140)/SUM($AH$193:$AM$193)*'Capital Spending'!S$12*$AN$1</f>
        <v>0</v>
      </c>
      <c r="AX140" s="93">
        <f>SUM($AH140:$AM140)/SUM($AH$193:$AM$193)*'Capital Spending'!T$12*$AN$1</f>
        <v>0</v>
      </c>
      <c r="AY140" s="93">
        <f>SUM($AH140:$AM140)/SUM($AH$193:$AM$193)*'Capital Spending'!U$12*$AN$1</f>
        <v>0</v>
      </c>
      <c r="AZ140" s="93">
        <f>SUM($AH140:$AM140)/SUM($AH$193:$AM$193)*'Capital Spending'!V$12*$AN$1</f>
        <v>0</v>
      </c>
      <c r="BA140" s="93">
        <f>SUM($AH140:$AM140)/SUM($AH$193:$AM$193)*'Capital Spending'!W$12*$AN$1</f>
        <v>0</v>
      </c>
      <c r="BB140" s="93">
        <f>SUM($AH140:$AM140)/SUM($AH$193:$AM$193)*'Capital Spending'!X$12*$AN$1</f>
        <v>0</v>
      </c>
      <c r="BC140" s="93">
        <f>SUM($AH140:$AM140)/SUM($AH$193:$AM$193)*'Capital Spending'!Y$12*$AN$1</f>
        <v>0</v>
      </c>
      <c r="BD140" s="93">
        <f>SUM($AH140:$AM140)/SUM($AH$193:$AM$193)*'Capital Spending'!Z$12*$AN$1</f>
        <v>0</v>
      </c>
      <c r="BE140" s="93">
        <f>SUM($AH140:$AM140)/SUM($AH$193:$AM$193)*'Capital Spending'!AA$12*$AN$1</f>
        <v>0</v>
      </c>
      <c r="BF140" s="93">
        <f>SUM($AH140:$AM140)/SUM($AH$193:$AM$193)*'Capital Spending'!AB$12*$AN$1</f>
        <v>0</v>
      </c>
      <c r="BG140" s="93">
        <f>SUM($AH140:$AM140)/SUM($AH$193:$AM$193)*'Capital Spending'!AC$12*$AN$1</f>
        <v>0</v>
      </c>
      <c r="BH140" s="93">
        <f>SUM($AH140:$AM140)/SUM($AH$193:$AM$193)*'Capital Spending'!AD$12*$AN$1</f>
        <v>0</v>
      </c>
      <c r="BI140" s="18"/>
      <c r="BJ140" s="101">
        <f t="shared" si="264"/>
        <v>0</v>
      </c>
      <c r="BK140" s="100">
        <f>'[20]Asset Retirements'!Q60</f>
        <v>0</v>
      </c>
      <c r="BL140" s="100">
        <f>'[20]Asset Retirements'!R60</f>
        <v>0</v>
      </c>
      <c r="BM140" s="100">
        <f>'[20]Asset Retirements'!S60</f>
        <v>0</v>
      </c>
      <c r="BN140" s="100">
        <f>'[20]Asset Retirements'!T60</f>
        <v>0</v>
      </c>
      <c r="BO140" s="100">
        <f>'[20]Asset Retirements'!U60</f>
        <v>0</v>
      </c>
      <c r="BP140" s="100">
        <f>'[20]Asset Retirements'!V60</f>
        <v>0</v>
      </c>
      <c r="BQ140" s="51">
        <f t="shared" si="243"/>
        <v>0</v>
      </c>
      <c r="BR140" s="51">
        <f t="shared" ref="BR140" si="267">$BJ140*AO140</f>
        <v>0</v>
      </c>
      <c r="BS140" s="51">
        <f t="shared" ref="BS140" si="268">$BJ140*AP140</f>
        <v>0</v>
      </c>
      <c r="BT140" s="51">
        <f t="shared" ref="BT140" si="269">$BJ140*AQ140</f>
        <v>0</v>
      </c>
      <c r="BU140" s="51">
        <f t="shared" ref="BU140" si="270">$BJ140*AR140</f>
        <v>0</v>
      </c>
      <c r="BV140" s="51">
        <f t="shared" ref="BV140" si="271">$BJ140*AS140</f>
        <v>0</v>
      </c>
      <c r="BW140" s="51">
        <f t="shared" ref="BW140" si="272">$BJ140*AT140</f>
        <v>0</v>
      </c>
      <c r="BX140" s="51">
        <f t="shared" ref="BX140" si="273">$BJ140*AU140</f>
        <v>0</v>
      </c>
      <c r="BY140" s="51">
        <f t="shared" ref="BY140" si="274">$BJ140*AV140</f>
        <v>0</v>
      </c>
      <c r="BZ140" s="51">
        <f t="shared" ref="BZ140" si="275">$BJ140*AW140</f>
        <v>0</v>
      </c>
      <c r="CA140" s="51">
        <f t="shared" ref="CA140" si="276">$BJ140*AX140</f>
        <v>0</v>
      </c>
      <c r="CB140" s="51">
        <f t="shared" ref="CB140" si="277">$BJ140*AY140</f>
        <v>0</v>
      </c>
      <c r="CC140" s="51">
        <f t="shared" ref="CC140" si="278">$BJ140*AZ140</f>
        <v>0</v>
      </c>
      <c r="CD140" s="51">
        <f t="shared" ref="CD140" si="279">$BJ140*BA140</f>
        <v>0</v>
      </c>
      <c r="CE140" s="51">
        <f t="shared" ref="CE140" si="280">$BJ140*BB140</f>
        <v>0</v>
      </c>
      <c r="CF140" s="51">
        <f t="shared" ref="CF140" si="281">$BJ140*BC140</f>
        <v>0</v>
      </c>
      <c r="CG140" s="51">
        <f t="shared" ref="CG140" si="282">$BJ140*BD140</f>
        <v>0</v>
      </c>
      <c r="CH140" s="51">
        <f t="shared" ref="CH140" si="283">$BJ140*BE140</f>
        <v>0</v>
      </c>
      <c r="CI140" s="51">
        <f t="shared" ref="CI140" si="284">$BJ140*BF140</f>
        <v>0</v>
      </c>
      <c r="CJ140" s="51">
        <f t="shared" ref="CJ140" si="285">$BJ140*BG140</f>
        <v>0</v>
      </c>
      <c r="CK140" s="51">
        <f t="shared" ref="CK140" si="286">$BJ140*BH140</f>
        <v>0</v>
      </c>
      <c r="CL140" s="18"/>
      <c r="CM140" s="100">
        <f>'[20]Assset Transfers Adjustments'!Q60</f>
        <v>0</v>
      </c>
      <c r="CN140" s="100">
        <f>'[20]Assset Transfers Adjustments'!R60</f>
        <v>0</v>
      </c>
      <c r="CO140" s="100">
        <f>'[20]Assset Transfers Adjustments'!S60</f>
        <v>0</v>
      </c>
      <c r="CP140" s="100">
        <f>'[20]Assset Transfers Adjustments'!T60</f>
        <v>0</v>
      </c>
      <c r="CQ140" s="100">
        <f>'[20]Assset Transfers Adjustments'!U60</f>
        <v>0</v>
      </c>
      <c r="CR140" s="100">
        <f>'[20]Assset Transfers Adjustments'!V60</f>
        <v>0</v>
      </c>
      <c r="CS140" s="17">
        <v>0</v>
      </c>
      <c r="CT140" s="17">
        <v>0</v>
      </c>
      <c r="CU140" s="17">
        <v>0</v>
      </c>
      <c r="CV140" s="17">
        <v>0</v>
      </c>
      <c r="CW140" s="17">
        <v>0</v>
      </c>
      <c r="CX140" s="17">
        <v>0</v>
      </c>
      <c r="CY140" s="18">
        <v>0</v>
      </c>
      <c r="CZ140" s="18">
        <v>0</v>
      </c>
      <c r="DA140" s="18">
        <v>0</v>
      </c>
      <c r="DB140" s="18">
        <v>0</v>
      </c>
      <c r="DC140" s="18">
        <v>0</v>
      </c>
      <c r="DD140" s="18">
        <v>0</v>
      </c>
      <c r="DE140" s="18">
        <v>0</v>
      </c>
      <c r="DF140" s="18">
        <v>0</v>
      </c>
      <c r="DG140" s="18">
        <v>0</v>
      </c>
      <c r="DH140" s="18">
        <v>0</v>
      </c>
      <c r="DI140" s="18">
        <v>0</v>
      </c>
      <c r="DJ140" s="18">
        <v>0</v>
      </c>
      <c r="DK140" s="18">
        <v>0</v>
      </c>
      <c r="DL140" s="18">
        <v>0</v>
      </c>
      <c r="DM140" s="18">
        <v>0</v>
      </c>
      <c r="DN140" s="18"/>
    </row>
    <row r="141" spans="1:118">
      <c r="A141" s="86">
        <v>36900</v>
      </c>
      <c r="B141" s="26" t="s">
        <v>48</v>
      </c>
      <c r="C141" s="51">
        <f t="shared" si="215"/>
        <v>1999587.3900000004</v>
      </c>
      <c r="D141" s="51">
        <f t="shared" si="216"/>
        <v>1999587.3900000004</v>
      </c>
      <c r="E141" s="100">
        <f>'[20]Asset End Balances'!P61</f>
        <v>1999587.39</v>
      </c>
      <c r="F141" s="51">
        <f t="shared" si="217"/>
        <v>1999587.39</v>
      </c>
      <c r="G141" s="51">
        <f t="shared" si="218"/>
        <v>1999587.39</v>
      </c>
      <c r="H141" s="51">
        <f t="shared" si="219"/>
        <v>1999587.39</v>
      </c>
      <c r="I141" s="51">
        <f t="shared" si="220"/>
        <v>1999587.39</v>
      </c>
      <c r="J141" s="51">
        <f t="shared" si="221"/>
        <v>1999587.39</v>
      </c>
      <c r="K141" s="51">
        <f t="shared" si="222"/>
        <v>1999587.39</v>
      </c>
      <c r="L141" s="51">
        <f t="shared" si="223"/>
        <v>1999587.39</v>
      </c>
      <c r="M141" s="51">
        <f t="shared" si="224"/>
        <v>1999587.39</v>
      </c>
      <c r="N141" s="51">
        <f t="shared" si="225"/>
        <v>1999587.39</v>
      </c>
      <c r="O141" s="51">
        <f t="shared" si="226"/>
        <v>1999587.39</v>
      </c>
      <c r="P141" s="51">
        <f t="shared" si="227"/>
        <v>1999587.39</v>
      </c>
      <c r="Q141" s="51">
        <f t="shared" si="228"/>
        <v>1999587.39</v>
      </c>
      <c r="R141" s="51">
        <f t="shared" si="229"/>
        <v>1999587.39</v>
      </c>
      <c r="S141" s="51">
        <f t="shared" si="230"/>
        <v>1999587.39</v>
      </c>
      <c r="T141" s="51">
        <f t="shared" si="231"/>
        <v>1999587.39</v>
      </c>
      <c r="U141" s="51">
        <f t="shared" si="232"/>
        <v>1999587.39</v>
      </c>
      <c r="V141" s="51">
        <f t="shared" si="233"/>
        <v>1999587.39</v>
      </c>
      <c r="W141" s="51">
        <f t="shared" si="234"/>
        <v>1999587.39</v>
      </c>
      <c r="X141" s="51">
        <f t="shared" si="235"/>
        <v>1999587.39</v>
      </c>
      <c r="Y141" s="51">
        <f t="shared" si="236"/>
        <v>1999587.39</v>
      </c>
      <c r="Z141" s="51">
        <f t="shared" si="237"/>
        <v>1999587.39</v>
      </c>
      <c r="AA141" s="51">
        <f t="shared" si="238"/>
        <v>1999587.39</v>
      </c>
      <c r="AB141" s="51">
        <f t="shared" si="239"/>
        <v>1999587.39</v>
      </c>
      <c r="AC141" s="51">
        <f t="shared" si="240"/>
        <v>1999587.39</v>
      </c>
      <c r="AD141" s="51">
        <f t="shared" si="241"/>
        <v>1999587.39</v>
      </c>
      <c r="AE141" s="51">
        <f t="shared" si="242"/>
        <v>1999587.39</v>
      </c>
      <c r="AF141" s="51">
        <f t="shared" si="242"/>
        <v>1999587.39</v>
      </c>
      <c r="AH141" s="100">
        <f>[20]Additions!Q61</f>
        <v>0</v>
      </c>
      <c r="AI141" s="100">
        <f>[20]Additions!R61</f>
        <v>0</v>
      </c>
      <c r="AJ141" s="100">
        <f>[20]Additions!S61</f>
        <v>0</v>
      </c>
      <c r="AK141" s="100">
        <f>[20]Additions!T61</f>
        <v>0</v>
      </c>
      <c r="AL141" s="100">
        <f>[20]Additions!U61</f>
        <v>0</v>
      </c>
      <c r="AM141" s="100">
        <f>[20]Additions!V61</f>
        <v>0</v>
      </c>
      <c r="AN141" s="93">
        <f>SUM($AH141:$AM141)/SUM($AH$193:$AM$193)*'Capital Spending'!J$12*$AN$1</f>
        <v>0</v>
      </c>
      <c r="AO141" s="93">
        <f>SUM($AH141:$AM141)/SUM($AH$193:$AM$193)*'Capital Spending'!K$12*$AN$1</f>
        <v>0</v>
      </c>
      <c r="AP141" s="93">
        <f>SUM($AH141:$AM141)/SUM($AH$193:$AM$193)*'Capital Spending'!L$12*$AN$1</f>
        <v>0</v>
      </c>
      <c r="AQ141" s="93">
        <f>SUM($AH141:$AM141)/SUM($AH$193:$AM$193)*'Capital Spending'!M$12*$AN$1</f>
        <v>0</v>
      </c>
      <c r="AR141" s="93">
        <f>SUM($AH141:$AM141)/SUM($AH$193:$AM$193)*'Capital Spending'!N$12*$AN$1</f>
        <v>0</v>
      </c>
      <c r="AS141" s="93">
        <f>SUM($AH141:$AM141)/SUM($AH$193:$AM$193)*'Capital Spending'!O$12*$AN$1</f>
        <v>0</v>
      </c>
      <c r="AT141" s="93">
        <f>SUM($AH141:$AM141)/SUM($AH$193:$AM$193)*'Capital Spending'!P$12*$AN$1</f>
        <v>0</v>
      </c>
      <c r="AU141" s="93">
        <f>SUM($AH141:$AM141)/SUM($AH$193:$AM$193)*'Capital Spending'!Q$12*$AN$1</f>
        <v>0</v>
      </c>
      <c r="AV141" s="93">
        <f>SUM($AH141:$AM141)/SUM($AH$193:$AM$193)*'Capital Spending'!R$12*$AN$1</f>
        <v>0</v>
      </c>
      <c r="AW141" s="93">
        <f>SUM($AH141:$AM141)/SUM($AH$193:$AM$193)*'Capital Spending'!S$12*$AN$1</f>
        <v>0</v>
      </c>
      <c r="AX141" s="93">
        <f>SUM($AH141:$AM141)/SUM($AH$193:$AM$193)*'Capital Spending'!T$12*$AN$1</f>
        <v>0</v>
      </c>
      <c r="AY141" s="93">
        <f>SUM($AH141:$AM141)/SUM($AH$193:$AM$193)*'Capital Spending'!U$12*$AN$1</f>
        <v>0</v>
      </c>
      <c r="AZ141" s="93">
        <f>SUM($AH141:$AM141)/SUM($AH$193:$AM$193)*'Capital Spending'!V$12*$AN$1</f>
        <v>0</v>
      </c>
      <c r="BA141" s="93">
        <f>SUM($AH141:$AM141)/SUM($AH$193:$AM$193)*'Capital Spending'!W$12*$AN$1</f>
        <v>0</v>
      </c>
      <c r="BB141" s="93">
        <f>SUM($AH141:$AM141)/SUM($AH$193:$AM$193)*'Capital Spending'!X$12*$AN$1</f>
        <v>0</v>
      </c>
      <c r="BC141" s="93">
        <f>SUM($AH141:$AM141)/SUM($AH$193:$AM$193)*'Capital Spending'!Y$12*$AN$1</f>
        <v>0</v>
      </c>
      <c r="BD141" s="93">
        <f>SUM($AH141:$AM141)/SUM($AH$193:$AM$193)*'Capital Spending'!Z$12*$AN$1</f>
        <v>0</v>
      </c>
      <c r="BE141" s="93">
        <f>SUM($AH141:$AM141)/SUM($AH$193:$AM$193)*'Capital Spending'!AA$12*$AN$1</f>
        <v>0</v>
      </c>
      <c r="BF141" s="93">
        <f>SUM($AH141:$AM141)/SUM($AH$193:$AM$193)*'Capital Spending'!AB$12*$AN$1</f>
        <v>0</v>
      </c>
      <c r="BG141" s="93">
        <f>SUM($AH141:$AM141)/SUM($AH$193:$AM$193)*'Capital Spending'!AC$12*$AN$1</f>
        <v>0</v>
      </c>
      <c r="BH141" s="93">
        <f>SUM($AH141:$AM141)/SUM($AH$193:$AM$193)*'Capital Spending'!AD$12*$AN$1</f>
        <v>0</v>
      </c>
      <c r="BI141" s="18"/>
      <c r="BJ141" s="101">
        <f t="shared" si="264"/>
        <v>0</v>
      </c>
      <c r="BK141" s="100">
        <f>'[20]Asset Retirements'!Q61</f>
        <v>0</v>
      </c>
      <c r="BL141" s="100">
        <f>'[20]Asset Retirements'!R61</f>
        <v>0</v>
      </c>
      <c r="BM141" s="100">
        <f>'[20]Asset Retirements'!S61</f>
        <v>0</v>
      </c>
      <c r="BN141" s="100">
        <f>'[20]Asset Retirements'!T61</f>
        <v>0</v>
      </c>
      <c r="BO141" s="100">
        <f>'[20]Asset Retirements'!U61</f>
        <v>0</v>
      </c>
      <c r="BP141" s="100">
        <f>'[20]Asset Retirements'!V61</f>
        <v>0</v>
      </c>
      <c r="BQ141" s="51">
        <f t="shared" si="243"/>
        <v>0</v>
      </c>
      <c r="BR141" s="51">
        <f t="shared" si="244"/>
        <v>0</v>
      </c>
      <c r="BS141" s="51">
        <f t="shared" si="245"/>
        <v>0</v>
      </c>
      <c r="BT141" s="51">
        <f t="shared" si="246"/>
        <v>0</v>
      </c>
      <c r="BU141" s="51">
        <f t="shared" si="247"/>
        <v>0</v>
      </c>
      <c r="BV141" s="51">
        <f t="shared" si="248"/>
        <v>0</v>
      </c>
      <c r="BW141" s="51">
        <f t="shared" si="249"/>
        <v>0</v>
      </c>
      <c r="BX141" s="51">
        <f t="shared" si="250"/>
        <v>0</v>
      </c>
      <c r="BY141" s="51">
        <f t="shared" si="251"/>
        <v>0</v>
      </c>
      <c r="BZ141" s="51">
        <f t="shared" si="252"/>
        <v>0</v>
      </c>
      <c r="CA141" s="51">
        <f t="shared" si="253"/>
        <v>0</v>
      </c>
      <c r="CB141" s="51">
        <f t="shared" si="254"/>
        <v>0</v>
      </c>
      <c r="CC141" s="51">
        <f t="shared" si="255"/>
        <v>0</v>
      </c>
      <c r="CD141" s="51">
        <f t="shared" si="256"/>
        <v>0</v>
      </c>
      <c r="CE141" s="51">
        <f t="shared" si="257"/>
        <v>0</v>
      </c>
      <c r="CF141" s="51">
        <f t="shared" si="258"/>
        <v>0</v>
      </c>
      <c r="CG141" s="51">
        <f t="shared" si="259"/>
        <v>0</v>
      </c>
      <c r="CH141" s="51">
        <f t="shared" si="260"/>
        <v>0</v>
      </c>
      <c r="CI141" s="51">
        <f t="shared" si="261"/>
        <v>0</v>
      </c>
      <c r="CJ141" s="51">
        <f t="shared" si="262"/>
        <v>0</v>
      </c>
      <c r="CK141" s="51">
        <f t="shared" si="263"/>
        <v>0</v>
      </c>
      <c r="CL141" s="18"/>
      <c r="CM141" s="100">
        <f>'[20]Assset Transfers Adjustments'!Q61</f>
        <v>0</v>
      </c>
      <c r="CN141" s="100">
        <f>'[20]Assset Transfers Adjustments'!R61</f>
        <v>0</v>
      </c>
      <c r="CO141" s="100">
        <f>'[20]Assset Transfers Adjustments'!S61</f>
        <v>0</v>
      </c>
      <c r="CP141" s="100">
        <f>'[20]Assset Transfers Adjustments'!T61</f>
        <v>0</v>
      </c>
      <c r="CQ141" s="100">
        <f>'[20]Assset Transfers Adjustments'!U61</f>
        <v>0</v>
      </c>
      <c r="CR141" s="100">
        <f>'[20]Assset Transfers Adjustments'!V61</f>
        <v>0</v>
      </c>
      <c r="CS141" s="17">
        <v>0</v>
      </c>
      <c r="CT141" s="17">
        <v>0</v>
      </c>
      <c r="CU141" s="17">
        <v>0</v>
      </c>
      <c r="CV141" s="17">
        <v>0</v>
      </c>
      <c r="CW141" s="17">
        <v>0</v>
      </c>
      <c r="CX141" s="17">
        <v>0</v>
      </c>
      <c r="CY141" s="18">
        <v>0</v>
      </c>
      <c r="CZ141" s="18">
        <v>0</v>
      </c>
      <c r="DA141" s="18">
        <v>0</v>
      </c>
      <c r="DB141" s="18">
        <v>0</v>
      </c>
      <c r="DC141" s="18">
        <v>0</v>
      </c>
      <c r="DD141" s="18">
        <v>0</v>
      </c>
      <c r="DE141" s="18">
        <v>0</v>
      </c>
      <c r="DF141" s="18">
        <v>0</v>
      </c>
      <c r="DG141" s="18">
        <v>0</v>
      </c>
      <c r="DH141" s="18">
        <v>0</v>
      </c>
      <c r="DI141" s="18">
        <v>0</v>
      </c>
      <c r="DJ141" s="18">
        <v>0</v>
      </c>
      <c r="DK141" s="18">
        <v>0</v>
      </c>
      <c r="DL141" s="18">
        <v>0</v>
      </c>
      <c r="DM141" s="18">
        <v>0</v>
      </c>
      <c r="DN141" s="18"/>
    </row>
    <row r="142" spans="1:118">
      <c r="A142" s="86">
        <v>36901</v>
      </c>
      <c r="B142" s="26" t="s">
        <v>97</v>
      </c>
      <c r="C142" s="51">
        <f t="shared" si="215"/>
        <v>2269499.2899999996</v>
      </c>
      <c r="D142" s="51">
        <f t="shared" si="216"/>
        <v>2269499.2899999996</v>
      </c>
      <c r="E142" s="100">
        <f>'[20]Asset End Balances'!P62</f>
        <v>2269499.29</v>
      </c>
      <c r="F142" s="51">
        <f t="shared" si="217"/>
        <v>2269499.29</v>
      </c>
      <c r="G142" s="51">
        <f t="shared" si="218"/>
        <v>2269499.29</v>
      </c>
      <c r="H142" s="51">
        <f t="shared" si="219"/>
        <v>2269499.29</v>
      </c>
      <c r="I142" s="51">
        <f t="shared" si="220"/>
        <v>2269499.29</v>
      </c>
      <c r="J142" s="51">
        <f t="shared" si="221"/>
        <v>2269499.29</v>
      </c>
      <c r="K142" s="51">
        <f t="shared" si="222"/>
        <v>2269499.29</v>
      </c>
      <c r="L142" s="51">
        <f t="shared" si="223"/>
        <v>2269499.29</v>
      </c>
      <c r="M142" s="51">
        <f t="shared" si="224"/>
        <v>2269499.29</v>
      </c>
      <c r="N142" s="51">
        <f t="shared" si="225"/>
        <v>2269499.29</v>
      </c>
      <c r="O142" s="51">
        <f t="shared" si="226"/>
        <v>2269499.29</v>
      </c>
      <c r="P142" s="51">
        <f t="shared" si="227"/>
        <v>2269499.29</v>
      </c>
      <c r="Q142" s="51">
        <f t="shared" si="228"/>
        <v>2269499.29</v>
      </c>
      <c r="R142" s="51">
        <f t="shared" si="229"/>
        <v>2269499.29</v>
      </c>
      <c r="S142" s="51">
        <f t="shared" si="230"/>
        <v>2269499.29</v>
      </c>
      <c r="T142" s="51">
        <f t="shared" si="231"/>
        <v>2269499.29</v>
      </c>
      <c r="U142" s="51">
        <f t="shared" si="232"/>
        <v>2269499.29</v>
      </c>
      <c r="V142" s="51">
        <f t="shared" si="233"/>
        <v>2269499.29</v>
      </c>
      <c r="W142" s="51">
        <f t="shared" si="234"/>
        <v>2269499.29</v>
      </c>
      <c r="X142" s="51">
        <f t="shared" si="235"/>
        <v>2269499.29</v>
      </c>
      <c r="Y142" s="51">
        <f t="shared" si="236"/>
        <v>2269499.29</v>
      </c>
      <c r="Z142" s="51">
        <f t="shared" si="237"/>
        <v>2269499.29</v>
      </c>
      <c r="AA142" s="51">
        <f t="shared" si="238"/>
        <v>2269499.29</v>
      </c>
      <c r="AB142" s="51">
        <f t="shared" si="239"/>
        <v>2269499.29</v>
      </c>
      <c r="AC142" s="51">
        <f t="shared" si="240"/>
        <v>2269499.29</v>
      </c>
      <c r="AD142" s="51">
        <f t="shared" si="241"/>
        <v>2269499.29</v>
      </c>
      <c r="AE142" s="51">
        <f t="shared" si="242"/>
        <v>2269499.29</v>
      </c>
      <c r="AF142" s="51">
        <f t="shared" si="242"/>
        <v>2269499.29</v>
      </c>
      <c r="AH142" s="100">
        <f>[20]Additions!Q62</f>
        <v>0</v>
      </c>
      <c r="AI142" s="100">
        <f>[20]Additions!R62</f>
        <v>0</v>
      </c>
      <c r="AJ142" s="100">
        <f>[20]Additions!S62</f>
        <v>0</v>
      </c>
      <c r="AK142" s="100">
        <f>[20]Additions!T62</f>
        <v>0</v>
      </c>
      <c r="AL142" s="100">
        <f>[20]Additions!U62</f>
        <v>0</v>
      </c>
      <c r="AM142" s="100">
        <f>[20]Additions!V62</f>
        <v>0</v>
      </c>
      <c r="AN142" s="93">
        <f>SUM($AH142:$AM142)/SUM($AH$193:$AM$193)*'Capital Spending'!J$12*$AN$1</f>
        <v>0</v>
      </c>
      <c r="AO142" s="93">
        <f>SUM($AH142:$AM142)/SUM($AH$193:$AM$193)*'Capital Spending'!K$12*$AN$1</f>
        <v>0</v>
      </c>
      <c r="AP142" s="93">
        <f>SUM($AH142:$AM142)/SUM($AH$193:$AM$193)*'Capital Spending'!L$12*$AN$1</f>
        <v>0</v>
      </c>
      <c r="AQ142" s="93">
        <f>SUM($AH142:$AM142)/SUM($AH$193:$AM$193)*'Capital Spending'!M$12*$AN$1</f>
        <v>0</v>
      </c>
      <c r="AR142" s="93">
        <f>SUM($AH142:$AM142)/SUM($AH$193:$AM$193)*'Capital Spending'!N$12*$AN$1</f>
        <v>0</v>
      </c>
      <c r="AS142" s="93">
        <f>SUM($AH142:$AM142)/SUM($AH$193:$AM$193)*'Capital Spending'!O$12*$AN$1</f>
        <v>0</v>
      </c>
      <c r="AT142" s="93">
        <f>SUM($AH142:$AM142)/SUM($AH$193:$AM$193)*'Capital Spending'!P$12*$AN$1</f>
        <v>0</v>
      </c>
      <c r="AU142" s="93">
        <f>SUM($AH142:$AM142)/SUM($AH$193:$AM$193)*'Capital Spending'!Q$12*$AN$1</f>
        <v>0</v>
      </c>
      <c r="AV142" s="93">
        <f>SUM($AH142:$AM142)/SUM($AH$193:$AM$193)*'Capital Spending'!R$12*$AN$1</f>
        <v>0</v>
      </c>
      <c r="AW142" s="93">
        <f>SUM($AH142:$AM142)/SUM($AH$193:$AM$193)*'Capital Spending'!S$12*$AN$1</f>
        <v>0</v>
      </c>
      <c r="AX142" s="93">
        <f>SUM($AH142:$AM142)/SUM($AH$193:$AM$193)*'Capital Spending'!T$12*$AN$1</f>
        <v>0</v>
      </c>
      <c r="AY142" s="93">
        <f>SUM($AH142:$AM142)/SUM($AH$193:$AM$193)*'Capital Spending'!U$12*$AN$1</f>
        <v>0</v>
      </c>
      <c r="AZ142" s="93">
        <f>SUM($AH142:$AM142)/SUM($AH$193:$AM$193)*'Capital Spending'!V$12*$AN$1</f>
        <v>0</v>
      </c>
      <c r="BA142" s="93">
        <f>SUM($AH142:$AM142)/SUM($AH$193:$AM$193)*'Capital Spending'!W$12*$AN$1</f>
        <v>0</v>
      </c>
      <c r="BB142" s="93">
        <f>SUM($AH142:$AM142)/SUM($AH$193:$AM$193)*'Capital Spending'!X$12*$AN$1</f>
        <v>0</v>
      </c>
      <c r="BC142" s="93">
        <f>SUM($AH142:$AM142)/SUM($AH$193:$AM$193)*'Capital Spending'!Y$12*$AN$1</f>
        <v>0</v>
      </c>
      <c r="BD142" s="93">
        <f>SUM($AH142:$AM142)/SUM($AH$193:$AM$193)*'Capital Spending'!Z$12*$AN$1</f>
        <v>0</v>
      </c>
      <c r="BE142" s="93">
        <f>SUM($AH142:$AM142)/SUM($AH$193:$AM$193)*'Capital Spending'!AA$12*$AN$1</f>
        <v>0</v>
      </c>
      <c r="BF142" s="93">
        <f>SUM($AH142:$AM142)/SUM($AH$193:$AM$193)*'Capital Spending'!AB$12*$AN$1</f>
        <v>0</v>
      </c>
      <c r="BG142" s="93">
        <f>SUM($AH142:$AM142)/SUM($AH$193:$AM$193)*'Capital Spending'!AC$12*$AN$1</f>
        <v>0</v>
      </c>
      <c r="BH142" s="93">
        <f>SUM($AH142:$AM142)/SUM($AH$193:$AM$193)*'Capital Spending'!AD$12*$AN$1</f>
        <v>0</v>
      </c>
      <c r="BI142" s="18"/>
      <c r="BJ142" s="101">
        <f t="shared" si="264"/>
        <v>0</v>
      </c>
      <c r="BK142" s="100">
        <f>'[20]Asset Retirements'!Q62</f>
        <v>0</v>
      </c>
      <c r="BL142" s="100">
        <f>'[20]Asset Retirements'!R62</f>
        <v>0</v>
      </c>
      <c r="BM142" s="100">
        <f>'[20]Asset Retirements'!S62</f>
        <v>0</v>
      </c>
      <c r="BN142" s="100">
        <f>'[20]Asset Retirements'!T62</f>
        <v>0</v>
      </c>
      <c r="BO142" s="100">
        <f>'[20]Asset Retirements'!U62</f>
        <v>0</v>
      </c>
      <c r="BP142" s="100">
        <f>'[20]Asset Retirements'!V62</f>
        <v>0</v>
      </c>
      <c r="BQ142" s="51">
        <f t="shared" si="243"/>
        <v>0</v>
      </c>
      <c r="BR142" s="51">
        <f t="shared" si="244"/>
        <v>0</v>
      </c>
      <c r="BS142" s="51">
        <f t="shared" si="245"/>
        <v>0</v>
      </c>
      <c r="BT142" s="51">
        <f t="shared" si="246"/>
        <v>0</v>
      </c>
      <c r="BU142" s="51">
        <f t="shared" si="247"/>
        <v>0</v>
      </c>
      <c r="BV142" s="51">
        <f t="shared" si="248"/>
        <v>0</v>
      </c>
      <c r="BW142" s="51">
        <f t="shared" si="249"/>
        <v>0</v>
      </c>
      <c r="BX142" s="51">
        <f t="shared" si="250"/>
        <v>0</v>
      </c>
      <c r="BY142" s="51">
        <f t="shared" si="251"/>
        <v>0</v>
      </c>
      <c r="BZ142" s="51">
        <f t="shared" si="252"/>
        <v>0</v>
      </c>
      <c r="CA142" s="51">
        <f t="shared" si="253"/>
        <v>0</v>
      </c>
      <c r="CB142" s="51">
        <f t="shared" si="254"/>
        <v>0</v>
      </c>
      <c r="CC142" s="51">
        <f t="shared" si="255"/>
        <v>0</v>
      </c>
      <c r="CD142" s="51">
        <f t="shared" si="256"/>
        <v>0</v>
      </c>
      <c r="CE142" s="51">
        <f t="shared" si="257"/>
        <v>0</v>
      </c>
      <c r="CF142" s="51">
        <f t="shared" si="258"/>
        <v>0</v>
      </c>
      <c r="CG142" s="51">
        <f t="shared" si="259"/>
        <v>0</v>
      </c>
      <c r="CH142" s="51">
        <f t="shared" si="260"/>
        <v>0</v>
      </c>
      <c r="CI142" s="51">
        <f t="shared" si="261"/>
        <v>0</v>
      </c>
      <c r="CJ142" s="51">
        <f t="shared" si="262"/>
        <v>0</v>
      </c>
      <c r="CK142" s="51">
        <f t="shared" si="263"/>
        <v>0</v>
      </c>
      <c r="CL142" s="18"/>
      <c r="CM142" s="100">
        <f>'[20]Assset Transfers Adjustments'!Q62</f>
        <v>0</v>
      </c>
      <c r="CN142" s="100">
        <f>'[20]Assset Transfers Adjustments'!R62</f>
        <v>0</v>
      </c>
      <c r="CO142" s="100">
        <f>'[20]Assset Transfers Adjustments'!S62</f>
        <v>0</v>
      </c>
      <c r="CP142" s="100">
        <f>'[20]Assset Transfers Adjustments'!T62</f>
        <v>0</v>
      </c>
      <c r="CQ142" s="100">
        <f>'[20]Assset Transfers Adjustments'!U62</f>
        <v>0</v>
      </c>
      <c r="CR142" s="100">
        <f>'[20]Assset Transfers Adjustments'!V62</f>
        <v>0</v>
      </c>
      <c r="CS142" s="17">
        <v>0</v>
      </c>
      <c r="CT142" s="17">
        <v>0</v>
      </c>
      <c r="CU142" s="17">
        <v>0</v>
      </c>
      <c r="CV142" s="17">
        <v>0</v>
      </c>
      <c r="CW142" s="17">
        <v>0</v>
      </c>
      <c r="CX142" s="17">
        <v>0</v>
      </c>
      <c r="CY142" s="18">
        <v>0</v>
      </c>
      <c r="CZ142" s="18">
        <v>0</v>
      </c>
      <c r="DA142" s="18">
        <v>0</v>
      </c>
      <c r="DB142" s="18">
        <v>0</v>
      </c>
      <c r="DC142" s="18">
        <v>0</v>
      </c>
      <c r="DD142" s="18">
        <v>0</v>
      </c>
      <c r="DE142" s="18">
        <v>0</v>
      </c>
      <c r="DF142" s="18">
        <v>0</v>
      </c>
      <c r="DG142" s="18">
        <v>0</v>
      </c>
      <c r="DH142" s="18">
        <v>0</v>
      </c>
      <c r="DI142" s="18">
        <v>0</v>
      </c>
      <c r="DJ142" s="18">
        <v>0</v>
      </c>
      <c r="DK142" s="18">
        <v>0</v>
      </c>
      <c r="DL142" s="18">
        <v>0</v>
      </c>
      <c r="DM142" s="18">
        <v>0</v>
      </c>
      <c r="DN142" s="18"/>
    </row>
    <row r="143" spans="1:118">
      <c r="A143" s="86">
        <v>37400</v>
      </c>
      <c r="B143" s="26" t="s">
        <v>49</v>
      </c>
      <c r="C143" s="51">
        <f t="shared" si="215"/>
        <v>531166.79</v>
      </c>
      <c r="D143" s="51">
        <f t="shared" si="216"/>
        <v>531166.79</v>
      </c>
      <c r="E143" s="100">
        <f>'[20]Asset End Balances'!P63</f>
        <v>531166.79</v>
      </c>
      <c r="F143" s="51">
        <f t="shared" si="217"/>
        <v>531166.79</v>
      </c>
      <c r="G143" s="51">
        <f t="shared" si="218"/>
        <v>531166.79</v>
      </c>
      <c r="H143" s="51">
        <f t="shared" si="219"/>
        <v>531166.79</v>
      </c>
      <c r="I143" s="51">
        <f t="shared" si="220"/>
        <v>531166.79</v>
      </c>
      <c r="J143" s="51">
        <f t="shared" si="221"/>
        <v>531166.79</v>
      </c>
      <c r="K143" s="51">
        <f t="shared" si="222"/>
        <v>531166.79</v>
      </c>
      <c r="L143" s="51">
        <f t="shared" si="223"/>
        <v>531166.79</v>
      </c>
      <c r="M143" s="51">
        <f t="shared" si="224"/>
        <v>531166.79</v>
      </c>
      <c r="N143" s="51">
        <f t="shared" si="225"/>
        <v>531166.79</v>
      </c>
      <c r="O143" s="51">
        <f t="shared" si="226"/>
        <v>531166.79</v>
      </c>
      <c r="P143" s="51">
        <f t="shared" si="227"/>
        <v>531166.79</v>
      </c>
      <c r="Q143" s="51">
        <f t="shared" si="228"/>
        <v>531166.79</v>
      </c>
      <c r="R143" s="51">
        <f t="shared" si="229"/>
        <v>531166.79</v>
      </c>
      <c r="S143" s="51">
        <f t="shared" si="230"/>
        <v>531166.79</v>
      </c>
      <c r="T143" s="51">
        <f t="shared" si="231"/>
        <v>531166.79</v>
      </c>
      <c r="U143" s="51">
        <f t="shared" si="232"/>
        <v>531166.79</v>
      </c>
      <c r="V143" s="51">
        <f t="shared" si="233"/>
        <v>531166.79</v>
      </c>
      <c r="W143" s="51">
        <f t="shared" si="234"/>
        <v>531166.79</v>
      </c>
      <c r="X143" s="51">
        <f t="shared" si="235"/>
        <v>531166.79</v>
      </c>
      <c r="Y143" s="51">
        <f t="shared" si="236"/>
        <v>531166.79</v>
      </c>
      <c r="Z143" s="51">
        <f t="shared" si="237"/>
        <v>531166.79</v>
      </c>
      <c r="AA143" s="51">
        <f t="shared" si="238"/>
        <v>531166.79</v>
      </c>
      <c r="AB143" s="51">
        <f t="shared" si="239"/>
        <v>531166.79</v>
      </c>
      <c r="AC143" s="51">
        <f t="shared" si="240"/>
        <v>531166.79</v>
      </c>
      <c r="AD143" s="51">
        <f t="shared" si="241"/>
        <v>531166.79</v>
      </c>
      <c r="AE143" s="51">
        <f t="shared" si="242"/>
        <v>531166.79</v>
      </c>
      <c r="AF143" s="51">
        <f t="shared" si="242"/>
        <v>531166.79</v>
      </c>
      <c r="AH143" s="100">
        <f>[20]Additions!Q63</f>
        <v>0</v>
      </c>
      <c r="AI143" s="100">
        <f>[20]Additions!R63</f>
        <v>0</v>
      </c>
      <c r="AJ143" s="100">
        <f>[20]Additions!S63</f>
        <v>0</v>
      </c>
      <c r="AK143" s="100">
        <f>[20]Additions!T63</f>
        <v>0</v>
      </c>
      <c r="AL143" s="100">
        <f>[20]Additions!U63</f>
        <v>0</v>
      </c>
      <c r="AM143" s="100">
        <f>[20]Additions!V63</f>
        <v>0</v>
      </c>
      <c r="AN143" s="93">
        <f>SUM($AH143:$AM143)/SUM($AH$193:$AM$193)*'Capital Spending'!J$12*$AN$1</f>
        <v>0</v>
      </c>
      <c r="AO143" s="93">
        <f>SUM($AH143:$AM143)/SUM($AH$193:$AM$193)*'Capital Spending'!K$12*$AN$1</f>
        <v>0</v>
      </c>
      <c r="AP143" s="93">
        <f>SUM($AH143:$AM143)/SUM($AH$193:$AM$193)*'Capital Spending'!L$12*$AN$1</f>
        <v>0</v>
      </c>
      <c r="AQ143" s="93">
        <f>SUM($AH143:$AM143)/SUM($AH$193:$AM$193)*'Capital Spending'!M$12*$AN$1</f>
        <v>0</v>
      </c>
      <c r="AR143" s="93">
        <f>SUM($AH143:$AM143)/SUM($AH$193:$AM$193)*'Capital Spending'!N$12*$AN$1</f>
        <v>0</v>
      </c>
      <c r="AS143" s="93">
        <f>SUM($AH143:$AM143)/SUM($AH$193:$AM$193)*'Capital Spending'!O$12*$AN$1</f>
        <v>0</v>
      </c>
      <c r="AT143" s="93">
        <f>SUM($AH143:$AM143)/SUM($AH$193:$AM$193)*'Capital Spending'!P$12*$AN$1</f>
        <v>0</v>
      </c>
      <c r="AU143" s="93">
        <f>SUM($AH143:$AM143)/SUM($AH$193:$AM$193)*'Capital Spending'!Q$12*$AN$1</f>
        <v>0</v>
      </c>
      <c r="AV143" s="93">
        <f>SUM($AH143:$AM143)/SUM($AH$193:$AM$193)*'Capital Spending'!R$12*$AN$1</f>
        <v>0</v>
      </c>
      <c r="AW143" s="93">
        <f>SUM($AH143:$AM143)/SUM($AH$193:$AM$193)*'Capital Spending'!S$12*$AN$1</f>
        <v>0</v>
      </c>
      <c r="AX143" s="93">
        <f>SUM($AH143:$AM143)/SUM($AH$193:$AM$193)*'Capital Spending'!T$12*$AN$1</f>
        <v>0</v>
      </c>
      <c r="AY143" s="93">
        <f>SUM($AH143:$AM143)/SUM($AH$193:$AM$193)*'Capital Spending'!U$12*$AN$1</f>
        <v>0</v>
      </c>
      <c r="AZ143" s="93">
        <f>SUM($AH143:$AM143)/SUM($AH$193:$AM$193)*'Capital Spending'!V$12*$AN$1</f>
        <v>0</v>
      </c>
      <c r="BA143" s="93">
        <f>SUM($AH143:$AM143)/SUM($AH$193:$AM$193)*'Capital Spending'!W$12*$AN$1</f>
        <v>0</v>
      </c>
      <c r="BB143" s="93">
        <f>SUM($AH143:$AM143)/SUM($AH$193:$AM$193)*'Capital Spending'!X$12*$AN$1</f>
        <v>0</v>
      </c>
      <c r="BC143" s="93">
        <f>SUM($AH143:$AM143)/SUM($AH$193:$AM$193)*'Capital Spending'!Y$12*$AN$1</f>
        <v>0</v>
      </c>
      <c r="BD143" s="93">
        <f>SUM($AH143:$AM143)/SUM($AH$193:$AM$193)*'Capital Spending'!Z$12*$AN$1</f>
        <v>0</v>
      </c>
      <c r="BE143" s="93">
        <f>SUM($AH143:$AM143)/SUM($AH$193:$AM$193)*'Capital Spending'!AA$12*$AN$1</f>
        <v>0</v>
      </c>
      <c r="BF143" s="93">
        <f>SUM($AH143:$AM143)/SUM($AH$193:$AM$193)*'Capital Spending'!AB$12*$AN$1</f>
        <v>0</v>
      </c>
      <c r="BG143" s="93">
        <f>SUM($AH143:$AM143)/SUM($AH$193:$AM$193)*'Capital Spending'!AC$12*$AN$1</f>
        <v>0</v>
      </c>
      <c r="BH143" s="93">
        <f>SUM($AH143:$AM143)/SUM($AH$193:$AM$193)*'Capital Spending'!AD$12*$AN$1</f>
        <v>0</v>
      </c>
      <c r="BI143" s="18"/>
      <c r="BJ143" s="101">
        <f t="shared" si="264"/>
        <v>0</v>
      </c>
      <c r="BK143" s="100">
        <f>'[20]Asset Retirements'!Q63</f>
        <v>0</v>
      </c>
      <c r="BL143" s="100">
        <f>'[20]Asset Retirements'!R63</f>
        <v>0</v>
      </c>
      <c r="BM143" s="100">
        <f>'[20]Asset Retirements'!S63</f>
        <v>0</v>
      </c>
      <c r="BN143" s="100">
        <f>'[20]Asset Retirements'!T63</f>
        <v>0</v>
      </c>
      <c r="BO143" s="100">
        <f>'[20]Asset Retirements'!U63</f>
        <v>0</v>
      </c>
      <c r="BP143" s="100">
        <f>'[20]Asset Retirements'!V63</f>
        <v>0</v>
      </c>
      <c r="BQ143" s="51">
        <f t="shared" si="243"/>
        <v>0</v>
      </c>
      <c r="BR143" s="51">
        <f t="shared" ref="BR143:BR177" si="287">$BJ143*AO143</f>
        <v>0</v>
      </c>
      <c r="BS143" s="51">
        <f t="shared" ref="BS143:BS177" si="288">$BJ143*AP143</f>
        <v>0</v>
      </c>
      <c r="BT143" s="51">
        <f t="shared" ref="BT143:BT177" si="289">$BJ143*AQ143</f>
        <v>0</v>
      </c>
      <c r="BU143" s="51">
        <f t="shared" ref="BU143:BU177" si="290">$BJ143*AR143</f>
        <v>0</v>
      </c>
      <c r="BV143" s="51">
        <f t="shared" ref="BV143:BV177" si="291">$BJ143*AS143</f>
        <v>0</v>
      </c>
      <c r="BW143" s="51">
        <f t="shared" ref="BW143:BW177" si="292">$BJ143*AT143</f>
        <v>0</v>
      </c>
      <c r="BX143" s="51">
        <f t="shared" ref="BX143:BX177" si="293">$BJ143*AU143</f>
        <v>0</v>
      </c>
      <c r="BY143" s="51">
        <f t="shared" ref="BY143:BY177" si="294">$BJ143*AV143</f>
        <v>0</v>
      </c>
      <c r="BZ143" s="51">
        <f t="shared" ref="BZ143:BZ177" si="295">$BJ143*AW143</f>
        <v>0</v>
      </c>
      <c r="CA143" s="51">
        <f t="shared" ref="CA143:CA177" si="296">$BJ143*AX143</f>
        <v>0</v>
      </c>
      <c r="CB143" s="51">
        <f t="shared" ref="CB143:CB177" si="297">$BJ143*AY143</f>
        <v>0</v>
      </c>
      <c r="CC143" s="51">
        <f t="shared" ref="CC143:CC177" si="298">$BJ143*AZ143</f>
        <v>0</v>
      </c>
      <c r="CD143" s="51">
        <f t="shared" ref="CD143:CD177" si="299">$BJ143*BA143</f>
        <v>0</v>
      </c>
      <c r="CE143" s="51">
        <f t="shared" ref="CE143:CE177" si="300">$BJ143*BB143</f>
        <v>0</v>
      </c>
      <c r="CF143" s="51">
        <f t="shared" ref="CF143:CF177" si="301">$BJ143*BC143</f>
        <v>0</v>
      </c>
      <c r="CG143" s="51">
        <f t="shared" ref="CG143:CG177" si="302">$BJ143*BD143</f>
        <v>0</v>
      </c>
      <c r="CH143" s="51">
        <f t="shared" ref="CH143:CH177" si="303">$BJ143*BE143</f>
        <v>0</v>
      </c>
      <c r="CI143" s="51">
        <f t="shared" ref="CI143:CI177" si="304">$BJ143*BF143</f>
        <v>0</v>
      </c>
      <c r="CJ143" s="51">
        <f t="shared" ref="CJ143:CJ177" si="305">$BJ143*BG143</f>
        <v>0</v>
      </c>
      <c r="CK143" s="51">
        <f t="shared" ref="CK143:CK177" si="306">$BJ143*BH143</f>
        <v>0</v>
      </c>
      <c r="CL143" s="18"/>
      <c r="CM143" s="100">
        <f>'[20]Assset Transfers Adjustments'!Q63</f>
        <v>0</v>
      </c>
      <c r="CN143" s="100">
        <f>'[20]Assset Transfers Adjustments'!R63</f>
        <v>0</v>
      </c>
      <c r="CO143" s="100">
        <f>'[20]Assset Transfers Adjustments'!S63</f>
        <v>0</v>
      </c>
      <c r="CP143" s="100">
        <f>'[20]Assset Transfers Adjustments'!T63</f>
        <v>0</v>
      </c>
      <c r="CQ143" s="100">
        <f>'[20]Assset Transfers Adjustments'!U63</f>
        <v>0</v>
      </c>
      <c r="CR143" s="100">
        <f>'[20]Assset Transfers Adjustments'!V63</f>
        <v>0</v>
      </c>
      <c r="CS143" s="17">
        <v>0</v>
      </c>
      <c r="CT143" s="17">
        <v>0</v>
      </c>
      <c r="CU143" s="17">
        <v>0</v>
      </c>
      <c r="CV143" s="17">
        <v>0</v>
      </c>
      <c r="CW143" s="17">
        <v>0</v>
      </c>
      <c r="CX143" s="17">
        <v>0</v>
      </c>
      <c r="CY143" s="18">
        <v>0</v>
      </c>
      <c r="CZ143" s="18">
        <v>0</v>
      </c>
      <c r="DA143" s="18">
        <v>0</v>
      </c>
      <c r="DB143" s="18">
        <v>0</v>
      </c>
      <c r="DC143" s="18">
        <v>0</v>
      </c>
      <c r="DD143" s="18">
        <v>0</v>
      </c>
      <c r="DE143" s="18">
        <v>0</v>
      </c>
      <c r="DF143" s="18">
        <v>0</v>
      </c>
      <c r="DG143" s="18">
        <v>0</v>
      </c>
      <c r="DH143" s="18">
        <v>0</v>
      </c>
      <c r="DI143" s="18">
        <v>0</v>
      </c>
      <c r="DJ143" s="18">
        <v>0</v>
      </c>
      <c r="DK143" s="18">
        <v>0</v>
      </c>
      <c r="DL143" s="18">
        <v>0</v>
      </c>
      <c r="DM143" s="18">
        <v>0</v>
      </c>
      <c r="DN143" s="18"/>
    </row>
    <row r="144" spans="1:118">
      <c r="A144" s="86">
        <v>37401</v>
      </c>
      <c r="B144" s="26" t="s">
        <v>98</v>
      </c>
      <c r="C144" s="51">
        <f t="shared" si="215"/>
        <v>428640.46</v>
      </c>
      <c r="D144" s="51">
        <f t="shared" si="216"/>
        <v>428640.46</v>
      </c>
      <c r="E144" s="100">
        <f>'[20]Asset End Balances'!P64</f>
        <v>428640.46</v>
      </c>
      <c r="F144" s="51">
        <f t="shared" si="217"/>
        <v>428640.46</v>
      </c>
      <c r="G144" s="51">
        <f t="shared" si="218"/>
        <v>428640.46</v>
      </c>
      <c r="H144" s="51">
        <f t="shared" si="219"/>
        <v>428640.46</v>
      </c>
      <c r="I144" s="51">
        <f t="shared" si="220"/>
        <v>428640.46</v>
      </c>
      <c r="J144" s="51">
        <f t="shared" si="221"/>
        <v>428640.46</v>
      </c>
      <c r="K144" s="51">
        <f t="shared" si="222"/>
        <v>428640.46</v>
      </c>
      <c r="L144" s="51">
        <f t="shared" si="223"/>
        <v>428640.46</v>
      </c>
      <c r="M144" s="51">
        <f t="shared" si="224"/>
        <v>428640.46</v>
      </c>
      <c r="N144" s="51">
        <f t="shared" si="225"/>
        <v>428640.46</v>
      </c>
      <c r="O144" s="51">
        <f t="shared" si="226"/>
        <v>428640.46</v>
      </c>
      <c r="P144" s="51">
        <f t="shared" si="227"/>
        <v>428640.46</v>
      </c>
      <c r="Q144" s="51">
        <f t="shared" si="228"/>
        <v>428640.46</v>
      </c>
      <c r="R144" s="51">
        <f t="shared" si="229"/>
        <v>428640.46</v>
      </c>
      <c r="S144" s="51">
        <f t="shared" si="230"/>
        <v>428640.46</v>
      </c>
      <c r="T144" s="51">
        <f t="shared" si="231"/>
        <v>428640.46</v>
      </c>
      <c r="U144" s="51">
        <f t="shared" si="232"/>
        <v>428640.46</v>
      </c>
      <c r="V144" s="51">
        <f t="shared" si="233"/>
        <v>428640.46</v>
      </c>
      <c r="W144" s="51">
        <f t="shared" si="234"/>
        <v>428640.46</v>
      </c>
      <c r="X144" s="51">
        <f t="shared" si="235"/>
        <v>428640.46</v>
      </c>
      <c r="Y144" s="51">
        <f t="shared" si="236"/>
        <v>428640.46</v>
      </c>
      <c r="Z144" s="51">
        <f t="shared" si="237"/>
        <v>428640.46</v>
      </c>
      <c r="AA144" s="51">
        <f t="shared" si="238"/>
        <v>428640.46</v>
      </c>
      <c r="AB144" s="51">
        <f t="shared" si="239"/>
        <v>428640.46</v>
      </c>
      <c r="AC144" s="51">
        <f t="shared" si="240"/>
        <v>428640.46</v>
      </c>
      <c r="AD144" s="51">
        <f t="shared" si="241"/>
        <v>428640.46</v>
      </c>
      <c r="AE144" s="51">
        <f t="shared" si="242"/>
        <v>428640.46</v>
      </c>
      <c r="AF144" s="51">
        <f t="shared" si="242"/>
        <v>428640.46</v>
      </c>
      <c r="AH144" s="100">
        <f>[20]Additions!Q64</f>
        <v>0</v>
      </c>
      <c r="AI144" s="100">
        <f>[20]Additions!R64</f>
        <v>0</v>
      </c>
      <c r="AJ144" s="100">
        <f>[20]Additions!S64</f>
        <v>0</v>
      </c>
      <c r="AK144" s="100">
        <f>[20]Additions!T64</f>
        <v>0</v>
      </c>
      <c r="AL144" s="100">
        <f>[20]Additions!U64</f>
        <v>0</v>
      </c>
      <c r="AM144" s="100">
        <f>[20]Additions!V64</f>
        <v>0</v>
      </c>
      <c r="AN144" s="93">
        <f>SUM($AH144:$AM144)/SUM($AH$193:$AM$193)*'Capital Spending'!J$12*$AN$1</f>
        <v>0</v>
      </c>
      <c r="AO144" s="93">
        <f>SUM($AH144:$AM144)/SUM($AH$193:$AM$193)*'Capital Spending'!K$12*$AN$1</f>
        <v>0</v>
      </c>
      <c r="AP144" s="93">
        <f>SUM($AH144:$AM144)/SUM($AH$193:$AM$193)*'Capital Spending'!L$12*$AN$1</f>
        <v>0</v>
      </c>
      <c r="AQ144" s="93">
        <f>SUM($AH144:$AM144)/SUM($AH$193:$AM$193)*'Capital Spending'!M$12*$AN$1</f>
        <v>0</v>
      </c>
      <c r="AR144" s="93">
        <f>SUM($AH144:$AM144)/SUM($AH$193:$AM$193)*'Capital Spending'!N$12*$AN$1</f>
        <v>0</v>
      </c>
      <c r="AS144" s="93">
        <f>SUM($AH144:$AM144)/SUM($AH$193:$AM$193)*'Capital Spending'!O$12*$AN$1</f>
        <v>0</v>
      </c>
      <c r="AT144" s="93">
        <f>SUM($AH144:$AM144)/SUM($AH$193:$AM$193)*'Capital Spending'!P$12*$AN$1</f>
        <v>0</v>
      </c>
      <c r="AU144" s="93">
        <f>SUM($AH144:$AM144)/SUM($AH$193:$AM$193)*'Capital Spending'!Q$12*$AN$1</f>
        <v>0</v>
      </c>
      <c r="AV144" s="93">
        <f>SUM($AH144:$AM144)/SUM($AH$193:$AM$193)*'Capital Spending'!R$12*$AN$1</f>
        <v>0</v>
      </c>
      <c r="AW144" s="93">
        <f>SUM($AH144:$AM144)/SUM($AH$193:$AM$193)*'Capital Spending'!S$12*$AN$1</f>
        <v>0</v>
      </c>
      <c r="AX144" s="93">
        <f>SUM($AH144:$AM144)/SUM($AH$193:$AM$193)*'Capital Spending'!T$12*$AN$1</f>
        <v>0</v>
      </c>
      <c r="AY144" s="93">
        <f>SUM($AH144:$AM144)/SUM($AH$193:$AM$193)*'Capital Spending'!U$12*$AN$1</f>
        <v>0</v>
      </c>
      <c r="AZ144" s="93">
        <f>SUM($AH144:$AM144)/SUM($AH$193:$AM$193)*'Capital Spending'!V$12*$AN$1</f>
        <v>0</v>
      </c>
      <c r="BA144" s="93">
        <f>SUM($AH144:$AM144)/SUM($AH$193:$AM$193)*'Capital Spending'!W$12*$AN$1</f>
        <v>0</v>
      </c>
      <c r="BB144" s="93">
        <f>SUM($AH144:$AM144)/SUM($AH$193:$AM$193)*'Capital Spending'!X$12*$AN$1</f>
        <v>0</v>
      </c>
      <c r="BC144" s="93">
        <f>SUM($AH144:$AM144)/SUM($AH$193:$AM$193)*'Capital Spending'!Y$12*$AN$1</f>
        <v>0</v>
      </c>
      <c r="BD144" s="93">
        <f>SUM($AH144:$AM144)/SUM($AH$193:$AM$193)*'Capital Spending'!Z$12*$AN$1</f>
        <v>0</v>
      </c>
      <c r="BE144" s="93">
        <f>SUM($AH144:$AM144)/SUM($AH$193:$AM$193)*'Capital Spending'!AA$12*$AN$1</f>
        <v>0</v>
      </c>
      <c r="BF144" s="93">
        <f>SUM($AH144:$AM144)/SUM($AH$193:$AM$193)*'Capital Spending'!AB$12*$AN$1</f>
        <v>0</v>
      </c>
      <c r="BG144" s="93">
        <f>SUM($AH144:$AM144)/SUM($AH$193:$AM$193)*'Capital Spending'!AC$12*$AN$1</f>
        <v>0</v>
      </c>
      <c r="BH144" s="93">
        <f>SUM($AH144:$AM144)/SUM($AH$193:$AM$193)*'Capital Spending'!AD$12*$AN$1</f>
        <v>0</v>
      </c>
      <c r="BI144" s="18"/>
      <c r="BJ144" s="101">
        <f t="shared" si="264"/>
        <v>0</v>
      </c>
      <c r="BK144" s="100">
        <f>'[20]Asset Retirements'!Q64</f>
        <v>0</v>
      </c>
      <c r="BL144" s="100">
        <f>'[20]Asset Retirements'!R64</f>
        <v>0</v>
      </c>
      <c r="BM144" s="100">
        <f>'[20]Asset Retirements'!S64</f>
        <v>0</v>
      </c>
      <c r="BN144" s="100">
        <f>'[20]Asset Retirements'!T64</f>
        <v>0</v>
      </c>
      <c r="BO144" s="100">
        <f>'[20]Asset Retirements'!U64</f>
        <v>0</v>
      </c>
      <c r="BP144" s="100">
        <f>'[20]Asset Retirements'!V64</f>
        <v>0</v>
      </c>
      <c r="BQ144" s="51">
        <f t="shared" si="243"/>
        <v>0</v>
      </c>
      <c r="BR144" s="51">
        <f t="shared" si="287"/>
        <v>0</v>
      </c>
      <c r="BS144" s="51">
        <f t="shared" si="288"/>
        <v>0</v>
      </c>
      <c r="BT144" s="51">
        <f t="shared" si="289"/>
        <v>0</v>
      </c>
      <c r="BU144" s="51">
        <f t="shared" si="290"/>
        <v>0</v>
      </c>
      <c r="BV144" s="51">
        <f t="shared" si="291"/>
        <v>0</v>
      </c>
      <c r="BW144" s="51">
        <f t="shared" si="292"/>
        <v>0</v>
      </c>
      <c r="BX144" s="51">
        <f t="shared" si="293"/>
        <v>0</v>
      </c>
      <c r="BY144" s="51">
        <f t="shared" si="294"/>
        <v>0</v>
      </c>
      <c r="BZ144" s="51">
        <f t="shared" si="295"/>
        <v>0</v>
      </c>
      <c r="CA144" s="51">
        <f t="shared" si="296"/>
        <v>0</v>
      </c>
      <c r="CB144" s="51">
        <f t="shared" si="297"/>
        <v>0</v>
      </c>
      <c r="CC144" s="51">
        <f t="shared" si="298"/>
        <v>0</v>
      </c>
      <c r="CD144" s="51">
        <f t="shared" si="299"/>
        <v>0</v>
      </c>
      <c r="CE144" s="51">
        <f t="shared" si="300"/>
        <v>0</v>
      </c>
      <c r="CF144" s="51">
        <f t="shared" si="301"/>
        <v>0</v>
      </c>
      <c r="CG144" s="51">
        <f t="shared" si="302"/>
        <v>0</v>
      </c>
      <c r="CH144" s="51">
        <f t="shared" si="303"/>
        <v>0</v>
      </c>
      <c r="CI144" s="51">
        <f t="shared" si="304"/>
        <v>0</v>
      </c>
      <c r="CJ144" s="51">
        <f t="shared" si="305"/>
        <v>0</v>
      </c>
      <c r="CK144" s="51">
        <f t="shared" si="306"/>
        <v>0</v>
      </c>
      <c r="CL144" s="18"/>
      <c r="CM144" s="100">
        <f>'[20]Assset Transfers Adjustments'!Q64</f>
        <v>0</v>
      </c>
      <c r="CN144" s="100">
        <f>'[20]Assset Transfers Adjustments'!R64</f>
        <v>0</v>
      </c>
      <c r="CO144" s="100">
        <f>'[20]Assset Transfers Adjustments'!S64</f>
        <v>0</v>
      </c>
      <c r="CP144" s="100">
        <f>'[20]Assset Transfers Adjustments'!T64</f>
        <v>0</v>
      </c>
      <c r="CQ144" s="100">
        <f>'[20]Assset Transfers Adjustments'!U64</f>
        <v>0</v>
      </c>
      <c r="CR144" s="100">
        <f>'[20]Assset Transfers Adjustments'!V64</f>
        <v>0</v>
      </c>
      <c r="CS144" s="17">
        <v>0</v>
      </c>
      <c r="CT144" s="17">
        <v>0</v>
      </c>
      <c r="CU144" s="17">
        <v>0</v>
      </c>
      <c r="CV144" s="17">
        <v>0</v>
      </c>
      <c r="CW144" s="17">
        <v>0</v>
      </c>
      <c r="CX144" s="17">
        <v>0</v>
      </c>
      <c r="CY144" s="18">
        <v>0</v>
      </c>
      <c r="CZ144" s="18">
        <v>0</v>
      </c>
      <c r="DA144" s="18">
        <v>0</v>
      </c>
      <c r="DB144" s="18">
        <v>0</v>
      </c>
      <c r="DC144" s="18">
        <v>0</v>
      </c>
      <c r="DD144" s="18">
        <v>0</v>
      </c>
      <c r="DE144" s="18">
        <v>0</v>
      </c>
      <c r="DF144" s="18">
        <v>0</v>
      </c>
      <c r="DG144" s="18">
        <v>0</v>
      </c>
      <c r="DH144" s="18">
        <v>0</v>
      </c>
      <c r="DI144" s="18">
        <v>0</v>
      </c>
      <c r="DJ144" s="18">
        <v>0</v>
      </c>
      <c r="DK144" s="18">
        <v>0</v>
      </c>
      <c r="DL144" s="18">
        <v>0</v>
      </c>
      <c r="DM144" s="18">
        <v>0</v>
      </c>
      <c r="DN144" s="18"/>
    </row>
    <row r="145" spans="1:118">
      <c r="A145" s="86">
        <v>37402</v>
      </c>
      <c r="B145" s="26" t="s">
        <v>50</v>
      </c>
      <c r="C145" s="51">
        <f t="shared" si="215"/>
        <v>3561926.3299999987</v>
      </c>
      <c r="D145" s="51">
        <f t="shared" si="216"/>
        <v>3561926.3299999987</v>
      </c>
      <c r="E145" s="100">
        <f>'[20]Asset End Balances'!P65</f>
        <v>3561926.33</v>
      </c>
      <c r="F145" s="51">
        <f t="shared" si="217"/>
        <v>3561926.33</v>
      </c>
      <c r="G145" s="51">
        <f t="shared" si="218"/>
        <v>3561926.33</v>
      </c>
      <c r="H145" s="51">
        <f t="shared" si="219"/>
        <v>3561926.33</v>
      </c>
      <c r="I145" s="51">
        <f t="shared" si="220"/>
        <v>3561926.33</v>
      </c>
      <c r="J145" s="51">
        <f t="shared" si="221"/>
        <v>3561926.33</v>
      </c>
      <c r="K145" s="51">
        <f t="shared" si="222"/>
        <v>3561926.33</v>
      </c>
      <c r="L145" s="51">
        <f t="shared" si="223"/>
        <v>3561926.33</v>
      </c>
      <c r="M145" s="51">
        <f t="shared" si="224"/>
        <v>3561926.33</v>
      </c>
      <c r="N145" s="51">
        <f t="shared" si="225"/>
        <v>3561926.33</v>
      </c>
      <c r="O145" s="51">
        <f t="shared" si="226"/>
        <v>3561926.33</v>
      </c>
      <c r="P145" s="51">
        <f t="shared" si="227"/>
        <v>3561926.33</v>
      </c>
      <c r="Q145" s="51">
        <f t="shared" si="228"/>
        <v>3561926.33</v>
      </c>
      <c r="R145" s="51">
        <f t="shared" si="229"/>
        <v>3561926.33</v>
      </c>
      <c r="S145" s="51">
        <f t="shared" si="230"/>
        <v>3561926.33</v>
      </c>
      <c r="T145" s="51">
        <f t="shared" si="231"/>
        <v>3561926.33</v>
      </c>
      <c r="U145" s="51">
        <f t="shared" si="232"/>
        <v>3561926.33</v>
      </c>
      <c r="V145" s="51">
        <f t="shared" si="233"/>
        <v>3561926.33</v>
      </c>
      <c r="W145" s="51">
        <f t="shared" si="234"/>
        <v>3561926.33</v>
      </c>
      <c r="X145" s="51">
        <f t="shared" si="235"/>
        <v>3561926.33</v>
      </c>
      <c r="Y145" s="51">
        <f t="shared" si="236"/>
        <v>3561926.33</v>
      </c>
      <c r="Z145" s="51">
        <f t="shared" si="237"/>
        <v>3561926.33</v>
      </c>
      <c r="AA145" s="51">
        <f t="shared" si="238"/>
        <v>3561926.33</v>
      </c>
      <c r="AB145" s="51">
        <f t="shared" si="239"/>
        <v>3561926.33</v>
      </c>
      <c r="AC145" s="51">
        <f t="shared" si="240"/>
        <v>3561926.33</v>
      </c>
      <c r="AD145" s="51">
        <f t="shared" si="241"/>
        <v>3561926.33</v>
      </c>
      <c r="AE145" s="51">
        <f t="shared" si="242"/>
        <v>3561926.33</v>
      </c>
      <c r="AF145" s="51">
        <f t="shared" si="242"/>
        <v>3561926.33</v>
      </c>
      <c r="AH145" s="100">
        <f>[20]Additions!Q65</f>
        <v>0</v>
      </c>
      <c r="AI145" s="100">
        <f>[20]Additions!R65</f>
        <v>0</v>
      </c>
      <c r="AJ145" s="100">
        <f>[20]Additions!S65</f>
        <v>0</v>
      </c>
      <c r="AK145" s="100">
        <f>[20]Additions!T65</f>
        <v>0</v>
      </c>
      <c r="AL145" s="100">
        <f>[20]Additions!U65</f>
        <v>0</v>
      </c>
      <c r="AM145" s="100">
        <f>[20]Additions!V65</f>
        <v>0</v>
      </c>
      <c r="AN145" s="93">
        <f>SUM($AH145:$AM145)/SUM($AH$193:$AM$193)*'Capital Spending'!J$12*$AN$1</f>
        <v>0</v>
      </c>
      <c r="AO145" s="93">
        <f>SUM($AH145:$AM145)/SUM($AH$193:$AM$193)*'Capital Spending'!K$12*$AN$1</f>
        <v>0</v>
      </c>
      <c r="AP145" s="93">
        <f>SUM($AH145:$AM145)/SUM($AH$193:$AM$193)*'Capital Spending'!L$12*$AN$1</f>
        <v>0</v>
      </c>
      <c r="AQ145" s="93">
        <f>SUM($AH145:$AM145)/SUM($AH$193:$AM$193)*'Capital Spending'!M$12*$AN$1</f>
        <v>0</v>
      </c>
      <c r="AR145" s="93">
        <f>SUM($AH145:$AM145)/SUM($AH$193:$AM$193)*'Capital Spending'!N$12*$AN$1</f>
        <v>0</v>
      </c>
      <c r="AS145" s="93">
        <f>SUM($AH145:$AM145)/SUM($AH$193:$AM$193)*'Capital Spending'!O$12*$AN$1</f>
        <v>0</v>
      </c>
      <c r="AT145" s="93">
        <f>SUM($AH145:$AM145)/SUM($AH$193:$AM$193)*'Capital Spending'!P$12*$AN$1</f>
        <v>0</v>
      </c>
      <c r="AU145" s="93">
        <f>SUM($AH145:$AM145)/SUM($AH$193:$AM$193)*'Capital Spending'!Q$12*$AN$1</f>
        <v>0</v>
      </c>
      <c r="AV145" s="93">
        <f>SUM($AH145:$AM145)/SUM($AH$193:$AM$193)*'Capital Spending'!R$12*$AN$1</f>
        <v>0</v>
      </c>
      <c r="AW145" s="93">
        <f>SUM($AH145:$AM145)/SUM($AH$193:$AM$193)*'Capital Spending'!S$12*$AN$1</f>
        <v>0</v>
      </c>
      <c r="AX145" s="93">
        <f>SUM($AH145:$AM145)/SUM($AH$193:$AM$193)*'Capital Spending'!T$12*$AN$1</f>
        <v>0</v>
      </c>
      <c r="AY145" s="93">
        <f>SUM($AH145:$AM145)/SUM($AH$193:$AM$193)*'Capital Spending'!U$12*$AN$1</f>
        <v>0</v>
      </c>
      <c r="AZ145" s="93">
        <f>SUM($AH145:$AM145)/SUM($AH$193:$AM$193)*'Capital Spending'!V$12*$AN$1</f>
        <v>0</v>
      </c>
      <c r="BA145" s="93">
        <f>SUM($AH145:$AM145)/SUM($AH$193:$AM$193)*'Capital Spending'!W$12*$AN$1</f>
        <v>0</v>
      </c>
      <c r="BB145" s="93">
        <f>SUM($AH145:$AM145)/SUM($AH$193:$AM$193)*'Capital Spending'!X$12*$AN$1</f>
        <v>0</v>
      </c>
      <c r="BC145" s="93">
        <f>SUM($AH145:$AM145)/SUM($AH$193:$AM$193)*'Capital Spending'!Y$12*$AN$1</f>
        <v>0</v>
      </c>
      <c r="BD145" s="93">
        <f>SUM($AH145:$AM145)/SUM($AH$193:$AM$193)*'Capital Spending'!Z$12*$AN$1</f>
        <v>0</v>
      </c>
      <c r="BE145" s="93">
        <f>SUM($AH145:$AM145)/SUM($AH$193:$AM$193)*'Capital Spending'!AA$12*$AN$1</f>
        <v>0</v>
      </c>
      <c r="BF145" s="93">
        <f>SUM($AH145:$AM145)/SUM($AH$193:$AM$193)*'Capital Spending'!AB$12*$AN$1</f>
        <v>0</v>
      </c>
      <c r="BG145" s="93">
        <f>SUM($AH145:$AM145)/SUM($AH$193:$AM$193)*'Capital Spending'!AC$12*$AN$1</f>
        <v>0</v>
      </c>
      <c r="BH145" s="93">
        <f>SUM($AH145:$AM145)/SUM($AH$193:$AM$193)*'Capital Spending'!AD$12*$AN$1</f>
        <v>0</v>
      </c>
      <c r="BI145" s="18"/>
      <c r="BJ145" s="101">
        <f t="shared" si="264"/>
        <v>0</v>
      </c>
      <c r="BK145" s="100">
        <f>'[20]Asset Retirements'!Q65</f>
        <v>0</v>
      </c>
      <c r="BL145" s="100">
        <f>'[20]Asset Retirements'!R65</f>
        <v>0</v>
      </c>
      <c r="BM145" s="100">
        <f>'[20]Asset Retirements'!S65</f>
        <v>0</v>
      </c>
      <c r="BN145" s="100">
        <f>'[20]Asset Retirements'!T65</f>
        <v>0</v>
      </c>
      <c r="BO145" s="100">
        <f>'[20]Asset Retirements'!U65</f>
        <v>0</v>
      </c>
      <c r="BP145" s="100">
        <f>'[20]Asset Retirements'!V65</f>
        <v>0</v>
      </c>
      <c r="BQ145" s="51">
        <f t="shared" si="243"/>
        <v>0</v>
      </c>
      <c r="BR145" s="51">
        <f t="shared" si="287"/>
        <v>0</v>
      </c>
      <c r="BS145" s="51">
        <f t="shared" si="288"/>
        <v>0</v>
      </c>
      <c r="BT145" s="51">
        <f t="shared" si="289"/>
        <v>0</v>
      </c>
      <c r="BU145" s="51">
        <f t="shared" si="290"/>
        <v>0</v>
      </c>
      <c r="BV145" s="51">
        <f t="shared" si="291"/>
        <v>0</v>
      </c>
      <c r="BW145" s="51">
        <f t="shared" si="292"/>
        <v>0</v>
      </c>
      <c r="BX145" s="51">
        <f t="shared" si="293"/>
        <v>0</v>
      </c>
      <c r="BY145" s="51">
        <f t="shared" si="294"/>
        <v>0</v>
      </c>
      <c r="BZ145" s="51">
        <f t="shared" si="295"/>
        <v>0</v>
      </c>
      <c r="CA145" s="51">
        <f t="shared" si="296"/>
        <v>0</v>
      </c>
      <c r="CB145" s="51">
        <f t="shared" si="297"/>
        <v>0</v>
      </c>
      <c r="CC145" s="51">
        <f t="shared" si="298"/>
        <v>0</v>
      </c>
      <c r="CD145" s="51">
        <f t="shared" si="299"/>
        <v>0</v>
      </c>
      <c r="CE145" s="51">
        <f t="shared" si="300"/>
        <v>0</v>
      </c>
      <c r="CF145" s="51">
        <f t="shared" si="301"/>
        <v>0</v>
      </c>
      <c r="CG145" s="51">
        <f t="shared" si="302"/>
        <v>0</v>
      </c>
      <c r="CH145" s="51">
        <f t="shared" si="303"/>
        <v>0</v>
      </c>
      <c r="CI145" s="51">
        <f t="shared" si="304"/>
        <v>0</v>
      </c>
      <c r="CJ145" s="51">
        <f t="shared" si="305"/>
        <v>0</v>
      </c>
      <c r="CK145" s="51">
        <f t="shared" si="306"/>
        <v>0</v>
      </c>
      <c r="CL145" s="18"/>
      <c r="CM145" s="100">
        <f>'[20]Assset Transfers Adjustments'!Q65</f>
        <v>0</v>
      </c>
      <c r="CN145" s="100">
        <f>'[20]Assset Transfers Adjustments'!R65</f>
        <v>0</v>
      </c>
      <c r="CO145" s="100">
        <f>'[20]Assset Transfers Adjustments'!S65</f>
        <v>0</v>
      </c>
      <c r="CP145" s="100">
        <f>'[20]Assset Transfers Adjustments'!T65</f>
        <v>0</v>
      </c>
      <c r="CQ145" s="100">
        <f>'[20]Assset Transfers Adjustments'!U65</f>
        <v>0</v>
      </c>
      <c r="CR145" s="100">
        <f>'[20]Assset Transfers Adjustments'!V65</f>
        <v>0</v>
      </c>
      <c r="CS145" s="17">
        <v>0</v>
      </c>
      <c r="CT145" s="17">
        <v>0</v>
      </c>
      <c r="CU145" s="17">
        <v>0</v>
      </c>
      <c r="CV145" s="17">
        <v>0</v>
      </c>
      <c r="CW145" s="17">
        <v>0</v>
      </c>
      <c r="CX145" s="17">
        <v>0</v>
      </c>
      <c r="CY145" s="18">
        <v>0</v>
      </c>
      <c r="CZ145" s="18">
        <v>0</v>
      </c>
      <c r="DA145" s="18">
        <v>0</v>
      </c>
      <c r="DB145" s="18">
        <v>0</v>
      </c>
      <c r="DC145" s="18">
        <v>0</v>
      </c>
      <c r="DD145" s="18">
        <v>0</v>
      </c>
      <c r="DE145" s="18">
        <v>0</v>
      </c>
      <c r="DF145" s="18">
        <v>0</v>
      </c>
      <c r="DG145" s="18">
        <v>0</v>
      </c>
      <c r="DH145" s="18">
        <v>0</v>
      </c>
      <c r="DI145" s="18">
        <v>0</v>
      </c>
      <c r="DJ145" s="18">
        <v>0</v>
      </c>
      <c r="DK145" s="18">
        <v>0</v>
      </c>
      <c r="DL145" s="18">
        <v>0</v>
      </c>
      <c r="DM145" s="18">
        <v>0</v>
      </c>
      <c r="DN145" s="18"/>
    </row>
    <row r="146" spans="1:118">
      <c r="A146" s="86">
        <v>37403</v>
      </c>
      <c r="B146" s="26" t="s">
        <v>99</v>
      </c>
      <c r="C146" s="51">
        <f t="shared" si="215"/>
        <v>2783.89</v>
      </c>
      <c r="D146" s="51">
        <f t="shared" si="216"/>
        <v>2783.89</v>
      </c>
      <c r="E146" s="100">
        <f>'[20]Asset End Balances'!P66</f>
        <v>2783.89</v>
      </c>
      <c r="F146" s="51">
        <f t="shared" si="217"/>
        <v>2783.89</v>
      </c>
      <c r="G146" s="51">
        <f t="shared" si="218"/>
        <v>2783.89</v>
      </c>
      <c r="H146" s="51">
        <f t="shared" si="219"/>
        <v>2783.89</v>
      </c>
      <c r="I146" s="51">
        <f t="shared" si="220"/>
        <v>2783.89</v>
      </c>
      <c r="J146" s="51">
        <f t="shared" si="221"/>
        <v>2783.89</v>
      </c>
      <c r="K146" s="51">
        <f t="shared" si="222"/>
        <v>2783.89</v>
      </c>
      <c r="L146" s="51">
        <f t="shared" si="223"/>
        <v>2783.89</v>
      </c>
      <c r="M146" s="51">
        <f t="shared" si="224"/>
        <v>2783.89</v>
      </c>
      <c r="N146" s="51">
        <f t="shared" si="225"/>
        <v>2783.89</v>
      </c>
      <c r="O146" s="51">
        <f t="shared" si="226"/>
        <v>2783.89</v>
      </c>
      <c r="P146" s="51">
        <f t="shared" si="227"/>
        <v>2783.89</v>
      </c>
      <c r="Q146" s="51">
        <f t="shared" si="228"/>
        <v>2783.89</v>
      </c>
      <c r="R146" s="51">
        <f t="shared" si="229"/>
        <v>2783.89</v>
      </c>
      <c r="S146" s="51">
        <f t="shared" si="230"/>
        <v>2783.89</v>
      </c>
      <c r="T146" s="51">
        <f t="shared" si="231"/>
        <v>2783.89</v>
      </c>
      <c r="U146" s="51">
        <f t="shared" si="232"/>
        <v>2783.89</v>
      </c>
      <c r="V146" s="51">
        <f t="shared" si="233"/>
        <v>2783.89</v>
      </c>
      <c r="W146" s="51">
        <f t="shared" si="234"/>
        <v>2783.89</v>
      </c>
      <c r="X146" s="51">
        <f t="shared" si="235"/>
        <v>2783.89</v>
      </c>
      <c r="Y146" s="51">
        <f t="shared" si="236"/>
        <v>2783.89</v>
      </c>
      <c r="Z146" s="51">
        <f t="shared" si="237"/>
        <v>2783.89</v>
      </c>
      <c r="AA146" s="51">
        <f t="shared" si="238"/>
        <v>2783.89</v>
      </c>
      <c r="AB146" s="51">
        <f t="shared" si="239"/>
        <v>2783.89</v>
      </c>
      <c r="AC146" s="51">
        <f t="shared" si="240"/>
        <v>2783.89</v>
      </c>
      <c r="AD146" s="51">
        <f t="shared" si="241"/>
        <v>2783.89</v>
      </c>
      <c r="AE146" s="51">
        <f t="shared" si="242"/>
        <v>2783.89</v>
      </c>
      <c r="AF146" s="51">
        <f t="shared" si="242"/>
        <v>2783.89</v>
      </c>
      <c r="AH146" s="100">
        <f>[20]Additions!Q66</f>
        <v>0</v>
      </c>
      <c r="AI146" s="100">
        <f>[20]Additions!R66</f>
        <v>0</v>
      </c>
      <c r="AJ146" s="100">
        <f>[20]Additions!S66</f>
        <v>0</v>
      </c>
      <c r="AK146" s="100">
        <f>[20]Additions!T66</f>
        <v>0</v>
      </c>
      <c r="AL146" s="100">
        <f>[20]Additions!U66</f>
        <v>0</v>
      </c>
      <c r="AM146" s="100">
        <f>[20]Additions!V66</f>
        <v>0</v>
      </c>
      <c r="AN146" s="93">
        <f>SUM($AH146:$AM146)/SUM($AH$193:$AM$193)*'Capital Spending'!J$12*$AN$1</f>
        <v>0</v>
      </c>
      <c r="AO146" s="93">
        <f>SUM($AH146:$AM146)/SUM($AH$193:$AM$193)*'Capital Spending'!K$12*$AN$1</f>
        <v>0</v>
      </c>
      <c r="AP146" s="93">
        <f>SUM($AH146:$AM146)/SUM($AH$193:$AM$193)*'Capital Spending'!L$12*$AN$1</f>
        <v>0</v>
      </c>
      <c r="AQ146" s="93">
        <f>SUM($AH146:$AM146)/SUM($AH$193:$AM$193)*'Capital Spending'!M$12*$AN$1</f>
        <v>0</v>
      </c>
      <c r="AR146" s="93">
        <f>SUM($AH146:$AM146)/SUM($AH$193:$AM$193)*'Capital Spending'!N$12*$AN$1</f>
        <v>0</v>
      </c>
      <c r="AS146" s="93">
        <f>SUM($AH146:$AM146)/SUM($AH$193:$AM$193)*'Capital Spending'!O$12*$AN$1</f>
        <v>0</v>
      </c>
      <c r="AT146" s="93">
        <f>SUM($AH146:$AM146)/SUM($AH$193:$AM$193)*'Capital Spending'!P$12*$AN$1</f>
        <v>0</v>
      </c>
      <c r="AU146" s="93">
        <f>SUM($AH146:$AM146)/SUM($AH$193:$AM$193)*'Capital Spending'!Q$12*$AN$1</f>
        <v>0</v>
      </c>
      <c r="AV146" s="93">
        <f>SUM($AH146:$AM146)/SUM($AH$193:$AM$193)*'Capital Spending'!R$12*$AN$1</f>
        <v>0</v>
      </c>
      <c r="AW146" s="93">
        <f>SUM($AH146:$AM146)/SUM($AH$193:$AM$193)*'Capital Spending'!S$12*$AN$1</f>
        <v>0</v>
      </c>
      <c r="AX146" s="93">
        <f>SUM($AH146:$AM146)/SUM($AH$193:$AM$193)*'Capital Spending'!T$12*$AN$1</f>
        <v>0</v>
      </c>
      <c r="AY146" s="93">
        <f>SUM($AH146:$AM146)/SUM($AH$193:$AM$193)*'Capital Spending'!U$12*$AN$1</f>
        <v>0</v>
      </c>
      <c r="AZ146" s="93">
        <f>SUM($AH146:$AM146)/SUM($AH$193:$AM$193)*'Capital Spending'!V$12*$AN$1</f>
        <v>0</v>
      </c>
      <c r="BA146" s="93">
        <f>SUM($AH146:$AM146)/SUM($AH$193:$AM$193)*'Capital Spending'!W$12*$AN$1</f>
        <v>0</v>
      </c>
      <c r="BB146" s="93">
        <f>SUM($AH146:$AM146)/SUM($AH$193:$AM$193)*'Capital Spending'!X$12*$AN$1</f>
        <v>0</v>
      </c>
      <c r="BC146" s="93">
        <f>SUM($AH146:$AM146)/SUM($AH$193:$AM$193)*'Capital Spending'!Y$12*$AN$1</f>
        <v>0</v>
      </c>
      <c r="BD146" s="93">
        <f>SUM($AH146:$AM146)/SUM($AH$193:$AM$193)*'Capital Spending'!Z$12*$AN$1</f>
        <v>0</v>
      </c>
      <c r="BE146" s="93">
        <f>SUM($AH146:$AM146)/SUM($AH$193:$AM$193)*'Capital Spending'!AA$12*$AN$1</f>
        <v>0</v>
      </c>
      <c r="BF146" s="93">
        <f>SUM($AH146:$AM146)/SUM($AH$193:$AM$193)*'Capital Spending'!AB$12*$AN$1</f>
        <v>0</v>
      </c>
      <c r="BG146" s="93">
        <f>SUM($AH146:$AM146)/SUM($AH$193:$AM$193)*'Capital Spending'!AC$12*$AN$1</f>
        <v>0</v>
      </c>
      <c r="BH146" s="93">
        <f>SUM($AH146:$AM146)/SUM($AH$193:$AM$193)*'Capital Spending'!AD$12*$AN$1</f>
        <v>0</v>
      </c>
      <c r="BI146" s="18"/>
      <c r="BJ146" s="101">
        <f t="shared" si="264"/>
        <v>0</v>
      </c>
      <c r="BK146" s="100">
        <f>'[20]Asset Retirements'!Q66</f>
        <v>0</v>
      </c>
      <c r="BL146" s="100">
        <f>'[20]Asset Retirements'!R66</f>
        <v>0</v>
      </c>
      <c r="BM146" s="100">
        <f>'[20]Asset Retirements'!S66</f>
        <v>0</v>
      </c>
      <c r="BN146" s="100">
        <f>'[20]Asset Retirements'!T66</f>
        <v>0</v>
      </c>
      <c r="BO146" s="100">
        <f>'[20]Asset Retirements'!U66</f>
        <v>0</v>
      </c>
      <c r="BP146" s="100">
        <f>'[20]Asset Retirements'!V66</f>
        <v>0</v>
      </c>
      <c r="BQ146" s="51">
        <f t="shared" si="243"/>
        <v>0</v>
      </c>
      <c r="BR146" s="51">
        <f t="shared" si="287"/>
        <v>0</v>
      </c>
      <c r="BS146" s="51">
        <f t="shared" si="288"/>
        <v>0</v>
      </c>
      <c r="BT146" s="51">
        <f t="shared" si="289"/>
        <v>0</v>
      </c>
      <c r="BU146" s="51">
        <f t="shared" si="290"/>
        <v>0</v>
      </c>
      <c r="BV146" s="51">
        <f t="shared" si="291"/>
        <v>0</v>
      </c>
      <c r="BW146" s="51">
        <f t="shared" si="292"/>
        <v>0</v>
      </c>
      <c r="BX146" s="51">
        <f t="shared" si="293"/>
        <v>0</v>
      </c>
      <c r="BY146" s="51">
        <f t="shared" si="294"/>
        <v>0</v>
      </c>
      <c r="BZ146" s="51">
        <f t="shared" si="295"/>
        <v>0</v>
      </c>
      <c r="CA146" s="51">
        <f t="shared" si="296"/>
        <v>0</v>
      </c>
      <c r="CB146" s="51">
        <f t="shared" si="297"/>
        <v>0</v>
      </c>
      <c r="CC146" s="51">
        <f t="shared" si="298"/>
        <v>0</v>
      </c>
      <c r="CD146" s="51">
        <f t="shared" si="299"/>
        <v>0</v>
      </c>
      <c r="CE146" s="51">
        <f t="shared" si="300"/>
        <v>0</v>
      </c>
      <c r="CF146" s="51">
        <f t="shared" si="301"/>
        <v>0</v>
      </c>
      <c r="CG146" s="51">
        <f t="shared" si="302"/>
        <v>0</v>
      </c>
      <c r="CH146" s="51">
        <f t="shared" si="303"/>
        <v>0</v>
      </c>
      <c r="CI146" s="51">
        <f t="shared" si="304"/>
        <v>0</v>
      </c>
      <c r="CJ146" s="51">
        <f t="shared" si="305"/>
        <v>0</v>
      </c>
      <c r="CK146" s="51">
        <f t="shared" si="306"/>
        <v>0</v>
      </c>
      <c r="CL146" s="18"/>
      <c r="CM146" s="100">
        <f>'[20]Assset Transfers Adjustments'!Q66</f>
        <v>0</v>
      </c>
      <c r="CN146" s="100">
        <f>'[20]Assset Transfers Adjustments'!R66</f>
        <v>0</v>
      </c>
      <c r="CO146" s="100">
        <f>'[20]Assset Transfers Adjustments'!S66</f>
        <v>0</v>
      </c>
      <c r="CP146" s="100">
        <f>'[20]Assset Transfers Adjustments'!T66</f>
        <v>0</v>
      </c>
      <c r="CQ146" s="100">
        <f>'[20]Assset Transfers Adjustments'!U66</f>
        <v>0</v>
      </c>
      <c r="CR146" s="100">
        <f>'[20]Assset Transfers Adjustments'!V66</f>
        <v>0</v>
      </c>
      <c r="CS146" s="17">
        <v>0</v>
      </c>
      <c r="CT146" s="17">
        <v>0</v>
      </c>
      <c r="CU146" s="17">
        <v>0</v>
      </c>
      <c r="CV146" s="17">
        <v>0</v>
      </c>
      <c r="CW146" s="17">
        <v>0</v>
      </c>
      <c r="CX146" s="17">
        <v>0</v>
      </c>
      <c r="CY146" s="18">
        <v>0</v>
      </c>
      <c r="CZ146" s="18">
        <v>0</v>
      </c>
      <c r="DA146" s="18">
        <v>0</v>
      </c>
      <c r="DB146" s="18">
        <v>0</v>
      </c>
      <c r="DC146" s="18">
        <v>0</v>
      </c>
      <c r="DD146" s="18">
        <v>0</v>
      </c>
      <c r="DE146" s="18">
        <v>0</v>
      </c>
      <c r="DF146" s="18">
        <v>0</v>
      </c>
      <c r="DG146" s="18">
        <v>0</v>
      </c>
      <c r="DH146" s="18">
        <v>0</v>
      </c>
      <c r="DI146" s="18">
        <v>0</v>
      </c>
      <c r="DJ146" s="18">
        <v>0</v>
      </c>
      <c r="DK146" s="18">
        <v>0</v>
      </c>
      <c r="DL146" s="18">
        <v>0</v>
      </c>
      <c r="DM146" s="18">
        <v>0</v>
      </c>
      <c r="DN146" s="18"/>
    </row>
    <row r="147" spans="1:118">
      <c r="A147" s="86">
        <v>37500</v>
      </c>
      <c r="B147" s="26" t="s">
        <v>51</v>
      </c>
      <c r="C147" s="51">
        <f t="shared" si="215"/>
        <v>336167.54</v>
      </c>
      <c r="D147" s="51">
        <f t="shared" si="216"/>
        <v>336167.54</v>
      </c>
      <c r="E147" s="100">
        <f>'[20]Asset End Balances'!P67</f>
        <v>336167.54</v>
      </c>
      <c r="F147" s="51">
        <f t="shared" si="217"/>
        <v>336167.54</v>
      </c>
      <c r="G147" s="51">
        <f t="shared" si="218"/>
        <v>336167.54</v>
      </c>
      <c r="H147" s="51">
        <f t="shared" si="219"/>
        <v>336167.54</v>
      </c>
      <c r="I147" s="51">
        <f t="shared" si="220"/>
        <v>336167.54</v>
      </c>
      <c r="J147" s="51">
        <f t="shared" si="221"/>
        <v>336167.54</v>
      </c>
      <c r="K147" s="51">
        <f t="shared" si="222"/>
        <v>336167.54</v>
      </c>
      <c r="L147" s="51">
        <f t="shared" si="223"/>
        <v>336167.54</v>
      </c>
      <c r="M147" s="51">
        <f t="shared" si="224"/>
        <v>336167.54</v>
      </c>
      <c r="N147" s="51">
        <f t="shared" si="225"/>
        <v>336167.54</v>
      </c>
      <c r="O147" s="51">
        <f t="shared" si="226"/>
        <v>336167.54</v>
      </c>
      <c r="P147" s="51">
        <f t="shared" si="227"/>
        <v>336167.54</v>
      </c>
      <c r="Q147" s="51">
        <f t="shared" si="228"/>
        <v>336167.54</v>
      </c>
      <c r="R147" s="51">
        <f t="shared" si="229"/>
        <v>336167.54</v>
      </c>
      <c r="S147" s="51">
        <f t="shared" si="230"/>
        <v>336167.54</v>
      </c>
      <c r="T147" s="51">
        <f t="shared" si="231"/>
        <v>336167.54</v>
      </c>
      <c r="U147" s="51">
        <f t="shared" si="232"/>
        <v>336167.54</v>
      </c>
      <c r="V147" s="51">
        <f t="shared" si="233"/>
        <v>336167.54</v>
      </c>
      <c r="W147" s="51">
        <f t="shared" si="234"/>
        <v>336167.54</v>
      </c>
      <c r="X147" s="51">
        <f t="shared" si="235"/>
        <v>336167.54</v>
      </c>
      <c r="Y147" s="51">
        <f t="shared" si="236"/>
        <v>336167.54</v>
      </c>
      <c r="Z147" s="51">
        <f t="shared" si="237"/>
        <v>336167.54</v>
      </c>
      <c r="AA147" s="51">
        <f t="shared" si="238"/>
        <v>336167.54</v>
      </c>
      <c r="AB147" s="51">
        <f t="shared" si="239"/>
        <v>336167.54</v>
      </c>
      <c r="AC147" s="51">
        <f t="shared" si="240"/>
        <v>336167.54</v>
      </c>
      <c r="AD147" s="51">
        <f t="shared" si="241"/>
        <v>336167.54</v>
      </c>
      <c r="AE147" s="51">
        <f t="shared" si="242"/>
        <v>336167.54</v>
      </c>
      <c r="AF147" s="51">
        <f t="shared" si="242"/>
        <v>336167.54</v>
      </c>
      <c r="AH147" s="100">
        <f>[20]Additions!Q67</f>
        <v>0</v>
      </c>
      <c r="AI147" s="100">
        <f>[20]Additions!R67</f>
        <v>0</v>
      </c>
      <c r="AJ147" s="100">
        <f>[20]Additions!S67</f>
        <v>0</v>
      </c>
      <c r="AK147" s="100">
        <f>[20]Additions!T67</f>
        <v>0</v>
      </c>
      <c r="AL147" s="100">
        <f>[20]Additions!U67</f>
        <v>0</v>
      </c>
      <c r="AM147" s="100">
        <f>[20]Additions!V67</f>
        <v>0</v>
      </c>
      <c r="AN147" s="93">
        <f>SUM($AH147:$AM147)/SUM($AH$193:$AM$193)*'Capital Spending'!J$12*$AN$1</f>
        <v>0</v>
      </c>
      <c r="AO147" s="93">
        <f>SUM($AH147:$AM147)/SUM($AH$193:$AM$193)*'Capital Spending'!K$12*$AN$1</f>
        <v>0</v>
      </c>
      <c r="AP147" s="93">
        <f>SUM($AH147:$AM147)/SUM($AH$193:$AM$193)*'Capital Spending'!L$12*$AN$1</f>
        <v>0</v>
      </c>
      <c r="AQ147" s="93">
        <f>SUM($AH147:$AM147)/SUM($AH$193:$AM$193)*'Capital Spending'!M$12*$AN$1</f>
        <v>0</v>
      </c>
      <c r="AR147" s="93">
        <f>SUM($AH147:$AM147)/SUM($AH$193:$AM$193)*'Capital Spending'!N$12*$AN$1</f>
        <v>0</v>
      </c>
      <c r="AS147" s="93">
        <f>SUM($AH147:$AM147)/SUM($AH$193:$AM$193)*'Capital Spending'!O$12*$AN$1</f>
        <v>0</v>
      </c>
      <c r="AT147" s="93">
        <f>SUM($AH147:$AM147)/SUM($AH$193:$AM$193)*'Capital Spending'!P$12*$AN$1</f>
        <v>0</v>
      </c>
      <c r="AU147" s="93">
        <f>SUM($AH147:$AM147)/SUM($AH$193:$AM$193)*'Capital Spending'!Q$12*$AN$1</f>
        <v>0</v>
      </c>
      <c r="AV147" s="93">
        <f>SUM($AH147:$AM147)/SUM($AH$193:$AM$193)*'Capital Spending'!R$12*$AN$1</f>
        <v>0</v>
      </c>
      <c r="AW147" s="93">
        <f>SUM($AH147:$AM147)/SUM($AH$193:$AM$193)*'Capital Spending'!S$12*$AN$1</f>
        <v>0</v>
      </c>
      <c r="AX147" s="93">
        <f>SUM($AH147:$AM147)/SUM($AH$193:$AM$193)*'Capital Spending'!T$12*$AN$1</f>
        <v>0</v>
      </c>
      <c r="AY147" s="93">
        <f>SUM($AH147:$AM147)/SUM($AH$193:$AM$193)*'Capital Spending'!U$12*$AN$1</f>
        <v>0</v>
      </c>
      <c r="AZ147" s="93">
        <f>SUM($AH147:$AM147)/SUM($AH$193:$AM$193)*'Capital Spending'!V$12*$AN$1</f>
        <v>0</v>
      </c>
      <c r="BA147" s="93">
        <f>SUM($AH147:$AM147)/SUM($AH$193:$AM$193)*'Capital Spending'!W$12*$AN$1</f>
        <v>0</v>
      </c>
      <c r="BB147" s="93">
        <f>SUM($AH147:$AM147)/SUM($AH$193:$AM$193)*'Capital Spending'!X$12*$AN$1</f>
        <v>0</v>
      </c>
      <c r="BC147" s="93">
        <f>SUM($AH147:$AM147)/SUM($AH$193:$AM$193)*'Capital Spending'!Y$12*$AN$1</f>
        <v>0</v>
      </c>
      <c r="BD147" s="93">
        <f>SUM($AH147:$AM147)/SUM($AH$193:$AM$193)*'Capital Spending'!Z$12*$AN$1</f>
        <v>0</v>
      </c>
      <c r="BE147" s="93">
        <f>SUM($AH147:$AM147)/SUM($AH$193:$AM$193)*'Capital Spending'!AA$12*$AN$1</f>
        <v>0</v>
      </c>
      <c r="BF147" s="93">
        <f>SUM($AH147:$AM147)/SUM($AH$193:$AM$193)*'Capital Spending'!AB$12*$AN$1</f>
        <v>0</v>
      </c>
      <c r="BG147" s="93">
        <f>SUM($AH147:$AM147)/SUM($AH$193:$AM$193)*'Capital Spending'!AC$12*$AN$1</f>
        <v>0</v>
      </c>
      <c r="BH147" s="93">
        <f>SUM($AH147:$AM147)/SUM($AH$193:$AM$193)*'Capital Spending'!AD$12*$AN$1</f>
        <v>0</v>
      </c>
      <c r="BI147" s="18"/>
      <c r="BJ147" s="101">
        <f t="shared" si="264"/>
        <v>0</v>
      </c>
      <c r="BK147" s="100">
        <f>'[20]Asset Retirements'!Q67</f>
        <v>0</v>
      </c>
      <c r="BL147" s="100">
        <f>'[20]Asset Retirements'!R67</f>
        <v>0</v>
      </c>
      <c r="BM147" s="100">
        <f>'[20]Asset Retirements'!S67</f>
        <v>0</v>
      </c>
      <c r="BN147" s="100">
        <f>'[20]Asset Retirements'!T67</f>
        <v>0</v>
      </c>
      <c r="BO147" s="100">
        <f>'[20]Asset Retirements'!U67</f>
        <v>0</v>
      </c>
      <c r="BP147" s="100">
        <f>'[20]Asset Retirements'!V67</f>
        <v>0</v>
      </c>
      <c r="BQ147" s="51">
        <f t="shared" si="243"/>
        <v>0</v>
      </c>
      <c r="BR147" s="51">
        <f t="shared" si="287"/>
        <v>0</v>
      </c>
      <c r="BS147" s="51">
        <f t="shared" si="288"/>
        <v>0</v>
      </c>
      <c r="BT147" s="51">
        <f t="shared" si="289"/>
        <v>0</v>
      </c>
      <c r="BU147" s="51">
        <f t="shared" si="290"/>
        <v>0</v>
      </c>
      <c r="BV147" s="51">
        <f t="shared" si="291"/>
        <v>0</v>
      </c>
      <c r="BW147" s="51">
        <f t="shared" si="292"/>
        <v>0</v>
      </c>
      <c r="BX147" s="51">
        <f t="shared" si="293"/>
        <v>0</v>
      </c>
      <c r="BY147" s="51">
        <f t="shared" si="294"/>
        <v>0</v>
      </c>
      <c r="BZ147" s="51">
        <f t="shared" si="295"/>
        <v>0</v>
      </c>
      <c r="CA147" s="51">
        <f t="shared" si="296"/>
        <v>0</v>
      </c>
      <c r="CB147" s="51">
        <f t="shared" si="297"/>
        <v>0</v>
      </c>
      <c r="CC147" s="51">
        <f t="shared" si="298"/>
        <v>0</v>
      </c>
      <c r="CD147" s="51">
        <f t="shared" si="299"/>
        <v>0</v>
      </c>
      <c r="CE147" s="51">
        <f t="shared" si="300"/>
        <v>0</v>
      </c>
      <c r="CF147" s="51">
        <f t="shared" si="301"/>
        <v>0</v>
      </c>
      <c r="CG147" s="51">
        <f t="shared" si="302"/>
        <v>0</v>
      </c>
      <c r="CH147" s="51">
        <f t="shared" si="303"/>
        <v>0</v>
      </c>
      <c r="CI147" s="51">
        <f t="shared" si="304"/>
        <v>0</v>
      </c>
      <c r="CJ147" s="51">
        <f t="shared" si="305"/>
        <v>0</v>
      </c>
      <c r="CK147" s="51">
        <f t="shared" si="306"/>
        <v>0</v>
      </c>
      <c r="CL147" s="18"/>
      <c r="CM147" s="100">
        <f>'[20]Assset Transfers Adjustments'!Q67</f>
        <v>0</v>
      </c>
      <c r="CN147" s="100">
        <f>'[20]Assset Transfers Adjustments'!R67</f>
        <v>0</v>
      </c>
      <c r="CO147" s="100">
        <f>'[20]Assset Transfers Adjustments'!S67</f>
        <v>0</v>
      </c>
      <c r="CP147" s="100">
        <f>'[20]Assset Transfers Adjustments'!T67</f>
        <v>0</v>
      </c>
      <c r="CQ147" s="100">
        <f>'[20]Assset Transfers Adjustments'!U67</f>
        <v>0</v>
      </c>
      <c r="CR147" s="100">
        <f>'[20]Assset Transfers Adjustments'!V67</f>
        <v>0</v>
      </c>
      <c r="CS147" s="17">
        <v>0</v>
      </c>
      <c r="CT147" s="17">
        <v>0</v>
      </c>
      <c r="CU147" s="17">
        <v>0</v>
      </c>
      <c r="CV147" s="17">
        <v>0</v>
      </c>
      <c r="CW147" s="17">
        <v>0</v>
      </c>
      <c r="CX147" s="17">
        <v>0</v>
      </c>
      <c r="CY147" s="18">
        <v>0</v>
      </c>
      <c r="CZ147" s="18">
        <v>0</v>
      </c>
      <c r="DA147" s="18">
        <v>0</v>
      </c>
      <c r="DB147" s="18">
        <v>0</v>
      </c>
      <c r="DC147" s="18">
        <v>0</v>
      </c>
      <c r="DD147" s="18">
        <v>0</v>
      </c>
      <c r="DE147" s="18">
        <v>0</v>
      </c>
      <c r="DF147" s="18">
        <v>0</v>
      </c>
      <c r="DG147" s="18">
        <v>0</v>
      </c>
      <c r="DH147" s="18">
        <v>0</v>
      </c>
      <c r="DI147" s="18">
        <v>0</v>
      </c>
      <c r="DJ147" s="18">
        <v>0</v>
      </c>
      <c r="DK147" s="18">
        <v>0</v>
      </c>
      <c r="DL147" s="18">
        <v>0</v>
      </c>
      <c r="DM147" s="18">
        <v>0</v>
      </c>
      <c r="DN147" s="18"/>
    </row>
    <row r="148" spans="1:118">
      <c r="A148" s="86">
        <v>37501</v>
      </c>
      <c r="B148" s="26" t="s">
        <v>100</v>
      </c>
      <c r="C148" s="51">
        <f t="shared" si="215"/>
        <v>99818.12999999999</v>
      </c>
      <c r="D148" s="51">
        <f t="shared" si="216"/>
        <v>99818.12999999999</v>
      </c>
      <c r="E148" s="100">
        <f>'[20]Asset End Balances'!P68</f>
        <v>99818.13</v>
      </c>
      <c r="F148" s="51">
        <f t="shared" si="217"/>
        <v>99818.13</v>
      </c>
      <c r="G148" s="51">
        <f t="shared" si="218"/>
        <v>99818.13</v>
      </c>
      <c r="H148" s="51">
        <f t="shared" si="219"/>
        <v>99818.13</v>
      </c>
      <c r="I148" s="51">
        <f t="shared" si="220"/>
        <v>99818.13</v>
      </c>
      <c r="J148" s="51">
        <f t="shared" si="221"/>
        <v>99818.13</v>
      </c>
      <c r="K148" s="51">
        <f t="shared" si="222"/>
        <v>99818.13</v>
      </c>
      <c r="L148" s="51">
        <f t="shared" si="223"/>
        <v>99818.13</v>
      </c>
      <c r="M148" s="51">
        <f t="shared" si="224"/>
        <v>99818.13</v>
      </c>
      <c r="N148" s="51">
        <f t="shared" si="225"/>
        <v>99818.13</v>
      </c>
      <c r="O148" s="51">
        <f t="shared" si="226"/>
        <v>99818.13</v>
      </c>
      <c r="P148" s="51">
        <f t="shared" si="227"/>
        <v>99818.13</v>
      </c>
      <c r="Q148" s="51">
        <f t="shared" si="228"/>
        <v>99818.13</v>
      </c>
      <c r="R148" s="51">
        <f t="shared" si="229"/>
        <v>99818.13</v>
      </c>
      <c r="S148" s="51">
        <f t="shared" si="230"/>
        <v>99818.13</v>
      </c>
      <c r="T148" s="51">
        <f t="shared" si="231"/>
        <v>99818.13</v>
      </c>
      <c r="U148" s="51">
        <f t="shared" si="232"/>
        <v>99818.13</v>
      </c>
      <c r="V148" s="51">
        <f t="shared" si="233"/>
        <v>99818.13</v>
      </c>
      <c r="W148" s="51">
        <f t="shared" si="234"/>
        <v>99818.13</v>
      </c>
      <c r="X148" s="51">
        <f t="shared" si="235"/>
        <v>99818.13</v>
      </c>
      <c r="Y148" s="51">
        <f t="shared" si="236"/>
        <v>99818.13</v>
      </c>
      <c r="Z148" s="51">
        <f t="shared" si="237"/>
        <v>99818.13</v>
      </c>
      <c r="AA148" s="51">
        <f t="shared" si="238"/>
        <v>99818.13</v>
      </c>
      <c r="AB148" s="51">
        <f t="shared" si="239"/>
        <v>99818.13</v>
      </c>
      <c r="AC148" s="51">
        <f t="shared" si="240"/>
        <v>99818.13</v>
      </c>
      <c r="AD148" s="51">
        <f t="shared" si="241"/>
        <v>99818.13</v>
      </c>
      <c r="AE148" s="51">
        <f t="shared" si="242"/>
        <v>99818.13</v>
      </c>
      <c r="AF148" s="51">
        <f t="shared" si="242"/>
        <v>99818.13</v>
      </c>
      <c r="AH148" s="100">
        <f>[20]Additions!Q68</f>
        <v>0</v>
      </c>
      <c r="AI148" s="100">
        <f>[20]Additions!R68</f>
        <v>0</v>
      </c>
      <c r="AJ148" s="100">
        <f>[20]Additions!S68</f>
        <v>0</v>
      </c>
      <c r="AK148" s="100">
        <f>[20]Additions!T68</f>
        <v>0</v>
      </c>
      <c r="AL148" s="100">
        <f>[20]Additions!U68</f>
        <v>0</v>
      </c>
      <c r="AM148" s="100">
        <f>[20]Additions!V68</f>
        <v>0</v>
      </c>
      <c r="AN148" s="93">
        <f>SUM($AH148:$AM148)/SUM($AH$193:$AM$193)*'Capital Spending'!J$12*$AN$1</f>
        <v>0</v>
      </c>
      <c r="AO148" s="93">
        <f>SUM($AH148:$AM148)/SUM($AH$193:$AM$193)*'Capital Spending'!K$12*$AN$1</f>
        <v>0</v>
      </c>
      <c r="AP148" s="93">
        <f>SUM($AH148:$AM148)/SUM($AH$193:$AM$193)*'Capital Spending'!L$12*$AN$1</f>
        <v>0</v>
      </c>
      <c r="AQ148" s="93">
        <f>SUM($AH148:$AM148)/SUM($AH$193:$AM$193)*'Capital Spending'!M$12*$AN$1</f>
        <v>0</v>
      </c>
      <c r="AR148" s="93">
        <f>SUM($AH148:$AM148)/SUM($AH$193:$AM$193)*'Capital Spending'!N$12*$AN$1</f>
        <v>0</v>
      </c>
      <c r="AS148" s="93">
        <f>SUM($AH148:$AM148)/SUM($AH$193:$AM$193)*'Capital Spending'!O$12*$AN$1</f>
        <v>0</v>
      </c>
      <c r="AT148" s="93">
        <f>SUM($AH148:$AM148)/SUM($AH$193:$AM$193)*'Capital Spending'!P$12*$AN$1</f>
        <v>0</v>
      </c>
      <c r="AU148" s="93">
        <f>SUM($AH148:$AM148)/SUM($AH$193:$AM$193)*'Capital Spending'!Q$12*$AN$1</f>
        <v>0</v>
      </c>
      <c r="AV148" s="93">
        <f>SUM($AH148:$AM148)/SUM($AH$193:$AM$193)*'Capital Spending'!R$12*$AN$1</f>
        <v>0</v>
      </c>
      <c r="AW148" s="93">
        <f>SUM($AH148:$AM148)/SUM($AH$193:$AM$193)*'Capital Spending'!S$12*$AN$1</f>
        <v>0</v>
      </c>
      <c r="AX148" s="93">
        <f>SUM($AH148:$AM148)/SUM($AH$193:$AM$193)*'Capital Spending'!T$12*$AN$1</f>
        <v>0</v>
      </c>
      <c r="AY148" s="93">
        <f>SUM($AH148:$AM148)/SUM($AH$193:$AM$193)*'Capital Spending'!U$12*$AN$1</f>
        <v>0</v>
      </c>
      <c r="AZ148" s="93">
        <f>SUM($AH148:$AM148)/SUM($AH$193:$AM$193)*'Capital Spending'!V$12*$AN$1</f>
        <v>0</v>
      </c>
      <c r="BA148" s="93">
        <f>SUM($AH148:$AM148)/SUM($AH$193:$AM$193)*'Capital Spending'!W$12*$AN$1</f>
        <v>0</v>
      </c>
      <c r="BB148" s="93">
        <f>SUM($AH148:$AM148)/SUM($AH$193:$AM$193)*'Capital Spending'!X$12*$AN$1</f>
        <v>0</v>
      </c>
      <c r="BC148" s="93">
        <f>SUM($AH148:$AM148)/SUM($AH$193:$AM$193)*'Capital Spending'!Y$12*$AN$1</f>
        <v>0</v>
      </c>
      <c r="BD148" s="93">
        <f>SUM($AH148:$AM148)/SUM($AH$193:$AM$193)*'Capital Spending'!Z$12*$AN$1</f>
        <v>0</v>
      </c>
      <c r="BE148" s="93">
        <f>SUM($AH148:$AM148)/SUM($AH$193:$AM$193)*'Capital Spending'!AA$12*$AN$1</f>
        <v>0</v>
      </c>
      <c r="BF148" s="93">
        <f>SUM($AH148:$AM148)/SUM($AH$193:$AM$193)*'Capital Spending'!AB$12*$AN$1</f>
        <v>0</v>
      </c>
      <c r="BG148" s="93">
        <f>SUM($AH148:$AM148)/SUM($AH$193:$AM$193)*'Capital Spending'!AC$12*$AN$1</f>
        <v>0</v>
      </c>
      <c r="BH148" s="93">
        <f>SUM($AH148:$AM148)/SUM($AH$193:$AM$193)*'Capital Spending'!AD$12*$AN$1</f>
        <v>0</v>
      </c>
      <c r="BI148" s="18"/>
      <c r="BJ148" s="101">
        <f t="shared" si="264"/>
        <v>0</v>
      </c>
      <c r="BK148" s="100">
        <f>'[20]Asset Retirements'!Q68</f>
        <v>0</v>
      </c>
      <c r="BL148" s="100">
        <f>'[20]Asset Retirements'!R68</f>
        <v>0</v>
      </c>
      <c r="BM148" s="100">
        <f>'[20]Asset Retirements'!S68</f>
        <v>0</v>
      </c>
      <c r="BN148" s="100">
        <f>'[20]Asset Retirements'!T68</f>
        <v>0</v>
      </c>
      <c r="BO148" s="100">
        <f>'[20]Asset Retirements'!U68</f>
        <v>0</v>
      </c>
      <c r="BP148" s="100">
        <f>'[20]Asset Retirements'!V68</f>
        <v>0</v>
      </c>
      <c r="BQ148" s="51">
        <f t="shared" si="243"/>
        <v>0</v>
      </c>
      <c r="BR148" s="51">
        <f t="shared" si="287"/>
        <v>0</v>
      </c>
      <c r="BS148" s="51">
        <f t="shared" si="288"/>
        <v>0</v>
      </c>
      <c r="BT148" s="51">
        <f t="shared" si="289"/>
        <v>0</v>
      </c>
      <c r="BU148" s="51">
        <f t="shared" si="290"/>
        <v>0</v>
      </c>
      <c r="BV148" s="51">
        <f t="shared" si="291"/>
        <v>0</v>
      </c>
      <c r="BW148" s="51">
        <f t="shared" si="292"/>
        <v>0</v>
      </c>
      <c r="BX148" s="51">
        <f t="shared" si="293"/>
        <v>0</v>
      </c>
      <c r="BY148" s="51">
        <f t="shared" si="294"/>
        <v>0</v>
      </c>
      <c r="BZ148" s="51">
        <f t="shared" si="295"/>
        <v>0</v>
      </c>
      <c r="CA148" s="51">
        <f t="shared" si="296"/>
        <v>0</v>
      </c>
      <c r="CB148" s="51">
        <f t="shared" si="297"/>
        <v>0</v>
      </c>
      <c r="CC148" s="51">
        <f t="shared" si="298"/>
        <v>0</v>
      </c>
      <c r="CD148" s="51">
        <f t="shared" si="299"/>
        <v>0</v>
      </c>
      <c r="CE148" s="51">
        <f t="shared" si="300"/>
        <v>0</v>
      </c>
      <c r="CF148" s="51">
        <f t="shared" si="301"/>
        <v>0</v>
      </c>
      <c r="CG148" s="51">
        <f t="shared" si="302"/>
        <v>0</v>
      </c>
      <c r="CH148" s="51">
        <f t="shared" si="303"/>
        <v>0</v>
      </c>
      <c r="CI148" s="51">
        <f t="shared" si="304"/>
        <v>0</v>
      </c>
      <c r="CJ148" s="51">
        <f t="shared" si="305"/>
        <v>0</v>
      </c>
      <c r="CK148" s="51">
        <f t="shared" si="306"/>
        <v>0</v>
      </c>
      <c r="CL148" s="18"/>
      <c r="CM148" s="100">
        <f>'[20]Assset Transfers Adjustments'!Q68</f>
        <v>0</v>
      </c>
      <c r="CN148" s="100">
        <f>'[20]Assset Transfers Adjustments'!R68</f>
        <v>0</v>
      </c>
      <c r="CO148" s="100">
        <f>'[20]Assset Transfers Adjustments'!S68</f>
        <v>0</v>
      </c>
      <c r="CP148" s="100">
        <f>'[20]Assset Transfers Adjustments'!T68</f>
        <v>0</v>
      </c>
      <c r="CQ148" s="100">
        <f>'[20]Assset Transfers Adjustments'!U68</f>
        <v>0</v>
      </c>
      <c r="CR148" s="100">
        <f>'[20]Assset Transfers Adjustments'!V68</f>
        <v>0</v>
      </c>
      <c r="CS148" s="17">
        <v>0</v>
      </c>
      <c r="CT148" s="17">
        <v>0</v>
      </c>
      <c r="CU148" s="17">
        <v>0</v>
      </c>
      <c r="CV148" s="17">
        <v>0</v>
      </c>
      <c r="CW148" s="17">
        <v>0</v>
      </c>
      <c r="CX148" s="17">
        <v>0</v>
      </c>
      <c r="CY148" s="18">
        <v>0</v>
      </c>
      <c r="CZ148" s="18">
        <v>0</v>
      </c>
      <c r="DA148" s="18">
        <v>0</v>
      </c>
      <c r="DB148" s="18">
        <v>0</v>
      </c>
      <c r="DC148" s="18">
        <v>0</v>
      </c>
      <c r="DD148" s="18">
        <v>0</v>
      </c>
      <c r="DE148" s="18">
        <v>0</v>
      </c>
      <c r="DF148" s="18">
        <v>0</v>
      </c>
      <c r="DG148" s="18">
        <v>0</v>
      </c>
      <c r="DH148" s="18">
        <v>0</v>
      </c>
      <c r="DI148" s="18">
        <v>0</v>
      </c>
      <c r="DJ148" s="18">
        <v>0</v>
      </c>
      <c r="DK148" s="18">
        <v>0</v>
      </c>
      <c r="DL148" s="18">
        <v>0</v>
      </c>
      <c r="DM148" s="18">
        <v>0</v>
      </c>
      <c r="DN148" s="18"/>
    </row>
    <row r="149" spans="1:118">
      <c r="A149" s="86">
        <v>37502</v>
      </c>
      <c r="B149" s="26" t="s">
        <v>101</v>
      </c>
      <c r="C149" s="51">
        <f t="shared" si="215"/>
        <v>46264.189999999995</v>
      </c>
      <c r="D149" s="51">
        <f t="shared" si="216"/>
        <v>46264.189999999995</v>
      </c>
      <c r="E149" s="100">
        <f>'[20]Asset End Balances'!P69</f>
        <v>46264.19</v>
      </c>
      <c r="F149" s="51">
        <f t="shared" si="217"/>
        <v>46264.19</v>
      </c>
      <c r="G149" s="51">
        <f t="shared" si="218"/>
        <v>46264.19</v>
      </c>
      <c r="H149" s="51">
        <f t="shared" si="219"/>
        <v>46264.19</v>
      </c>
      <c r="I149" s="51">
        <f t="shared" si="220"/>
        <v>46264.19</v>
      </c>
      <c r="J149" s="51">
        <f t="shared" si="221"/>
        <v>46264.19</v>
      </c>
      <c r="K149" s="51">
        <f t="shared" si="222"/>
        <v>46264.19</v>
      </c>
      <c r="L149" s="51">
        <f t="shared" si="223"/>
        <v>46264.19</v>
      </c>
      <c r="M149" s="51">
        <f t="shared" si="224"/>
        <v>46264.19</v>
      </c>
      <c r="N149" s="51">
        <f t="shared" si="225"/>
        <v>46264.19</v>
      </c>
      <c r="O149" s="51">
        <f t="shared" si="226"/>
        <v>46264.19</v>
      </c>
      <c r="P149" s="51">
        <f t="shared" si="227"/>
        <v>46264.19</v>
      </c>
      <c r="Q149" s="51">
        <f t="shared" si="228"/>
        <v>46264.19</v>
      </c>
      <c r="R149" s="51">
        <f t="shared" si="229"/>
        <v>46264.19</v>
      </c>
      <c r="S149" s="51">
        <f t="shared" si="230"/>
        <v>46264.19</v>
      </c>
      <c r="T149" s="51">
        <f t="shared" si="231"/>
        <v>46264.19</v>
      </c>
      <c r="U149" s="51">
        <f t="shared" si="232"/>
        <v>46264.19</v>
      </c>
      <c r="V149" s="51">
        <f t="shared" si="233"/>
        <v>46264.19</v>
      </c>
      <c r="W149" s="51">
        <f t="shared" si="234"/>
        <v>46264.19</v>
      </c>
      <c r="X149" s="51">
        <f t="shared" si="235"/>
        <v>46264.19</v>
      </c>
      <c r="Y149" s="51">
        <f t="shared" si="236"/>
        <v>46264.19</v>
      </c>
      <c r="Z149" s="51">
        <f t="shared" si="237"/>
        <v>46264.19</v>
      </c>
      <c r="AA149" s="51">
        <f t="shared" si="238"/>
        <v>46264.19</v>
      </c>
      <c r="AB149" s="51">
        <f t="shared" si="239"/>
        <v>46264.19</v>
      </c>
      <c r="AC149" s="51">
        <f t="shared" si="240"/>
        <v>46264.19</v>
      </c>
      <c r="AD149" s="51">
        <f t="shared" si="241"/>
        <v>46264.19</v>
      </c>
      <c r="AE149" s="51">
        <f t="shared" si="242"/>
        <v>46264.19</v>
      </c>
      <c r="AF149" s="51">
        <f t="shared" si="242"/>
        <v>46264.19</v>
      </c>
      <c r="AH149" s="100">
        <f>[20]Additions!Q69</f>
        <v>0</v>
      </c>
      <c r="AI149" s="100">
        <f>[20]Additions!R69</f>
        <v>0</v>
      </c>
      <c r="AJ149" s="100">
        <f>[20]Additions!S69</f>
        <v>0</v>
      </c>
      <c r="AK149" s="100">
        <f>[20]Additions!T69</f>
        <v>0</v>
      </c>
      <c r="AL149" s="100">
        <f>[20]Additions!U69</f>
        <v>0</v>
      </c>
      <c r="AM149" s="100">
        <f>[20]Additions!V69</f>
        <v>0</v>
      </c>
      <c r="AN149" s="93">
        <f>SUM($AH149:$AM149)/SUM($AH$193:$AM$193)*'Capital Spending'!J$12*$AN$1</f>
        <v>0</v>
      </c>
      <c r="AO149" s="93">
        <f>SUM($AH149:$AM149)/SUM($AH$193:$AM$193)*'Capital Spending'!K$12*$AN$1</f>
        <v>0</v>
      </c>
      <c r="AP149" s="93">
        <f>SUM($AH149:$AM149)/SUM($AH$193:$AM$193)*'Capital Spending'!L$12*$AN$1</f>
        <v>0</v>
      </c>
      <c r="AQ149" s="93">
        <f>SUM($AH149:$AM149)/SUM($AH$193:$AM$193)*'Capital Spending'!M$12*$AN$1</f>
        <v>0</v>
      </c>
      <c r="AR149" s="93">
        <f>SUM($AH149:$AM149)/SUM($AH$193:$AM$193)*'Capital Spending'!N$12*$AN$1</f>
        <v>0</v>
      </c>
      <c r="AS149" s="93">
        <f>SUM($AH149:$AM149)/SUM($AH$193:$AM$193)*'Capital Spending'!O$12*$AN$1</f>
        <v>0</v>
      </c>
      <c r="AT149" s="93">
        <f>SUM($AH149:$AM149)/SUM($AH$193:$AM$193)*'Capital Spending'!P$12*$AN$1</f>
        <v>0</v>
      </c>
      <c r="AU149" s="93">
        <f>SUM($AH149:$AM149)/SUM($AH$193:$AM$193)*'Capital Spending'!Q$12*$AN$1</f>
        <v>0</v>
      </c>
      <c r="AV149" s="93">
        <f>SUM($AH149:$AM149)/SUM($AH$193:$AM$193)*'Capital Spending'!R$12*$AN$1</f>
        <v>0</v>
      </c>
      <c r="AW149" s="93">
        <f>SUM($AH149:$AM149)/SUM($AH$193:$AM$193)*'Capital Spending'!S$12*$AN$1</f>
        <v>0</v>
      </c>
      <c r="AX149" s="93">
        <f>SUM($AH149:$AM149)/SUM($AH$193:$AM$193)*'Capital Spending'!T$12*$AN$1</f>
        <v>0</v>
      </c>
      <c r="AY149" s="93">
        <f>SUM($AH149:$AM149)/SUM($AH$193:$AM$193)*'Capital Spending'!U$12*$AN$1</f>
        <v>0</v>
      </c>
      <c r="AZ149" s="93">
        <f>SUM($AH149:$AM149)/SUM($AH$193:$AM$193)*'Capital Spending'!V$12*$AN$1</f>
        <v>0</v>
      </c>
      <c r="BA149" s="93">
        <f>SUM($AH149:$AM149)/SUM($AH$193:$AM$193)*'Capital Spending'!W$12*$AN$1</f>
        <v>0</v>
      </c>
      <c r="BB149" s="93">
        <f>SUM($AH149:$AM149)/SUM($AH$193:$AM$193)*'Capital Spending'!X$12*$AN$1</f>
        <v>0</v>
      </c>
      <c r="BC149" s="93">
        <f>SUM($AH149:$AM149)/SUM($AH$193:$AM$193)*'Capital Spending'!Y$12*$AN$1</f>
        <v>0</v>
      </c>
      <c r="BD149" s="93">
        <f>SUM($AH149:$AM149)/SUM($AH$193:$AM$193)*'Capital Spending'!Z$12*$AN$1</f>
        <v>0</v>
      </c>
      <c r="BE149" s="93">
        <f>SUM($AH149:$AM149)/SUM($AH$193:$AM$193)*'Capital Spending'!AA$12*$AN$1</f>
        <v>0</v>
      </c>
      <c r="BF149" s="93">
        <f>SUM($AH149:$AM149)/SUM($AH$193:$AM$193)*'Capital Spending'!AB$12*$AN$1</f>
        <v>0</v>
      </c>
      <c r="BG149" s="93">
        <f>SUM($AH149:$AM149)/SUM($AH$193:$AM$193)*'Capital Spending'!AC$12*$AN$1</f>
        <v>0</v>
      </c>
      <c r="BH149" s="93">
        <f>SUM($AH149:$AM149)/SUM($AH$193:$AM$193)*'Capital Spending'!AD$12*$AN$1</f>
        <v>0</v>
      </c>
      <c r="BI149" s="18"/>
      <c r="BJ149" s="101">
        <f t="shared" si="264"/>
        <v>0</v>
      </c>
      <c r="BK149" s="100">
        <f>'[20]Asset Retirements'!Q69</f>
        <v>0</v>
      </c>
      <c r="BL149" s="100">
        <f>'[20]Asset Retirements'!R69</f>
        <v>0</v>
      </c>
      <c r="BM149" s="100">
        <f>'[20]Asset Retirements'!S69</f>
        <v>0</v>
      </c>
      <c r="BN149" s="100">
        <f>'[20]Asset Retirements'!T69</f>
        <v>0</v>
      </c>
      <c r="BO149" s="100">
        <f>'[20]Asset Retirements'!U69</f>
        <v>0</v>
      </c>
      <c r="BP149" s="100">
        <f>'[20]Asset Retirements'!V69</f>
        <v>0</v>
      </c>
      <c r="BQ149" s="51">
        <f t="shared" si="243"/>
        <v>0</v>
      </c>
      <c r="BR149" s="51">
        <f t="shared" si="287"/>
        <v>0</v>
      </c>
      <c r="BS149" s="51">
        <f t="shared" si="288"/>
        <v>0</v>
      </c>
      <c r="BT149" s="51">
        <f t="shared" si="289"/>
        <v>0</v>
      </c>
      <c r="BU149" s="51">
        <f t="shared" si="290"/>
        <v>0</v>
      </c>
      <c r="BV149" s="51">
        <f t="shared" si="291"/>
        <v>0</v>
      </c>
      <c r="BW149" s="51">
        <f t="shared" si="292"/>
        <v>0</v>
      </c>
      <c r="BX149" s="51">
        <f t="shared" si="293"/>
        <v>0</v>
      </c>
      <c r="BY149" s="51">
        <f t="shared" si="294"/>
        <v>0</v>
      </c>
      <c r="BZ149" s="51">
        <f t="shared" si="295"/>
        <v>0</v>
      </c>
      <c r="CA149" s="51">
        <f t="shared" si="296"/>
        <v>0</v>
      </c>
      <c r="CB149" s="51">
        <f t="shared" si="297"/>
        <v>0</v>
      </c>
      <c r="CC149" s="51">
        <f t="shared" si="298"/>
        <v>0</v>
      </c>
      <c r="CD149" s="51">
        <f t="shared" si="299"/>
        <v>0</v>
      </c>
      <c r="CE149" s="51">
        <f t="shared" si="300"/>
        <v>0</v>
      </c>
      <c r="CF149" s="51">
        <f t="shared" si="301"/>
        <v>0</v>
      </c>
      <c r="CG149" s="51">
        <f t="shared" si="302"/>
        <v>0</v>
      </c>
      <c r="CH149" s="51">
        <f t="shared" si="303"/>
        <v>0</v>
      </c>
      <c r="CI149" s="51">
        <f t="shared" si="304"/>
        <v>0</v>
      </c>
      <c r="CJ149" s="51">
        <f t="shared" si="305"/>
        <v>0</v>
      </c>
      <c r="CK149" s="51">
        <f t="shared" si="306"/>
        <v>0</v>
      </c>
      <c r="CL149" s="18"/>
      <c r="CM149" s="100">
        <f>'[20]Assset Transfers Adjustments'!Q69</f>
        <v>0</v>
      </c>
      <c r="CN149" s="100">
        <f>'[20]Assset Transfers Adjustments'!R69</f>
        <v>0</v>
      </c>
      <c r="CO149" s="100">
        <f>'[20]Assset Transfers Adjustments'!S69</f>
        <v>0</v>
      </c>
      <c r="CP149" s="100">
        <f>'[20]Assset Transfers Adjustments'!T69</f>
        <v>0</v>
      </c>
      <c r="CQ149" s="100">
        <f>'[20]Assset Transfers Adjustments'!U69</f>
        <v>0</v>
      </c>
      <c r="CR149" s="100">
        <f>'[20]Assset Transfers Adjustments'!V69</f>
        <v>0</v>
      </c>
      <c r="CS149" s="17">
        <v>0</v>
      </c>
      <c r="CT149" s="17">
        <v>0</v>
      </c>
      <c r="CU149" s="17">
        <v>0</v>
      </c>
      <c r="CV149" s="17">
        <v>0</v>
      </c>
      <c r="CW149" s="17">
        <v>0</v>
      </c>
      <c r="CX149" s="17">
        <v>0</v>
      </c>
      <c r="CY149" s="18">
        <v>0</v>
      </c>
      <c r="CZ149" s="18">
        <v>0</v>
      </c>
      <c r="DA149" s="18">
        <v>0</v>
      </c>
      <c r="DB149" s="18">
        <v>0</v>
      </c>
      <c r="DC149" s="18">
        <v>0</v>
      </c>
      <c r="DD149" s="18">
        <v>0</v>
      </c>
      <c r="DE149" s="18">
        <v>0</v>
      </c>
      <c r="DF149" s="18">
        <v>0</v>
      </c>
      <c r="DG149" s="18">
        <v>0</v>
      </c>
      <c r="DH149" s="18">
        <v>0</v>
      </c>
      <c r="DI149" s="18">
        <v>0</v>
      </c>
      <c r="DJ149" s="18">
        <v>0</v>
      </c>
      <c r="DK149" s="18">
        <v>0</v>
      </c>
      <c r="DL149" s="18">
        <v>0</v>
      </c>
      <c r="DM149" s="18">
        <v>0</v>
      </c>
      <c r="DN149" s="18"/>
    </row>
    <row r="150" spans="1:118">
      <c r="A150" s="86">
        <v>37503</v>
      </c>
      <c r="B150" s="26" t="s">
        <v>102</v>
      </c>
      <c r="C150" s="51">
        <f t="shared" si="215"/>
        <v>4005.0800000000013</v>
      </c>
      <c r="D150" s="51">
        <f t="shared" si="216"/>
        <v>4005.0800000000013</v>
      </c>
      <c r="E150" s="100">
        <f>'[20]Asset End Balances'!P70</f>
        <v>4005.08</v>
      </c>
      <c r="F150" s="51">
        <f t="shared" si="217"/>
        <v>4005.08</v>
      </c>
      <c r="G150" s="51">
        <f t="shared" si="218"/>
        <v>4005.08</v>
      </c>
      <c r="H150" s="51">
        <f t="shared" si="219"/>
        <v>4005.08</v>
      </c>
      <c r="I150" s="51">
        <f t="shared" si="220"/>
        <v>4005.08</v>
      </c>
      <c r="J150" s="51">
        <f t="shared" si="221"/>
        <v>4005.08</v>
      </c>
      <c r="K150" s="51">
        <f t="shared" si="222"/>
        <v>4005.08</v>
      </c>
      <c r="L150" s="51">
        <f t="shared" si="223"/>
        <v>4005.08</v>
      </c>
      <c r="M150" s="51">
        <f t="shared" si="224"/>
        <v>4005.08</v>
      </c>
      <c r="N150" s="51">
        <f t="shared" si="225"/>
        <v>4005.08</v>
      </c>
      <c r="O150" s="51">
        <f t="shared" si="226"/>
        <v>4005.08</v>
      </c>
      <c r="P150" s="51">
        <f t="shared" si="227"/>
        <v>4005.08</v>
      </c>
      <c r="Q150" s="51">
        <f t="shared" si="228"/>
        <v>4005.08</v>
      </c>
      <c r="R150" s="51">
        <f t="shared" si="229"/>
        <v>4005.08</v>
      </c>
      <c r="S150" s="51">
        <f t="shared" si="230"/>
        <v>4005.08</v>
      </c>
      <c r="T150" s="51">
        <f t="shared" si="231"/>
        <v>4005.08</v>
      </c>
      <c r="U150" s="51">
        <f t="shared" si="232"/>
        <v>4005.08</v>
      </c>
      <c r="V150" s="51">
        <f t="shared" si="233"/>
        <v>4005.08</v>
      </c>
      <c r="W150" s="51">
        <f t="shared" si="234"/>
        <v>4005.08</v>
      </c>
      <c r="X150" s="51">
        <f t="shared" si="235"/>
        <v>4005.08</v>
      </c>
      <c r="Y150" s="51">
        <f t="shared" si="236"/>
        <v>4005.08</v>
      </c>
      <c r="Z150" s="51">
        <f t="shared" si="237"/>
        <v>4005.08</v>
      </c>
      <c r="AA150" s="51">
        <f t="shared" si="238"/>
        <v>4005.08</v>
      </c>
      <c r="AB150" s="51">
        <f t="shared" si="239"/>
        <v>4005.08</v>
      </c>
      <c r="AC150" s="51">
        <f t="shared" si="240"/>
        <v>4005.08</v>
      </c>
      <c r="AD150" s="51">
        <f t="shared" si="241"/>
        <v>4005.08</v>
      </c>
      <c r="AE150" s="51">
        <f t="shared" si="242"/>
        <v>4005.08</v>
      </c>
      <c r="AF150" s="51">
        <f t="shared" si="242"/>
        <v>4005.08</v>
      </c>
      <c r="AH150" s="100">
        <f>[20]Additions!Q70</f>
        <v>0</v>
      </c>
      <c r="AI150" s="100">
        <f>[20]Additions!R70</f>
        <v>0</v>
      </c>
      <c r="AJ150" s="100">
        <f>[20]Additions!S70</f>
        <v>0</v>
      </c>
      <c r="AK150" s="100">
        <f>[20]Additions!T70</f>
        <v>0</v>
      </c>
      <c r="AL150" s="100">
        <f>[20]Additions!U70</f>
        <v>0</v>
      </c>
      <c r="AM150" s="100">
        <f>[20]Additions!V70</f>
        <v>0</v>
      </c>
      <c r="AN150" s="93">
        <f>SUM($AH150:$AM150)/SUM($AH$193:$AM$193)*'Capital Spending'!J$12*$AN$1</f>
        <v>0</v>
      </c>
      <c r="AO150" s="93">
        <f>SUM($AH150:$AM150)/SUM($AH$193:$AM$193)*'Capital Spending'!K$12*$AN$1</f>
        <v>0</v>
      </c>
      <c r="AP150" s="93">
        <f>SUM($AH150:$AM150)/SUM($AH$193:$AM$193)*'Capital Spending'!L$12*$AN$1</f>
        <v>0</v>
      </c>
      <c r="AQ150" s="93">
        <f>SUM($AH150:$AM150)/SUM($AH$193:$AM$193)*'Capital Spending'!M$12*$AN$1</f>
        <v>0</v>
      </c>
      <c r="AR150" s="93">
        <f>SUM($AH150:$AM150)/SUM($AH$193:$AM$193)*'Capital Spending'!N$12*$AN$1</f>
        <v>0</v>
      </c>
      <c r="AS150" s="93">
        <f>SUM($AH150:$AM150)/SUM($AH$193:$AM$193)*'Capital Spending'!O$12*$AN$1</f>
        <v>0</v>
      </c>
      <c r="AT150" s="93">
        <f>SUM($AH150:$AM150)/SUM($AH$193:$AM$193)*'Capital Spending'!P$12*$AN$1</f>
        <v>0</v>
      </c>
      <c r="AU150" s="93">
        <f>SUM($AH150:$AM150)/SUM($AH$193:$AM$193)*'Capital Spending'!Q$12*$AN$1</f>
        <v>0</v>
      </c>
      <c r="AV150" s="93">
        <f>SUM($AH150:$AM150)/SUM($AH$193:$AM$193)*'Capital Spending'!R$12*$AN$1</f>
        <v>0</v>
      </c>
      <c r="AW150" s="93">
        <f>SUM($AH150:$AM150)/SUM($AH$193:$AM$193)*'Capital Spending'!S$12*$AN$1</f>
        <v>0</v>
      </c>
      <c r="AX150" s="93">
        <f>SUM($AH150:$AM150)/SUM($AH$193:$AM$193)*'Capital Spending'!T$12*$AN$1</f>
        <v>0</v>
      </c>
      <c r="AY150" s="93">
        <f>SUM($AH150:$AM150)/SUM($AH$193:$AM$193)*'Capital Spending'!U$12*$AN$1</f>
        <v>0</v>
      </c>
      <c r="AZ150" s="93">
        <f>SUM($AH150:$AM150)/SUM($AH$193:$AM$193)*'Capital Spending'!V$12*$AN$1</f>
        <v>0</v>
      </c>
      <c r="BA150" s="93">
        <f>SUM($AH150:$AM150)/SUM($AH$193:$AM$193)*'Capital Spending'!W$12*$AN$1</f>
        <v>0</v>
      </c>
      <c r="BB150" s="93">
        <f>SUM($AH150:$AM150)/SUM($AH$193:$AM$193)*'Capital Spending'!X$12*$AN$1</f>
        <v>0</v>
      </c>
      <c r="BC150" s="93">
        <f>SUM($AH150:$AM150)/SUM($AH$193:$AM$193)*'Capital Spending'!Y$12*$AN$1</f>
        <v>0</v>
      </c>
      <c r="BD150" s="93">
        <f>SUM($AH150:$AM150)/SUM($AH$193:$AM$193)*'Capital Spending'!Z$12*$AN$1</f>
        <v>0</v>
      </c>
      <c r="BE150" s="93">
        <f>SUM($AH150:$AM150)/SUM($AH$193:$AM$193)*'Capital Spending'!AA$12*$AN$1</f>
        <v>0</v>
      </c>
      <c r="BF150" s="93">
        <f>SUM($AH150:$AM150)/SUM($AH$193:$AM$193)*'Capital Spending'!AB$12*$AN$1</f>
        <v>0</v>
      </c>
      <c r="BG150" s="93">
        <f>SUM($AH150:$AM150)/SUM($AH$193:$AM$193)*'Capital Spending'!AC$12*$AN$1</f>
        <v>0</v>
      </c>
      <c r="BH150" s="93">
        <f>SUM($AH150:$AM150)/SUM($AH$193:$AM$193)*'Capital Spending'!AD$12*$AN$1</f>
        <v>0</v>
      </c>
      <c r="BI150" s="18"/>
      <c r="BJ150" s="101">
        <f t="shared" si="264"/>
        <v>0</v>
      </c>
      <c r="BK150" s="100">
        <f>'[20]Asset Retirements'!Q70</f>
        <v>0</v>
      </c>
      <c r="BL150" s="100">
        <f>'[20]Asset Retirements'!R70</f>
        <v>0</v>
      </c>
      <c r="BM150" s="100">
        <f>'[20]Asset Retirements'!S70</f>
        <v>0</v>
      </c>
      <c r="BN150" s="100">
        <f>'[20]Asset Retirements'!T70</f>
        <v>0</v>
      </c>
      <c r="BO150" s="100">
        <f>'[20]Asset Retirements'!U70</f>
        <v>0</v>
      </c>
      <c r="BP150" s="100">
        <f>'[20]Asset Retirements'!V70</f>
        <v>0</v>
      </c>
      <c r="BQ150" s="51">
        <f t="shared" si="243"/>
        <v>0</v>
      </c>
      <c r="BR150" s="51">
        <f t="shared" si="287"/>
        <v>0</v>
      </c>
      <c r="BS150" s="51">
        <f t="shared" si="288"/>
        <v>0</v>
      </c>
      <c r="BT150" s="51">
        <f t="shared" si="289"/>
        <v>0</v>
      </c>
      <c r="BU150" s="51">
        <f t="shared" si="290"/>
        <v>0</v>
      </c>
      <c r="BV150" s="51">
        <f t="shared" si="291"/>
        <v>0</v>
      </c>
      <c r="BW150" s="51">
        <f t="shared" si="292"/>
        <v>0</v>
      </c>
      <c r="BX150" s="51">
        <f t="shared" si="293"/>
        <v>0</v>
      </c>
      <c r="BY150" s="51">
        <f t="shared" si="294"/>
        <v>0</v>
      </c>
      <c r="BZ150" s="51">
        <f t="shared" si="295"/>
        <v>0</v>
      </c>
      <c r="CA150" s="51">
        <f t="shared" si="296"/>
        <v>0</v>
      </c>
      <c r="CB150" s="51">
        <f t="shared" si="297"/>
        <v>0</v>
      </c>
      <c r="CC150" s="51">
        <f t="shared" si="298"/>
        <v>0</v>
      </c>
      <c r="CD150" s="51">
        <f t="shared" si="299"/>
        <v>0</v>
      </c>
      <c r="CE150" s="51">
        <f t="shared" si="300"/>
        <v>0</v>
      </c>
      <c r="CF150" s="51">
        <f t="shared" si="301"/>
        <v>0</v>
      </c>
      <c r="CG150" s="51">
        <f t="shared" si="302"/>
        <v>0</v>
      </c>
      <c r="CH150" s="51">
        <f t="shared" si="303"/>
        <v>0</v>
      </c>
      <c r="CI150" s="51">
        <f t="shared" si="304"/>
        <v>0</v>
      </c>
      <c r="CJ150" s="51">
        <f t="shared" si="305"/>
        <v>0</v>
      </c>
      <c r="CK150" s="51">
        <f t="shared" si="306"/>
        <v>0</v>
      </c>
      <c r="CL150" s="18"/>
      <c r="CM150" s="100">
        <f>'[20]Assset Transfers Adjustments'!Q70</f>
        <v>0</v>
      </c>
      <c r="CN150" s="100">
        <f>'[20]Assset Transfers Adjustments'!R70</f>
        <v>0</v>
      </c>
      <c r="CO150" s="100">
        <f>'[20]Assset Transfers Adjustments'!S70</f>
        <v>0</v>
      </c>
      <c r="CP150" s="100">
        <f>'[20]Assset Transfers Adjustments'!T70</f>
        <v>0</v>
      </c>
      <c r="CQ150" s="100">
        <f>'[20]Assset Transfers Adjustments'!U70</f>
        <v>0</v>
      </c>
      <c r="CR150" s="100">
        <f>'[20]Assset Transfers Adjustments'!V70</f>
        <v>0</v>
      </c>
      <c r="CS150" s="17">
        <v>0</v>
      </c>
      <c r="CT150" s="17">
        <v>0</v>
      </c>
      <c r="CU150" s="17">
        <v>0</v>
      </c>
      <c r="CV150" s="17">
        <v>0</v>
      </c>
      <c r="CW150" s="17">
        <v>0</v>
      </c>
      <c r="CX150" s="17">
        <v>0</v>
      </c>
      <c r="CY150" s="18">
        <v>0</v>
      </c>
      <c r="CZ150" s="18">
        <v>0</v>
      </c>
      <c r="DA150" s="18">
        <v>0</v>
      </c>
      <c r="DB150" s="18">
        <v>0</v>
      </c>
      <c r="DC150" s="18">
        <v>0</v>
      </c>
      <c r="DD150" s="18">
        <v>0</v>
      </c>
      <c r="DE150" s="18">
        <v>0</v>
      </c>
      <c r="DF150" s="18">
        <v>0</v>
      </c>
      <c r="DG150" s="18">
        <v>0</v>
      </c>
      <c r="DH150" s="18">
        <v>0</v>
      </c>
      <c r="DI150" s="18">
        <v>0</v>
      </c>
      <c r="DJ150" s="18">
        <v>0</v>
      </c>
      <c r="DK150" s="18">
        <v>0</v>
      </c>
      <c r="DL150" s="18">
        <v>0</v>
      </c>
      <c r="DM150" s="18">
        <v>0</v>
      </c>
      <c r="DN150" s="18"/>
    </row>
    <row r="151" spans="1:118">
      <c r="A151" s="86">
        <v>37600</v>
      </c>
      <c r="B151" s="26" t="s">
        <v>52</v>
      </c>
      <c r="C151" s="51">
        <f t="shared" si="215"/>
        <v>3038232.6160787982</v>
      </c>
      <c r="D151" s="51">
        <f t="shared" si="216"/>
        <v>3501544.5425740299</v>
      </c>
      <c r="E151" s="100">
        <f>'[20]Asset End Balances'!P71</f>
        <v>2897551.26</v>
      </c>
      <c r="F151" s="51">
        <f t="shared" si="217"/>
        <v>2917825.3299999996</v>
      </c>
      <c r="G151" s="51">
        <f t="shared" si="218"/>
        <v>2934197.3999999994</v>
      </c>
      <c r="H151" s="51">
        <f t="shared" si="219"/>
        <v>2956461.7899999996</v>
      </c>
      <c r="I151" s="51">
        <f t="shared" si="220"/>
        <v>2984070.0999999996</v>
      </c>
      <c r="J151" s="51">
        <f t="shared" si="221"/>
        <v>3000572.4199999995</v>
      </c>
      <c r="K151" s="51">
        <f t="shared" si="222"/>
        <v>3011858.3099999996</v>
      </c>
      <c r="L151" s="51">
        <f t="shared" si="223"/>
        <v>3049293.3656329233</v>
      </c>
      <c r="M151" s="51">
        <f t="shared" si="224"/>
        <v>3085944.1712558544</v>
      </c>
      <c r="N151" s="51">
        <f t="shared" si="225"/>
        <v>3122534.4144926509</v>
      </c>
      <c r="O151" s="51">
        <f t="shared" si="226"/>
        <v>3153505.7529334668</v>
      </c>
      <c r="P151" s="51">
        <f t="shared" si="227"/>
        <v>3175961.5809311331</v>
      </c>
      <c r="Q151" s="51">
        <f t="shared" si="228"/>
        <v>3207248.113778342</v>
      </c>
      <c r="R151" s="51">
        <f t="shared" si="229"/>
        <v>3240947.2561431937</v>
      </c>
      <c r="S151" s="51">
        <f t="shared" si="230"/>
        <v>3275458.1863174406</v>
      </c>
      <c r="T151" s="51">
        <f t="shared" si="231"/>
        <v>3312374.2489668</v>
      </c>
      <c r="U151" s="51">
        <f t="shared" si="232"/>
        <v>3347591.3407936487</v>
      </c>
      <c r="V151" s="51">
        <f t="shared" si="233"/>
        <v>3381405.1693729903</v>
      </c>
      <c r="W151" s="51">
        <f t="shared" si="234"/>
        <v>3414142.6510899048</v>
      </c>
      <c r="X151" s="51">
        <f t="shared" si="235"/>
        <v>3446941.5200534817</v>
      </c>
      <c r="Y151" s="51">
        <f t="shared" si="236"/>
        <v>3480248.3959883978</v>
      </c>
      <c r="Z151" s="51">
        <f t="shared" si="237"/>
        <v>3512838.9812781173</v>
      </c>
      <c r="AA151" s="51">
        <f t="shared" si="238"/>
        <v>3544329.806036436</v>
      </c>
      <c r="AB151" s="51">
        <f t="shared" si="239"/>
        <v>3574005.0692081517</v>
      </c>
      <c r="AC151" s="51">
        <f t="shared" si="240"/>
        <v>3603248.0600453373</v>
      </c>
      <c r="AD151" s="51">
        <f t="shared" si="241"/>
        <v>3618587.1313104914</v>
      </c>
      <c r="AE151" s="51">
        <f t="shared" si="242"/>
        <v>3633906.855038736</v>
      </c>
      <c r="AF151" s="51">
        <f t="shared" si="242"/>
        <v>3650459.8242798918</v>
      </c>
      <c r="AH151" s="100">
        <f>[20]Additions!Q71</f>
        <v>20274.07</v>
      </c>
      <c r="AI151" s="100">
        <f>[20]Additions!R71</f>
        <v>16372.07</v>
      </c>
      <c r="AJ151" s="100">
        <f>[20]Additions!S71</f>
        <v>22264.39</v>
      </c>
      <c r="AK151" s="100">
        <f>[20]Additions!T71</f>
        <v>27608.31</v>
      </c>
      <c r="AL151" s="100">
        <f>[20]Additions!U71</f>
        <v>16502.32</v>
      </c>
      <c r="AM151" s="100">
        <f>[20]Additions!V71</f>
        <v>11285.89</v>
      </c>
      <c r="AN151" s="93">
        <f>SUM($AH151:$AM151)/SUM($AH$193:$AM$193)*'Capital Spending'!J$12*$AN$1</f>
        <v>37435.055632923919</v>
      </c>
      <c r="AO151" s="93">
        <f>SUM($AH151:$AM151)/SUM($AH$193:$AM$193)*'Capital Spending'!K$12*$AN$1</f>
        <v>36650.805622931293</v>
      </c>
      <c r="AP151" s="93">
        <f>SUM($AH151:$AM151)/SUM($AH$193:$AM$193)*'Capital Spending'!L$12*$AN$1</f>
        <v>36590.243236796552</v>
      </c>
      <c r="AQ151" s="93">
        <f>SUM($AH151:$AM151)/SUM($AH$193:$AM$193)*'Capital Spending'!M$12*$AN$1</f>
        <v>30971.338440815969</v>
      </c>
      <c r="AR151" s="93">
        <f>SUM($AH151:$AM151)/SUM($AH$193:$AM$193)*'Capital Spending'!N$12*$AN$1</f>
        <v>22455.827997666322</v>
      </c>
      <c r="AS151" s="93">
        <f>SUM($AH151:$AM151)/SUM($AH$193:$AM$193)*'Capital Spending'!O$12*$AN$1</f>
        <v>31286.532847208691</v>
      </c>
      <c r="AT151" s="93">
        <f>SUM($AH151:$AM151)/SUM($AH$193:$AM$193)*'Capital Spending'!P$12*$AN$1</f>
        <v>33699.142364851497</v>
      </c>
      <c r="AU151" s="93">
        <f>SUM($AH151:$AM151)/SUM($AH$193:$AM$193)*'Capital Spending'!Q$12*$AN$1</f>
        <v>34510.9301742471</v>
      </c>
      <c r="AV151" s="93">
        <f>SUM($AH151:$AM151)/SUM($AH$193:$AM$193)*'Capital Spending'!R$12*$AN$1</f>
        <v>36916.062649359417</v>
      </c>
      <c r="AW151" s="93">
        <f>SUM($AH151:$AM151)/SUM($AH$193:$AM$193)*'Capital Spending'!S$12*$AN$1</f>
        <v>35217.091826848678</v>
      </c>
      <c r="AX151" s="93">
        <f>SUM($AH151:$AM151)/SUM($AH$193:$AM$193)*'Capital Spending'!T$12*$AN$1</f>
        <v>33813.828579341614</v>
      </c>
      <c r="AY151" s="93">
        <f>SUM($AH151:$AM151)/SUM($AH$193:$AM$193)*'Capital Spending'!U$12*$AN$1</f>
        <v>32737.481716914797</v>
      </c>
      <c r="AZ151" s="93">
        <f>SUM($AH151:$AM151)/SUM($AH$193:$AM$193)*'Capital Spending'!V$12*$AN$1</f>
        <v>32798.868963576831</v>
      </c>
      <c r="BA151" s="93">
        <f>SUM($AH151:$AM151)/SUM($AH$193:$AM$193)*'Capital Spending'!W$12*$AN$1</f>
        <v>33306.875934916206</v>
      </c>
      <c r="BB151" s="93">
        <f>SUM($AH151:$AM151)/SUM($AH$193:$AM$193)*'Capital Spending'!X$12*$AN$1</f>
        <v>32590.585289719475</v>
      </c>
      <c r="BC151" s="93">
        <f>SUM($AH151:$AM151)/SUM($AH$193:$AM$193)*'Capital Spending'!Y$12*$AN$1</f>
        <v>31490.824758318951</v>
      </c>
      <c r="BD151" s="93">
        <f>SUM($AH151:$AM151)/SUM($AH$193:$AM$193)*'Capital Spending'!Z$12*$AN$1</f>
        <v>29675.263171715698</v>
      </c>
      <c r="BE151" s="93">
        <f>SUM($AH151:$AM151)/SUM($AH$193:$AM$193)*'Capital Spending'!AA$12*$AN$1</f>
        <v>29242.990837185727</v>
      </c>
      <c r="BF151" s="93">
        <f>SUM($AH151:$AM151)/SUM($AH$193:$AM$193)*'Capital Spending'!AB$12*$AN$1</f>
        <v>15339.071265153834</v>
      </c>
      <c r="BG151" s="93">
        <f>SUM($AH151:$AM151)/SUM($AH$193:$AM$193)*'Capital Spending'!AC$12*$AN$1</f>
        <v>15319.723728244513</v>
      </c>
      <c r="BH151" s="93">
        <f>SUM($AH151:$AM151)/SUM($AH$193:$AM$193)*'Capital Spending'!AD$12*$AN$1</f>
        <v>16552.969241155653</v>
      </c>
      <c r="BI151" s="18"/>
      <c r="BJ151" s="101">
        <f t="shared" si="264"/>
        <v>0</v>
      </c>
      <c r="BK151" s="100">
        <f>'[20]Asset Retirements'!Q71</f>
        <v>0</v>
      </c>
      <c r="BL151" s="100">
        <f>'[20]Asset Retirements'!R71</f>
        <v>0</v>
      </c>
      <c r="BM151" s="100">
        <f>'[20]Asset Retirements'!S71</f>
        <v>0</v>
      </c>
      <c r="BN151" s="100">
        <f>'[20]Asset Retirements'!T71</f>
        <v>0</v>
      </c>
      <c r="BO151" s="100">
        <f>'[20]Asset Retirements'!U71</f>
        <v>0</v>
      </c>
      <c r="BP151" s="100">
        <f>'[20]Asset Retirements'!V71</f>
        <v>0</v>
      </c>
      <c r="BQ151" s="51">
        <f t="shared" si="243"/>
        <v>0</v>
      </c>
      <c r="BR151" s="51">
        <f t="shared" si="287"/>
        <v>0</v>
      </c>
      <c r="BS151" s="51">
        <f t="shared" si="288"/>
        <v>0</v>
      </c>
      <c r="BT151" s="51">
        <f t="shared" si="289"/>
        <v>0</v>
      </c>
      <c r="BU151" s="51">
        <f t="shared" si="290"/>
        <v>0</v>
      </c>
      <c r="BV151" s="51">
        <f t="shared" si="291"/>
        <v>0</v>
      </c>
      <c r="BW151" s="51">
        <f t="shared" si="292"/>
        <v>0</v>
      </c>
      <c r="BX151" s="51">
        <f t="shared" si="293"/>
        <v>0</v>
      </c>
      <c r="BY151" s="51">
        <f t="shared" si="294"/>
        <v>0</v>
      </c>
      <c r="BZ151" s="51">
        <f t="shared" si="295"/>
        <v>0</v>
      </c>
      <c r="CA151" s="51">
        <f t="shared" si="296"/>
        <v>0</v>
      </c>
      <c r="CB151" s="51">
        <f t="shared" si="297"/>
        <v>0</v>
      </c>
      <c r="CC151" s="51">
        <f t="shared" si="298"/>
        <v>0</v>
      </c>
      <c r="CD151" s="51">
        <f t="shared" si="299"/>
        <v>0</v>
      </c>
      <c r="CE151" s="51">
        <f t="shared" si="300"/>
        <v>0</v>
      </c>
      <c r="CF151" s="51">
        <f t="shared" si="301"/>
        <v>0</v>
      </c>
      <c r="CG151" s="51">
        <f t="shared" si="302"/>
        <v>0</v>
      </c>
      <c r="CH151" s="51">
        <f t="shared" si="303"/>
        <v>0</v>
      </c>
      <c r="CI151" s="51">
        <f t="shared" si="304"/>
        <v>0</v>
      </c>
      <c r="CJ151" s="51">
        <f t="shared" si="305"/>
        <v>0</v>
      </c>
      <c r="CK151" s="51">
        <f t="shared" si="306"/>
        <v>0</v>
      </c>
      <c r="CL151" s="18"/>
      <c r="CM151" s="100">
        <f>'[20]Assset Transfers Adjustments'!Q71</f>
        <v>0</v>
      </c>
      <c r="CN151" s="100">
        <f>'[20]Assset Transfers Adjustments'!R71</f>
        <v>0</v>
      </c>
      <c r="CO151" s="100">
        <f>'[20]Assset Transfers Adjustments'!S71</f>
        <v>0</v>
      </c>
      <c r="CP151" s="100">
        <f>'[20]Assset Transfers Adjustments'!T71</f>
        <v>0</v>
      </c>
      <c r="CQ151" s="100">
        <f>'[20]Assset Transfers Adjustments'!U71</f>
        <v>0</v>
      </c>
      <c r="CR151" s="100">
        <f>'[20]Assset Transfers Adjustments'!V71</f>
        <v>0</v>
      </c>
      <c r="CS151" s="17">
        <v>0</v>
      </c>
      <c r="CT151" s="17">
        <v>0</v>
      </c>
      <c r="CU151" s="17">
        <v>0</v>
      </c>
      <c r="CV151" s="17">
        <v>0</v>
      </c>
      <c r="CW151" s="17">
        <v>0</v>
      </c>
      <c r="CX151" s="17">
        <v>0</v>
      </c>
      <c r="CY151" s="18">
        <v>0</v>
      </c>
      <c r="CZ151" s="18">
        <v>0</v>
      </c>
      <c r="DA151" s="18">
        <v>0</v>
      </c>
      <c r="DB151" s="18">
        <v>0</v>
      </c>
      <c r="DC151" s="18">
        <v>0</v>
      </c>
      <c r="DD151" s="18">
        <v>0</v>
      </c>
      <c r="DE151" s="18">
        <v>0</v>
      </c>
      <c r="DF151" s="18">
        <v>0</v>
      </c>
      <c r="DG151" s="18">
        <v>0</v>
      </c>
      <c r="DH151" s="18">
        <v>0</v>
      </c>
      <c r="DI151" s="18">
        <v>0</v>
      </c>
      <c r="DJ151" s="18">
        <v>0</v>
      </c>
      <c r="DK151" s="18">
        <v>0</v>
      </c>
      <c r="DL151" s="18">
        <v>0</v>
      </c>
      <c r="DM151" s="18">
        <v>0</v>
      </c>
      <c r="DN151" s="18"/>
    </row>
    <row r="152" spans="1:118">
      <c r="A152" s="86">
        <v>37601</v>
      </c>
      <c r="B152" s="26" t="s">
        <v>37</v>
      </c>
      <c r="C152" s="51">
        <f t="shared" si="215"/>
        <v>207619414.29454848</v>
      </c>
      <c r="D152" s="51">
        <f t="shared" si="216"/>
        <v>206849853.81083393</v>
      </c>
      <c r="E152" s="100">
        <f>'[20]Asset End Balances'!P72</f>
        <v>207894563.69</v>
      </c>
      <c r="F152" s="51">
        <f t="shared" si="217"/>
        <v>207938833.94</v>
      </c>
      <c r="G152" s="51">
        <f t="shared" si="218"/>
        <v>207906657.78</v>
      </c>
      <c r="H152" s="51">
        <f t="shared" si="219"/>
        <v>207755855.97</v>
      </c>
      <c r="I152" s="51">
        <f t="shared" si="220"/>
        <v>207530575.83999997</v>
      </c>
      <c r="J152" s="51">
        <f t="shared" si="221"/>
        <v>207399084.40999997</v>
      </c>
      <c r="K152" s="51">
        <f t="shared" si="222"/>
        <v>207696850.05999997</v>
      </c>
      <c r="L152" s="51">
        <f t="shared" si="223"/>
        <v>207632099.71661839</v>
      </c>
      <c r="M152" s="51">
        <f t="shared" si="224"/>
        <v>207568705.86801383</v>
      </c>
      <c r="N152" s="51">
        <f t="shared" si="225"/>
        <v>207505416.77243373</v>
      </c>
      <c r="O152" s="51">
        <f t="shared" si="226"/>
        <v>207451846.53552279</v>
      </c>
      <c r="P152" s="51">
        <f t="shared" si="227"/>
        <v>207413005.33309412</v>
      </c>
      <c r="Q152" s="51">
        <f t="shared" si="228"/>
        <v>207358889.91344732</v>
      </c>
      <c r="R152" s="51">
        <f t="shared" si="229"/>
        <v>207300601.47222832</v>
      </c>
      <c r="S152" s="51">
        <f t="shared" si="230"/>
        <v>207240908.90488949</v>
      </c>
      <c r="T152" s="51">
        <f t="shared" si="231"/>
        <v>207177056.24880472</v>
      </c>
      <c r="U152" s="51">
        <f t="shared" si="232"/>
        <v>207116142.25388378</v>
      </c>
      <c r="V152" s="51">
        <f t="shared" si="233"/>
        <v>207057655.44320482</v>
      </c>
      <c r="W152" s="51">
        <f t="shared" si="234"/>
        <v>207001030.3588613</v>
      </c>
      <c r="X152" s="51">
        <f t="shared" si="235"/>
        <v>206944299.09475571</v>
      </c>
      <c r="Y152" s="51">
        <f t="shared" si="236"/>
        <v>206886689.1455439</v>
      </c>
      <c r="Z152" s="51">
        <f t="shared" si="237"/>
        <v>206830318.14374256</v>
      </c>
      <c r="AA152" s="51">
        <f t="shared" si="238"/>
        <v>206775849.36622918</v>
      </c>
      <c r="AB152" s="51">
        <f t="shared" si="239"/>
        <v>206724520.91358444</v>
      </c>
      <c r="AC152" s="51">
        <f t="shared" si="240"/>
        <v>206673940.15001407</v>
      </c>
      <c r="AD152" s="51">
        <f t="shared" si="241"/>
        <v>206647408.59784243</v>
      </c>
      <c r="AE152" s="51">
        <f t="shared" si="242"/>
        <v>206620910.51055112</v>
      </c>
      <c r="AF152" s="51">
        <f t="shared" si="242"/>
        <v>206592279.31382313</v>
      </c>
      <c r="AH152" s="100">
        <f>[20]Additions!Q72</f>
        <v>127944.25</v>
      </c>
      <c r="AI152" s="100">
        <f>[20]Additions!R72</f>
        <v>330151.52</v>
      </c>
      <c r="AJ152" s="100">
        <f>[20]Additions!S72</f>
        <v>9808.7999999999993</v>
      </c>
      <c r="AK152" s="100">
        <f>[20]Additions!T72</f>
        <v>-140162.54999999999</v>
      </c>
      <c r="AL152" s="100">
        <f>[20]Additions!U72</f>
        <v>50677.35</v>
      </c>
      <c r="AM152" s="100">
        <f>[20]Additions!V72</f>
        <v>303484.28000000003</v>
      </c>
      <c r="AN152" s="93">
        <f>SUM($AH152:$AM152)/SUM($AH$193:$AM$193)*'Capital Spending'!J$12*$AN$1</f>
        <v>223320.44326263241</v>
      </c>
      <c r="AO152" s="93">
        <f>SUM($AH152:$AM152)/SUM($AH$193:$AM$193)*'Capital Spending'!K$12*$AN$1</f>
        <v>218641.96591301565</v>
      </c>
      <c r="AP152" s="93">
        <f>SUM($AH152:$AM152)/SUM($AH$193:$AM$193)*'Capital Spending'!L$12*$AN$1</f>
        <v>218280.67837949964</v>
      </c>
      <c r="AQ152" s="93">
        <f>SUM($AH152:$AM152)/SUM($AH$193:$AM$193)*'Capital Spending'!M$12*$AN$1</f>
        <v>184760.85882872247</v>
      </c>
      <c r="AR152" s="93">
        <f>SUM($AH152:$AM152)/SUM($AH$193:$AM$193)*'Capital Spending'!N$12*$AN$1</f>
        <v>133961.21302562577</v>
      </c>
      <c r="AS152" s="93">
        <f>SUM($AH152:$AM152)/SUM($AH$193:$AM$193)*'Capital Spending'!O$12*$AN$1</f>
        <v>186641.16469068619</v>
      </c>
      <c r="AT152" s="93">
        <f>SUM($AH152:$AM152)/SUM($AH$193:$AM$193)*'Capital Spending'!P$12*$AN$1</f>
        <v>201033.69110183377</v>
      </c>
      <c r="AU152" s="93">
        <f>SUM($AH152:$AM152)/SUM($AH$193:$AM$193)*'Capital Spending'!Q$12*$AN$1</f>
        <v>205876.44638466515</v>
      </c>
      <c r="AV152" s="93">
        <f>SUM($AH152:$AM152)/SUM($AH$193:$AM$193)*'Capital Spending'!R$12*$AN$1</f>
        <v>220224.36817525132</v>
      </c>
      <c r="AW152" s="93">
        <f>SUM($AH152:$AM152)/SUM($AH$193:$AM$193)*'Capital Spending'!S$12*$AN$1</f>
        <v>210089.08426132321</v>
      </c>
      <c r="AX152" s="93">
        <f>SUM($AH152:$AM152)/SUM($AH$193:$AM$193)*'Capital Spending'!T$12*$AN$1</f>
        <v>201717.8566739966</v>
      </c>
      <c r="AY152" s="93">
        <f>SUM($AH152:$AM152)/SUM($AH$193:$AM$193)*'Capital Spending'!U$12*$AN$1</f>
        <v>195296.86291941284</v>
      </c>
      <c r="AZ152" s="93">
        <f>SUM($AH152:$AM152)/SUM($AH$193:$AM$193)*'Capital Spending'!V$12*$AN$1</f>
        <v>195663.07119407563</v>
      </c>
      <c r="BA152" s="93">
        <f>SUM($AH152:$AM152)/SUM($AH$193:$AM$193)*'Capital Spending'!W$12*$AN$1</f>
        <v>198693.60875043599</v>
      </c>
      <c r="BB152" s="93">
        <f>SUM($AH152:$AM152)/SUM($AH$193:$AM$193)*'Capital Spending'!X$12*$AN$1</f>
        <v>194420.54593042179</v>
      </c>
      <c r="BC152" s="93">
        <f>SUM($AH152:$AM152)/SUM($AH$193:$AM$193)*'Capital Spending'!Y$12*$AN$1</f>
        <v>187859.87692104786</v>
      </c>
      <c r="BD152" s="93">
        <f>SUM($AH152:$AM152)/SUM($AH$193:$AM$193)*'Capital Spending'!Z$12*$AN$1</f>
        <v>177029.06576194131</v>
      </c>
      <c r="BE152" s="93">
        <f>SUM($AH152:$AM152)/SUM($AH$193:$AM$193)*'Capital Spending'!AA$12*$AN$1</f>
        <v>174450.3264566228</v>
      </c>
      <c r="BF152" s="93">
        <f>SUM($AH152:$AM152)/SUM($AH$193:$AM$193)*'Capital Spending'!AB$12*$AN$1</f>
        <v>91505.892972642701</v>
      </c>
      <c r="BG152" s="93">
        <f>SUM($AH152:$AM152)/SUM($AH$193:$AM$193)*'Capital Spending'!AC$12*$AN$1</f>
        <v>91390.474404523105</v>
      </c>
      <c r="BH152" s="93">
        <f>SUM($AH152:$AM152)/SUM($AH$193:$AM$193)*'Capital Spending'!AD$12*$AN$1</f>
        <v>98747.453843676063</v>
      </c>
      <c r="BI152" s="18"/>
      <c r="BJ152" s="101">
        <f t="shared" si="264"/>
        <v>-1.2899436452642539</v>
      </c>
      <c r="BK152" s="100">
        <f>'[20]Asset Retirements'!Q72</f>
        <v>-83674</v>
      </c>
      <c r="BL152" s="100">
        <f>'[20]Asset Retirements'!R72</f>
        <v>-362327.68</v>
      </c>
      <c r="BM152" s="100">
        <f>'[20]Asset Retirements'!S72</f>
        <v>-160610.60999999999</v>
      </c>
      <c r="BN152" s="100">
        <f>'[20]Asset Retirements'!T72</f>
        <v>-85117.58</v>
      </c>
      <c r="BO152" s="100">
        <f>'[20]Asset Retirements'!U72</f>
        <v>-182168.78</v>
      </c>
      <c r="BP152" s="100">
        <f>'[20]Asset Retirements'!V72</f>
        <v>-5718.63</v>
      </c>
      <c r="BQ152" s="51">
        <f t="shared" si="243"/>
        <v>-288070.78664422903</v>
      </c>
      <c r="BR152" s="51">
        <f t="shared" si="287"/>
        <v>-282035.81451757817</v>
      </c>
      <c r="BS152" s="51">
        <f t="shared" si="288"/>
        <v>-281569.77395960595</v>
      </c>
      <c r="BT152" s="51">
        <f t="shared" si="289"/>
        <v>-238331.09573967647</v>
      </c>
      <c r="BU152" s="51">
        <f t="shared" si="290"/>
        <v>-172802.41545429695</v>
      </c>
      <c r="BV152" s="51">
        <f t="shared" si="291"/>
        <v>-240756.58433746969</v>
      </c>
      <c r="BW152" s="51">
        <f t="shared" si="292"/>
        <v>-259322.13232082746</v>
      </c>
      <c r="BX152" s="51">
        <f t="shared" si="293"/>
        <v>-265569.0137234857</v>
      </c>
      <c r="BY152" s="51">
        <f t="shared" si="294"/>
        <v>-284077.02426000085</v>
      </c>
      <c r="BZ152" s="51">
        <f t="shared" si="295"/>
        <v>-271003.07918228023</v>
      </c>
      <c r="CA152" s="51">
        <f t="shared" si="296"/>
        <v>-260204.66735294749</v>
      </c>
      <c r="CB152" s="51">
        <f t="shared" si="297"/>
        <v>-251921.9472629407</v>
      </c>
      <c r="CC152" s="51">
        <f t="shared" si="298"/>
        <v>-252394.33529968513</v>
      </c>
      <c r="CD152" s="51">
        <f t="shared" si="299"/>
        <v>-256303.55796224685</v>
      </c>
      <c r="CE152" s="51">
        <f t="shared" si="300"/>
        <v>-250791.54773175457</v>
      </c>
      <c r="CF152" s="51">
        <f t="shared" si="301"/>
        <v>-242328.65443443056</v>
      </c>
      <c r="CG152" s="51">
        <f t="shared" si="302"/>
        <v>-228357.5184066839</v>
      </c>
      <c r="CH152" s="51">
        <f t="shared" si="303"/>
        <v>-225031.09002699514</v>
      </c>
      <c r="CI152" s="51">
        <f t="shared" si="304"/>
        <v>-118037.4451442914</v>
      </c>
      <c r="CJ152" s="51">
        <f t="shared" si="305"/>
        <v>-117888.56169580003</v>
      </c>
      <c r="CK152" s="51">
        <f t="shared" si="306"/>
        <v>-127378.65057167516</v>
      </c>
      <c r="CL152" s="18"/>
      <c r="CM152" s="100">
        <f>'[20]Assset Transfers Adjustments'!Q72</f>
        <v>0</v>
      </c>
      <c r="CN152" s="100">
        <f>'[20]Assset Transfers Adjustments'!R72</f>
        <v>0</v>
      </c>
      <c r="CO152" s="100">
        <f>'[20]Assset Transfers Adjustments'!S72</f>
        <v>0</v>
      </c>
      <c r="CP152" s="100">
        <f>'[20]Assset Transfers Adjustments'!T72</f>
        <v>0</v>
      </c>
      <c r="CQ152" s="100">
        <f>'[20]Assset Transfers Adjustments'!U72</f>
        <v>0</v>
      </c>
      <c r="CR152" s="100">
        <f>'[20]Assset Transfers Adjustments'!V72</f>
        <v>0</v>
      </c>
      <c r="CS152" s="17">
        <v>0</v>
      </c>
      <c r="CT152" s="17">
        <v>0</v>
      </c>
      <c r="CU152" s="17">
        <v>0</v>
      </c>
      <c r="CV152" s="17">
        <v>0</v>
      </c>
      <c r="CW152" s="17">
        <v>0</v>
      </c>
      <c r="CX152" s="17">
        <v>0</v>
      </c>
      <c r="CY152" s="18">
        <v>0</v>
      </c>
      <c r="CZ152" s="18">
        <v>0</v>
      </c>
      <c r="DA152" s="18">
        <v>0</v>
      </c>
      <c r="DB152" s="18">
        <v>0</v>
      </c>
      <c r="DC152" s="18">
        <v>0</v>
      </c>
      <c r="DD152" s="18">
        <v>0</v>
      </c>
      <c r="DE152" s="18">
        <v>0</v>
      </c>
      <c r="DF152" s="18">
        <v>0</v>
      </c>
      <c r="DG152" s="18">
        <v>0</v>
      </c>
      <c r="DH152" s="18">
        <v>0</v>
      </c>
      <c r="DI152" s="18">
        <v>0</v>
      </c>
      <c r="DJ152" s="18">
        <v>0</v>
      </c>
      <c r="DK152" s="18">
        <v>0</v>
      </c>
      <c r="DL152" s="18">
        <v>0</v>
      </c>
      <c r="DM152" s="18">
        <v>0</v>
      </c>
      <c r="DN152" s="18"/>
    </row>
    <row r="153" spans="1:118">
      <c r="A153" s="86">
        <v>37602</v>
      </c>
      <c r="B153" s="26" t="s">
        <v>53</v>
      </c>
      <c r="C153" s="51">
        <f t="shared" si="215"/>
        <v>179103056.86933357</v>
      </c>
      <c r="D153" s="51">
        <f t="shared" si="216"/>
        <v>208225451.31272393</v>
      </c>
      <c r="E153" s="100">
        <f>'[20]Asset End Balances'!P73</f>
        <v>171178445.25</v>
      </c>
      <c r="F153" s="51">
        <f t="shared" si="217"/>
        <v>171837865.26999998</v>
      </c>
      <c r="G153" s="51">
        <f t="shared" si="218"/>
        <v>172117004.93999997</v>
      </c>
      <c r="H153" s="51">
        <f t="shared" si="219"/>
        <v>173366582.25999999</v>
      </c>
      <c r="I153" s="51">
        <f t="shared" si="220"/>
        <v>173912691.81</v>
      </c>
      <c r="J153" s="51">
        <f t="shared" si="221"/>
        <v>174232245.39000002</v>
      </c>
      <c r="K153" s="51">
        <f t="shared" si="222"/>
        <v>178189672.19000003</v>
      </c>
      <c r="L153" s="51">
        <f t="shared" si="223"/>
        <v>180485818.14559907</v>
      </c>
      <c r="M153" s="51">
        <f t="shared" si="224"/>
        <v>182733860.72701642</v>
      </c>
      <c r="N153" s="51">
        <f t="shared" si="225"/>
        <v>184978188.60638154</v>
      </c>
      <c r="O153" s="51">
        <f t="shared" si="226"/>
        <v>186877870.93082353</v>
      </c>
      <c r="P153" s="51">
        <f t="shared" si="227"/>
        <v>188255239.22278142</v>
      </c>
      <c r="Q153" s="51">
        <f t="shared" si="228"/>
        <v>190174254.55873442</v>
      </c>
      <c r="R153" s="51">
        <f t="shared" si="229"/>
        <v>192241251.60575244</v>
      </c>
      <c r="S153" s="51">
        <f t="shared" si="230"/>
        <v>194358041.10703114</v>
      </c>
      <c r="T153" s="51">
        <f t="shared" si="231"/>
        <v>196622353.70162538</v>
      </c>
      <c r="U153" s="51">
        <f t="shared" si="232"/>
        <v>198782456.8883042</v>
      </c>
      <c r="V153" s="51">
        <f t="shared" si="233"/>
        <v>200856488.418993</v>
      </c>
      <c r="W153" s="51">
        <f t="shared" si="234"/>
        <v>202864500.2936883</v>
      </c>
      <c r="X153" s="51">
        <f t="shared" si="235"/>
        <v>204876277.46472859</v>
      </c>
      <c r="Y153" s="51">
        <f t="shared" si="236"/>
        <v>206919214.15010473</v>
      </c>
      <c r="Z153" s="51">
        <f t="shared" si="237"/>
        <v>208918215.87024054</v>
      </c>
      <c r="AA153" s="51">
        <f t="shared" si="238"/>
        <v>210849761.81520498</v>
      </c>
      <c r="AB153" s="51">
        <f t="shared" si="239"/>
        <v>212669947.04963386</v>
      </c>
      <c r="AC153" s="51">
        <f t="shared" si="240"/>
        <v>214463618.08885539</v>
      </c>
      <c r="AD153" s="51">
        <f t="shared" si="241"/>
        <v>215404467.40382615</v>
      </c>
      <c r="AE153" s="51">
        <f t="shared" si="242"/>
        <v>216344130.00308686</v>
      </c>
      <c r="AF153" s="51">
        <f t="shared" si="242"/>
        <v>217359435.91711915</v>
      </c>
      <c r="AH153" s="100">
        <f>[20]Additions!Q73</f>
        <v>688084.29</v>
      </c>
      <c r="AI153" s="100">
        <f>[20]Additions!R73</f>
        <v>283862.26</v>
      </c>
      <c r="AJ153" s="100">
        <f>[20]Additions!S73</f>
        <v>1257041.77</v>
      </c>
      <c r="AK153" s="100">
        <f>[20]Additions!T73</f>
        <v>559713.21</v>
      </c>
      <c r="AL153" s="100">
        <f>[20]Additions!U73</f>
        <v>325009.3</v>
      </c>
      <c r="AM153" s="100">
        <f>[20]Additions!V73</f>
        <v>3966576.11</v>
      </c>
      <c r="AN153" s="93">
        <f>SUM($AH153:$AM153)/SUM($AH$193:$AM$193)*'Capital Spending'!J$12*$AN$1</f>
        <v>2318762.8015591749</v>
      </c>
      <c r="AO153" s="93">
        <f>SUM($AH153:$AM153)/SUM($AH$193:$AM$193)*'Capital Spending'!K$12*$AN$1</f>
        <v>2270185.6131578847</v>
      </c>
      <c r="AP153" s="93">
        <f>SUM($AH153:$AM153)/SUM($AH$193:$AM$193)*'Capital Spending'!L$12*$AN$1</f>
        <v>2266434.3216005829</v>
      </c>
      <c r="AQ153" s="93">
        <f>SUM($AH153:$AM153)/SUM($AH$193:$AM$193)*'Capital Spending'!M$12*$AN$1</f>
        <v>1918394.036735523</v>
      </c>
      <c r="AR153" s="93">
        <f>SUM($AH153:$AM153)/SUM($AH$193:$AM$193)*'Capital Spending'!N$12*$AN$1</f>
        <v>1390935.2546388276</v>
      </c>
      <c r="AS153" s="93">
        <f>SUM($AH153:$AM153)/SUM($AH$193:$AM$193)*'Capital Spending'!O$12*$AN$1</f>
        <v>1937917.4767958119</v>
      </c>
      <c r="AT153" s="93">
        <f>SUM($AH153:$AM153)/SUM($AH$193:$AM$193)*'Capital Spending'!P$12*$AN$1</f>
        <v>2087356.7953600301</v>
      </c>
      <c r="AU153" s="93">
        <f>SUM($AH153:$AM153)/SUM($AH$193:$AM$193)*'Capital Spending'!Q$12*$AN$1</f>
        <v>2137639.7011380633</v>
      </c>
      <c r="AV153" s="93">
        <f>SUM($AH153:$AM153)/SUM($AH$193:$AM$193)*'Capital Spending'!R$12*$AN$1</f>
        <v>2286615.8846062538</v>
      </c>
      <c r="AW153" s="93">
        <f>SUM($AH153:$AM153)/SUM($AH$193:$AM$193)*'Capital Spending'!S$12*$AN$1</f>
        <v>2181380.0227231607</v>
      </c>
      <c r="AX153" s="93">
        <f>SUM($AH153:$AM153)/SUM($AH$193:$AM$193)*'Capital Spending'!T$12*$AN$1</f>
        <v>2094460.5681076644</v>
      </c>
      <c r="AY153" s="93">
        <f>SUM($AH153:$AM153)/SUM($AH$193:$AM$193)*'Capital Spending'!U$12*$AN$1</f>
        <v>2027790.6240145345</v>
      </c>
      <c r="AZ153" s="93">
        <f>SUM($AH153:$AM153)/SUM($AH$193:$AM$193)*'Capital Spending'!V$12*$AN$1</f>
        <v>2031593.0082141424</v>
      </c>
      <c r="BA153" s="93">
        <f>SUM($AH153:$AM153)/SUM($AH$193:$AM$193)*'Capital Spending'!W$12*$AN$1</f>
        <v>2063059.441164718</v>
      </c>
      <c r="BB153" s="93">
        <f>SUM($AH153:$AM153)/SUM($AH$193:$AM$193)*'Capital Spending'!X$12*$AN$1</f>
        <v>2018691.720184861</v>
      </c>
      <c r="BC153" s="93">
        <f>SUM($AH153:$AM153)/SUM($AH$193:$AM$193)*'Capital Spending'!Y$12*$AN$1</f>
        <v>1950571.5112598422</v>
      </c>
      <c r="BD153" s="93">
        <f>SUM($AH153:$AM153)/SUM($AH$193:$AM$193)*'Capital Spending'!Z$12*$AN$1</f>
        <v>1838113.9070228969</v>
      </c>
      <c r="BE153" s="93">
        <f>SUM($AH153:$AM153)/SUM($AH$193:$AM$193)*'Capital Spending'!AA$12*$AN$1</f>
        <v>1811338.5492064205</v>
      </c>
      <c r="BF153" s="93">
        <f>SUM($AH153:$AM153)/SUM($AH$193:$AM$193)*'Capital Spending'!AB$12*$AN$1</f>
        <v>950116.60217281408</v>
      </c>
      <c r="BG153" s="93">
        <f>SUM($AH153:$AM153)/SUM($AH$193:$AM$193)*'Capital Spending'!AC$12*$AN$1</f>
        <v>948918.19741212577</v>
      </c>
      <c r="BH153" s="93">
        <f>SUM($AH153:$AM153)/SUM($AH$193:$AM$193)*'Capital Spending'!AD$12*$AN$1</f>
        <v>1025306.5925187998</v>
      </c>
      <c r="BI153" s="18"/>
      <c r="BJ153" s="101">
        <f t="shared" si="264"/>
        <v>-9.7538419820030631E-3</v>
      </c>
      <c r="BK153" s="100">
        <f>'[20]Asset Retirements'!Q73</f>
        <v>-28664.27</v>
      </c>
      <c r="BL153" s="100">
        <f>'[20]Asset Retirements'!R73</f>
        <v>-4722.59</v>
      </c>
      <c r="BM153" s="100">
        <f>'[20]Asset Retirements'!S73</f>
        <v>-7464.45</v>
      </c>
      <c r="BN153" s="100">
        <f>'[20]Asset Retirements'!T73</f>
        <v>-13603.66</v>
      </c>
      <c r="BO153" s="100">
        <f>'[20]Asset Retirements'!U73</f>
        <v>-5455.72</v>
      </c>
      <c r="BP153" s="100">
        <f>'[20]Asset Retirements'!V73</f>
        <v>-9149.31</v>
      </c>
      <c r="BQ153" s="51">
        <f t="shared" si="243"/>
        <v>-22616.845960154918</v>
      </c>
      <c r="BR153" s="51">
        <f t="shared" si="287"/>
        <v>-22143.031740558741</v>
      </c>
      <c r="BS153" s="51">
        <f t="shared" si="288"/>
        <v>-22106.442235480397</v>
      </c>
      <c r="BT153" s="51">
        <f t="shared" si="289"/>
        <v>-18711.712293535271</v>
      </c>
      <c r="BU153" s="51">
        <f t="shared" si="290"/>
        <v>-13566.962680944318</v>
      </c>
      <c r="BV153" s="51">
        <f t="shared" si="291"/>
        <v>-18902.140842828438</v>
      </c>
      <c r="BW153" s="51">
        <f t="shared" si="292"/>
        <v>-20359.74834200204</v>
      </c>
      <c r="BX153" s="51">
        <f t="shared" si="293"/>
        <v>-20850.199859356922</v>
      </c>
      <c r="BY153" s="51">
        <f t="shared" si="294"/>
        <v>-22303.290011987548</v>
      </c>
      <c r="BZ153" s="51">
        <f t="shared" si="295"/>
        <v>-21276.836044339962</v>
      </c>
      <c r="CA153" s="51">
        <f t="shared" si="296"/>
        <v>-20429.037418858523</v>
      </c>
      <c r="CB153" s="51">
        <f t="shared" si="297"/>
        <v>-19778.749319225157</v>
      </c>
      <c r="CC153" s="51">
        <f t="shared" si="298"/>
        <v>-19815.837173862998</v>
      </c>
      <c r="CD153" s="51">
        <f t="shared" si="299"/>
        <v>-20122.755788600203</v>
      </c>
      <c r="CE153" s="51">
        <f t="shared" si="300"/>
        <v>-19690.000049061076</v>
      </c>
      <c r="CF153" s="51">
        <f t="shared" si="301"/>
        <v>-19025.566295425411</v>
      </c>
      <c r="CG153" s="51">
        <f t="shared" si="302"/>
        <v>-17928.672594023607</v>
      </c>
      <c r="CH153" s="51">
        <f t="shared" si="303"/>
        <v>-17667.509984870107</v>
      </c>
      <c r="CI153" s="51">
        <f t="shared" si="304"/>
        <v>-9267.2872020712966</v>
      </c>
      <c r="CJ153" s="51">
        <f t="shared" si="305"/>
        <v>-9255.5981514050636</v>
      </c>
      <c r="CK153" s="51">
        <f t="shared" si="306"/>
        <v>-10000.678486534378</v>
      </c>
      <c r="CL153" s="18"/>
      <c r="CM153" s="100">
        <f>'[20]Assset Transfers Adjustments'!Q73</f>
        <v>0</v>
      </c>
      <c r="CN153" s="100">
        <f>'[20]Assset Transfers Adjustments'!R73</f>
        <v>0</v>
      </c>
      <c r="CO153" s="100">
        <f>'[20]Assset Transfers Adjustments'!S73</f>
        <v>0</v>
      </c>
      <c r="CP153" s="100">
        <f>'[20]Assset Transfers Adjustments'!T73</f>
        <v>0</v>
      </c>
      <c r="CQ153" s="100">
        <f>'[20]Assset Transfers Adjustments'!U73</f>
        <v>0</v>
      </c>
      <c r="CR153" s="100">
        <f>'[20]Assset Transfers Adjustments'!V73</f>
        <v>0</v>
      </c>
      <c r="CS153" s="17">
        <v>0</v>
      </c>
      <c r="CT153" s="17">
        <v>0</v>
      </c>
      <c r="CU153" s="17">
        <v>0</v>
      </c>
      <c r="CV153" s="17">
        <v>0</v>
      </c>
      <c r="CW153" s="17">
        <v>0</v>
      </c>
      <c r="CX153" s="17">
        <v>0</v>
      </c>
      <c r="CY153" s="18">
        <v>0</v>
      </c>
      <c r="CZ153" s="18">
        <v>0</v>
      </c>
      <c r="DA153" s="18">
        <v>0</v>
      </c>
      <c r="DB153" s="18">
        <v>0</v>
      </c>
      <c r="DC153" s="18">
        <v>0</v>
      </c>
      <c r="DD153" s="18">
        <v>0</v>
      </c>
      <c r="DE153" s="18">
        <v>0</v>
      </c>
      <c r="DF153" s="18">
        <v>0</v>
      </c>
      <c r="DG153" s="18">
        <v>0</v>
      </c>
      <c r="DH153" s="18">
        <v>0</v>
      </c>
      <c r="DI153" s="18">
        <v>0</v>
      </c>
      <c r="DJ153" s="18">
        <v>0</v>
      </c>
      <c r="DK153" s="18">
        <v>0</v>
      </c>
      <c r="DL153" s="18">
        <v>0</v>
      </c>
      <c r="DM153" s="18">
        <v>0</v>
      </c>
      <c r="DN153" s="18"/>
    </row>
    <row r="154" spans="1:118">
      <c r="A154" s="87">
        <v>37603</v>
      </c>
      <c r="B154" s="197" t="s">
        <v>182</v>
      </c>
      <c r="C154" s="98">
        <f t="shared" ref="C154:C155" si="307">SUM(E154:Q154)/13</f>
        <v>3779341.2559170625</v>
      </c>
      <c r="D154" s="98">
        <f t="shared" ref="D154:D155" si="308">SUM(T154:AF154)/13</f>
        <v>3567921.9186763312</v>
      </c>
      <c r="E154" s="100">
        <f>'[20]Asset End Balances'!P74</f>
        <v>3838422.57</v>
      </c>
      <c r="F154" s="51">
        <f t="shared" si="217"/>
        <v>3836943.27</v>
      </c>
      <c r="G154" s="51">
        <f t="shared" si="218"/>
        <v>3835148.6</v>
      </c>
      <c r="H154" s="51">
        <f t="shared" si="219"/>
        <v>3831850.31</v>
      </c>
      <c r="I154" s="51">
        <f t="shared" si="220"/>
        <v>3803677.5500000003</v>
      </c>
      <c r="J154" s="51">
        <f t="shared" si="221"/>
        <v>3798735.3400000003</v>
      </c>
      <c r="K154" s="51">
        <f t="shared" si="222"/>
        <v>3787229.73</v>
      </c>
      <c r="L154" s="51">
        <f t="shared" si="223"/>
        <v>3770464.3002788466</v>
      </c>
      <c r="M154" s="51">
        <f t="shared" si="224"/>
        <v>3754050.0998587864</v>
      </c>
      <c r="N154" s="51">
        <f t="shared" si="225"/>
        <v>3737663.0225299392</v>
      </c>
      <c r="O154" s="51">
        <f t="shared" si="226"/>
        <v>3723792.3927360065</v>
      </c>
      <c r="P154" s="51">
        <f t="shared" si="227"/>
        <v>3713735.4661531574</v>
      </c>
      <c r="Q154" s="51">
        <f t="shared" si="228"/>
        <v>3699723.6753650834</v>
      </c>
      <c r="R154" s="51">
        <f t="shared" si="229"/>
        <v>3684631.3883782257</v>
      </c>
      <c r="S154" s="51">
        <f t="shared" si="230"/>
        <v>3669175.5391837847</v>
      </c>
      <c r="T154" s="51">
        <f t="shared" si="231"/>
        <v>3652642.5424120314</v>
      </c>
      <c r="U154" s="51">
        <f t="shared" si="232"/>
        <v>3636870.4360795072</v>
      </c>
      <c r="V154" s="51">
        <f t="shared" si="233"/>
        <v>3621726.7864424144</v>
      </c>
      <c r="W154" s="51">
        <f t="shared" si="234"/>
        <v>3607065.1827746006</v>
      </c>
      <c r="X154" s="51">
        <f t="shared" si="235"/>
        <v>3592376.0865987013</v>
      </c>
      <c r="Y154" s="51">
        <f t="shared" si="236"/>
        <v>3577459.4776000786</v>
      </c>
      <c r="Z154" s="51">
        <f t="shared" si="237"/>
        <v>3562863.6620467687</v>
      </c>
      <c r="AA154" s="51">
        <f t="shared" si="238"/>
        <v>3548760.3783619856</v>
      </c>
      <c r="AB154" s="51">
        <f t="shared" si="239"/>
        <v>3535470.2007263321</v>
      </c>
      <c r="AC154" s="51">
        <f t="shared" si="240"/>
        <v>3522373.6178729599</v>
      </c>
      <c r="AD154" s="51">
        <f t="shared" si="241"/>
        <v>3515503.9574187216</v>
      </c>
      <c r="AE154" s="51">
        <f t="shared" si="242"/>
        <v>3508642.9618312735</v>
      </c>
      <c r="AF154" s="51">
        <f t="shared" si="242"/>
        <v>3501229.652626921</v>
      </c>
      <c r="AH154" s="100">
        <f>[20]Additions!Q74</f>
        <v>0</v>
      </c>
      <c r="AI154" s="100">
        <f>[20]Additions!R74</f>
        <v>0</v>
      </c>
      <c r="AJ154" s="100">
        <f>[20]Additions!S74</f>
        <v>0</v>
      </c>
      <c r="AK154" s="100">
        <f>[20]Additions!T74</f>
        <v>0</v>
      </c>
      <c r="AL154" s="100">
        <f>[20]Additions!U74</f>
        <v>0</v>
      </c>
      <c r="AM154" s="100">
        <f>[20]Additions!V74</f>
        <v>3478.13</v>
      </c>
      <c r="AN154" s="93">
        <f>SUM($AH154:$AM154)/SUM($AH$193:$AM$193)*'Capital Spending'!J$12*$AN$1</f>
        <v>1139.0722623717584</v>
      </c>
      <c r="AO154" s="93">
        <f>SUM($AH154:$AM154)/SUM($AH$193:$AM$193)*'Capital Spending'!K$12*$AN$1</f>
        <v>1115.2091368055255</v>
      </c>
      <c r="AP154" s="93">
        <f>SUM($AH154:$AM154)/SUM($AH$193:$AM$193)*'Capital Spending'!L$12*$AN$1</f>
        <v>1113.3663471255641</v>
      </c>
      <c r="AQ154" s="93">
        <f>SUM($AH154:$AM154)/SUM($AH$193:$AM$193)*'Capital Spending'!M$12*$AN$1</f>
        <v>942.3945537143619</v>
      </c>
      <c r="AR154" s="93">
        <f>SUM($AH154:$AM154)/SUM($AH$193:$AM$193)*'Capital Spending'!N$12*$AN$1</f>
        <v>683.28496828081177</v>
      </c>
      <c r="AS154" s="93">
        <f>SUM($AH154:$AM154)/SUM($AH$193:$AM$193)*'Capital Spending'!O$12*$AN$1</f>
        <v>951.98527555266253</v>
      </c>
      <c r="AT154" s="93">
        <f>SUM($AH154:$AM154)/SUM($AH$193:$AM$193)*'Capital Spending'!P$12*$AN$1</f>
        <v>1025.396054166921</v>
      </c>
      <c r="AU154" s="93">
        <f>SUM($AH154:$AM154)/SUM($AH$193:$AM$193)*'Capital Spending'!Q$12*$AN$1</f>
        <v>1050.097098708733</v>
      </c>
      <c r="AV154" s="93">
        <f>SUM($AH154:$AM154)/SUM($AH$193:$AM$193)*'Capital Spending'!R$12*$AN$1</f>
        <v>1123.2803661945304</v>
      </c>
      <c r="AW154" s="93">
        <f>SUM($AH154:$AM154)/SUM($AH$193:$AM$193)*'Capital Spending'!S$12*$AN$1</f>
        <v>1071.5841550955713</v>
      </c>
      <c r="AX154" s="93">
        <f>SUM($AH154:$AM154)/SUM($AH$193:$AM$193)*'Capital Spending'!T$12*$AN$1</f>
        <v>1028.885721367715</v>
      </c>
      <c r="AY154" s="93">
        <f>SUM($AH154:$AM154)/SUM($AH$193:$AM$193)*'Capital Spending'!U$12*$AN$1</f>
        <v>996.13468534139304</v>
      </c>
      <c r="AZ154" s="93">
        <f>SUM($AH154:$AM154)/SUM($AH$193:$AM$193)*'Capital Spending'!V$12*$AN$1</f>
        <v>998.00257384199404</v>
      </c>
      <c r="BA154" s="93">
        <f>SUM($AH154:$AM154)/SUM($AH$193:$AM$193)*'Capital Spending'!W$12*$AN$1</f>
        <v>1013.4601881118454</v>
      </c>
      <c r="BB154" s="93">
        <f>SUM($AH154:$AM154)/SUM($AH$193:$AM$193)*'Capital Spending'!X$12*$AN$1</f>
        <v>991.66492717406322</v>
      </c>
      <c r="BC154" s="93">
        <f>SUM($AH154:$AM154)/SUM($AH$193:$AM$193)*'Capital Spending'!Y$12*$AN$1</f>
        <v>958.20146103544721</v>
      </c>
      <c r="BD154" s="93">
        <f>SUM($AH154:$AM154)/SUM($AH$193:$AM$193)*'Capital Spending'!Z$12*$AN$1</f>
        <v>902.95763118232458</v>
      </c>
      <c r="BE154" s="93">
        <f>SUM($AH154:$AM154)/SUM($AH$193:$AM$193)*'Capital Spending'!AA$12*$AN$1</f>
        <v>889.80446718326482</v>
      </c>
      <c r="BF154" s="93">
        <f>SUM($AH154:$AM154)/SUM($AH$193:$AM$193)*'Capital Spending'!AB$12*$AN$1</f>
        <v>466.73660058123721</v>
      </c>
      <c r="BG154" s="93">
        <f>SUM($AH154:$AM154)/SUM($AH$193:$AM$193)*'Capital Spending'!AC$12*$AN$1</f>
        <v>466.14789456047629</v>
      </c>
      <c r="BH154" s="93">
        <f>SUM($AH154:$AM154)/SUM($AH$193:$AM$193)*'Capital Spending'!AD$12*$AN$1</f>
        <v>503.67303597407789</v>
      </c>
      <c r="BI154" s="18"/>
      <c r="BJ154" s="101">
        <f t="shared" si="264"/>
        <v>-15.718495283385035</v>
      </c>
      <c r="BK154" s="100">
        <f>'[20]Asset Retirements'!Q74</f>
        <v>-1479.3</v>
      </c>
      <c r="BL154" s="100">
        <f>'[20]Asset Retirements'!R74</f>
        <v>-1794.67</v>
      </c>
      <c r="BM154" s="100">
        <f>'[20]Asset Retirements'!S74</f>
        <v>-3298.29</v>
      </c>
      <c r="BN154" s="100">
        <f>'[20]Asset Retirements'!T74</f>
        <v>-28172.76</v>
      </c>
      <c r="BO154" s="100">
        <f>'[20]Asset Retirements'!U74</f>
        <v>-4942.21</v>
      </c>
      <c r="BP154" s="100">
        <f>'[20]Asset Retirements'!V74</f>
        <v>-14983.74</v>
      </c>
      <c r="BQ154" s="51">
        <f t="shared" ref="BQ154:BQ155" si="309">AN154*BJ154</f>
        <v>-17904.501983525206</v>
      </c>
      <c r="BR154" s="51">
        <f t="shared" ref="BR154:BR155" si="310">$BJ154*AO154</f>
        <v>-17529.40955686555</v>
      </c>
      <c r="BS154" s="51">
        <f t="shared" ref="BS154:BS155" si="311">$BJ154*AP154</f>
        <v>-17500.443675972805</v>
      </c>
      <c r="BT154" s="51">
        <f t="shared" ref="BT154:BT155" si="312">$BJ154*AQ154</f>
        <v>-14813.024347646942</v>
      </c>
      <c r="BU154" s="51">
        <f t="shared" ref="BU154:BU155" si="313">$BJ154*AR154</f>
        <v>-10740.211551129833</v>
      </c>
      <c r="BV154" s="51">
        <f t="shared" ref="BV154:BV155" si="314">$BJ154*AS154</f>
        <v>-14963.776063626528</v>
      </c>
      <c r="BW154" s="51">
        <f t="shared" ref="BW154:BW155" si="315">$BJ154*AT154</f>
        <v>-16117.683041024373</v>
      </c>
      <c r="BX154" s="51">
        <f t="shared" ref="BX154:BX155" si="316">$BJ154*AU154</f>
        <v>-16505.946293149529</v>
      </c>
      <c r="BY154" s="51">
        <f t="shared" ref="BY154:BY155" si="317">$BJ154*AV154</f>
        <v>-17656.277137947742</v>
      </c>
      <c r="BZ154" s="51">
        <f t="shared" ref="BZ154:BZ155" si="318">$BJ154*AW154</f>
        <v>-16843.690487619875</v>
      </c>
      <c r="CA154" s="51">
        <f t="shared" ref="CA154:CA155" si="319">$BJ154*AX154</f>
        <v>-16172.535358460636</v>
      </c>
      <c r="CB154" s="51">
        <f t="shared" ref="CB154:CB155" si="320">$BJ154*AY154</f>
        <v>-15657.738353154922</v>
      </c>
      <c r="CC154" s="51">
        <f t="shared" ref="CC154:CC155" si="321">$BJ154*AZ154</f>
        <v>-15687.098749741508</v>
      </c>
      <c r="CD154" s="51">
        <f t="shared" ref="CD154:CD155" si="322">$BJ154*BA154</f>
        <v>-15930.069186734552</v>
      </c>
      <c r="CE154" s="51">
        <f t="shared" ref="CE154:CE155" si="323">$BJ154*BB154</f>
        <v>-15587.480480483877</v>
      </c>
      <c r="CF154" s="51">
        <f t="shared" ref="CF154:CF155" si="324">$BJ154*BC154</f>
        <v>-15061.485145818328</v>
      </c>
      <c r="CG154" s="51">
        <f t="shared" ref="CG154:CG155" si="325">$BJ154*BD154</f>
        <v>-14193.135266835892</v>
      </c>
      <c r="CH154" s="51">
        <f t="shared" ref="CH154:CH155" si="326">$BJ154*BE154</f>
        <v>-13986.387320555083</v>
      </c>
      <c r="CI154" s="51">
        <f t="shared" ref="CI154:CI155" si="327">$BJ154*BF154</f>
        <v>-7336.397054819342</v>
      </c>
      <c r="CJ154" s="51">
        <f t="shared" ref="CJ154:CJ155" si="328">$BJ154*BG154</f>
        <v>-7327.1434820087115</v>
      </c>
      <c r="CK154" s="51">
        <f t="shared" ref="CK154:CK155" si="329">$BJ154*BH154</f>
        <v>-7916.9822403267644</v>
      </c>
      <c r="CL154" s="18"/>
      <c r="CM154" s="100">
        <f>'[20]Assset Transfers Adjustments'!Q74</f>
        <v>0</v>
      </c>
      <c r="CN154" s="100">
        <f>'[20]Assset Transfers Adjustments'!R74</f>
        <v>0</v>
      </c>
      <c r="CO154" s="100">
        <f>'[20]Assset Transfers Adjustments'!S74</f>
        <v>0</v>
      </c>
      <c r="CP154" s="100">
        <f>'[20]Assset Transfers Adjustments'!T74</f>
        <v>0</v>
      </c>
      <c r="CQ154" s="100">
        <f>'[20]Assset Transfers Adjustments'!U74</f>
        <v>0</v>
      </c>
      <c r="CR154" s="100">
        <f>'[20]Assset Transfers Adjustments'!V74</f>
        <v>0</v>
      </c>
      <c r="CS154" s="17">
        <v>0</v>
      </c>
      <c r="CT154" s="17">
        <v>0</v>
      </c>
      <c r="CU154" s="17">
        <v>0</v>
      </c>
      <c r="CV154" s="17">
        <v>0</v>
      </c>
      <c r="CW154" s="17">
        <v>0</v>
      </c>
      <c r="CX154" s="17">
        <v>0</v>
      </c>
      <c r="CY154" s="18">
        <v>0</v>
      </c>
      <c r="CZ154" s="18">
        <v>0</v>
      </c>
      <c r="DA154" s="18">
        <v>0</v>
      </c>
      <c r="DB154" s="18">
        <v>0</v>
      </c>
      <c r="DC154" s="18">
        <v>0</v>
      </c>
      <c r="DD154" s="18">
        <v>0</v>
      </c>
      <c r="DE154" s="18">
        <v>0</v>
      </c>
      <c r="DF154" s="18">
        <v>0</v>
      </c>
      <c r="DG154" s="18">
        <v>0</v>
      </c>
      <c r="DH154" s="18">
        <v>0</v>
      </c>
      <c r="DI154" s="18">
        <v>0</v>
      </c>
      <c r="DJ154" s="18">
        <v>0</v>
      </c>
      <c r="DK154" s="18">
        <v>0</v>
      </c>
      <c r="DL154" s="18">
        <v>0</v>
      </c>
      <c r="DM154" s="18">
        <v>0</v>
      </c>
      <c r="DN154" s="18"/>
    </row>
    <row r="155" spans="1:118">
      <c r="A155" s="87">
        <v>37604</v>
      </c>
      <c r="B155" s="197" t="s">
        <v>183</v>
      </c>
      <c r="C155" s="98">
        <f t="shared" si="307"/>
        <v>10705338.530769231</v>
      </c>
      <c r="D155" s="98">
        <f t="shared" si="308"/>
        <v>10571511.840000002</v>
      </c>
      <c r="E155" s="100">
        <f>'[20]Asset End Balances'!P75</f>
        <v>11012354.33</v>
      </c>
      <c r="F155" s="51">
        <f t="shared" si="217"/>
        <v>10913729.859999999</v>
      </c>
      <c r="G155" s="51">
        <f t="shared" si="218"/>
        <v>10885084.41</v>
      </c>
      <c r="H155" s="51">
        <f t="shared" si="219"/>
        <v>10851757.15</v>
      </c>
      <c r="I155" s="51">
        <f t="shared" si="220"/>
        <v>10795201.280000001</v>
      </c>
      <c r="J155" s="51">
        <f t="shared" si="221"/>
        <v>10710690.990000002</v>
      </c>
      <c r="K155" s="51">
        <f t="shared" si="222"/>
        <v>10571511.840000002</v>
      </c>
      <c r="L155" s="51">
        <f t="shared" si="223"/>
        <v>10571511.840000002</v>
      </c>
      <c r="M155" s="51">
        <f t="shared" si="224"/>
        <v>10571511.840000002</v>
      </c>
      <c r="N155" s="51">
        <f t="shared" si="225"/>
        <v>10571511.840000002</v>
      </c>
      <c r="O155" s="51">
        <f t="shared" si="226"/>
        <v>10571511.840000002</v>
      </c>
      <c r="P155" s="51">
        <f t="shared" si="227"/>
        <v>10571511.840000002</v>
      </c>
      <c r="Q155" s="51">
        <f t="shared" si="228"/>
        <v>10571511.840000002</v>
      </c>
      <c r="R155" s="51">
        <f t="shared" si="229"/>
        <v>10571511.840000002</v>
      </c>
      <c r="S155" s="51">
        <f t="shared" si="230"/>
        <v>10571511.840000002</v>
      </c>
      <c r="T155" s="51">
        <f t="shared" si="231"/>
        <v>10571511.840000002</v>
      </c>
      <c r="U155" s="51">
        <f t="shared" si="232"/>
        <v>10571511.840000002</v>
      </c>
      <c r="V155" s="51">
        <f t="shared" si="233"/>
        <v>10571511.840000002</v>
      </c>
      <c r="W155" s="51">
        <f t="shared" si="234"/>
        <v>10571511.840000002</v>
      </c>
      <c r="X155" s="51">
        <f t="shared" si="235"/>
        <v>10571511.840000002</v>
      </c>
      <c r="Y155" s="51">
        <f t="shared" si="236"/>
        <v>10571511.840000002</v>
      </c>
      <c r="Z155" s="51">
        <f t="shared" si="237"/>
        <v>10571511.840000002</v>
      </c>
      <c r="AA155" s="51">
        <f t="shared" si="238"/>
        <v>10571511.840000002</v>
      </c>
      <c r="AB155" s="51">
        <f t="shared" si="239"/>
        <v>10571511.840000002</v>
      </c>
      <c r="AC155" s="51">
        <f t="shared" si="240"/>
        <v>10571511.840000002</v>
      </c>
      <c r="AD155" s="51">
        <f t="shared" si="241"/>
        <v>10571511.840000002</v>
      </c>
      <c r="AE155" s="51">
        <f t="shared" si="242"/>
        <v>10571511.840000002</v>
      </c>
      <c r="AF155" s="51">
        <f t="shared" si="242"/>
        <v>10571511.840000002</v>
      </c>
      <c r="AH155" s="100">
        <f>[20]Additions!Q75</f>
        <v>0</v>
      </c>
      <c r="AI155" s="100">
        <f>[20]Additions!R75</f>
        <v>0</v>
      </c>
      <c r="AJ155" s="100">
        <f>[20]Additions!S75</f>
        <v>0</v>
      </c>
      <c r="AK155" s="100">
        <f>[20]Additions!T75</f>
        <v>0</v>
      </c>
      <c r="AL155" s="100">
        <f>[20]Additions!U75</f>
        <v>0</v>
      </c>
      <c r="AM155" s="100">
        <f>[20]Additions!V75</f>
        <v>0</v>
      </c>
      <c r="AN155" s="93">
        <f>SUM($AH155:$AM155)/SUM($AH$193:$AM$193)*'Capital Spending'!J$12*$AN$1</f>
        <v>0</v>
      </c>
      <c r="AO155" s="93">
        <f>SUM($AH155:$AM155)/SUM($AH$193:$AM$193)*'Capital Spending'!K$12*$AN$1</f>
        <v>0</v>
      </c>
      <c r="AP155" s="93">
        <f>SUM($AH155:$AM155)/SUM($AH$193:$AM$193)*'Capital Spending'!L$12*$AN$1</f>
        <v>0</v>
      </c>
      <c r="AQ155" s="93">
        <f>SUM($AH155:$AM155)/SUM($AH$193:$AM$193)*'Capital Spending'!M$12*$AN$1</f>
        <v>0</v>
      </c>
      <c r="AR155" s="93">
        <f>SUM($AH155:$AM155)/SUM($AH$193:$AM$193)*'Capital Spending'!N$12*$AN$1</f>
        <v>0</v>
      </c>
      <c r="AS155" s="93">
        <f>SUM($AH155:$AM155)/SUM($AH$193:$AM$193)*'Capital Spending'!O$12*$AN$1</f>
        <v>0</v>
      </c>
      <c r="AT155" s="93">
        <f>SUM($AH155:$AM155)/SUM($AH$193:$AM$193)*'Capital Spending'!P$12*$AN$1</f>
        <v>0</v>
      </c>
      <c r="AU155" s="93">
        <f>SUM($AH155:$AM155)/SUM($AH$193:$AM$193)*'Capital Spending'!Q$12*$AN$1</f>
        <v>0</v>
      </c>
      <c r="AV155" s="93">
        <f>SUM($AH155:$AM155)/SUM($AH$193:$AM$193)*'Capital Spending'!R$12*$AN$1</f>
        <v>0</v>
      </c>
      <c r="AW155" s="93">
        <f>SUM($AH155:$AM155)/SUM($AH$193:$AM$193)*'Capital Spending'!S$12*$AN$1</f>
        <v>0</v>
      </c>
      <c r="AX155" s="93">
        <f>SUM($AH155:$AM155)/SUM($AH$193:$AM$193)*'Capital Spending'!T$12*$AN$1</f>
        <v>0</v>
      </c>
      <c r="AY155" s="93">
        <f>SUM($AH155:$AM155)/SUM($AH$193:$AM$193)*'Capital Spending'!U$12*$AN$1</f>
        <v>0</v>
      </c>
      <c r="AZ155" s="93">
        <f>SUM($AH155:$AM155)/SUM($AH$193:$AM$193)*'Capital Spending'!V$12*$AN$1</f>
        <v>0</v>
      </c>
      <c r="BA155" s="93">
        <f>SUM($AH155:$AM155)/SUM($AH$193:$AM$193)*'Capital Spending'!W$12*$AN$1</f>
        <v>0</v>
      </c>
      <c r="BB155" s="93">
        <f>SUM($AH155:$AM155)/SUM($AH$193:$AM$193)*'Capital Spending'!X$12*$AN$1</f>
        <v>0</v>
      </c>
      <c r="BC155" s="93">
        <f>SUM($AH155:$AM155)/SUM($AH$193:$AM$193)*'Capital Spending'!Y$12*$AN$1</f>
        <v>0</v>
      </c>
      <c r="BD155" s="93">
        <f>SUM($AH155:$AM155)/SUM($AH$193:$AM$193)*'Capital Spending'!Z$12*$AN$1</f>
        <v>0</v>
      </c>
      <c r="BE155" s="93">
        <f>SUM($AH155:$AM155)/SUM($AH$193:$AM$193)*'Capital Spending'!AA$12*$AN$1</f>
        <v>0</v>
      </c>
      <c r="BF155" s="93">
        <f>SUM($AH155:$AM155)/SUM($AH$193:$AM$193)*'Capital Spending'!AB$12*$AN$1</f>
        <v>0</v>
      </c>
      <c r="BG155" s="93">
        <f>SUM($AH155:$AM155)/SUM($AH$193:$AM$193)*'Capital Spending'!AC$12*$AN$1</f>
        <v>0</v>
      </c>
      <c r="BH155" s="93">
        <f>SUM($AH155:$AM155)/SUM($AH$193:$AM$193)*'Capital Spending'!AD$12*$AN$1</f>
        <v>0</v>
      </c>
      <c r="BI155" s="18"/>
      <c r="BJ155" s="101">
        <f>IFERROR(SUM(BK155:BP155)/SUM(AH155:AM155),0)</f>
        <v>0</v>
      </c>
      <c r="BK155" s="100">
        <f>'[20]Asset Retirements'!Q75</f>
        <v>-98624.47</v>
      </c>
      <c r="BL155" s="100">
        <f>'[20]Asset Retirements'!R75</f>
        <v>-28645.45</v>
      </c>
      <c r="BM155" s="100">
        <f>'[20]Asset Retirements'!S75</f>
        <v>-33327.26</v>
      </c>
      <c r="BN155" s="100">
        <f>'[20]Asset Retirements'!T75</f>
        <v>-56555.87</v>
      </c>
      <c r="BO155" s="100">
        <f>'[20]Asset Retirements'!U75</f>
        <v>-84510.29</v>
      </c>
      <c r="BP155" s="100">
        <f>'[20]Asset Retirements'!V75</f>
        <v>-139179.15</v>
      </c>
      <c r="BQ155" s="51">
        <f t="shared" si="309"/>
        <v>0</v>
      </c>
      <c r="BR155" s="51">
        <f t="shared" si="310"/>
        <v>0</v>
      </c>
      <c r="BS155" s="51">
        <f t="shared" si="311"/>
        <v>0</v>
      </c>
      <c r="BT155" s="51">
        <f t="shared" si="312"/>
        <v>0</v>
      </c>
      <c r="BU155" s="51">
        <f t="shared" si="313"/>
        <v>0</v>
      </c>
      <c r="BV155" s="51">
        <f t="shared" si="314"/>
        <v>0</v>
      </c>
      <c r="BW155" s="51">
        <f t="shared" si="315"/>
        <v>0</v>
      </c>
      <c r="BX155" s="51">
        <f t="shared" si="316"/>
        <v>0</v>
      </c>
      <c r="BY155" s="51">
        <f t="shared" si="317"/>
        <v>0</v>
      </c>
      <c r="BZ155" s="51">
        <f t="shared" si="318"/>
        <v>0</v>
      </c>
      <c r="CA155" s="51">
        <f t="shared" si="319"/>
        <v>0</v>
      </c>
      <c r="CB155" s="51">
        <f t="shared" si="320"/>
        <v>0</v>
      </c>
      <c r="CC155" s="51">
        <f t="shared" si="321"/>
        <v>0</v>
      </c>
      <c r="CD155" s="51">
        <f t="shared" si="322"/>
        <v>0</v>
      </c>
      <c r="CE155" s="51">
        <f t="shared" si="323"/>
        <v>0</v>
      </c>
      <c r="CF155" s="51">
        <f t="shared" si="324"/>
        <v>0</v>
      </c>
      <c r="CG155" s="51">
        <f t="shared" si="325"/>
        <v>0</v>
      </c>
      <c r="CH155" s="51">
        <f t="shared" si="326"/>
        <v>0</v>
      </c>
      <c r="CI155" s="51">
        <f t="shared" si="327"/>
        <v>0</v>
      </c>
      <c r="CJ155" s="51">
        <f t="shared" si="328"/>
        <v>0</v>
      </c>
      <c r="CK155" s="51">
        <f t="shared" si="329"/>
        <v>0</v>
      </c>
      <c r="CL155" s="18"/>
      <c r="CM155" s="100">
        <f>'[20]Assset Transfers Adjustments'!Q75</f>
        <v>0</v>
      </c>
      <c r="CN155" s="100">
        <f>'[20]Assset Transfers Adjustments'!R75</f>
        <v>0</v>
      </c>
      <c r="CO155" s="100">
        <f>'[20]Assset Transfers Adjustments'!S75</f>
        <v>0</v>
      </c>
      <c r="CP155" s="100">
        <f>'[20]Assset Transfers Adjustments'!T75</f>
        <v>0</v>
      </c>
      <c r="CQ155" s="100">
        <f>'[20]Assset Transfers Adjustments'!U75</f>
        <v>0</v>
      </c>
      <c r="CR155" s="100">
        <f>'[20]Assset Transfers Adjustments'!V75</f>
        <v>0</v>
      </c>
      <c r="CS155" s="17">
        <v>0</v>
      </c>
      <c r="CT155" s="17">
        <v>0</v>
      </c>
      <c r="CU155" s="17">
        <v>0</v>
      </c>
      <c r="CV155" s="17">
        <v>0</v>
      </c>
      <c r="CW155" s="17">
        <v>0</v>
      </c>
      <c r="CX155" s="17">
        <v>0</v>
      </c>
      <c r="CY155" s="18">
        <v>0</v>
      </c>
      <c r="CZ155" s="18">
        <v>0</v>
      </c>
      <c r="DA155" s="18">
        <v>0</v>
      </c>
      <c r="DB155" s="18">
        <v>0</v>
      </c>
      <c r="DC155" s="18">
        <v>0</v>
      </c>
      <c r="DD155" s="18">
        <v>0</v>
      </c>
      <c r="DE155" s="18">
        <v>0</v>
      </c>
      <c r="DF155" s="18">
        <v>0</v>
      </c>
      <c r="DG155" s="18">
        <v>0</v>
      </c>
      <c r="DH155" s="18">
        <v>0</v>
      </c>
      <c r="DI155" s="18">
        <v>0</v>
      </c>
      <c r="DJ155" s="18">
        <v>0</v>
      </c>
      <c r="DK155" s="18">
        <v>0</v>
      </c>
      <c r="DL155" s="18">
        <v>0</v>
      </c>
      <c r="DM155" s="18">
        <v>0</v>
      </c>
      <c r="DN155" s="18"/>
    </row>
    <row r="156" spans="1:118">
      <c r="A156" s="86">
        <v>37800</v>
      </c>
      <c r="B156" s="26" t="s">
        <v>54</v>
      </c>
      <c r="C156" s="51">
        <f t="shared" si="215"/>
        <v>22692460.626004133</v>
      </c>
      <c r="D156" s="51">
        <f t="shared" si="216"/>
        <v>23019538.103403393</v>
      </c>
      <c r="E156" s="100">
        <f>'[20]Asset End Balances'!P76</f>
        <v>22600764.449999999</v>
      </c>
      <c r="F156" s="51">
        <f t="shared" si="217"/>
        <v>22605002.009999998</v>
      </c>
      <c r="G156" s="51">
        <f t="shared" si="218"/>
        <v>22604695.329999998</v>
      </c>
      <c r="H156" s="51">
        <f t="shared" si="219"/>
        <v>22605194.489999998</v>
      </c>
      <c r="I156" s="51">
        <f t="shared" si="220"/>
        <v>22644123.099999998</v>
      </c>
      <c r="J156" s="51">
        <f t="shared" si="221"/>
        <v>22680560.809999999</v>
      </c>
      <c r="K156" s="51">
        <f t="shared" si="222"/>
        <v>22680018.279999997</v>
      </c>
      <c r="L156" s="51">
        <f t="shared" si="223"/>
        <v>22705973.560406346</v>
      </c>
      <c r="M156" s="51">
        <f t="shared" si="224"/>
        <v>22731385.087676123</v>
      </c>
      <c r="N156" s="51">
        <f t="shared" si="225"/>
        <v>22756754.624525756</v>
      </c>
      <c r="O156" s="51">
        <f t="shared" si="226"/>
        <v>22778228.34107833</v>
      </c>
      <c r="P156" s="51">
        <f t="shared" si="227"/>
        <v>22793797.900214326</v>
      </c>
      <c r="Q156" s="51">
        <f t="shared" si="228"/>
        <v>22815490.154152837</v>
      </c>
      <c r="R156" s="51">
        <f t="shared" si="229"/>
        <v>22838855.170572471</v>
      </c>
      <c r="S156" s="51">
        <f t="shared" si="230"/>
        <v>22862783.033229861</v>
      </c>
      <c r="T156" s="51">
        <f t="shared" si="231"/>
        <v>22888378.474223934</v>
      </c>
      <c r="U156" s="51">
        <f t="shared" si="232"/>
        <v>22912795.948113248</v>
      </c>
      <c r="V156" s="51">
        <f t="shared" si="233"/>
        <v>22936240.481253386</v>
      </c>
      <c r="W156" s="51">
        <f t="shared" si="234"/>
        <v>22958938.738365442</v>
      </c>
      <c r="X156" s="51">
        <f t="shared" si="235"/>
        <v>22981679.55780774</v>
      </c>
      <c r="Y156" s="51">
        <f t="shared" si="236"/>
        <v>23004772.599603299</v>
      </c>
      <c r="Z156" s="51">
        <f t="shared" si="237"/>
        <v>23027369.007315263</v>
      </c>
      <c r="AA156" s="51">
        <f t="shared" si="238"/>
        <v>23049202.905329037</v>
      </c>
      <c r="AB156" s="51">
        <f t="shared" si="239"/>
        <v>23069777.999014128</v>
      </c>
      <c r="AC156" s="51">
        <f t="shared" si="240"/>
        <v>23090053.380318273</v>
      </c>
      <c r="AD156" s="51">
        <f t="shared" si="241"/>
        <v>23100688.596137475</v>
      </c>
      <c r="AE156" s="51">
        <f t="shared" si="242"/>
        <v>23111310.397504978</v>
      </c>
      <c r="AF156" s="51">
        <f t="shared" si="242"/>
        <v>23122787.259257894</v>
      </c>
      <c r="AH156" s="100">
        <f>[20]Additions!Q76</f>
        <v>4237.5600000000004</v>
      </c>
      <c r="AI156" s="100">
        <f>[20]Additions!R76</f>
        <v>-306.68</v>
      </c>
      <c r="AJ156" s="100">
        <f>[20]Additions!S76</f>
        <v>499.16</v>
      </c>
      <c r="AK156" s="100">
        <f>[20]Additions!T76</f>
        <v>38928.61</v>
      </c>
      <c r="AL156" s="100">
        <f>[20]Additions!U76</f>
        <v>36437.71</v>
      </c>
      <c r="AM156" s="100">
        <f>[20]Additions!V76</f>
        <v>-542.53</v>
      </c>
      <c r="AN156" s="93">
        <f>SUM($AH156:$AM156)/SUM($AH$193:$AM$193)*'Capital Spending'!J$12*$AN$1</f>
        <v>25955.280406346723</v>
      </c>
      <c r="AO156" s="93">
        <f>SUM($AH156:$AM156)/SUM($AH$193:$AM$193)*'Capital Spending'!K$12*$AN$1</f>
        <v>25411.527269777682</v>
      </c>
      <c r="AP156" s="93">
        <f>SUM($AH156:$AM156)/SUM($AH$193:$AM$193)*'Capital Spending'!L$12*$AN$1</f>
        <v>25369.536849631968</v>
      </c>
      <c r="AQ156" s="93">
        <f>SUM($AH156:$AM156)/SUM($AH$193:$AM$193)*'Capital Spending'!M$12*$AN$1</f>
        <v>21473.716552573915</v>
      </c>
      <c r="AR156" s="93">
        <f>SUM($AH156:$AM156)/SUM($AH$193:$AM$193)*'Capital Spending'!N$12*$AN$1</f>
        <v>15569.559135996311</v>
      </c>
      <c r="AS156" s="93">
        <f>SUM($AH156:$AM156)/SUM($AH$193:$AM$193)*'Capital Spending'!O$12*$AN$1</f>
        <v>21692.253938511174</v>
      </c>
      <c r="AT156" s="93">
        <f>SUM($AH156:$AM156)/SUM($AH$193:$AM$193)*'Capital Spending'!P$12*$AN$1</f>
        <v>23365.016419632371</v>
      </c>
      <c r="AU156" s="93">
        <f>SUM($AH156:$AM156)/SUM($AH$193:$AM$193)*'Capital Spending'!Q$12*$AN$1</f>
        <v>23927.862657392088</v>
      </c>
      <c r="AV156" s="93">
        <f>SUM($AH156:$AM156)/SUM($AH$193:$AM$193)*'Capital Spending'!R$12*$AN$1</f>
        <v>25595.440994074132</v>
      </c>
      <c r="AW156" s="93">
        <f>SUM($AH156:$AM156)/SUM($AH$193:$AM$193)*'Capital Spending'!S$12*$AN$1</f>
        <v>24417.473889313518</v>
      </c>
      <c r="AX156" s="93">
        <f>SUM($AH156:$AM156)/SUM($AH$193:$AM$193)*'Capital Spending'!T$12*$AN$1</f>
        <v>23444.533140136868</v>
      </c>
      <c r="AY156" s="93">
        <f>SUM($AH156:$AM156)/SUM($AH$193:$AM$193)*'Capital Spending'!U$12*$AN$1</f>
        <v>22698.257112054536</v>
      </c>
      <c r="AZ156" s="93">
        <f>SUM($AH156:$AM156)/SUM($AH$193:$AM$193)*'Capital Spending'!V$12*$AN$1</f>
        <v>22740.819442296819</v>
      </c>
      <c r="BA156" s="93">
        <f>SUM($AH156:$AM156)/SUM($AH$193:$AM$193)*'Capital Spending'!W$12*$AN$1</f>
        <v>23093.041795558016</v>
      </c>
      <c r="BB156" s="93">
        <f>SUM($AH156:$AM156)/SUM($AH$193:$AM$193)*'Capital Spending'!X$12*$AN$1</f>
        <v>22596.407711964643</v>
      </c>
      <c r="BC156" s="93">
        <f>SUM($AH156:$AM156)/SUM($AH$193:$AM$193)*'Capital Spending'!Y$12*$AN$1</f>
        <v>21833.898013776066</v>
      </c>
      <c r="BD156" s="93">
        <f>SUM($AH156:$AM156)/SUM($AH$193:$AM$193)*'Capital Spending'!Z$12*$AN$1</f>
        <v>20575.093685091313</v>
      </c>
      <c r="BE156" s="93">
        <f>SUM($AH156:$AM156)/SUM($AH$193:$AM$193)*'Capital Spending'!AA$12*$AN$1</f>
        <v>20275.381304144194</v>
      </c>
      <c r="BF156" s="93">
        <f>SUM($AH156:$AM156)/SUM($AH$193:$AM$193)*'Capital Spending'!AB$12*$AN$1</f>
        <v>10635.215819202638</v>
      </c>
      <c r="BG156" s="93">
        <f>SUM($AH156:$AM156)/SUM($AH$193:$AM$193)*'Capital Spending'!AC$12*$AN$1</f>
        <v>10621.801367503202</v>
      </c>
      <c r="BH156" s="93">
        <f>SUM($AH156:$AM156)/SUM($AH$193:$AM$193)*'Capital Spending'!AD$12*$AN$1</f>
        <v>11476.861752917071</v>
      </c>
      <c r="BI156" s="18"/>
      <c r="BJ156" s="101">
        <f t="shared" si="264"/>
        <v>0</v>
      </c>
      <c r="BK156" s="100">
        <f>'[20]Asset Retirements'!Q76</f>
        <v>0</v>
      </c>
      <c r="BL156" s="100">
        <f>'[20]Asset Retirements'!R76</f>
        <v>0</v>
      </c>
      <c r="BM156" s="100">
        <f>'[20]Asset Retirements'!S76</f>
        <v>0</v>
      </c>
      <c r="BN156" s="100">
        <f>'[20]Asset Retirements'!T76</f>
        <v>0</v>
      </c>
      <c r="BO156" s="100">
        <f>'[20]Asset Retirements'!U76</f>
        <v>0</v>
      </c>
      <c r="BP156" s="100">
        <f>'[20]Asset Retirements'!V76</f>
        <v>0</v>
      </c>
      <c r="BQ156" s="51">
        <f t="shared" si="243"/>
        <v>0</v>
      </c>
      <c r="BR156" s="51">
        <f t="shared" si="287"/>
        <v>0</v>
      </c>
      <c r="BS156" s="51">
        <f t="shared" si="288"/>
        <v>0</v>
      </c>
      <c r="BT156" s="51">
        <f t="shared" si="289"/>
        <v>0</v>
      </c>
      <c r="BU156" s="51">
        <f t="shared" si="290"/>
        <v>0</v>
      </c>
      <c r="BV156" s="51">
        <f t="shared" si="291"/>
        <v>0</v>
      </c>
      <c r="BW156" s="51">
        <f t="shared" si="292"/>
        <v>0</v>
      </c>
      <c r="BX156" s="51">
        <f t="shared" si="293"/>
        <v>0</v>
      </c>
      <c r="BY156" s="51">
        <f t="shared" si="294"/>
        <v>0</v>
      </c>
      <c r="BZ156" s="51">
        <f t="shared" si="295"/>
        <v>0</v>
      </c>
      <c r="CA156" s="51">
        <f t="shared" si="296"/>
        <v>0</v>
      </c>
      <c r="CB156" s="51">
        <f t="shared" si="297"/>
        <v>0</v>
      </c>
      <c r="CC156" s="51">
        <f t="shared" si="298"/>
        <v>0</v>
      </c>
      <c r="CD156" s="51">
        <f t="shared" si="299"/>
        <v>0</v>
      </c>
      <c r="CE156" s="51">
        <f t="shared" si="300"/>
        <v>0</v>
      </c>
      <c r="CF156" s="51">
        <f t="shared" si="301"/>
        <v>0</v>
      </c>
      <c r="CG156" s="51">
        <f t="shared" si="302"/>
        <v>0</v>
      </c>
      <c r="CH156" s="51">
        <f t="shared" si="303"/>
        <v>0</v>
      </c>
      <c r="CI156" s="51">
        <f t="shared" si="304"/>
        <v>0</v>
      </c>
      <c r="CJ156" s="51">
        <f t="shared" si="305"/>
        <v>0</v>
      </c>
      <c r="CK156" s="51">
        <f t="shared" si="306"/>
        <v>0</v>
      </c>
      <c r="CL156" s="18"/>
      <c r="CM156" s="100">
        <f>'[20]Assset Transfers Adjustments'!Q76</f>
        <v>0</v>
      </c>
      <c r="CN156" s="100">
        <f>'[20]Assset Transfers Adjustments'!R76</f>
        <v>0</v>
      </c>
      <c r="CO156" s="100">
        <f>'[20]Assset Transfers Adjustments'!S76</f>
        <v>0</v>
      </c>
      <c r="CP156" s="100">
        <f>'[20]Assset Transfers Adjustments'!T76</f>
        <v>0</v>
      </c>
      <c r="CQ156" s="100">
        <f>'[20]Assset Transfers Adjustments'!U76</f>
        <v>0</v>
      </c>
      <c r="CR156" s="100">
        <f>'[20]Assset Transfers Adjustments'!V76</f>
        <v>0</v>
      </c>
      <c r="CS156" s="17">
        <v>0</v>
      </c>
      <c r="CT156" s="17">
        <v>0</v>
      </c>
      <c r="CU156" s="17">
        <v>0</v>
      </c>
      <c r="CV156" s="17">
        <v>0</v>
      </c>
      <c r="CW156" s="17">
        <v>0</v>
      </c>
      <c r="CX156" s="17">
        <v>0</v>
      </c>
      <c r="CY156" s="18">
        <v>0</v>
      </c>
      <c r="CZ156" s="18">
        <v>0</v>
      </c>
      <c r="DA156" s="18">
        <v>0</v>
      </c>
      <c r="DB156" s="18">
        <v>0</v>
      </c>
      <c r="DC156" s="18">
        <v>0</v>
      </c>
      <c r="DD156" s="18">
        <v>0</v>
      </c>
      <c r="DE156" s="18">
        <v>0</v>
      </c>
      <c r="DF156" s="18">
        <v>0</v>
      </c>
      <c r="DG156" s="18">
        <v>0</v>
      </c>
      <c r="DH156" s="18">
        <v>0</v>
      </c>
      <c r="DI156" s="18">
        <v>0</v>
      </c>
      <c r="DJ156" s="18">
        <v>0</v>
      </c>
      <c r="DK156" s="18">
        <v>0</v>
      </c>
      <c r="DL156" s="18">
        <v>0</v>
      </c>
      <c r="DM156" s="18">
        <v>0</v>
      </c>
      <c r="DN156" s="18"/>
    </row>
    <row r="157" spans="1:118">
      <c r="A157" s="86">
        <v>37900</v>
      </c>
      <c r="B157" s="26" t="s">
        <v>55</v>
      </c>
      <c r="C157" s="51">
        <f t="shared" si="215"/>
        <v>4927691.1663013482</v>
      </c>
      <c r="D157" s="51">
        <f t="shared" si="216"/>
        <v>4548555.2487816606</v>
      </c>
      <c r="E157" s="100">
        <f>'[20]Asset End Balances'!P77</f>
        <v>5045840.28</v>
      </c>
      <c r="F157" s="51">
        <f t="shared" si="217"/>
        <v>5046044.07</v>
      </c>
      <c r="G157" s="51">
        <f t="shared" si="218"/>
        <v>5046044.07</v>
      </c>
      <c r="H157" s="51">
        <f t="shared" si="219"/>
        <v>4951875.870000001</v>
      </c>
      <c r="I157" s="51">
        <f t="shared" si="220"/>
        <v>4951847.4500000011</v>
      </c>
      <c r="J157" s="51">
        <f t="shared" si="221"/>
        <v>4951782.0100000007</v>
      </c>
      <c r="K157" s="51">
        <f t="shared" si="222"/>
        <v>4951728.0000000009</v>
      </c>
      <c r="L157" s="51">
        <f t="shared" si="223"/>
        <v>4920906.6426336672</v>
      </c>
      <c r="M157" s="51">
        <f t="shared" si="224"/>
        <v>4890730.9808436818</v>
      </c>
      <c r="N157" s="51">
        <f t="shared" si="225"/>
        <v>4860605.1818070561</v>
      </c>
      <c r="O157" s="51">
        <f t="shared" si="226"/>
        <v>4835105.5886033401</v>
      </c>
      <c r="P157" s="51">
        <f t="shared" si="227"/>
        <v>4816617.0599242412</v>
      </c>
      <c r="Q157" s="51">
        <f t="shared" si="228"/>
        <v>4790857.9581055371</v>
      </c>
      <c r="R157" s="51">
        <f t="shared" si="229"/>
        <v>4763112.485520944</v>
      </c>
      <c r="S157" s="51">
        <f t="shared" si="230"/>
        <v>4734698.644698184</v>
      </c>
      <c r="T157" s="51">
        <f t="shared" si="231"/>
        <v>4704304.5891735768</v>
      </c>
      <c r="U157" s="51">
        <f t="shared" si="232"/>
        <v>4675309.3451637449</v>
      </c>
      <c r="V157" s="51">
        <f t="shared" si="233"/>
        <v>4647469.4481221279</v>
      </c>
      <c r="W157" s="51">
        <f t="shared" si="234"/>
        <v>4620515.7383917384</v>
      </c>
      <c r="X157" s="51">
        <f t="shared" si="235"/>
        <v>4593511.4867766062</v>
      </c>
      <c r="Y157" s="51">
        <f t="shared" si="236"/>
        <v>4566088.9784194045</v>
      </c>
      <c r="Z157" s="51">
        <f t="shared" si="237"/>
        <v>4539256.2127400348</v>
      </c>
      <c r="AA157" s="51">
        <f t="shared" si="238"/>
        <v>4513328.9115185812</v>
      </c>
      <c r="AB157" s="51">
        <f t="shared" si="239"/>
        <v>4488896.4143393589</v>
      </c>
      <c r="AC157" s="51">
        <f t="shared" si="240"/>
        <v>4464819.819398744</v>
      </c>
      <c r="AD157" s="51">
        <f t="shared" si="241"/>
        <v>4452190.7211073777</v>
      </c>
      <c r="AE157" s="51">
        <f t="shared" si="242"/>
        <v>4439577.5521992911</v>
      </c>
      <c r="AF157" s="51">
        <f t="shared" si="242"/>
        <v>4425949.0168110104</v>
      </c>
      <c r="AH157" s="100">
        <f>[20]Additions!Q77</f>
        <v>203.79</v>
      </c>
      <c r="AI157" s="100">
        <f>[20]Additions!R77</f>
        <v>0</v>
      </c>
      <c r="AJ157" s="100">
        <f>[20]Additions!S77</f>
        <v>23562.36</v>
      </c>
      <c r="AK157" s="100">
        <f>[20]Additions!T77</f>
        <v>-28.42</v>
      </c>
      <c r="AL157" s="100">
        <f>[20]Additions!U77</f>
        <v>-65.44</v>
      </c>
      <c r="AM157" s="100">
        <f>[20]Additions!V77</f>
        <v>-54.01</v>
      </c>
      <c r="AN157" s="93">
        <f>SUM($AH157:$AM157)/SUM($AH$193:$AM$193)*'Capital Spending'!J$12*$AN$1</f>
        <v>7734.8827194295945</v>
      </c>
      <c r="AO157" s="93">
        <f>SUM($AH157:$AM157)/SUM($AH$193:$AM$193)*'Capital Spending'!K$12*$AN$1</f>
        <v>7572.8399029453203</v>
      </c>
      <c r="AP157" s="93">
        <f>SUM($AH157:$AM157)/SUM($AH$193:$AM$193)*'Capital Spending'!L$12*$AN$1</f>
        <v>7560.3264193657997</v>
      </c>
      <c r="AQ157" s="93">
        <f>SUM($AH157:$AM157)/SUM($AH$193:$AM$193)*'Capital Spending'!M$12*$AN$1</f>
        <v>6399.3405767181912</v>
      </c>
      <c r="AR157" s="93">
        <f>SUM($AH157:$AM157)/SUM($AH$193:$AM$193)*'Capital Spending'!N$12*$AN$1</f>
        <v>4639.8540884461863</v>
      </c>
      <c r="AS157" s="93">
        <f>SUM($AH157:$AM157)/SUM($AH$193:$AM$193)*'Capital Spending'!O$12*$AN$1</f>
        <v>6464.4664787917472</v>
      </c>
      <c r="AT157" s="93">
        <f>SUM($AH157:$AM157)/SUM($AH$193:$AM$193)*'Capital Spending'!P$12*$AN$1</f>
        <v>6962.9631779748051</v>
      </c>
      <c r="AU157" s="93">
        <f>SUM($AH157:$AM157)/SUM($AH$193:$AM$193)*'Capital Spending'!Q$12*$AN$1</f>
        <v>7130.6958924739729</v>
      </c>
      <c r="AV157" s="93">
        <f>SUM($AH157:$AM157)/SUM($AH$193:$AM$193)*'Capital Spending'!R$12*$AN$1</f>
        <v>7627.6476748381911</v>
      </c>
      <c r="AW157" s="93">
        <f>SUM($AH157:$AM157)/SUM($AH$193:$AM$193)*'Capital Spending'!S$12*$AN$1</f>
        <v>7276.6039850754951</v>
      </c>
      <c r="AX157" s="93">
        <f>SUM($AH157:$AM157)/SUM($AH$193:$AM$193)*'Capital Spending'!T$12*$AN$1</f>
        <v>6986.6598014636247</v>
      </c>
      <c r="AY157" s="93">
        <f>SUM($AH157:$AM157)/SUM($AH$193:$AM$193)*'Capital Spending'!U$12*$AN$1</f>
        <v>6764.263531295529</v>
      </c>
      <c r="AZ157" s="93">
        <f>SUM($AH157:$AM157)/SUM($AH$193:$AM$193)*'Capital Spending'!V$12*$AN$1</f>
        <v>6776.9474486925137</v>
      </c>
      <c r="BA157" s="93">
        <f>SUM($AH157:$AM157)/SUM($AH$193:$AM$193)*'Capital Spending'!W$12*$AN$1</f>
        <v>6881.9125483171238</v>
      </c>
      <c r="BB157" s="93">
        <f>SUM($AH157:$AM157)/SUM($AH$193:$AM$193)*'Capital Spending'!X$12*$AN$1</f>
        <v>6733.9115893243315</v>
      </c>
      <c r="BC157" s="93">
        <f>SUM($AH157:$AM157)/SUM($AH$193:$AM$193)*'Capital Spending'!Y$12*$AN$1</f>
        <v>6506.6775546469753</v>
      </c>
      <c r="BD157" s="93">
        <f>SUM($AH157:$AM157)/SUM($AH$193:$AM$193)*'Capital Spending'!Z$12*$AN$1</f>
        <v>6131.5437207352443</v>
      </c>
      <c r="BE157" s="93">
        <f>SUM($AH157:$AM157)/SUM($AH$193:$AM$193)*'Capital Spending'!AA$12*$AN$1</f>
        <v>6042.2270160072112</v>
      </c>
      <c r="BF157" s="93">
        <f>SUM($AH157:$AM157)/SUM($AH$193:$AM$193)*'Capital Spending'!AB$12*$AN$1</f>
        <v>3169.3800170711916</v>
      </c>
      <c r="BG157" s="93">
        <f>SUM($AH157:$AM157)/SUM($AH$193:$AM$193)*'Capital Spending'!AC$12*$AN$1</f>
        <v>3165.3824023655839</v>
      </c>
      <c r="BH157" s="93">
        <f>SUM($AH157:$AM157)/SUM($AH$193:$AM$193)*'Capital Spending'!AD$12*$AN$1</f>
        <v>3420.1972876476284</v>
      </c>
      <c r="BI157" s="18"/>
      <c r="BJ157" s="101">
        <f t="shared" si="264"/>
        <v>-4.9847220034651114</v>
      </c>
      <c r="BK157" s="100">
        <f>'[20]Asset Retirements'!Q77</f>
        <v>0</v>
      </c>
      <c r="BL157" s="100">
        <f>'[20]Asset Retirements'!R77</f>
        <v>0</v>
      </c>
      <c r="BM157" s="100">
        <f>'[20]Asset Retirements'!S77</f>
        <v>-117730.56</v>
      </c>
      <c r="BN157" s="100">
        <f>'[20]Asset Retirements'!T77</f>
        <v>0</v>
      </c>
      <c r="BO157" s="100">
        <f>'[20]Asset Retirements'!U77</f>
        <v>0</v>
      </c>
      <c r="BP157" s="100">
        <f>'[20]Asset Retirements'!V77</f>
        <v>0</v>
      </c>
      <c r="BQ157" s="51">
        <f t="shared" si="243"/>
        <v>-38556.240085762758</v>
      </c>
      <c r="BR157" s="51">
        <f t="shared" si="287"/>
        <v>-37748.501692930135</v>
      </c>
      <c r="BS157" s="51">
        <f t="shared" si="288"/>
        <v>-37686.1254559913</v>
      </c>
      <c r="BT157" s="51">
        <f t="shared" si="289"/>
        <v>-31898.933780434283</v>
      </c>
      <c r="BU157" s="51">
        <f t="shared" si="290"/>
        <v>-23128.382767545263</v>
      </c>
      <c r="BV157" s="51">
        <f t="shared" si="291"/>
        <v>-32223.568297495851</v>
      </c>
      <c r="BW157" s="51">
        <f t="shared" si="292"/>
        <v>-34708.43576256837</v>
      </c>
      <c r="BX157" s="51">
        <f t="shared" si="293"/>
        <v>-35544.536715233306</v>
      </c>
      <c r="BY157" s="51">
        <f t="shared" si="294"/>
        <v>-38021.703199445423</v>
      </c>
      <c r="BZ157" s="51">
        <f t="shared" si="295"/>
        <v>-36271.847994907737</v>
      </c>
      <c r="CA157" s="51">
        <f t="shared" si="296"/>
        <v>-34826.556843080914</v>
      </c>
      <c r="CB157" s="51">
        <f t="shared" si="297"/>
        <v>-33717.973261685438</v>
      </c>
      <c r="CC157" s="51">
        <f t="shared" si="298"/>
        <v>-33781.199063824322</v>
      </c>
      <c r="CD157" s="51">
        <f t="shared" si="299"/>
        <v>-34304.420905519022</v>
      </c>
      <c r="CE157" s="51">
        <f t="shared" si="300"/>
        <v>-33566.677268693711</v>
      </c>
      <c r="CF157" s="51">
        <f t="shared" si="301"/>
        <v>-32433.978776101343</v>
      </c>
      <c r="CG157" s="51">
        <f t="shared" si="302"/>
        <v>-30564.040899957312</v>
      </c>
      <c r="CH157" s="51">
        <f t="shared" si="303"/>
        <v>-30118.821956622487</v>
      </c>
      <c r="CI157" s="51">
        <f t="shared" si="304"/>
        <v>-15798.478308437399</v>
      </c>
      <c r="CJ157" s="51">
        <f t="shared" si="305"/>
        <v>-15778.55131045298</v>
      </c>
      <c r="CK157" s="51">
        <f t="shared" si="306"/>
        <v>-17048.732675928826</v>
      </c>
      <c r="CL157" s="18"/>
      <c r="CM157" s="100">
        <f>'[20]Assset Transfers Adjustments'!Q77</f>
        <v>0</v>
      </c>
      <c r="CN157" s="100">
        <f>'[20]Assset Transfers Adjustments'!R77</f>
        <v>0</v>
      </c>
      <c r="CO157" s="100">
        <f>'[20]Assset Transfers Adjustments'!S77</f>
        <v>0</v>
      </c>
      <c r="CP157" s="100">
        <f>'[20]Assset Transfers Adjustments'!T77</f>
        <v>0</v>
      </c>
      <c r="CQ157" s="100">
        <f>'[20]Assset Transfers Adjustments'!U77</f>
        <v>0</v>
      </c>
      <c r="CR157" s="100">
        <f>'[20]Assset Transfers Adjustments'!V77</f>
        <v>0</v>
      </c>
      <c r="CS157" s="17">
        <v>0</v>
      </c>
      <c r="CT157" s="17">
        <v>0</v>
      </c>
      <c r="CU157" s="17">
        <v>0</v>
      </c>
      <c r="CV157" s="17">
        <v>0</v>
      </c>
      <c r="CW157" s="17">
        <v>0</v>
      </c>
      <c r="CX157" s="17">
        <v>0</v>
      </c>
      <c r="CY157" s="18">
        <v>0</v>
      </c>
      <c r="CZ157" s="18">
        <v>0</v>
      </c>
      <c r="DA157" s="18">
        <v>0</v>
      </c>
      <c r="DB157" s="18">
        <v>0</v>
      </c>
      <c r="DC157" s="18">
        <v>0</v>
      </c>
      <c r="DD157" s="18">
        <v>0</v>
      </c>
      <c r="DE157" s="18">
        <v>0</v>
      </c>
      <c r="DF157" s="18">
        <v>0</v>
      </c>
      <c r="DG157" s="18">
        <v>0</v>
      </c>
      <c r="DH157" s="18">
        <v>0</v>
      </c>
      <c r="DI157" s="18">
        <v>0</v>
      </c>
      <c r="DJ157" s="18">
        <v>0</v>
      </c>
      <c r="DK157" s="18">
        <v>0</v>
      </c>
      <c r="DL157" s="18">
        <v>0</v>
      </c>
      <c r="DM157" s="18">
        <v>0</v>
      </c>
      <c r="DN157" s="18"/>
    </row>
    <row r="158" spans="1:118">
      <c r="A158" s="86">
        <v>37905</v>
      </c>
      <c r="B158" s="26" t="s">
        <v>103</v>
      </c>
      <c r="C158" s="51">
        <f t="shared" si="215"/>
        <v>1724872.5996302865</v>
      </c>
      <c r="D158" s="51">
        <f>SUM(T158:AF158)/13</f>
        <v>1721572.8990013897</v>
      </c>
      <c r="E158" s="100">
        <f>'[20]Asset End Balances'!P78</f>
        <v>1725666.96</v>
      </c>
      <c r="F158" s="51">
        <f t="shared" si="217"/>
        <v>1725666.96</v>
      </c>
      <c r="G158" s="51">
        <f t="shared" si="218"/>
        <v>1725666.96</v>
      </c>
      <c r="H158" s="51">
        <f t="shared" si="219"/>
        <v>1725666.96</v>
      </c>
      <c r="I158" s="51">
        <f t="shared" si="220"/>
        <v>1725666.96</v>
      </c>
      <c r="J158" s="51">
        <f t="shared" si="221"/>
        <v>1725666.96</v>
      </c>
      <c r="K158" s="51">
        <f t="shared" si="222"/>
        <v>1724892.15</v>
      </c>
      <c r="L158" s="51">
        <f t="shared" si="223"/>
        <v>1724638.4031361367</v>
      </c>
      <c r="M158" s="51">
        <f t="shared" si="224"/>
        <v>1724389.9721714263</v>
      </c>
      <c r="N158" s="51">
        <f t="shared" si="225"/>
        <v>1724141.9517180745</v>
      </c>
      <c r="O158" s="51">
        <f t="shared" si="226"/>
        <v>1723932.0180111218</v>
      </c>
      <c r="P158" s="51">
        <f t="shared" si="227"/>
        <v>1723779.8051765603</v>
      </c>
      <c r="Q158" s="51">
        <f t="shared" si="228"/>
        <v>1723567.7349804058</v>
      </c>
      <c r="R158" s="51">
        <f t="shared" si="229"/>
        <v>1723339.3113399066</v>
      </c>
      <c r="S158" s="51">
        <f t="shared" si="230"/>
        <v>1723105.3851401815</v>
      </c>
      <c r="T158" s="51">
        <f t="shared" si="231"/>
        <v>1722855.156177914</v>
      </c>
      <c r="U158" s="51">
        <f t="shared" si="232"/>
        <v>1722616.4433870725</v>
      </c>
      <c r="V158" s="51">
        <f t="shared" si="233"/>
        <v>1722387.2423664744</v>
      </c>
      <c r="W158" s="51">
        <f t="shared" si="234"/>
        <v>1722165.3371715709</v>
      </c>
      <c r="X158" s="51">
        <f t="shared" si="235"/>
        <v>1721943.0158741383</v>
      </c>
      <c r="Y158" s="51">
        <f t="shared" si="236"/>
        <v>1721717.2511418394</v>
      </c>
      <c r="Z158" s="51">
        <f t="shared" si="237"/>
        <v>1721496.3416582309</v>
      </c>
      <c r="AA158" s="51">
        <f t="shared" si="238"/>
        <v>1721282.8867057061</v>
      </c>
      <c r="AB158" s="51">
        <f t="shared" si="239"/>
        <v>1721081.7382143571</v>
      </c>
      <c r="AC158" s="51">
        <f t="shared" si="240"/>
        <v>1720883.5198041142</v>
      </c>
      <c r="AD158" s="51">
        <f t="shared" si="241"/>
        <v>1720779.5466387938</v>
      </c>
      <c r="AE158" s="51">
        <f t="shared" si="242"/>
        <v>1720675.7046173098</v>
      </c>
      <c r="AF158" s="51">
        <f t="shared" si="242"/>
        <v>1720563.5032605454</v>
      </c>
      <c r="AH158" s="100">
        <f>[20]Additions!Q78</f>
        <v>0</v>
      </c>
      <c r="AI158" s="100">
        <f>[20]Additions!R78</f>
        <v>0</v>
      </c>
      <c r="AJ158" s="100">
        <f>[20]Additions!S78</f>
        <v>0</v>
      </c>
      <c r="AK158" s="100">
        <f>[20]Additions!T78</f>
        <v>0</v>
      </c>
      <c r="AL158" s="100">
        <f>[20]Additions!U78</f>
        <v>0</v>
      </c>
      <c r="AM158" s="100">
        <f>[20]Additions!V78</f>
        <v>2067.1799999999998</v>
      </c>
      <c r="AN158" s="93">
        <f>SUM($AH158:$AM158)/SUM($AH$193:$AM$193)*'Capital Spending'!J$12*$AN$1</f>
        <v>676.99234914441115</v>
      </c>
      <c r="AO158" s="93">
        <f>SUM($AH158:$AM158)/SUM($AH$193:$AM$193)*'Capital Spending'!K$12*$AN$1</f>
        <v>662.8096199456736</v>
      </c>
      <c r="AP158" s="93">
        <f>SUM($AH158:$AM158)/SUM($AH$193:$AM$193)*'Capital Spending'!L$12*$AN$1</f>
        <v>661.71438257081331</v>
      </c>
      <c r="AQ158" s="93">
        <f>SUM($AH158:$AM158)/SUM($AH$193:$AM$193)*'Capital Spending'!M$12*$AN$1</f>
        <v>560.09958614176423</v>
      </c>
      <c r="AR158" s="93">
        <f>SUM($AH158:$AM158)/SUM($AH$193:$AM$193)*'Capital Spending'!N$12*$AN$1</f>
        <v>406.10127302048176</v>
      </c>
      <c r="AS158" s="93">
        <f>SUM($AH158:$AM158)/SUM($AH$193:$AM$193)*'Capital Spending'!O$12*$AN$1</f>
        <v>565.79970326495925</v>
      </c>
      <c r="AT158" s="93">
        <f>SUM($AH158:$AM158)/SUM($AH$193:$AM$193)*'Capital Spending'!P$12*$AN$1</f>
        <v>609.43041670460138</v>
      </c>
      <c r="AU158" s="93">
        <f>SUM($AH158:$AM158)/SUM($AH$193:$AM$193)*'Capital Spending'!Q$12*$AN$1</f>
        <v>624.11115182834408</v>
      </c>
      <c r="AV158" s="93">
        <f>SUM($AH158:$AM158)/SUM($AH$193:$AM$193)*'Capital Spending'!R$12*$AN$1</f>
        <v>667.60664707472381</v>
      </c>
      <c r="AW158" s="93">
        <f>SUM($AH158:$AM158)/SUM($AH$193:$AM$193)*'Capital Spending'!S$12*$AN$1</f>
        <v>636.88169612132458</v>
      </c>
      <c r="AX158" s="93">
        <f>SUM($AH158:$AM158)/SUM($AH$193:$AM$193)*'Capital Spending'!T$12*$AN$1</f>
        <v>611.50445368543228</v>
      </c>
      <c r="AY158" s="93">
        <f>SUM($AH158:$AM158)/SUM($AH$193:$AM$193)*'Capital Spending'!U$12*$AN$1</f>
        <v>592.03931389684124</v>
      </c>
      <c r="AZ158" s="93">
        <f>SUM($AH158:$AM158)/SUM($AH$193:$AM$193)*'Capital Spending'!V$12*$AN$1</f>
        <v>593.14946841972346</v>
      </c>
      <c r="BA158" s="93">
        <f>SUM($AH158:$AM158)/SUM($AH$193:$AM$193)*'Capital Spending'!W$12*$AN$1</f>
        <v>602.33649451315625</v>
      </c>
      <c r="BB158" s="93">
        <f>SUM($AH158:$AM158)/SUM($AH$193:$AM$193)*'Capital Spending'!X$12*$AN$1</f>
        <v>589.38277297159095</v>
      </c>
      <c r="BC158" s="93">
        <f>SUM($AH158:$AM158)/SUM($AH$193:$AM$193)*'Capital Spending'!Y$12*$AN$1</f>
        <v>569.49420988383281</v>
      </c>
      <c r="BD158" s="93">
        <f>SUM($AH158:$AM158)/SUM($AH$193:$AM$193)*'Capital Spending'!Z$12*$AN$1</f>
        <v>536.66077921971782</v>
      </c>
      <c r="BE158" s="93">
        <f>SUM($AH158:$AM158)/SUM($AH$193:$AM$193)*'Capital Spending'!AA$12*$AN$1</f>
        <v>528.84337229255402</v>
      </c>
      <c r="BF158" s="93">
        <f>SUM($AH158:$AM158)/SUM($AH$193:$AM$193)*'Capital Spending'!AB$12*$AN$1</f>
        <v>277.39864984618794</v>
      </c>
      <c r="BG158" s="93">
        <f>SUM($AH158:$AM158)/SUM($AH$193:$AM$193)*'Capital Spending'!AC$12*$AN$1</f>
        <v>277.04876030439499</v>
      </c>
      <c r="BH158" s="93">
        <f>SUM($AH158:$AM158)/SUM($AH$193:$AM$193)*'Capital Spending'!AD$12*$AN$1</f>
        <v>299.35132571378705</v>
      </c>
      <c r="BI158" s="18"/>
      <c r="BJ158" s="101">
        <f t="shared" si="264"/>
        <v>-1.374814965315067</v>
      </c>
      <c r="BK158" s="100">
        <f>'[20]Asset Retirements'!Q78</f>
        <v>0</v>
      </c>
      <c r="BL158" s="100">
        <f>'[20]Asset Retirements'!R78</f>
        <v>0</v>
      </c>
      <c r="BM158" s="100">
        <f>'[20]Asset Retirements'!S78</f>
        <v>0</v>
      </c>
      <c r="BN158" s="100">
        <f>'[20]Asset Retirements'!T78</f>
        <v>0</v>
      </c>
      <c r="BO158" s="100">
        <f>'[20]Asset Retirements'!U78</f>
        <v>0</v>
      </c>
      <c r="BP158" s="100">
        <f>'[20]Asset Retirements'!V78</f>
        <v>-2841.99</v>
      </c>
      <c r="BQ158" s="51">
        <f t="shared" si="243"/>
        <v>-930.73921300753932</v>
      </c>
      <c r="BR158" s="51">
        <f t="shared" si="287"/>
        <v>-911.24058465610403</v>
      </c>
      <c r="BS158" s="51">
        <f t="shared" si="288"/>
        <v>-909.73483592257367</v>
      </c>
      <c r="BT158" s="51">
        <f t="shared" si="289"/>
        <v>-770.03329309447292</v>
      </c>
      <c r="BU158" s="51">
        <f t="shared" si="290"/>
        <v>-558.31410758205811</v>
      </c>
      <c r="BV158" s="51">
        <f t="shared" si="291"/>
        <v>-777.86989941949014</v>
      </c>
      <c r="BW158" s="51">
        <f t="shared" si="292"/>
        <v>-837.8540572036834</v>
      </c>
      <c r="BX158" s="51">
        <f t="shared" si="293"/>
        <v>-858.03735155363131</v>
      </c>
      <c r="BY158" s="51">
        <f t="shared" si="294"/>
        <v>-917.83560934214461</v>
      </c>
      <c r="BZ158" s="51">
        <f t="shared" si="295"/>
        <v>-875.59448696283982</v>
      </c>
      <c r="CA158" s="51">
        <f t="shared" si="296"/>
        <v>-840.70547428354655</v>
      </c>
      <c r="CB158" s="51">
        <f t="shared" si="297"/>
        <v>-813.94450880024181</v>
      </c>
      <c r="CC158" s="51">
        <f t="shared" si="298"/>
        <v>-815.47076585211255</v>
      </c>
      <c r="CD158" s="51">
        <f t="shared" si="299"/>
        <v>-828.10122681210396</v>
      </c>
      <c r="CE158" s="51">
        <f t="shared" si="300"/>
        <v>-810.29225658023586</v>
      </c>
      <c r="CF158" s="51">
        <f t="shared" si="301"/>
        <v>-782.9491624085731</v>
      </c>
      <c r="CG158" s="51">
        <f t="shared" si="302"/>
        <v>-737.80927056891312</v>
      </c>
      <c r="CH158" s="51">
        <f t="shared" si="303"/>
        <v>-727.06178253549069</v>
      </c>
      <c r="CI158" s="51">
        <f t="shared" si="304"/>
        <v>-381.37181516673326</v>
      </c>
      <c r="CJ158" s="51">
        <f t="shared" si="305"/>
        <v>-380.8907817884691</v>
      </c>
      <c r="CK158" s="51">
        <f t="shared" si="306"/>
        <v>-411.55268247821948</v>
      </c>
      <c r="CL158" s="18"/>
      <c r="CM158" s="100">
        <f>'[20]Assset Transfers Adjustments'!Q78</f>
        <v>0</v>
      </c>
      <c r="CN158" s="100">
        <f>'[20]Assset Transfers Adjustments'!R78</f>
        <v>0</v>
      </c>
      <c r="CO158" s="100">
        <f>'[20]Assset Transfers Adjustments'!S78</f>
        <v>0</v>
      </c>
      <c r="CP158" s="100">
        <f>'[20]Assset Transfers Adjustments'!T78</f>
        <v>0</v>
      </c>
      <c r="CQ158" s="100">
        <f>'[20]Assset Transfers Adjustments'!U78</f>
        <v>0</v>
      </c>
      <c r="CR158" s="100">
        <f>'[20]Assset Transfers Adjustments'!V78</f>
        <v>0</v>
      </c>
      <c r="CS158" s="17">
        <v>0</v>
      </c>
      <c r="CT158" s="17">
        <v>0</v>
      </c>
      <c r="CU158" s="17">
        <v>0</v>
      </c>
      <c r="CV158" s="17">
        <v>0</v>
      </c>
      <c r="CW158" s="17">
        <v>0</v>
      </c>
      <c r="CX158" s="17">
        <v>0</v>
      </c>
      <c r="CY158" s="18">
        <v>0</v>
      </c>
      <c r="CZ158" s="18">
        <v>0</v>
      </c>
      <c r="DA158" s="18">
        <v>0</v>
      </c>
      <c r="DB158" s="18">
        <v>0</v>
      </c>
      <c r="DC158" s="18">
        <v>0</v>
      </c>
      <c r="DD158" s="18">
        <v>0</v>
      </c>
      <c r="DE158" s="18">
        <v>0</v>
      </c>
      <c r="DF158" s="18">
        <v>0</v>
      </c>
      <c r="DG158" s="18">
        <v>0</v>
      </c>
      <c r="DH158" s="18">
        <v>0</v>
      </c>
      <c r="DI158" s="18">
        <v>0</v>
      </c>
      <c r="DJ158" s="18">
        <v>0</v>
      </c>
      <c r="DK158" s="18">
        <v>0</v>
      </c>
      <c r="DL158" s="18">
        <v>0</v>
      </c>
      <c r="DM158" s="18">
        <v>0</v>
      </c>
      <c r="DN158" s="18"/>
    </row>
    <row r="159" spans="1:118">
      <c r="A159" s="86">
        <v>38000</v>
      </c>
      <c r="B159" s="26" t="s">
        <v>56</v>
      </c>
      <c r="C159" s="51">
        <f t="shared" si="215"/>
        <v>165660240.76667559</v>
      </c>
      <c r="D159" s="51">
        <f t="shared" si="216"/>
        <v>186094700.787117</v>
      </c>
      <c r="E159" s="100">
        <f>'[20]Asset End Balances'!P79</f>
        <v>159637749.75</v>
      </c>
      <c r="F159" s="51">
        <f t="shared" si="217"/>
        <v>160263363.83999997</v>
      </c>
      <c r="G159" s="51">
        <f t="shared" si="218"/>
        <v>161092037.53999996</v>
      </c>
      <c r="H159" s="51">
        <f t="shared" si="219"/>
        <v>162145757.84999996</v>
      </c>
      <c r="I159" s="51">
        <f t="shared" si="220"/>
        <v>162964660.04999995</v>
      </c>
      <c r="J159" s="51">
        <f t="shared" si="221"/>
        <v>163281428.06999996</v>
      </c>
      <c r="K159" s="51">
        <f t="shared" si="222"/>
        <v>164644785.60999995</v>
      </c>
      <c r="L159" s="51">
        <f t="shared" si="223"/>
        <v>166284567.81044292</v>
      </c>
      <c r="M159" s="51">
        <f t="shared" si="224"/>
        <v>167889997.20479706</v>
      </c>
      <c r="N159" s="51">
        <f t="shared" si="225"/>
        <v>169492773.76156029</v>
      </c>
      <c r="O159" s="51">
        <f t="shared" si="226"/>
        <v>170849423.26135373</v>
      </c>
      <c r="P159" s="51">
        <f t="shared" si="227"/>
        <v>171833064.56825745</v>
      </c>
      <c r="Q159" s="51">
        <f t="shared" si="228"/>
        <v>173203520.65037173</v>
      </c>
      <c r="R159" s="51">
        <f t="shared" si="229"/>
        <v>174679657.19901031</v>
      </c>
      <c r="S159" s="51">
        <f t="shared" si="230"/>
        <v>176191352.80260092</v>
      </c>
      <c r="T159" s="51">
        <f t="shared" si="231"/>
        <v>177808401.352934</v>
      </c>
      <c r="U159" s="51">
        <f t="shared" si="232"/>
        <v>179351029.22813454</v>
      </c>
      <c r="V159" s="51">
        <f t="shared" si="233"/>
        <v>180832189.42132172</v>
      </c>
      <c r="W159" s="51">
        <f t="shared" si="234"/>
        <v>182266201.97717619</v>
      </c>
      <c r="X159" s="51">
        <f t="shared" si="235"/>
        <v>183702903.50230584</v>
      </c>
      <c r="Y159" s="51">
        <f t="shared" si="236"/>
        <v>185161857.45300877</v>
      </c>
      <c r="Z159" s="51">
        <f t="shared" si="237"/>
        <v>186589435.44792697</v>
      </c>
      <c r="AA159" s="51">
        <f t="shared" si="238"/>
        <v>187968840.20752737</v>
      </c>
      <c r="AB159" s="51">
        <f t="shared" si="239"/>
        <v>189268717.22172481</v>
      </c>
      <c r="AC159" s="51">
        <f t="shared" si="240"/>
        <v>190549659.24389616</v>
      </c>
      <c r="AD159" s="51">
        <f t="shared" si="241"/>
        <v>191221562.50693831</v>
      </c>
      <c r="AE159" s="51">
        <f t="shared" si="242"/>
        <v>191892618.2823486</v>
      </c>
      <c r="AF159" s="51">
        <f t="shared" si="242"/>
        <v>192617694.38727775</v>
      </c>
      <c r="AH159" s="100">
        <f>[20]Additions!Q79</f>
        <v>1236485.3899999999</v>
      </c>
      <c r="AI159" s="100">
        <f>[20]Additions!R79</f>
        <v>953774.47</v>
      </c>
      <c r="AJ159" s="100">
        <f>[20]Additions!S79</f>
        <v>1561001.21</v>
      </c>
      <c r="AK159" s="100">
        <f>[20]Additions!T79</f>
        <v>1327957.95</v>
      </c>
      <c r="AL159" s="100">
        <f>[20]Additions!U79</f>
        <v>960826.9</v>
      </c>
      <c r="AM159" s="100">
        <f>[20]Additions!V79</f>
        <v>1378652.14</v>
      </c>
      <c r="AN159" s="93">
        <f>SUM($AH159:$AM159)/SUM($AH$193:$AM$193)*'Capital Spending'!J$12*$AN$1</f>
        <v>2429590.9534885623</v>
      </c>
      <c r="AO159" s="93">
        <f>SUM($AH159:$AM159)/SUM($AH$193:$AM$193)*'Capital Spending'!K$12*$AN$1</f>
        <v>2378691.9579525278</v>
      </c>
      <c r="AP159" s="93">
        <f>SUM($AH159:$AM159)/SUM($AH$193:$AM$193)*'Capital Spending'!L$12*$AN$1</f>
        <v>2374761.3687497899</v>
      </c>
      <c r="AQ159" s="93">
        <f>SUM($AH159:$AM159)/SUM($AH$193:$AM$193)*'Capital Spending'!M$12*$AN$1</f>
        <v>2010086.0656143681</v>
      </c>
      <c r="AR159" s="93">
        <f>SUM($AH159:$AM159)/SUM($AH$193:$AM$193)*'Capital Spending'!N$12*$AN$1</f>
        <v>1457416.735030611</v>
      </c>
      <c r="AS159" s="93">
        <f>SUM($AH159:$AM159)/SUM($AH$193:$AM$193)*'Capital Spending'!O$12*$AN$1</f>
        <v>2030542.6527735025</v>
      </c>
      <c r="AT159" s="93">
        <f>SUM($AH159:$AM159)/SUM($AH$193:$AM$193)*'Capital Spending'!P$12*$AN$1</f>
        <v>2187124.6094251191</v>
      </c>
      <c r="AU159" s="93">
        <f>SUM($AH159:$AM159)/SUM($AH$193:$AM$193)*'Capital Spending'!Q$12*$AN$1</f>
        <v>2239810.8492213073</v>
      </c>
      <c r="AV159" s="93">
        <f>SUM($AH159:$AM159)/SUM($AH$193:$AM$193)*'Capital Spending'!R$12*$AN$1</f>
        <v>2395907.5346589838</v>
      </c>
      <c r="AW159" s="93">
        <f>SUM($AH159:$AM159)/SUM($AH$193:$AM$193)*'Capital Spending'!S$12*$AN$1</f>
        <v>2285641.7938760919</v>
      </c>
      <c r="AX159" s="93">
        <f>SUM($AH159:$AM159)/SUM($AH$193:$AM$193)*'Capital Spending'!T$12*$AN$1</f>
        <v>2194567.9158261386</v>
      </c>
      <c r="AY159" s="93">
        <f>SUM($AH159:$AM159)/SUM($AH$193:$AM$193)*'Capital Spending'!U$12*$AN$1</f>
        <v>2124711.3988381405</v>
      </c>
      <c r="AZ159" s="93">
        <f>SUM($AH159:$AM159)/SUM($AH$193:$AM$193)*'Capital Spending'!V$12*$AN$1</f>
        <v>2128695.5227195667</v>
      </c>
      <c r="BA159" s="93">
        <f>SUM($AH159:$AM159)/SUM($AH$193:$AM$193)*'Capital Spending'!W$12*$AN$1</f>
        <v>2161665.9329675948</v>
      </c>
      <c r="BB159" s="93">
        <f>SUM($AH159:$AM159)/SUM($AH$193:$AM$193)*'Capital Spending'!X$12*$AN$1</f>
        <v>2115177.6015836853</v>
      </c>
      <c r="BC159" s="93">
        <f>SUM($AH159:$AM159)/SUM($AH$193:$AM$193)*'Capital Spending'!Y$12*$AN$1</f>
        <v>2043801.5025524742</v>
      </c>
      <c r="BD159" s="93">
        <f>SUM($AH159:$AM159)/SUM($AH$193:$AM$193)*'Capital Spending'!Z$12*$AN$1</f>
        <v>1925968.8472582984</v>
      </c>
      <c r="BE159" s="93">
        <f>SUM($AH159:$AM159)/SUM($AH$193:$AM$193)*'Capital Spending'!AA$12*$AN$1</f>
        <v>1897913.7279146607</v>
      </c>
      <c r="BF159" s="93">
        <f>SUM($AH159:$AM159)/SUM($AH$193:$AM$193)*'Capital Spending'!AB$12*$AN$1</f>
        <v>995528.60682694975</v>
      </c>
      <c r="BG159" s="93">
        <f>SUM($AH159:$AM159)/SUM($AH$193:$AM$193)*'Capital Spending'!AC$12*$AN$1</f>
        <v>994272.92282027693</v>
      </c>
      <c r="BH159" s="93">
        <f>SUM($AH159:$AM159)/SUM($AH$193:$AM$193)*'Capital Spending'!AD$12*$AN$1</f>
        <v>1074312.3962747802</v>
      </c>
      <c r="BI159" s="18"/>
      <c r="BJ159" s="101">
        <f t="shared" si="264"/>
        <v>-0.32507889935609541</v>
      </c>
      <c r="BK159" s="100">
        <f>'[20]Asset Retirements'!Q79</f>
        <v>-610871.30000000005</v>
      </c>
      <c r="BL159" s="100">
        <f>'[20]Asset Retirements'!R79</f>
        <v>-125100.77</v>
      </c>
      <c r="BM159" s="100">
        <f>'[20]Asset Retirements'!S79</f>
        <v>-507280.9</v>
      </c>
      <c r="BN159" s="100">
        <f>'[20]Asset Retirements'!T79</f>
        <v>-509055.75</v>
      </c>
      <c r="BO159" s="100">
        <f>'[20]Asset Retirements'!U79</f>
        <v>-644058.88</v>
      </c>
      <c r="BP159" s="100">
        <f>'[20]Asset Retirements'!V79</f>
        <v>-15294.6</v>
      </c>
      <c r="BQ159" s="51">
        <f t="shared" si="243"/>
        <v>-789808.75304558827</v>
      </c>
      <c r="BR159" s="51">
        <f t="shared" si="287"/>
        <v>-773262.56359840336</v>
      </c>
      <c r="BS159" s="51">
        <f t="shared" si="288"/>
        <v>-771984.81198655628</v>
      </c>
      <c r="BT159" s="51">
        <f t="shared" si="289"/>
        <v>-653436.56582094298</v>
      </c>
      <c r="BU159" s="51">
        <f t="shared" si="290"/>
        <v>-473775.42812690517</v>
      </c>
      <c r="BV159" s="51">
        <f t="shared" si="291"/>
        <v>-660086.57065921638</v>
      </c>
      <c r="BW159" s="51">
        <f t="shared" si="292"/>
        <v>-710988.06078654772</v>
      </c>
      <c r="BX159" s="51">
        <f t="shared" si="293"/>
        <v>-728115.24563070398</v>
      </c>
      <c r="BY159" s="51">
        <f t="shared" si="294"/>
        <v>-778858.98432591849</v>
      </c>
      <c r="BZ159" s="51">
        <f t="shared" si="295"/>
        <v>-743013.91867553152</v>
      </c>
      <c r="CA159" s="51">
        <f t="shared" si="296"/>
        <v>-713407.72263896139</v>
      </c>
      <c r="CB159" s="51">
        <f t="shared" si="297"/>
        <v>-690698.8429836526</v>
      </c>
      <c r="CC159" s="51">
        <f t="shared" si="298"/>
        <v>-691993.99758992495</v>
      </c>
      <c r="CD159" s="51">
        <f t="shared" si="299"/>
        <v>-702711.98226467287</v>
      </c>
      <c r="CE159" s="51">
        <f t="shared" si="300"/>
        <v>-687599.60666549008</v>
      </c>
      <c r="CF159" s="51">
        <f t="shared" si="301"/>
        <v>-664396.74295209232</v>
      </c>
      <c r="CG159" s="51">
        <f t="shared" si="302"/>
        <v>-626091.83306085551</v>
      </c>
      <c r="CH159" s="51">
        <f t="shared" si="303"/>
        <v>-616971.7057433218</v>
      </c>
      <c r="CI159" s="51">
        <f t="shared" si="304"/>
        <v>-323625.34378481185</v>
      </c>
      <c r="CJ159" s="51">
        <f t="shared" si="305"/>
        <v>-323217.14740998362</v>
      </c>
      <c r="CK159" s="51">
        <f t="shared" si="306"/>
        <v>-349236.29134561494</v>
      </c>
      <c r="CL159" s="18"/>
      <c r="CM159" s="100">
        <f>'[20]Assset Transfers Adjustments'!Q79</f>
        <v>0</v>
      </c>
      <c r="CN159" s="100">
        <f>'[20]Assset Transfers Adjustments'!R79</f>
        <v>0</v>
      </c>
      <c r="CO159" s="100">
        <f>'[20]Assset Transfers Adjustments'!S79</f>
        <v>0</v>
      </c>
      <c r="CP159" s="100">
        <f>'[20]Assset Transfers Adjustments'!T79</f>
        <v>0</v>
      </c>
      <c r="CQ159" s="100">
        <f>'[20]Assset Transfers Adjustments'!U79</f>
        <v>0</v>
      </c>
      <c r="CR159" s="100">
        <f>'[20]Assset Transfers Adjustments'!V79</f>
        <v>0</v>
      </c>
      <c r="CS159" s="17">
        <v>0</v>
      </c>
      <c r="CT159" s="17">
        <v>0</v>
      </c>
      <c r="CU159" s="17">
        <v>0</v>
      </c>
      <c r="CV159" s="17">
        <v>0</v>
      </c>
      <c r="CW159" s="17">
        <v>0</v>
      </c>
      <c r="CX159" s="17">
        <v>0</v>
      </c>
      <c r="CY159" s="18">
        <v>0</v>
      </c>
      <c r="CZ159" s="18">
        <v>0</v>
      </c>
      <c r="DA159" s="18">
        <v>0</v>
      </c>
      <c r="DB159" s="18">
        <v>0</v>
      </c>
      <c r="DC159" s="18">
        <v>0</v>
      </c>
      <c r="DD159" s="18">
        <v>0</v>
      </c>
      <c r="DE159" s="18">
        <v>0</v>
      </c>
      <c r="DF159" s="18">
        <v>0</v>
      </c>
      <c r="DG159" s="18">
        <v>0</v>
      </c>
      <c r="DH159" s="18">
        <v>0</v>
      </c>
      <c r="DI159" s="18">
        <v>0</v>
      </c>
      <c r="DJ159" s="18">
        <v>0</v>
      </c>
      <c r="DK159" s="18">
        <v>0</v>
      </c>
      <c r="DL159" s="18">
        <v>0</v>
      </c>
      <c r="DM159" s="18">
        <v>0</v>
      </c>
      <c r="DN159" s="18"/>
    </row>
    <row r="160" spans="1:118">
      <c r="A160" s="86">
        <v>38100</v>
      </c>
      <c r="B160" s="26" t="s">
        <v>57</v>
      </c>
      <c r="C160" s="51">
        <f t="shared" si="215"/>
        <v>46845919.596373193</v>
      </c>
      <c r="D160" s="51">
        <f t="shared" si="216"/>
        <v>50260826.223040834</v>
      </c>
      <c r="E160" s="100">
        <f>'[20]Asset End Balances'!P80</f>
        <v>45804435.409999996</v>
      </c>
      <c r="F160" s="51">
        <f t="shared" si="217"/>
        <v>45906397.589999996</v>
      </c>
      <c r="G160" s="51">
        <f t="shared" si="218"/>
        <v>46037299.289999992</v>
      </c>
      <c r="H160" s="51">
        <f t="shared" si="219"/>
        <v>46393058.459999986</v>
      </c>
      <c r="I160" s="51">
        <f t="shared" si="220"/>
        <v>46479024.899999991</v>
      </c>
      <c r="J160" s="51">
        <f t="shared" si="221"/>
        <v>46505081.159999996</v>
      </c>
      <c r="K160" s="51">
        <f t="shared" si="222"/>
        <v>46647817.119999997</v>
      </c>
      <c r="L160" s="51">
        <f t="shared" si="223"/>
        <v>46924020.916997999</v>
      </c>
      <c r="M160" s="51">
        <f t="shared" si="224"/>
        <v>47194438.350735858</v>
      </c>
      <c r="N160" s="51">
        <f t="shared" si="225"/>
        <v>47464408.942316741</v>
      </c>
      <c r="O160" s="51">
        <f t="shared" si="226"/>
        <v>47692922.060057111</v>
      </c>
      <c r="P160" s="51">
        <f t="shared" si="227"/>
        <v>47858605.931840502</v>
      </c>
      <c r="Q160" s="51">
        <f t="shared" si="228"/>
        <v>48089444.620903425</v>
      </c>
      <c r="R160" s="51">
        <f t="shared" si="229"/>
        <v>48338084.055769451</v>
      </c>
      <c r="S160" s="51">
        <f t="shared" si="230"/>
        <v>48592713.033632554</v>
      </c>
      <c r="T160" s="51">
        <f t="shared" si="231"/>
        <v>48865087.590089776</v>
      </c>
      <c r="U160" s="51">
        <f t="shared" si="232"/>
        <v>49124926.778715104</v>
      </c>
      <c r="V160" s="51">
        <f t="shared" si="233"/>
        <v>49374412.392847322</v>
      </c>
      <c r="W160" s="51">
        <f t="shared" si="234"/>
        <v>49615956.491059162</v>
      </c>
      <c r="X160" s="51">
        <f t="shared" si="235"/>
        <v>49857953.517424263</v>
      </c>
      <c r="Y160" s="51">
        <f t="shared" si="236"/>
        <v>50103698.727196954</v>
      </c>
      <c r="Z160" s="51">
        <f t="shared" si="237"/>
        <v>50344158.992347218</v>
      </c>
      <c r="AA160" s="51">
        <f t="shared" si="238"/>
        <v>50576504.990551017</v>
      </c>
      <c r="AB160" s="51">
        <f t="shared" si="239"/>
        <v>50795455.389484957</v>
      </c>
      <c r="AC160" s="51">
        <f t="shared" si="240"/>
        <v>51011216.391258515</v>
      </c>
      <c r="AD160" s="51">
        <f t="shared" si="241"/>
        <v>51124391.319256544</v>
      </c>
      <c r="AE160" s="51">
        <f t="shared" si="242"/>
        <v>51237423.497015081</v>
      </c>
      <c r="AF160" s="51">
        <f t="shared" si="242"/>
        <v>51359554.8222849</v>
      </c>
      <c r="AH160" s="100">
        <f>[20]Additions!Q80</f>
        <v>154079.62</v>
      </c>
      <c r="AI160" s="100">
        <f>[20]Additions!R80</f>
        <v>138914.79</v>
      </c>
      <c r="AJ160" s="100">
        <f>[20]Additions!S80</f>
        <v>368632.26</v>
      </c>
      <c r="AK160" s="100">
        <f>[20]Additions!T80</f>
        <v>108438.34</v>
      </c>
      <c r="AL160" s="100">
        <f>[20]Additions!U80</f>
        <v>88790.92</v>
      </c>
      <c r="AM160" s="100">
        <f>[20]Additions!V80</f>
        <v>145656.75</v>
      </c>
      <c r="AN160" s="93">
        <f>SUM($AH160:$AM160)/SUM($AH$193:$AM$193)*'Capital Spending'!J$12*$AN$1</f>
        <v>328973.48028645222</v>
      </c>
      <c r="AO160" s="93">
        <f>SUM($AH160:$AM160)/SUM($AH$193:$AM$193)*'Capital Spending'!K$12*$AN$1</f>
        <v>322081.61246790801</v>
      </c>
      <c r="AP160" s="93">
        <f>SUM($AH160:$AM160)/SUM($AH$193:$AM$193)*'Capital Spending'!L$12*$AN$1</f>
        <v>321549.39958337112</v>
      </c>
      <c r="AQ160" s="93">
        <f>SUM($AH160:$AM160)/SUM($AH$193:$AM$193)*'Capital Spending'!M$12*$AN$1</f>
        <v>272171.33309250016</v>
      </c>
      <c r="AR160" s="93">
        <f>SUM($AH160:$AM160)/SUM($AH$193:$AM$193)*'Capital Spending'!N$12*$AN$1</f>
        <v>197338.34407899453</v>
      </c>
      <c r="AS160" s="93">
        <f>SUM($AH160:$AM160)/SUM($AH$193:$AM$193)*'Capital Spending'!O$12*$AN$1</f>
        <v>274941.21279709024</v>
      </c>
      <c r="AT160" s="93">
        <f>SUM($AH160:$AM160)/SUM($AH$193:$AM$193)*'Capital Spending'!P$12*$AN$1</f>
        <v>296142.85217419674</v>
      </c>
      <c r="AU160" s="93">
        <f>SUM($AH160:$AM160)/SUM($AH$193:$AM$193)*'Capital Spending'!Q$12*$AN$1</f>
        <v>303276.71791570011</v>
      </c>
      <c r="AV160" s="93">
        <f>SUM($AH160:$AM160)/SUM($AH$193:$AM$193)*'Capital Spending'!R$12*$AN$1</f>
        <v>324412.65019923035</v>
      </c>
      <c r="AW160" s="93">
        <f>SUM($AH160:$AM160)/SUM($AH$193:$AM$193)*'Capital Spending'!S$12*$AN$1</f>
        <v>309482.35732436337</v>
      </c>
      <c r="AX160" s="93">
        <f>SUM($AH160:$AM160)/SUM($AH$193:$AM$193)*'Capital Spending'!T$12*$AN$1</f>
        <v>297150.6968931054</v>
      </c>
      <c r="AY160" s="93">
        <f>SUM($AH160:$AM160)/SUM($AH$193:$AM$193)*'Capital Spending'!U$12*$AN$1</f>
        <v>287691.92710256355</v>
      </c>
      <c r="AZ160" s="93">
        <f>SUM($AH160:$AM160)/SUM($AH$193:$AM$193)*'Capital Spending'!V$12*$AN$1</f>
        <v>288231.3887338654</v>
      </c>
      <c r="BA160" s="93">
        <f>SUM($AH160:$AM160)/SUM($AH$193:$AM$193)*'Capital Spending'!W$12*$AN$1</f>
        <v>292695.67544442957</v>
      </c>
      <c r="BB160" s="93">
        <f>SUM($AH160:$AM160)/SUM($AH$193:$AM$193)*'Capital Spending'!X$12*$AN$1</f>
        <v>286401.0240150952</v>
      </c>
      <c r="BC160" s="93">
        <f>SUM($AH160:$AM160)/SUM($AH$193:$AM$193)*'Capital Spending'!Y$12*$AN$1</f>
        <v>276736.49852208875</v>
      </c>
      <c r="BD160" s="93">
        <f>SUM($AH160:$AM160)/SUM($AH$193:$AM$193)*'Capital Spending'!Z$12*$AN$1</f>
        <v>260781.62404090946</v>
      </c>
      <c r="BE160" s="93">
        <f>SUM($AH160:$AM160)/SUM($AH$193:$AM$193)*'Capital Spending'!AA$12*$AN$1</f>
        <v>256982.88160771257</v>
      </c>
      <c r="BF160" s="93">
        <f>SUM($AH160:$AM160)/SUM($AH$193:$AM$193)*'Capital Spending'!AB$12*$AN$1</f>
        <v>134797.3863840478</v>
      </c>
      <c r="BG160" s="93">
        <f>SUM($AH160:$AM160)/SUM($AH$193:$AM$193)*'Capital Spending'!AC$12*$AN$1</f>
        <v>134627.36322141538</v>
      </c>
      <c r="BH160" s="93">
        <f>SUM($AH160:$AM160)/SUM($AH$193:$AM$193)*'Capital Spending'!AD$12*$AN$1</f>
        <v>145464.93409103667</v>
      </c>
      <c r="BI160" s="18"/>
      <c r="BJ160" s="101">
        <f t="shared" si="264"/>
        <v>-0.16040710406960715</v>
      </c>
      <c r="BK160" s="100">
        <f>'[20]Asset Retirements'!Q80</f>
        <v>-52117.440000000002</v>
      </c>
      <c r="BL160" s="100">
        <f>'[20]Asset Retirements'!R80</f>
        <v>-8013.09</v>
      </c>
      <c r="BM160" s="100">
        <f>'[20]Asset Retirements'!S80</f>
        <v>-12873.09</v>
      </c>
      <c r="BN160" s="100">
        <f>'[20]Asset Retirements'!T80</f>
        <v>-22471.9</v>
      </c>
      <c r="BO160" s="100">
        <f>'[20]Asset Retirements'!U80</f>
        <v>-62734.66</v>
      </c>
      <c r="BP160" s="100">
        <f>'[20]Asset Retirements'!V80</f>
        <v>-2920.79</v>
      </c>
      <c r="BQ160" s="51">
        <f t="shared" si="243"/>
        <v>-52769.6832884498</v>
      </c>
      <c r="BR160" s="51">
        <f t="shared" si="287"/>
        <v>-51664.178730046602</v>
      </c>
      <c r="BS160" s="51">
        <f t="shared" si="288"/>
        <v>-51578.808002489503</v>
      </c>
      <c r="BT160" s="51">
        <f t="shared" si="289"/>
        <v>-43658.215352132385</v>
      </c>
      <c r="BU160" s="51">
        <f t="shared" si="290"/>
        <v>-31654.47229560322</v>
      </c>
      <c r="BV160" s="51">
        <f t="shared" si="291"/>
        <v>-44102.523734166862</v>
      </c>
      <c r="BW160" s="51">
        <f t="shared" si="292"/>
        <v>-47503.417308176664</v>
      </c>
      <c r="BX160" s="51">
        <f t="shared" si="293"/>
        <v>-48647.740052592599</v>
      </c>
      <c r="BY160" s="51">
        <f t="shared" si="294"/>
        <v>-52038.093742005003</v>
      </c>
      <c r="BZ160" s="51">
        <f t="shared" si="295"/>
        <v>-49643.168699036505</v>
      </c>
      <c r="CA160" s="51">
        <f t="shared" si="296"/>
        <v>-47665.082760888647</v>
      </c>
      <c r="CB160" s="51">
        <f t="shared" si="297"/>
        <v>-46147.828890726749</v>
      </c>
      <c r="CC160" s="51">
        <f t="shared" si="298"/>
        <v>-46234.362368760543</v>
      </c>
      <c r="CD160" s="51">
        <f t="shared" si="299"/>
        <v>-46950.465671738573</v>
      </c>
      <c r="CE160" s="51">
        <f t="shared" si="300"/>
        <v>-45940.758864831434</v>
      </c>
      <c r="CF160" s="51">
        <f t="shared" si="301"/>
        <v>-44390.500318291372</v>
      </c>
      <c r="CG160" s="51">
        <f t="shared" si="302"/>
        <v>-41831.225106971331</v>
      </c>
      <c r="CH160" s="51">
        <f t="shared" si="303"/>
        <v>-41221.87983415588</v>
      </c>
      <c r="CI160" s="51">
        <f t="shared" si="304"/>
        <v>-21622.458386017002</v>
      </c>
      <c r="CJ160" s="51">
        <f t="shared" si="305"/>
        <v>-21595.185462874379</v>
      </c>
      <c r="CK160" s="51">
        <f t="shared" si="306"/>
        <v>-23333.608821219463</v>
      </c>
      <c r="CL160" s="18"/>
      <c r="CM160" s="100">
        <f>'[20]Assset Transfers Adjustments'!Q80</f>
        <v>0</v>
      </c>
      <c r="CN160" s="100">
        <f>'[20]Assset Transfers Adjustments'!R80</f>
        <v>0</v>
      </c>
      <c r="CO160" s="100">
        <f>'[20]Assset Transfers Adjustments'!S80</f>
        <v>0</v>
      </c>
      <c r="CP160" s="100">
        <f>'[20]Assset Transfers Adjustments'!T80</f>
        <v>0</v>
      </c>
      <c r="CQ160" s="100">
        <f>'[20]Assset Transfers Adjustments'!U80</f>
        <v>0</v>
      </c>
      <c r="CR160" s="100">
        <f>'[20]Assset Transfers Adjustments'!V80</f>
        <v>0</v>
      </c>
      <c r="CS160" s="17">
        <v>0</v>
      </c>
      <c r="CT160" s="17">
        <v>0</v>
      </c>
      <c r="CU160" s="17">
        <v>0</v>
      </c>
      <c r="CV160" s="17">
        <v>0</v>
      </c>
      <c r="CW160" s="17">
        <v>0</v>
      </c>
      <c r="CX160" s="17">
        <v>0</v>
      </c>
      <c r="CY160" s="18">
        <v>0</v>
      </c>
      <c r="CZ160" s="18">
        <v>0</v>
      </c>
      <c r="DA160" s="18">
        <v>0</v>
      </c>
      <c r="DB160" s="18">
        <v>0</v>
      </c>
      <c r="DC160" s="18">
        <v>0</v>
      </c>
      <c r="DD160" s="18">
        <v>0</v>
      </c>
      <c r="DE160" s="18">
        <v>0</v>
      </c>
      <c r="DF160" s="18">
        <v>0</v>
      </c>
      <c r="DG160" s="18">
        <v>0</v>
      </c>
      <c r="DH160" s="18">
        <v>0</v>
      </c>
      <c r="DI160" s="18">
        <v>0</v>
      </c>
      <c r="DJ160" s="18">
        <v>0</v>
      </c>
      <c r="DK160" s="18">
        <v>0</v>
      </c>
      <c r="DL160" s="18">
        <v>0</v>
      </c>
      <c r="DM160" s="18">
        <v>0</v>
      </c>
      <c r="DN160" s="18"/>
    </row>
    <row r="161" spans="1:118">
      <c r="A161" s="86">
        <v>38200</v>
      </c>
      <c r="B161" s="26" t="s">
        <v>58</v>
      </c>
      <c r="C161" s="51">
        <f t="shared" si="215"/>
        <v>57018115.534302302</v>
      </c>
      <c r="D161" s="51">
        <f t="shared" si="216"/>
        <v>58099827.343816116</v>
      </c>
      <c r="E161" s="100">
        <f>'[20]Asset End Balances'!P81</f>
        <v>56604472</v>
      </c>
      <c r="F161" s="51">
        <f t="shared" si="217"/>
        <v>56737000.270000003</v>
      </c>
      <c r="G161" s="51">
        <f t="shared" si="218"/>
        <v>56902646.380000003</v>
      </c>
      <c r="H161" s="51">
        <f t="shared" si="219"/>
        <v>56906268.039999999</v>
      </c>
      <c r="I161" s="51">
        <f t="shared" si="220"/>
        <v>57009521.5</v>
      </c>
      <c r="J161" s="51">
        <f t="shared" si="221"/>
        <v>57072469.230000004</v>
      </c>
      <c r="K161" s="51">
        <f t="shared" si="222"/>
        <v>56887471.270000003</v>
      </c>
      <c r="L161" s="51">
        <f t="shared" si="223"/>
        <v>56980152.285007626</v>
      </c>
      <c r="M161" s="51">
        <f t="shared" si="224"/>
        <v>57070891.668415755</v>
      </c>
      <c r="N161" s="51">
        <f t="shared" si="225"/>
        <v>57161481.112593837</v>
      </c>
      <c r="O161" s="51">
        <f t="shared" si="226"/>
        <v>57238159.37670505</v>
      </c>
      <c r="P161" s="51">
        <f t="shared" si="227"/>
        <v>57293755.098321393</v>
      </c>
      <c r="Q161" s="51">
        <f t="shared" si="228"/>
        <v>57371213.714886084</v>
      </c>
      <c r="R161" s="51">
        <f t="shared" si="229"/>
        <v>57454645.425256349</v>
      </c>
      <c r="S161" s="51">
        <f t="shared" si="230"/>
        <v>57540086.944798082</v>
      </c>
      <c r="T161" s="51">
        <f t="shared" si="231"/>
        <v>57631483.046622448</v>
      </c>
      <c r="U161" s="51">
        <f t="shared" si="232"/>
        <v>57718672.868059717</v>
      </c>
      <c r="V161" s="51">
        <f t="shared" si="233"/>
        <v>57802388.516428381</v>
      </c>
      <c r="W161" s="51">
        <f t="shared" si="234"/>
        <v>57883439.36523889</v>
      </c>
      <c r="X161" s="51">
        <f t="shared" si="235"/>
        <v>57964642.195453808</v>
      </c>
      <c r="Y161" s="51">
        <f t="shared" si="236"/>
        <v>58047102.739887081</v>
      </c>
      <c r="Z161" s="51">
        <f t="shared" si="237"/>
        <v>58127789.905253202</v>
      </c>
      <c r="AA161" s="51">
        <f t="shared" si="238"/>
        <v>58205754.303934664</v>
      </c>
      <c r="AB161" s="51">
        <f t="shared" si="239"/>
        <v>58279223.768982127</v>
      </c>
      <c r="AC161" s="51">
        <f t="shared" si="240"/>
        <v>58351623.022217512</v>
      </c>
      <c r="AD161" s="51">
        <f t="shared" si="241"/>
        <v>58389599.209780015</v>
      </c>
      <c r="AE161" s="51">
        <f t="shared" si="242"/>
        <v>58427527.497070216</v>
      </c>
      <c r="AF161" s="51">
        <f t="shared" si="242"/>
        <v>58468509.030681483</v>
      </c>
      <c r="AH161" s="100">
        <f>[20]Additions!Q81</f>
        <v>181227.68</v>
      </c>
      <c r="AI161" s="100">
        <f>[20]Additions!R81</f>
        <v>176246.76</v>
      </c>
      <c r="AJ161" s="100">
        <f>[20]Additions!S81</f>
        <v>17604.41</v>
      </c>
      <c r="AK161" s="100">
        <f>[20]Additions!T81</f>
        <v>121689.60000000001</v>
      </c>
      <c r="AL161" s="100">
        <f>[20]Additions!U81</f>
        <v>115902.21</v>
      </c>
      <c r="AM161" s="100">
        <f>[20]Additions!V81</f>
        <v>-180732.12</v>
      </c>
      <c r="AN161" s="93">
        <f>SUM($AH161:$AM161)/SUM($AH$193:$AM$193)*'Capital Spending'!J$12*$AN$1</f>
        <v>141457.97022059385</v>
      </c>
      <c r="AO161" s="93">
        <f>SUM($AH161:$AM161)/SUM($AH$193:$AM$193)*'Capital Spending'!K$12*$AN$1</f>
        <v>138494.48017941791</v>
      </c>
      <c r="AP161" s="93">
        <f>SUM($AH161:$AM161)/SUM($AH$193:$AM$193)*'Capital Spending'!L$12*$AN$1</f>
        <v>138265.62965229855</v>
      </c>
      <c r="AQ161" s="93">
        <f>SUM($AH161:$AM161)/SUM($AH$193:$AM$193)*'Capital Spending'!M$12*$AN$1</f>
        <v>117033.15506761764</v>
      </c>
      <c r="AR161" s="93">
        <f>SUM($AH161:$AM161)/SUM($AH$193:$AM$193)*'Capital Spending'!N$12*$AN$1</f>
        <v>84855.112259507281</v>
      </c>
      <c r="AS161" s="93">
        <f>SUM($AH161:$AM161)/SUM($AH$193:$AM$193)*'Capital Spending'!O$12*$AN$1</f>
        <v>118224.19806727023</v>
      </c>
      <c r="AT161" s="93">
        <f>SUM($AH161:$AM161)/SUM($AH$193:$AM$193)*'Capital Spending'!P$12*$AN$1</f>
        <v>127340.86263556009</v>
      </c>
      <c r="AU161" s="93">
        <f>SUM($AH161:$AM161)/SUM($AH$193:$AM$193)*'Capital Spending'!Q$12*$AN$1</f>
        <v>130408.41132289072</v>
      </c>
      <c r="AV161" s="93">
        <f>SUM($AH161:$AM161)/SUM($AH$193:$AM$193)*'Capital Spending'!R$12*$AN$1</f>
        <v>139496.82196603654</v>
      </c>
      <c r="AW161" s="93">
        <f>SUM($AH161:$AM161)/SUM($AH$193:$AM$193)*'Capital Spending'!S$12*$AN$1</f>
        <v>133076.8244542655</v>
      </c>
      <c r="AX161" s="93">
        <f>SUM($AH161:$AM161)/SUM($AH$193:$AM$193)*'Capital Spending'!T$12*$AN$1</f>
        <v>127774.23394594724</v>
      </c>
      <c r="AY161" s="93">
        <f>SUM($AH161:$AM161)/SUM($AH$193:$AM$193)*'Capital Spending'!U$12*$AN$1</f>
        <v>123706.98094370267</v>
      </c>
      <c r="AZ161" s="93">
        <f>SUM($AH161:$AM161)/SUM($AH$193:$AM$193)*'Capital Spending'!V$12*$AN$1</f>
        <v>123938.94841813071</v>
      </c>
      <c r="BA161" s="93">
        <f>SUM($AH161:$AM161)/SUM($AH$193:$AM$193)*'Capital Spending'!W$12*$AN$1</f>
        <v>125858.58320452533</v>
      </c>
      <c r="BB161" s="93">
        <f>SUM($AH161:$AM161)/SUM($AH$193:$AM$193)*'Capital Spending'!X$12*$AN$1</f>
        <v>123151.89507372383</v>
      </c>
      <c r="BC161" s="93">
        <f>SUM($AH161:$AM161)/SUM($AH$193:$AM$193)*'Capital Spending'!Y$12*$AN$1</f>
        <v>118996.16751113898</v>
      </c>
      <c r="BD161" s="93">
        <f>SUM($AH161:$AM161)/SUM($AH$193:$AM$193)*'Capital Spending'!Z$12*$AN$1</f>
        <v>112135.60185926105</v>
      </c>
      <c r="BE161" s="93">
        <f>SUM($AH161:$AM161)/SUM($AH$193:$AM$193)*'Capital Spending'!AA$12*$AN$1</f>
        <v>110502.14984506536</v>
      </c>
      <c r="BF161" s="93">
        <f>SUM($AH161:$AM161)/SUM($AH$193:$AM$193)*'Capital Spending'!AB$12*$AN$1</f>
        <v>57962.619516700841</v>
      </c>
      <c r="BG161" s="93">
        <f>SUM($AH161:$AM161)/SUM($AH$193:$AM$193)*'Capital Spending'!AC$12*$AN$1</f>
        <v>57889.509880460486</v>
      </c>
      <c r="BH161" s="93">
        <f>SUM($AH161:$AM161)/SUM($AH$193:$AM$193)*'Capital Spending'!AD$12*$AN$1</f>
        <v>62549.644721735705</v>
      </c>
      <c r="BI161" s="18"/>
      <c r="BJ161" s="101">
        <f t="shared" si="264"/>
        <v>-0.34481588514884554</v>
      </c>
      <c r="BK161" s="100">
        <f>'[20]Asset Retirements'!Q81</f>
        <v>-48699.41</v>
      </c>
      <c r="BL161" s="100">
        <f>'[20]Asset Retirements'!R81</f>
        <v>-10600.65</v>
      </c>
      <c r="BM161" s="100">
        <f>'[20]Asset Retirements'!S81</f>
        <v>-13982.75</v>
      </c>
      <c r="BN161" s="100">
        <f>'[20]Asset Retirements'!T81</f>
        <v>-18436.14</v>
      </c>
      <c r="BO161" s="100">
        <f>'[20]Asset Retirements'!U81</f>
        <v>-52954.48</v>
      </c>
      <c r="BP161" s="100">
        <f>'[20]Asset Retirements'!V81</f>
        <v>-4265.84</v>
      </c>
      <c r="BQ161" s="51">
        <f t="shared" si="243"/>
        <v>-48776.955212973102</v>
      </c>
      <c r="BR161" s="51">
        <f t="shared" si="287"/>
        <v>-47755.096771295226</v>
      </c>
      <c r="BS161" s="51">
        <f t="shared" si="288"/>
        <v>-47676.18547421979</v>
      </c>
      <c r="BT161" s="51">
        <f t="shared" si="289"/>
        <v>-40354.890956402676</v>
      </c>
      <c r="BU161" s="51">
        <f t="shared" si="290"/>
        <v>-29259.390643166658</v>
      </c>
      <c r="BV161" s="51">
        <f t="shared" si="291"/>
        <v>-40765.581502578221</v>
      </c>
      <c r="BW161" s="51">
        <f t="shared" si="292"/>
        <v>-43909.152265298202</v>
      </c>
      <c r="BX161" s="51">
        <f t="shared" si="293"/>
        <v>-44966.891781157297</v>
      </c>
      <c r="BY161" s="51">
        <f t="shared" si="294"/>
        <v>-48100.720141669808</v>
      </c>
      <c r="BZ161" s="51">
        <f t="shared" si="295"/>
        <v>-45887.003016995091</v>
      </c>
      <c r="CA161" s="51">
        <f t="shared" si="296"/>
        <v>-44058.585577287464</v>
      </c>
      <c r="CB161" s="51">
        <f t="shared" si="297"/>
        <v>-42656.132133194202</v>
      </c>
      <c r="CC161" s="51">
        <f t="shared" si="298"/>
        <v>-42736.11820321485</v>
      </c>
      <c r="CD161" s="51">
        <f t="shared" si="299"/>
        <v>-43398.03877124803</v>
      </c>
      <c r="CE161" s="51">
        <f t="shared" si="300"/>
        <v>-42464.72970760383</v>
      </c>
      <c r="CF161" s="51">
        <f t="shared" si="301"/>
        <v>-41031.768829673681</v>
      </c>
      <c r="CG161" s="51">
        <f t="shared" si="302"/>
        <v>-38666.136811799624</v>
      </c>
      <c r="CH161" s="51">
        <f t="shared" si="303"/>
        <v>-38102.89660967658</v>
      </c>
      <c r="CI161" s="51">
        <f t="shared" si="304"/>
        <v>-19986.431954196949</v>
      </c>
      <c r="CJ161" s="51">
        <f t="shared" si="305"/>
        <v>-19961.22259026382</v>
      </c>
      <c r="CK161" s="51">
        <f t="shared" si="306"/>
        <v>-21568.111110471113</v>
      </c>
      <c r="CL161" s="18"/>
      <c r="CM161" s="100">
        <f>'[20]Assset Transfers Adjustments'!Q81</f>
        <v>0</v>
      </c>
      <c r="CN161" s="100">
        <f>'[20]Assset Transfers Adjustments'!R81</f>
        <v>0</v>
      </c>
      <c r="CO161" s="100">
        <f>'[20]Assset Transfers Adjustments'!S81</f>
        <v>0</v>
      </c>
      <c r="CP161" s="100">
        <f>'[20]Assset Transfers Adjustments'!T81</f>
        <v>0</v>
      </c>
      <c r="CQ161" s="100">
        <f>'[20]Assset Transfers Adjustments'!U81</f>
        <v>0</v>
      </c>
      <c r="CR161" s="100">
        <f>'[20]Assset Transfers Adjustments'!V81</f>
        <v>0</v>
      </c>
      <c r="CS161" s="17">
        <v>0</v>
      </c>
      <c r="CT161" s="17">
        <v>0</v>
      </c>
      <c r="CU161" s="17">
        <v>0</v>
      </c>
      <c r="CV161" s="17">
        <v>0</v>
      </c>
      <c r="CW161" s="17">
        <v>0</v>
      </c>
      <c r="CX161" s="17">
        <v>0</v>
      </c>
      <c r="CY161" s="18">
        <v>0</v>
      </c>
      <c r="CZ161" s="18">
        <v>0</v>
      </c>
      <c r="DA161" s="18">
        <v>0</v>
      </c>
      <c r="DB161" s="18">
        <v>0</v>
      </c>
      <c r="DC161" s="18">
        <v>0</v>
      </c>
      <c r="DD161" s="18">
        <v>0</v>
      </c>
      <c r="DE161" s="18">
        <v>0</v>
      </c>
      <c r="DF161" s="18">
        <v>0</v>
      </c>
      <c r="DG161" s="18">
        <v>0</v>
      </c>
      <c r="DH161" s="18">
        <v>0</v>
      </c>
      <c r="DI161" s="18">
        <v>0</v>
      </c>
      <c r="DJ161" s="18">
        <v>0</v>
      </c>
      <c r="DK161" s="18">
        <v>0</v>
      </c>
      <c r="DL161" s="18">
        <v>0</v>
      </c>
      <c r="DM161" s="18">
        <v>0</v>
      </c>
      <c r="DN161" s="18"/>
    </row>
    <row r="162" spans="1:118">
      <c r="A162" s="86">
        <v>38300</v>
      </c>
      <c r="B162" s="26" t="s">
        <v>59</v>
      </c>
      <c r="C162" s="51">
        <f t="shared" si="215"/>
        <v>3740576.8070402062</v>
      </c>
      <c r="D162" s="51">
        <f t="shared" si="216"/>
        <v>2625436.8919019899</v>
      </c>
      <c r="E162" s="100">
        <f>'[20]Asset End Balances'!P82</f>
        <v>4029567.24</v>
      </c>
      <c r="F162" s="51">
        <f t="shared" si="217"/>
        <v>4050166.9600000004</v>
      </c>
      <c r="G162" s="51">
        <f t="shared" si="218"/>
        <v>4061588.3500000006</v>
      </c>
      <c r="H162" s="51">
        <f t="shared" si="219"/>
        <v>4191764.1200000006</v>
      </c>
      <c r="I162" s="51">
        <f t="shared" si="220"/>
        <v>4117361.3600000003</v>
      </c>
      <c r="J162" s="51">
        <f t="shared" si="221"/>
        <v>3511798.2700000005</v>
      </c>
      <c r="K162" s="51">
        <f t="shared" si="222"/>
        <v>3763832.5000000005</v>
      </c>
      <c r="L162" s="51">
        <f t="shared" si="223"/>
        <v>3676805.5425594873</v>
      </c>
      <c r="M162" s="51">
        <f t="shared" si="224"/>
        <v>3591601.7663881993</v>
      </c>
      <c r="N162" s="51">
        <f t="shared" si="225"/>
        <v>3506538.7823197022</v>
      </c>
      <c r="O162" s="51">
        <f t="shared" si="226"/>
        <v>3434538.3189360155</v>
      </c>
      <c r="P162" s="51">
        <f t="shared" si="227"/>
        <v>3382334.2456575553</v>
      </c>
      <c r="Q162" s="51">
        <f t="shared" si="228"/>
        <v>3309601.0356617197</v>
      </c>
      <c r="R162" s="51">
        <f t="shared" si="229"/>
        <v>3231259.1238151034</v>
      </c>
      <c r="S162" s="51">
        <f t="shared" si="230"/>
        <v>3151030.0123385</v>
      </c>
      <c r="T162" s="51">
        <f t="shared" si="231"/>
        <v>3065209.5812281594</v>
      </c>
      <c r="U162" s="51">
        <f t="shared" si="232"/>
        <v>2983338.8239987167</v>
      </c>
      <c r="V162" s="51">
        <f t="shared" si="233"/>
        <v>2904730.2959513571</v>
      </c>
      <c r="W162" s="51">
        <f t="shared" si="234"/>
        <v>2828623.9998628907</v>
      </c>
      <c r="X162" s="51">
        <f t="shared" si="235"/>
        <v>2752374.9940812686</v>
      </c>
      <c r="Y162" s="51">
        <f t="shared" si="236"/>
        <v>2674945.0016461806</v>
      </c>
      <c r="Z162" s="51">
        <f t="shared" si="237"/>
        <v>2599180.2022885606</v>
      </c>
      <c r="AA162" s="51">
        <f t="shared" si="238"/>
        <v>2525972.0656991075</v>
      </c>
      <c r="AB162" s="51">
        <f t="shared" si="239"/>
        <v>2456984.6467834115</v>
      </c>
      <c r="AC162" s="51">
        <f t="shared" si="240"/>
        <v>2389002.1508048875</v>
      </c>
      <c r="AD162" s="51">
        <f t="shared" si="241"/>
        <v>2353342.7219727454</v>
      </c>
      <c r="AE162" s="51">
        <f t="shared" si="242"/>
        <v>2317728.2712297956</v>
      </c>
      <c r="AF162" s="51">
        <f t="shared" si="242"/>
        <v>2279246.8391787852</v>
      </c>
      <c r="AH162" s="100">
        <f>[20]Additions!Q82</f>
        <v>20599.72</v>
      </c>
      <c r="AI162" s="100">
        <f>[20]Additions!R82</f>
        <v>11421.39</v>
      </c>
      <c r="AJ162" s="100">
        <f>[20]Additions!S82</f>
        <v>130175.77</v>
      </c>
      <c r="AK162" s="100">
        <f>[20]Additions!T82</f>
        <v>7719.49</v>
      </c>
      <c r="AL162" s="100">
        <f>[20]Additions!U82</f>
        <v>8342.7099999999991</v>
      </c>
      <c r="AM162" s="100">
        <f>[20]Additions!V82</f>
        <v>252034.23</v>
      </c>
      <c r="AN162" s="93">
        <f>SUM($AH162:$AM162)/SUM($AH$193:$AM$193)*'Capital Spending'!J$12*$AN$1</f>
        <v>140919.16463879508</v>
      </c>
      <c r="AO162" s="93">
        <f>SUM($AH162:$AM162)/SUM($AH$193:$AM$193)*'Capital Spending'!K$12*$AN$1</f>
        <v>137966.9623672181</v>
      </c>
      <c r="AP162" s="93">
        <f>SUM($AH162:$AM162)/SUM($AH$193:$AM$193)*'Capital Spending'!L$12*$AN$1</f>
        <v>137738.98351909441</v>
      </c>
      <c r="AQ162" s="93">
        <f>SUM($AH162:$AM162)/SUM($AH$193:$AM$193)*'Capital Spending'!M$12*$AN$1</f>
        <v>116587.38225532846</v>
      </c>
      <c r="AR162" s="93">
        <f>SUM($AH162:$AM162)/SUM($AH$193:$AM$193)*'Capital Spending'!N$12*$AN$1</f>
        <v>84531.903831885385</v>
      </c>
      <c r="AS162" s="93">
        <f>SUM($AH162:$AM162)/SUM($AH$193:$AM$193)*'Capital Spending'!O$12*$AN$1</f>
        <v>117773.88863809496</v>
      </c>
      <c r="AT162" s="93">
        <f>SUM($AH162:$AM162)/SUM($AH$193:$AM$193)*'Capital Spending'!P$12*$AN$1</f>
        <v>126855.82833546292</v>
      </c>
      <c r="AU162" s="93">
        <f>SUM($AH162:$AM162)/SUM($AH$193:$AM$193)*'Capital Spending'!Q$12*$AN$1</f>
        <v>129911.69289956886</v>
      </c>
      <c r="AV162" s="93">
        <f>SUM($AH162:$AM162)/SUM($AH$193:$AM$193)*'Capital Spending'!R$12*$AN$1</f>
        <v>138965.48628943041</v>
      </c>
      <c r="AW162" s="93">
        <f>SUM($AH162:$AM162)/SUM($AH$193:$AM$193)*'Capital Spending'!S$12*$AN$1</f>
        <v>132569.94219296769</v>
      </c>
      <c r="AX162" s="93">
        <f>SUM($AH162:$AM162)/SUM($AH$193:$AM$193)*'Capital Spending'!T$12*$AN$1</f>
        <v>127287.54895850696</v>
      </c>
      <c r="AY162" s="93">
        <f>SUM($AH162:$AM162)/SUM($AH$193:$AM$193)*'Capital Spending'!U$12*$AN$1</f>
        <v>123235.78789790964</v>
      </c>
      <c r="AZ162" s="93">
        <f>SUM($AH162:$AM162)/SUM($AH$193:$AM$193)*'Capital Spending'!V$12*$AN$1</f>
        <v>123466.87182106219</v>
      </c>
      <c r="BA162" s="93">
        <f>SUM($AH162:$AM162)/SUM($AH$193:$AM$193)*'Capital Spending'!W$12*$AN$1</f>
        <v>125379.19482476749</v>
      </c>
      <c r="BB162" s="93">
        <f>SUM($AH162:$AM162)/SUM($AH$193:$AM$193)*'Capital Spending'!X$12*$AN$1</f>
        <v>122682.81631929704</v>
      </c>
      <c r="BC162" s="93">
        <f>SUM($AH162:$AM162)/SUM($AH$193:$AM$193)*'Capital Spending'!Y$12*$AN$1</f>
        <v>118542.91769306455</v>
      </c>
      <c r="BD162" s="93">
        <f>SUM($AH162:$AM162)/SUM($AH$193:$AM$193)*'Capital Spending'!Z$12*$AN$1</f>
        <v>111708.48355616427</v>
      </c>
      <c r="BE162" s="93">
        <f>SUM($AH162:$AM162)/SUM($AH$193:$AM$193)*'Capital Spending'!AA$12*$AN$1</f>
        <v>110081.25327031288</v>
      </c>
      <c r="BF162" s="93">
        <f>SUM($AH162:$AM162)/SUM($AH$193:$AM$193)*'Capital Spending'!AB$12*$AN$1</f>
        <v>57741.843105993299</v>
      </c>
      <c r="BG162" s="93">
        <f>SUM($AH162:$AM162)/SUM($AH$193:$AM$193)*'Capital Spending'!AC$12*$AN$1</f>
        <v>57669.011940312274</v>
      </c>
      <c r="BH162" s="93">
        <f>SUM($AH162:$AM162)/SUM($AH$193:$AM$193)*'Capital Spending'!AD$12*$AN$1</f>
        <v>62311.396585819115</v>
      </c>
      <c r="BI162" s="18"/>
      <c r="BJ162" s="101">
        <f t="shared" si="264"/>
        <v>-1.6175665152683876</v>
      </c>
      <c r="BK162" s="100">
        <f>'[20]Asset Retirements'!Q82</f>
        <v>0</v>
      </c>
      <c r="BL162" s="100">
        <f>'[20]Asset Retirements'!R82</f>
        <v>0</v>
      </c>
      <c r="BM162" s="100">
        <f>'[20]Asset Retirements'!S82</f>
        <v>0</v>
      </c>
      <c r="BN162" s="100">
        <f>'[20]Asset Retirements'!T82</f>
        <v>-82122.25</v>
      </c>
      <c r="BO162" s="100">
        <f>'[20]Asset Retirements'!U82</f>
        <v>-613905.80000000005</v>
      </c>
      <c r="BP162" s="100">
        <f>'[20]Asset Retirements'!V82</f>
        <v>0</v>
      </c>
      <c r="BQ162" s="51">
        <f t="shared" si="243"/>
        <v>-227946.12207930794</v>
      </c>
      <c r="BR162" s="51">
        <f t="shared" si="287"/>
        <v>-223170.73853850577</v>
      </c>
      <c r="BS162" s="51">
        <f t="shared" si="288"/>
        <v>-222801.96758759141</v>
      </c>
      <c r="BT162" s="51">
        <f t="shared" si="289"/>
        <v>-188587.84563901508</v>
      </c>
      <c r="BU162" s="51">
        <f t="shared" si="290"/>
        <v>-136735.97711034529</v>
      </c>
      <c r="BV162" s="51">
        <f t="shared" si="291"/>
        <v>-190507.09863393041</v>
      </c>
      <c r="BW162" s="51">
        <f t="shared" si="292"/>
        <v>-205197.74018207955</v>
      </c>
      <c r="BX162" s="51">
        <f t="shared" si="293"/>
        <v>-210140.80437617254</v>
      </c>
      <c r="BY162" s="51">
        <f t="shared" si="294"/>
        <v>-224785.91739977084</v>
      </c>
      <c r="BZ162" s="51">
        <f t="shared" si="295"/>
        <v>-214440.69942241034</v>
      </c>
      <c r="CA162" s="51">
        <f t="shared" si="296"/>
        <v>-205896.07700586639</v>
      </c>
      <c r="CB162" s="51">
        <f t="shared" si="297"/>
        <v>-199342.08398637583</v>
      </c>
      <c r="CC162" s="51">
        <f t="shared" si="298"/>
        <v>-199715.87760268425</v>
      </c>
      <c r="CD162" s="51">
        <f t="shared" si="299"/>
        <v>-202809.18725985539</v>
      </c>
      <c r="CE162" s="51">
        <f t="shared" si="300"/>
        <v>-198447.61567691699</v>
      </c>
      <c r="CF162" s="51">
        <f t="shared" si="301"/>
        <v>-191751.0542825177</v>
      </c>
      <c r="CG162" s="51">
        <f t="shared" si="302"/>
        <v>-180695.90247186061</v>
      </c>
      <c r="CH162" s="51">
        <f t="shared" si="303"/>
        <v>-178063.7492488368</v>
      </c>
      <c r="CI162" s="51">
        <f t="shared" si="304"/>
        <v>-93401.271938135556</v>
      </c>
      <c r="CJ162" s="51">
        <f t="shared" si="305"/>
        <v>-93283.462683261954</v>
      </c>
      <c r="CK162" s="51">
        <f t="shared" si="306"/>
        <v>-100792.82863682993</v>
      </c>
      <c r="CL162" s="18"/>
      <c r="CM162" s="100">
        <f>'[20]Assset Transfers Adjustments'!Q82</f>
        <v>0</v>
      </c>
      <c r="CN162" s="100">
        <f>'[20]Assset Transfers Adjustments'!R82</f>
        <v>0</v>
      </c>
      <c r="CO162" s="100">
        <f>'[20]Assset Transfers Adjustments'!S82</f>
        <v>0</v>
      </c>
      <c r="CP162" s="100">
        <f>'[20]Assset Transfers Adjustments'!T82</f>
        <v>0</v>
      </c>
      <c r="CQ162" s="100">
        <f>'[20]Assset Transfers Adjustments'!U82</f>
        <v>0</v>
      </c>
      <c r="CR162" s="100">
        <f>'[20]Assset Transfers Adjustments'!V82</f>
        <v>0</v>
      </c>
      <c r="CS162" s="17">
        <v>0</v>
      </c>
      <c r="CT162" s="17">
        <v>0</v>
      </c>
      <c r="CU162" s="17">
        <v>0</v>
      </c>
      <c r="CV162" s="17">
        <v>0</v>
      </c>
      <c r="CW162" s="17">
        <v>0</v>
      </c>
      <c r="CX162" s="17">
        <v>0</v>
      </c>
      <c r="CY162" s="18">
        <v>0</v>
      </c>
      <c r="CZ162" s="18">
        <v>0</v>
      </c>
      <c r="DA162" s="18">
        <v>0</v>
      </c>
      <c r="DB162" s="18">
        <v>0</v>
      </c>
      <c r="DC162" s="18">
        <v>0</v>
      </c>
      <c r="DD162" s="18">
        <v>0</v>
      </c>
      <c r="DE162" s="18">
        <v>0</v>
      </c>
      <c r="DF162" s="18">
        <v>0</v>
      </c>
      <c r="DG162" s="18">
        <v>0</v>
      </c>
      <c r="DH162" s="18">
        <v>0</v>
      </c>
      <c r="DI162" s="18">
        <v>0</v>
      </c>
      <c r="DJ162" s="18">
        <v>0</v>
      </c>
      <c r="DK162" s="18">
        <v>0</v>
      </c>
      <c r="DL162" s="18">
        <v>0</v>
      </c>
      <c r="DM162" s="18">
        <v>0</v>
      </c>
      <c r="DN162" s="18"/>
    </row>
    <row r="163" spans="1:118">
      <c r="A163" s="86">
        <v>38400</v>
      </c>
      <c r="B163" s="26" t="s">
        <v>104</v>
      </c>
      <c r="C163" s="51">
        <f t="shared" si="215"/>
        <v>277461.38580407336</v>
      </c>
      <c r="D163" s="51">
        <f t="shared" si="216"/>
        <v>335834.73480208585</v>
      </c>
      <c r="E163" s="100">
        <f>'[20]Asset End Balances'!P83</f>
        <v>259583.78</v>
      </c>
      <c r="F163" s="51">
        <f t="shared" si="217"/>
        <v>261548.68</v>
      </c>
      <c r="G163" s="51">
        <f t="shared" si="218"/>
        <v>265726.7</v>
      </c>
      <c r="H163" s="51">
        <f t="shared" si="219"/>
        <v>269945.45</v>
      </c>
      <c r="I163" s="51">
        <f t="shared" si="220"/>
        <v>270286.38</v>
      </c>
      <c r="J163" s="51">
        <f t="shared" si="221"/>
        <v>270488.41000000003</v>
      </c>
      <c r="K163" s="51">
        <f t="shared" si="222"/>
        <v>274014.44000000006</v>
      </c>
      <c r="L163" s="51">
        <f t="shared" si="223"/>
        <v>278740.41761835176</v>
      </c>
      <c r="M163" s="51">
        <f t="shared" si="224"/>
        <v>283367.3878242193</v>
      </c>
      <c r="N163" s="51">
        <f t="shared" si="225"/>
        <v>287986.71234941273</v>
      </c>
      <c r="O163" s="51">
        <f t="shared" si="226"/>
        <v>291896.67988671112</v>
      </c>
      <c r="P163" s="51">
        <f t="shared" si="227"/>
        <v>294731.60930578725</v>
      </c>
      <c r="Q163" s="51">
        <f t="shared" si="228"/>
        <v>298681.36846847145</v>
      </c>
      <c r="R163" s="51">
        <f t="shared" si="229"/>
        <v>302935.70681207115</v>
      </c>
      <c r="S163" s="51">
        <f t="shared" si="230"/>
        <v>307292.52906956361</v>
      </c>
      <c r="T163" s="51">
        <f t="shared" si="231"/>
        <v>311952.98657093034</v>
      </c>
      <c r="U163" s="51">
        <f t="shared" si="232"/>
        <v>316398.95799913211</v>
      </c>
      <c r="V163" s="51">
        <f t="shared" si="233"/>
        <v>320667.77487024164</v>
      </c>
      <c r="W163" s="51">
        <f t="shared" si="234"/>
        <v>324800.70864740596</v>
      </c>
      <c r="X163" s="51">
        <f t="shared" si="235"/>
        <v>328941.39223951974</v>
      </c>
      <c r="Y163" s="51">
        <f t="shared" si="236"/>
        <v>333146.20902272739</v>
      </c>
      <c r="Z163" s="51">
        <f t="shared" si="237"/>
        <v>337260.59790352645</v>
      </c>
      <c r="AA163" s="51">
        <f t="shared" si="238"/>
        <v>341236.14783860819</v>
      </c>
      <c r="AB163" s="51">
        <f t="shared" si="239"/>
        <v>344982.49273370916</v>
      </c>
      <c r="AC163" s="51">
        <f t="shared" si="240"/>
        <v>348674.26553472661</v>
      </c>
      <c r="AD163" s="51">
        <f t="shared" si="241"/>
        <v>350610.74208751321</v>
      </c>
      <c r="AE163" s="51">
        <f t="shared" si="242"/>
        <v>352544.7761161775</v>
      </c>
      <c r="AF163" s="51">
        <f t="shared" si="242"/>
        <v>354634.50086289761</v>
      </c>
      <c r="AH163" s="100">
        <f>[20]Additions!Q83</f>
        <v>1964.9</v>
      </c>
      <c r="AI163" s="100">
        <f>[20]Additions!R83</f>
        <v>4178.0200000000004</v>
      </c>
      <c r="AJ163" s="100">
        <f>[20]Additions!S83</f>
        <v>4218.75</v>
      </c>
      <c r="AK163" s="100">
        <f>[20]Additions!T83</f>
        <v>340.93</v>
      </c>
      <c r="AL163" s="100">
        <f>[20]Additions!U83</f>
        <v>202.03</v>
      </c>
      <c r="AM163" s="100">
        <f>[20]Additions!V83</f>
        <v>3526.03</v>
      </c>
      <c r="AN163" s="93">
        <f>SUM($AH163:$AM163)/SUM($AH$193:$AM$193)*'Capital Spending'!J$12*$AN$1</f>
        <v>4725.9776183517115</v>
      </c>
      <c r="AO163" s="93">
        <f>SUM($AH163:$AM163)/SUM($AH$193:$AM$193)*'Capital Spending'!K$12*$AN$1</f>
        <v>4626.9702058675275</v>
      </c>
      <c r="AP163" s="93">
        <f>SUM($AH163:$AM163)/SUM($AH$193:$AM$193)*'Capital Spending'!L$12*$AN$1</f>
        <v>4619.3245251934204</v>
      </c>
      <c r="AQ163" s="93">
        <f>SUM($AH163:$AM163)/SUM($AH$193:$AM$193)*'Capital Spending'!M$12*$AN$1</f>
        <v>3909.9675372984029</v>
      </c>
      <c r="AR163" s="93">
        <f>SUM($AH163:$AM163)/SUM($AH$193:$AM$193)*'Capital Spending'!N$12*$AN$1</f>
        <v>2834.9294190761066</v>
      </c>
      <c r="AS163" s="93">
        <f>SUM($AH163:$AM163)/SUM($AH$193:$AM$193)*'Capital Spending'!O$12*$AN$1</f>
        <v>3949.7591626841963</v>
      </c>
      <c r="AT163" s="93">
        <f>SUM($AH163:$AM163)/SUM($AH$193:$AM$193)*'Capital Spending'!P$12*$AN$1</f>
        <v>4254.3383435996984</v>
      </c>
      <c r="AU163" s="93">
        <f>SUM($AH163:$AM163)/SUM($AH$193:$AM$193)*'Capital Spending'!Q$12*$AN$1</f>
        <v>4356.8222574924357</v>
      </c>
      <c r="AV163" s="93">
        <f>SUM($AH163:$AM163)/SUM($AH$193:$AM$193)*'Capital Spending'!R$12*$AN$1</f>
        <v>4660.4575013667582</v>
      </c>
      <c r="AW163" s="93">
        <f>SUM($AH163:$AM163)/SUM($AH$193:$AM$193)*'Capital Spending'!S$12*$AN$1</f>
        <v>4445.9714282017794</v>
      </c>
      <c r="AX163" s="93">
        <f>SUM($AH163:$AM163)/SUM($AH$193:$AM$193)*'Capital Spending'!T$12*$AN$1</f>
        <v>4268.8168711095414</v>
      </c>
      <c r="AY163" s="93">
        <f>SUM($AH163:$AM163)/SUM($AH$193:$AM$193)*'Capital Spending'!U$12*$AN$1</f>
        <v>4132.9337771643459</v>
      </c>
      <c r="AZ163" s="93">
        <f>SUM($AH163:$AM163)/SUM($AH$193:$AM$193)*'Capital Spending'!V$12*$AN$1</f>
        <v>4140.6835921137817</v>
      </c>
      <c r="BA163" s="93">
        <f>SUM($AH163:$AM163)/SUM($AH$193:$AM$193)*'Capital Spending'!W$12*$AN$1</f>
        <v>4204.816783207667</v>
      </c>
      <c r="BB163" s="93">
        <f>SUM($AH163:$AM163)/SUM($AH$193:$AM$193)*'Capital Spending'!X$12*$AN$1</f>
        <v>4114.3888807990697</v>
      </c>
      <c r="BC163" s="93">
        <f>SUM($AH163:$AM163)/SUM($AH$193:$AM$193)*'Capital Spending'!Y$12*$AN$1</f>
        <v>3975.5499350817208</v>
      </c>
      <c r="BD163" s="93">
        <f>SUM($AH163:$AM163)/SUM($AH$193:$AM$193)*'Capital Spending'!Z$12*$AN$1</f>
        <v>3746.3448951009659</v>
      </c>
      <c r="BE163" s="93">
        <f>SUM($AH163:$AM163)/SUM($AH$193:$AM$193)*'Capital Spending'!AA$12*$AN$1</f>
        <v>3691.7728010174578</v>
      </c>
      <c r="BF163" s="93">
        <f>SUM($AH163:$AM163)/SUM($AH$193:$AM$193)*'Capital Spending'!AB$12*$AN$1</f>
        <v>1936.4765527865941</v>
      </c>
      <c r="BG163" s="93">
        <f>SUM($AH163:$AM163)/SUM($AH$193:$AM$193)*'Capital Spending'!AC$12*$AN$1</f>
        <v>1934.0340286642772</v>
      </c>
      <c r="BH163" s="93">
        <f>SUM($AH163:$AM163)/SUM($AH$193:$AM$193)*'Capital Spending'!AD$12*$AN$1</f>
        <v>2089.72474672013</v>
      </c>
      <c r="BI163" s="18"/>
      <c r="BJ163" s="101">
        <f t="shared" si="264"/>
        <v>0</v>
      </c>
      <c r="BK163" s="100">
        <f>'[20]Asset Retirements'!Q83</f>
        <v>0</v>
      </c>
      <c r="BL163" s="100">
        <f>'[20]Asset Retirements'!R83</f>
        <v>0</v>
      </c>
      <c r="BM163" s="100">
        <f>'[20]Asset Retirements'!S83</f>
        <v>0</v>
      </c>
      <c r="BN163" s="100">
        <f>'[20]Asset Retirements'!T83</f>
        <v>0</v>
      </c>
      <c r="BO163" s="100">
        <f>'[20]Asset Retirements'!U83</f>
        <v>0</v>
      </c>
      <c r="BP163" s="100">
        <f>'[20]Asset Retirements'!V83</f>
        <v>0</v>
      </c>
      <c r="BQ163" s="51">
        <f t="shared" si="243"/>
        <v>0</v>
      </c>
      <c r="BR163" s="51">
        <f t="shared" si="287"/>
        <v>0</v>
      </c>
      <c r="BS163" s="51">
        <f t="shared" si="288"/>
        <v>0</v>
      </c>
      <c r="BT163" s="51">
        <f t="shared" si="289"/>
        <v>0</v>
      </c>
      <c r="BU163" s="51">
        <f t="shared" si="290"/>
        <v>0</v>
      </c>
      <c r="BV163" s="51">
        <f t="shared" si="291"/>
        <v>0</v>
      </c>
      <c r="BW163" s="51">
        <f t="shared" si="292"/>
        <v>0</v>
      </c>
      <c r="BX163" s="51">
        <f t="shared" si="293"/>
        <v>0</v>
      </c>
      <c r="BY163" s="51">
        <f t="shared" si="294"/>
        <v>0</v>
      </c>
      <c r="BZ163" s="51">
        <f t="shared" si="295"/>
        <v>0</v>
      </c>
      <c r="CA163" s="51">
        <f t="shared" si="296"/>
        <v>0</v>
      </c>
      <c r="CB163" s="51">
        <f t="shared" si="297"/>
        <v>0</v>
      </c>
      <c r="CC163" s="51">
        <f t="shared" si="298"/>
        <v>0</v>
      </c>
      <c r="CD163" s="51">
        <f t="shared" si="299"/>
        <v>0</v>
      </c>
      <c r="CE163" s="51">
        <f t="shared" si="300"/>
        <v>0</v>
      </c>
      <c r="CF163" s="51">
        <f t="shared" si="301"/>
        <v>0</v>
      </c>
      <c r="CG163" s="51">
        <f t="shared" si="302"/>
        <v>0</v>
      </c>
      <c r="CH163" s="51">
        <f t="shared" si="303"/>
        <v>0</v>
      </c>
      <c r="CI163" s="51">
        <f t="shared" si="304"/>
        <v>0</v>
      </c>
      <c r="CJ163" s="51">
        <f t="shared" si="305"/>
        <v>0</v>
      </c>
      <c r="CK163" s="51">
        <f t="shared" si="306"/>
        <v>0</v>
      </c>
      <c r="CL163" s="18"/>
      <c r="CM163" s="100">
        <f>'[20]Assset Transfers Adjustments'!Q83</f>
        <v>0</v>
      </c>
      <c r="CN163" s="100">
        <f>'[20]Assset Transfers Adjustments'!R83</f>
        <v>0</v>
      </c>
      <c r="CO163" s="100">
        <f>'[20]Assset Transfers Adjustments'!S83</f>
        <v>0</v>
      </c>
      <c r="CP163" s="100">
        <f>'[20]Assset Transfers Adjustments'!T83</f>
        <v>0</v>
      </c>
      <c r="CQ163" s="100">
        <f>'[20]Assset Transfers Adjustments'!U83</f>
        <v>0</v>
      </c>
      <c r="CR163" s="100">
        <f>'[20]Assset Transfers Adjustments'!V83</f>
        <v>0</v>
      </c>
      <c r="CS163" s="17">
        <v>0</v>
      </c>
      <c r="CT163" s="17">
        <v>0</v>
      </c>
      <c r="CU163" s="17">
        <v>0</v>
      </c>
      <c r="CV163" s="17">
        <v>0</v>
      </c>
      <c r="CW163" s="17">
        <v>0</v>
      </c>
      <c r="CX163" s="17">
        <v>0</v>
      </c>
      <c r="CY163" s="18">
        <v>0</v>
      </c>
      <c r="CZ163" s="18">
        <v>0</v>
      </c>
      <c r="DA163" s="18">
        <v>0</v>
      </c>
      <c r="DB163" s="18">
        <v>0</v>
      </c>
      <c r="DC163" s="18">
        <v>0</v>
      </c>
      <c r="DD163" s="18">
        <v>0</v>
      </c>
      <c r="DE163" s="18">
        <v>0</v>
      </c>
      <c r="DF163" s="18">
        <v>0</v>
      </c>
      <c r="DG163" s="18">
        <v>0</v>
      </c>
      <c r="DH163" s="18">
        <v>0</v>
      </c>
      <c r="DI163" s="18">
        <v>0</v>
      </c>
      <c r="DJ163" s="18">
        <v>0</v>
      </c>
      <c r="DK163" s="18">
        <v>0</v>
      </c>
      <c r="DL163" s="18">
        <v>0</v>
      </c>
      <c r="DM163" s="18">
        <v>0</v>
      </c>
      <c r="DN163" s="18"/>
    </row>
    <row r="164" spans="1:118">
      <c r="A164" s="86">
        <v>38500</v>
      </c>
      <c r="B164" s="26" t="s">
        <v>60</v>
      </c>
      <c r="C164" s="51">
        <f t="shared" si="215"/>
        <v>5292272.2407675879</v>
      </c>
      <c r="D164" s="51">
        <f t="shared" si="216"/>
        <v>5367015.0566078871</v>
      </c>
      <c r="E164" s="100">
        <f>'[20]Asset End Balances'!P84</f>
        <v>5268224.97</v>
      </c>
      <c r="F164" s="51">
        <f t="shared" si="217"/>
        <v>5271786.13</v>
      </c>
      <c r="G164" s="51">
        <f t="shared" si="218"/>
        <v>5281987.08</v>
      </c>
      <c r="H164" s="51">
        <f t="shared" si="219"/>
        <v>5280221.5200000005</v>
      </c>
      <c r="I164" s="51">
        <f t="shared" si="220"/>
        <v>5284797.3100000005</v>
      </c>
      <c r="J164" s="51">
        <f t="shared" si="221"/>
        <v>5285763.4300000006</v>
      </c>
      <c r="K164" s="51">
        <f t="shared" si="222"/>
        <v>5286921.2100000009</v>
      </c>
      <c r="L164" s="51">
        <f t="shared" si="223"/>
        <v>5293044.1462889398</v>
      </c>
      <c r="M164" s="51">
        <f t="shared" si="224"/>
        <v>5299038.8094188143</v>
      </c>
      <c r="N164" s="51">
        <f t="shared" si="225"/>
        <v>5305023.5668700263</v>
      </c>
      <c r="O164" s="51">
        <f t="shared" si="226"/>
        <v>5310089.2874586573</v>
      </c>
      <c r="P164" s="51">
        <f t="shared" si="227"/>
        <v>5313762.1978315795</v>
      </c>
      <c r="Q164" s="51">
        <f t="shared" si="228"/>
        <v>5318879.4721106309</v>
      </c>
      <c r="R164" s="51">
        <f t="shared" si="229"/>
        <v>5324391.356578364</v>
      </c>
      <c r="S164" s="51">
        <f t="shared" si="230"/>
        <v>5330036.0183307314</v>
      </c>
      <c r="T164" s="51">
        <f t="shared" si="231"/>
        <v>5336074.067315002</v>
      </c>
      <c r="U164" s="51">
        <f t="shared" si="232"/>
        <v>5341834.2299724827</v>
      </c>
      <c r="V164" s="51">
        <f t="shared" si="233"/>
        <v>5347364.8726969538</v>
      </c>
      <c r="W164" s="51">
        <f t="shared" si="234"/>
        <v>5352719.4664440155</v>
      </c>
      <c r="X164" s="51">
        <f t="shared" si="235"/>
        <v>5358084.1007852182</v>
      </c>
      <c r="Y164" s="51">
        <f t="shared" si="236"/>
        <v>5363531.8255417347</v>
      </c>
      <c r="Z164" s="51">
        <f t="shared" si="237"/>
        <v>5368862.3926792564</v>
      </c>
      <c r="AA164" s="51">
        <f t="shared" si="238"/>
        <v>5374013.0812630272</v>
      </c>
      <c r="AB164" s="51">
        <f t="shared" si="239"/>
        <v>5378866.8137521567</v>
      </c>
      <c r="AC164" s="51">
        <f t="shared" si="240"/>
        <v>5383649.8431017008</v>
      </c>
      <c r="AD164" s="51">
        <f t="shared" si="241"/>
        <v>5386158.7256050147</v>
      </c>
      <c r="AE164" s="51">
        <f t="shared" si="242"/>
        <v>5388664.4435949111</v>
      </c>
      <c r="AF164" s="51">
        <f t="shared" si="242"/>
        <v>5391371.8731510518</v>
      </c>
      <c r="AG164" s="3"/>
      <c r="AH164" s="100">
        <f>[20]Additions!Q84</f>
        <v>3561.16</v>
      </c>
      <c r="AI164" s="100">
        <f>[20]Additions!R84</f>
        <v>10200.950000000001</v>
      </c>
      <c r="AJ164" s="100">
        <f>[20]Additions!S84</f>
        <v>-1765.56</v>
      </c>
      <c r="AK164" s="100">
        <f>[20]Additions!T84</f>
        <v>4575.79</v>
      </c>
      <c r="AL164" s="100">
        <f>[20]Additions!U84</f>
        <v>966.12</v>
      </c>
      <c r="AM164" s="100">
        <f>[20]Additions!V84</f>
        <v>1157.78</v>
      </c>
      <c r="AN164" s="93">
        <f>SUM($AH164:$AM164)/SUM($AH$193:$AM$193)*'Capital Spending'!J$12*$AN$1</f>
        <v>6122.936288938412</v>
      </c>
      <c r="AO164" s="93">
        <f>SUM($AH164:$AM164)/SUM($AH$193:$AM$193)*'Capital Spending'!K$12*$AN$1</f>
        <v>5994.6631298740795</v>
      </c>
      <c r="AP164" s="93">
        <f>SUM($AH164:$AM164)/SUM($AH$193:$AM$193)*'Capital Spending'!L$12*$AN$1</f>
        <v>5984.7574512116707</v>
      </c>
      <c r="AQ164" s="93">
        <f>SUM($AH164:$AM164)/SUM($AH$193:$AM$193)*'Capital Spending'!M$12*$AN$1</f>
        <v>5065.7205886314196</v>
      </c>
      <c r="AR164" s="93">
        <f>SUM($AH164:$AM164)/SUM($AH$193:$AM$193)*'Capital Spending'!N$12*$AN$1</f>
        <v>3672.9103729217832</v>
      </c>
      <c r="AS164" s="93">
        <f>SUM($AH164:$AM164)/SUM($AH$193:$AM$193)*'Capital Spending'!O$12*$AN$1</f>
        <v>5117.2742790518778</v>
      </c>
      <c r="AT164" s="93">
        <f>SUM($AH164:$AM164)/SUM($AH$193:$AM$193)*'Capital Spending'!P$12*$AN$1</f>
        <v>5511.8844677334519</v>
      </c>
      <c r="AU164" s="93">
        <f>SUM($AH164:$AM164)/SUM($AH$193:$AM$193)*'Capital Spending'!Q$12*$AN$1</f>
        <v>5644.6617523675532</v>
      </c>
      <c r="AV164" s="93">
        <f>SUM($AH164:$AM164)/SUM($AH$193:$AM$193)*'Capital Spending'!R$12*$AN$1</f>
        <v>6038.0489842705192</v>
      </c>
      <c r="AW164" s="93">
        <f>SUM($AH164:$AM164)/SUM($AH$193:$AM$193)*'Capital Spending'!S$12*$AN$1</f>
        <v>5760.1626574808924</v>
      </c>
      <c r="AX164" s="93">
        <f>SUM($AH164:$AM164)/SUM($AH$193:$AM$193)*'Capital Spending'!T$12*$AN$1</f>
        <v>5530.6427244708866</v>
      </c>
      <c r="AY164" s="93">
        <f>SUM($AH164:$AM164)/SUM($AH$193:$AM$193)*'Capital Spending'!U$12*$AN$1</f>
        <v>5354.5937470615418</v>
      </c>
      <c r="AZ164" s="93">
        <f>SUM($AH164:$AM164)/SUM($AH$193:$AM$193)*'Capital Spending'!V$12*$AN$1</f>
        <v>5364.6343412027836</v>
      </c>
      <c r="BA164" s="93">
        <f>SUM($AH164:$AM164)/SUM($AH$193:$AM$193)*'Capital Spending'!W$12*$AN$1</f>
        <v>5447.7247565169218</v>
      </c>
      <c r="BB164" s="93">
        <f>SUM($AH164:$AM164)/SUM($AH$193:$AM$193)*'Capital Spending'!X$12*$AN$1</f>
        <v>5330.5671375218308</v>
      </c>
      <c r="BC164" s="93">
        <f>SUM($AH164:$AM164)/SUM($AH$193:$AM$193)*'Capital Spending'!Y$12*$AN$1</f>
        <v>5150.6885837704067</v>
      </c>
      <c r="BD164" s="93">
        <f>SUM($AH164:$AM164)/SUM($AH$193:$AM$193)*'Capital Spending'!Z$12*$AN$1</f>
        <v>4853.7324891295666</v>
      </c>
      <c r="BE164" s="93">
        <f>SUM($AH164:$AM164)/SUM($AH$193:$AM$193)*'Capital Spending'!AA$12*$AN$1</f>
        <v>4783.0293495442775</v>
      </c>
      <c r="BF164" s="93">
        <f>SUM($AH164:$AM164)/SUM($AH$193:$AM$193)*'Capital Spending'!AB$12*$AN$1</f>
        <v>2508.8825033138346</v>
      </c>
      <c r="BG164" s="93">
        <f>SUM($AH164:$AM164)/SUM($AH$193:$AM$193)*'Capital Spending'!AC$12*$AN$1</f>
        <v>2505.7179898961103</v>
      </c>
      <c r="BH164" s="93">
        <f>SUM($AH164:$AM164)/SUM($AH$193:$AM$193)*'Capital Spending'!AD$12*$AN$1</f>
        <v>2707.4295561407976</v>
      </c>
      <c r="BI164" s="18"/>
      <c r="BJ164" s="101">
        <f t="shared" si="264"/>
        <v>0</v>
      </c>
      <c r="BK164" s="100">
        <f>'[20]Asset Retirements'!Q84</f>
        <v>0</v>
      </c>
      <c r="BL164" s="100">
        <f>'[20]Asset Retirements'!R84</f>
        <v>0</v>
      </c>
      <c r="BM164" s="100">
        <f>'[20]Asset Retirements'!S84</f>
        <v>0</v>
      </c>
      <c r="BN164" s="100">
        <f>'[20]Asset Retirements'!T84</f>
        <v>0</v>
      </c>
      <c r="BO164" s="100">
        <f>'[20]Asset Retirements'!U84</f>
        <v>0</v>
      </c>
      <c r="BP164" s="100">
        <f>'[20]Asset Retirements'!V84</f>
        <v>0</v>
      </c>
      <c r="BQ164" s="51">
        <f t="shared" si="243"/>
        <v>0</v>
      </c>
      <c r="BR164" s="51">
        <f t="shared" si="287"/>
        <v>0</v>
      </c>
      <c r="BS164" s="51">
        <f t="shared" si="288"/>
        <v>0</v>
      </c>
      <c r="BT164" s="51">
        <f t="shared" si="289"/>
        <v>0</v>
      </c>
      <c r="BU164" s="51">
        <f t="shared" si="290"/>
        <v>0</v>
      </c>
      <c r="BV164" s="51">
        <f t="shared" si="291"/>
        <v>0</v>
      </c>
      <c r="BW164" s="51">
        <f t="shared" si="292"/>
        <v>0</v>
      </c>
      <c r="BX164" s="51">
        <f t="shared" si="293"/>
        <v>0</v>
      </c>
      <c r="BY164" s="51">
        <f t="shared" si="294"/>
        <v>0</v>
      </c>
      <c r="BZ164" s="51">
        <f t="shared" si="295"/>
        <v>0</v>
      </c>
      <c r="CA164" s="51">
        <f t="shared" si="296"/>
        <v>0</v>
      </c>
      <c r="CB164" s="51">
        <f t="shared" si="297"/>
        <v>0</v>
      </c>
      <c r="CC164" s="51">
        <f t="shared" si="298"/>
        <v>0</v>
      </c>
      <c r="CD164" s="51">
        <f t="shared" si="299"/>
        <v>0</v>
      </c>
      <c r="CE164" s="51">
        <f t="shared" si="300"/>
        <v>0</v>
      </c>
      <c r="CF164" s="51">
        <f t="shared" si="301"/>
        <v>0</v>
      </c>
      <c r="CG164" s="51">
        <f t="shared" si="302"/>
        <v>0</v>
      </c>
      <c r="CH164" s="51">
        <f t="shared" si="303"/>
        <v>0</v>
      </c>
      <c r="CI164" s="51">
        <f t="shared" si="304"/>
        <v>0</v>
      </c>
      <c r="CJ164" s="51">
        <f t="shared" si="305"/>
        <v>0</v>
      </c>
      <c r="CK164" s="51">
        <f t="shared" si="306"/>
        <v>0</v>
      </c>
      <c r="CL164" s="18"/>
      <c r="CM164" s="100">
        <f>'[20]Assset Transfers Adjustments'!Q84</f>
        <v>0</v>
      </c>
      <c r="CN164" s="100">
        <f>'[20]Assset Transfers Adjustments'!R84</f>
        <v>0</v>
      </c>
      <c r="CO164" s="100">
        <f>'[20]Assset Transfers Adjustments'!S84</f>
        <v>0</v>
      </c>
      <c r="CP164" s="100">
        <f>'[20]Assset Transfers Adjustments'!T84</f>
        <v>0</v>
      </c>
      <c r="CQ164" s="100">
        <f>'[20]Assset Transfers Adjustments'!U84</f>
        <v>0</v>
      </c>
      <c r="CR164" s="100">
        <f>'[20]Assset Transfers Adjustments'!V84</f>
        <v>0</v>
      </c>
      <c r="CS164" s="17">
        <v>0</v>
      </c>
      <c r="CT164" s="17">
        <v>0</v>
      </c>
      <c r="CU164" s="17">
        <v>0</v>
      </c>
      <c r="CV164" s="17">
        <v>0</v>
      </c>
      <c r="CW164" s="17">
        <v>0</v>
      </c>
      <c r="CX164" s="17">
        <v>0</v>
      </c>
      <c r="CY164" s="18">
        <v>0</v>
      </c>
      <c r="CZ164" s="18">
        <v>0</v>
      </c>
      <c r="DA164" s="18">
        <v>0</v>
      </c>
      <c r="DB164" s="18">
        <v>0</v>
      </c>
      <c r="DC164" s="18">
        <v>0</v>
      </c>
      <c r="DD164" s="18">
        <v>0</v>
      </c>
      <c r="DE164" s="18">
        <v>0</v>
      </c>
      <c r="DF164" s="18">
        <v>0</v>
      </c>
      <c r="DG164" s="18">
        <v>0</v>
      </c>
      <c r="DH164" s="18">
        <v>0</v>
      </c>
      <c r="DI164" s="18">
        <v>0</v>
      </c>
      <c r="DJ164" s="18">
        <v>0</v>
      </c>
      <c r="DK164" s="18">
        <v>0</v>
      </c>
      <c r="DL164" s="18">
        <v>0</v>
      </c>
      <c r="DM164" s="18">
        <v>0</v>
      </c>
      <c r="DN164" s="18"/>
    </row>
    <row r="165" spans="1:118">
      <c r="A165" s="86">
        <v>38900</v>
      </c>
      <c r="B165" s="26" t="s">
        <v>61</v>
      </c>
      <c r="C165" s="51">
        <f t="shared" si="215"/>
        <v>1211697.3000000003</v>
      </c>
      <c r="D165" s="51">
        <f t="shared" si="216"/>
        <v>1211697.3000000003</v>
      </c>
      <c r="E165" s="100">
        <f>'[20]Asset End Balances'!P85</f>
        <v>1211697.3</v>
      </c>
      <c r="F165" s="51">
        <f t="shared" si="217"/>
        <v>1211697.3</v>
      </c>
      <c r="G165" s="51">
        <f t="shared" si="218"/>
        <v>1211697.3</v>
      </c>
      <c r="H165" s="51">
        <f t="shared" si="219"/>
        <v>1211697.3</v>
      </c>
      <c r="I165" s="51">
        <f t="shared" si="220"/>
        <v>1211697.3</v>
      </c>
      <c r="J165" s="51">
        <f t="shared" si="221"/>
        <v>1211697.3</v>
      </c>
      <c r="K165" s="51">
        <f t="shared" si="222"/>
        <v>1211697.3</v>
      </c>
      <c r="L165" s="51">
        <f t="shared" si="223"/>
        <v>1211697.3</v>
      </c>
      <c r="M165" s="51">
        <f t="shared" si="224"/>
        <v>1211697.3</v>
      </c>
      <c r="N165" s="51">
        <f t="shared" si="225"/>
        <v>1211697.3</v>
      </c>
      <c r="O165" s="51">
        <f t="shared" si="226"/>
        <v>1211697.3</v>
      </c>
      <c r="P165" s="51">
        <f t="shared" si="227"/>
        <v>1211697.3</v>
      </c>
      <c r="Q165" s="51">
        <f t="shared" si="228"/>
        <v>1211697.3</v>
      </c>
      <c r="R165" s="51">
        <f t="shared" si="229"/>
        <v>1211697.3</v>
      </c>
      <c r="S165" s="51">
        <f t="shared" si="230"/>
        <v>1211697.3</v>
      </c>
      <c r="T165" s="51">
        <f t="shared" si="231"/>
        <v>1211697.3</v>
      </c>
      <c r="U165" s="51">
        <f t="shared" si="232"/>
        <v>1211697.3</v>
      </c>
      <c r="V165" s="51">
        <f t="shared" si="233"/>
        <v>1211697.3</v>
      </c>
      <c r="W165" s="51">
        <f t="shared" si="234"/>
        <v>1211697.3</v>
      </c>
      <c r="X165" s="51">
        <f t="shared" si="235"/>
        <v>1211697.3</v>
      </c>
      <c r="Y165" s="51">
        <f t="shared" si="236"/>
        <v>1211697.3</v>
      </c>
      <c r="Z165" s="51">
        <f t="shared" si="237"/>
        <v>1211697.3</v>
      </c>
      <c r="AA165" s="51">
        <f t="shared" si="238"/>
        <v>1211697.3</v>
      </c>
      <c r="AB165" s="51">
        <f t="shared" si="239"/>
        <v>1211697.3</v>
      </c>
      <c r="AC165" s="51">
        <f t="shared" si="240"/>
        <v>1211697.3</v>
      </c>
      <c r="AD165" s="51">
        <f t="shared" si="241"/>
        <v>1211697.3</v>
      </c>
      <c r="AE165" s="51">
        <f t="shared" si="242"/>
        <v>1211697.3</v>
      </c>
      <c r="AF165" s="51">
        <f t="shared" si="242"/>
        <v>1211697.3</v>
      </c>
      <c r="AH165" s="100">
        <f>[20]Additions!Q85</f>
        <v>0</v>
      </c>
      <c r="AI165" s="100">
        <f>[20]Additions!R85</f>
        <v>0</v>
      </c>
      <c r="AJ165" s="100">
        <f>[20]Additions!S85</f>
        <v>0</v>
      </c>
      <c r="AK165" s="100">
        <f>[20]Additions!T85</f>
        <v>0</v>
      </c>
      <c r="AL165" s="100">
        <f>[20]Additions!U85</f>
        <v>0</v>
      </c>
      <c r="AM165" s="100">
        <f>[20]Additions!V85</f>
        <v>0</v>
      </c>
      <c r="AN165" s="93">
        <f>SUM($AH165:$AM165)/SUM($AH$193:$AM$193)*'Capital Spending'!J$12*$AN$1</f>
        <v>0</v>
      </c>
      <c r="AO165" s="93">
        <f>SUM($AH165:$AM165)/SUM($AH$193:$AM$193)*'Capital Spending'!K$12*$AN$1</f>
        <v>0</v>
      </c>
      <c r="AP165" s="93">
        <f>SUM($AH165:$AM165)/SUM($AH$193:$AM$193)*'Capital Spending'!L$12*$AN$1</f>
        <v>0</v>
      </c>
      <c r="AQ165" s="93">
        <f>SUM($AH165:$AM165)/SUM($AH$193:$AM$193)*'Capital Spending'!M$12*$AN$1</f>
        <v>0</v>
      </c>
      <c r="AR165" s="93">
        <f>SUM($AH165:$AM165)/SUM($AH$193:$AM$193)*'Capital Spending'!N$12*$AN$1</f>
        <v>0</v>
      </c>
      <c r="AS165" s="93">
        <f>SUM($AH165:$AM165)/SUM($AH$193:$AM$193)*'Capital Spending'!O$12*$AN$1</f>
        <v>0</v>
      </c>
      <c r="AT165" s="93">
        <f>SUM($AH165:$AM165)/SUM($AH$193:$AM$193)*'Capital Spending'!P$12*$AN$1</f>
        <v>0</v>
      </c>
      <c r="AU165" s="93">
        <f>SUM($AH165:$AM165)/SUM($AH$193:$AM$193)*'Capital Spending'!Q$12*$AN$1</f>
        <v>0</v>
      </c>
      <c r="AV165" s="93">
        <f>SUM($AH165:$AM165)/SUM($AH$193:$AM$193)*'Capital Spending'!R$12*$AN$1</f>
        <v>0</v>
      </c>
      <c r="AW165" s="93">
        <f>SUM($AH165:$AM165)/SUM($AH$193:$AM$193)*'Capital Spending'!S$12*$AN$1</f>
        <v>0</v>
      </c>
      <c r="AX165" s="93">
        <f>SUM($AH165:$AM165)/SUM($AH$193:$AM$193)*'Capital Spending'!T$12*$AN$1</f>
        <v>0</v>
      </c>
      <c r="AY165" s="93">
        <f>SUM($AH165:$AM165)/SUM($AH$193:$AM$193)*'Capital Spending'!U$12*$AN$1</f>
        <v>0</v>
      </c>
      <c r="AZ165" s="93">
        <f>SUM($AH165:$AM165)/SUM($AH$193:$AM$193)*'Capital Spending'!V$12*$AN$1</f>
        <v>0</v>
      </c>
      <c r="BA165" s="93">
        <f>SUM($AH165:$AM165)/SUM($AH$193:$AM$193)*'Capital Spending'!W$12*$AN$1</f>
        <v>0</v>
      </c>
      <c r="BB165" s="93">
        <f>SUM($AH165:$AM165)/SUM($AH$193:$AM$193)*'Capital Spending'!X$12*$AN$1</f>
        <v>0</v>
      </c>
      <c r="BC165" s="93">
        <f>SUM($AH165:$AM165)/SUM($AH$193:$AM$193)*'Capital Spending'!Y$12*$AN$1</f>
        <v>0</v>
      </c>
      <c r="BD165" s="93">
        <f>SUM($AH165:$AM165)/SUM($AH$193:$AM$193)*'Capital Spending'!Z$12*$AN$1</f>
        <v>0</v>
      </c>
      <c r="BE165" s="93">
        <f>SUM($AH165:$AM165)/SUM($AH$193:$AM$193)*'Capital Spending'!AA$12*$AN$1</f>
        <v>0</v>
      </c>
      <c r="BF165" s="93">
        <f>SUM($AH165:$AM165)/SUM($AH$193:$AM$193)*'Capital Spending'!AB$12*$AN$1</f>
        <v>0</v>
      </c>
      <c r="BG165" s="93">
        <f>SUM($AH165:$AM165)/SUM($AH$193:$AM$193)*'Capital Spending'!AC$12*$AN$1</f>
        <v>0</v>
      </c>
      <c r="BH165" s="93">
        <f>SUM($AH165:$AM165)/SUM($AH$193:$AM$193)*'Capital Spending'!AD$12*$AN$1</f>
        <v>0</v>
      </c>
      <c r="BI165" s="18"/>
      <c r="BJ165" s="101">
        <f t="shared" si="264"/>
        <v>0</v>
      </c>
      <c r="BK165" s="100">
        <f>'[20]Asset Retirements'!Q85</f>
        <v>0</v>
      </c>
      <c r="BL165" s="100">
        <f>'[20]Asset Retirements'!R85</f>
        <v>0</v>
      </c>
      <c r="BM165" s="100">
        <f>'[20]Asset Retirements'!S85</f>
        <v>0</v>
      </c>
      <c r="BN165" s="100">
        <f>'[20]Asset Retirements'!T85</f>
        <v>0</v>
      </c>
      <c r="BO165" s="100">
        <f>'[20]Asset Retirements'!U85</f>
        <v>0</v>
      </c>
      <c r="BP165" s="100">
        <f>'[20]Asset Retirements'!V85</f>
        <v>0</v>
      </c>
      <c r="BQ165" s="51">
        <f t="shared" si="243"/>
        <v>0</v>
      </c>
      <c r="BR165" s="51">
        <f t="shared" si="287"/>
        <v>0</v>
      </c>
      <c r="BS165" s="51">
        <f t="shared" si="288"/>
        <v>0</v>
      </c>
      <c r="BT165" s="51">
        <f t="shared" si="289"/>
        <v>0</v>
      </c>
      <c r="BU165" s="51">
        <f t="shared" si="290"/>
        <v>0</v>
      </c>
      <c r="BV165" s="51">
        <f t="shared" si="291"/>
        <v>0</v>
      </c>
      <c r="BW165" s="51">
        <f t="shared" si="292"/>
        <v>0</v>
      </c>
      <c r="BX165" s="51">
        <f t="shared" si="293"/>
        <v>0</v>
      </c>
      <c r="BY165" s="51">
        <f t="shared" si="294"/>
        <v>0</v>
      </c>
      <c r="BZ165" s="51">
        <f t="shared" si="295"/>
        <v>0</v>
      </c>
      <c r="CA165" s="51">
        <f t="shared" si="296"/>
        <v>0</v>
      </c>
      <c r="CB165" s="51">
        <f t="shared" si="297"/>
        <v>0</v>
      </c>
      <c r="CC165" s="51">
        <f t="shared" si="298"/>
        <v>0</v>
      </c>
      <c r="CD165" s="51">
        <f t="shared" si="299"/>
        <v>0</v>
      </c>
      <c r="CE165" s="51">
        <f t="shared" si="300"/>
        <v>0</v>
      </c>
      <c r="CF165" s="51">
        <f t="shared" si="301"/>
        <v>0</v>
      </c>
      <c r="CG165" s="51">
        <f t="shared" si="302"/>
        <v>0</v>
      </c>
      <c r="CH165" s="51">
        <f t="shared" si="303"/>
        <v>0</v>
      </c>
      <c r="CI165" s="51">
        <f t="shared" si="304"/>
        <v>0</v>
      </c>
      <c r="CJ165" s="51">
        <f t="shared" si="305"/>
        <v>0</v>
      </c>
      <c r="CK165" s="51">
        <f t="shared" si="306"/>
        <v>0</v>
      </c>
      <c r="CL165" s="18"/>
      <c r="CM165" s="100">
        <f>'[20]Assset Transfers Adjustments'!Q85</f>
        <v>0</v>
      </c>
      <c r="CN165" s="100">
        <f>'[20]Assset Transfers Adjustments'!R85</f>
        <v>0</v>
      </c>
      <c r="CO165" s="100">
        <f>'[20]Assset Transfers Adjustments'!S85</f>
        <v>0</v>
      </c>
      <c r="CP165" s="100">
        <f>'[20]Assset Transfers Adjustments'!T85</f>
        <v>0</v>
      </c>
      <c r="CQ165" s="100">
        <f>'[20]Assset Transfers Adjustments'!U85</f>
        <v>0</v>
      </c>
      <c r="CR165" s="100">
        <f>'[20]Assset Transfers Adjustments'!V85</f>
        <v>0</v>
      </c>
      <c r="CS165" s="17">
        <v>0</v>
      </c>
      <c r="CT165" s="17">
        <v>0</v>
      </c>
      <c r="CU165" s="17">
        <v>0</v>
      </c>
      <c r="CV165" s="17">
        <v>0</v>
      </c>
      <c r="CW165" s="17">
        <v>0</v>
      </c>
      <c r="CX165" s="17">
        <v>0</v>
      </c>
      <c r="CY165" s="18">
        <v>0</v>
      </c>
      <c r="CZ165" s="18">
        <v>0</v>
      </c>
      <c r="DA165" s="18">
        <v>0</v>
      </c>
      <c r="DB165" s="18">
        <v>0</v>
      </c>
      <c r="DC165" s="18">
        <v>0</v>
      </c>
      <c r="DD165" s="18">
        <v>0</v>
      </c>
      <c r="DE165" s="18">
        <v>0</v>
      </c>
      <c r="DF165" s="18">
        <v>0</v>
      </c>
      <c r="DG165" s="18">
        <v>0</v>
      </c>
      <c r="DH165" s="18">
        <v>0</v>
      </c>
      <c r="DI165" s="18">
        <v>0</v>
      </c>
      <c r="DJ165" s="18">
        <v>0</v>
      </c>
      <c r="DK165" s="18">
        <v>0</v>
      </c>
      <c r="DL165" s="18">
        <v>0</v>
      </c>
      <c r="DM165" s="18">
        <v>0</v>
      </c>
      <c r="DN165" s="18"/>
    </row>
    <row r="166" spans="1:118">
      <c r="A166" s="86">
        <v>39000</v>
      </c>
      <c r="B166" s="26" t="s">
        <v>10</v>
      </c>
      <c r="C166" s="51">
        <f t="shared" si="215"/>
        <v>8627518.9842080697</v>
      </c>
      <c r="D166" s="51">
        <f t="shared" si="216"/>
        <v>9181838.437586356</v>
      </c>
      <c r="E166" s="100">
        <f>'[20]Asset End Balances'!P86</f>
        <v>8439654.1500000004</v>
      </c>
      <c r="F166" s="51">
        <f t="shared" si="217"/>
        <v>8467506.3000000007</v>
      </c>
      <c r="G166" s="51">
        <f t="shared" si="218"/>
        <v>8560610.8600000013</v>
      </c>
      <c r="H166" s="51">
        <f t="shared" si="219"/>
        <v>8580114.1500000004</v>
      </c>
      <c r="I166" s="51">
        <f t="shared" si="220"/>
        <v>8580114.1500000004</v>
      </c>
      <c r="J166" s="51">
        <f t="shared" si="221"/>
        <v>8580114.1500000004</v>
      </c>
      <c r="K166" s="51">
        <f t="shared" si="222"/>
        <v>8580114.1500000004</v>
      </c>
      <c r="L166" s="51">
        <f t="shared" si="223"/>
        <v>8626114.1816183515</v>
      </c>
      <c r="M166" s="51">
        <f t="shared" si="224"/>
        <v>8671150.5302757341</v>
      </c>
      <c r="N166" s="51">
        <f t="shared" si="225"/>
        <v>8716112.4601395559</v>
      </c>
      <c r="O166" s="51">
        <f t="shared" si="226"/>
        <v>8754169.904517632</v>
      </c>
      <c r="P166" s="51">
        <f t="shared" si="227"/>
        <v>8781763.5271380413</v>
      </c>
      <c r="Q166" s="51">
        <f t="shared" si="228"/>
        <v>8820208.2810155917</v>
      </c>
      <c r="R166" s="51">
        <f t="shared" si="229"/>
        <v>8861617.6388510615</v>
      </c>
      <c r="S166" s="51">
        <f t="shared" si="230"/>
        <v>8904024.5179742184</v>
      </c>
      <c r="T166" s="51">
        <f t="shared" si="231"/>
        <v>8949386.813298339</v>
      </c>
      <c r="U166" s="51">
        <f t="shared" si="232"/>
        <v>8992661.4207525533</v>
      </c>
      <c r="V166" s="51">
        <f t="shared" si="233"/>
        <v>9034211.7045036815</v>
      </c>
      <c r="W166" s="51">
        <f t="shared" si="234"/>
        <v>9074439.3779670224</v>
      </c>
      <c r="X166" s="51">
        <f t="shared" si="235"/>
        <v>9114742.4838089105</v>
      </c>
      <c r="Y166" s="51">
        <f t="shared" si="236"/>
        <v>9155669.8263815548</v>
      </c>
      <c r="Z166" s="51">
        <f t="shared" si="237"/>
        <v>9195716.994161617</v>
      </c>
      <c r="AA166" s="51">
        <f t="shared" si="238"/>
        <v>9234412.7810404971</v>
      </c>
      <c r="AB166" s="51">
        <f t="shared" si="239"/>
        <v>9270877.613831643</v>
      </c>
      <c r="AC166" s="51">
        <f t="shared" si="240"/>
        <v>9306811.2722804528</v>
      </c>
      <c r="AD166" s="51">
        <f t="shared" si="241"/>
        <v>9325659.8555472195</v>
      </c>
      <c r="AE166" s="51">
        <f t="shared" si="242"/>
        <v>9344484.6646457762</v>
      </c>
      <c r="AF166" s="51">
        <f t="shared" si="242"/>
        <v>9364824.8804033585</v>
      </c>
      <c r="AH166" s="100">
        <f>[20]Additions!Q86</f>
        <v>27852.15</v>
      </c>
      <c r="AI166" s="100">
        <f>[20]Additions!R86</f>
        <v>93104.56</v>
      </c>
      <c r="AJ166" s="100">
        <f>[20]Additions!S86</f>
        <v>19503.29</v>
      </c>
      <c r="AK166" s="100">
        <f>[20]Additions!T86</f>
        <v>0</v>
      </c>
      <c r="AL166" s="100">
        <f>[20]Additions!U86</f>
        <v>0</v>
      </c>
      <c r="AM166" s="100">
        <f>[20]Additions!V86</f>
        <v>0</v>
      </c>
      <c r="AN166" s="93">
        <f>SUM($AH166:$AM166)/SUM($AH$193:$AM$193)*'Capital Spending'!J$12*$AN$1</f>
        <v>46000.031618351575</v>
      </c>
      <c r="AO166" s="93">
        <f>SUM($AH166:$AM166)/SUM($AH$193:$AM$193)*'Capital Spending'!K$12*$AN$1</f>
        <v>45036.348657383161</v>
      </c>
      <c r="AP166" s="93">
        <f>SUM($AH166:$AM166)/SUM($AH$193:$AM$193)*'Capital Spending'!L$12*$AN$1</f>
        <v>44961.929863822428</v>
      </c>
      <c r="AQ166" s="93">
        <f>SUM($AH166:$AM166)/SUM($AH$193:$AM$193)*'Capital Spending'!M$12*$AN$1</f>
        <v>38057.444378076514</v>
      </c>
      <c r="AR166" s="93">
        <f>SUM($AH166:$AM166)/SUM($AH$193:$AM$193)*'Capital Spending'!N$12*$AN$1</f>
        <v>27593.6226204089</v>
      </c>
      <c r="AS166" s="93">
        <f>SUM($AH166:$AM166)/SUM($AH$193:$AM$193)*'Capital Spending'!O$12*$AN$1</f>
        <v>38444.753877551142</v>
      </c>
      <c r="AT166" s="93">
        <f>SUM($AH166:$AM166)/SUM($AH$193:$AM$193)*'Capital Spending'!P$12*$AN$1</f>
        <v>41409.357835470699</v>
      </c>
      <c r="AU166" s="93">
        <f>SUM($AH166:$AM166)/SUM($AH$193:$AM$193)*'Capital Spending'!Q$12*$AN$1</f>
        <v>42406.879123157742</v>
      </c>
      <c r="AV166" s="93">
        <f>SUM($AH166:$AM166)/SUM($AH$193:$AM$193)*'Capital Spending'!R$12*$AN$1</f>
        <v>45362.295324120641</v>
      </c>
      <c r="AW166" s="93">
        <f>SUM($AH166:$AM166)/SUM($AH$193:$AM$193)*'Capital Spending'!S$12*$AN$1</f>
        <v>43274.60745421359</v>
      </c>
      <c r="AX166" s="93">
        <f>SUM($AH166:$AM166)/SUM($AH$193:$AM$193)*'Capital Spending'!T$12*$AN$1</f>
        <v>41550.283751127543</v>
      </c>
      <c r="AY166" s="93">
        <f>SUM($AH166:$AM166)/SUM($AH$193:$AM$193)*'Capital Spending'!U$12*$AN$1</f>
        <v>40227.673463341518</v>
      </c>
      <c r="AZ166" s="93">
        <f>SUM($AH166:$AM166)/SUM($AH$193:$AM$193)*'Capital Spending'!V$12*$AN$1</f>
        <v>40303.105841888158</v>
      </c>
      <c r="BA166" s="93">
        <f>SUM($AH166:$AM166)/SUM($AH$193:$AM$193)*'Capital Spending'!W$12*$AN$1</f>
        <v>40927.342572643858</v>
      </c>
      <c r="BB166" s="93">
        <f>SUM($AH166:$AM166)/SUM($AH$193:$AM$193)*'Capital Spending'!X$12*$AN$1</f>
        <v>40047.167780062533</v>
      </c>
      <c r="BC166" s="93">
        <f>SUM($AH166:$AM166)/SUM($AH$193:$AM$193)*'Capital Spending'!Y$12*$AN$1</f>
        <v>38695.786878879997</v>
      </c>
      <c r="BD166" s="93">
        <f>SUM($AH166:$AM166)/SUM($AH$193:$AM$193)*'Capital Spending'!Z$12*$AN$1</f>
        <v>36464.832791146189</v>
      </c>
      <c r="BE166" s="93">
        <f>SUM($AH166:$AM166)/SUM($AH$193:$AM$193)*'Capital Spending'!AA$12*$AN$1</f>
        <v>35933.658448810529</v>
      </c>
      <c r="BF166" s="93">
        <f>SUM($AH166:$AM166)/SUM($AH$193:$AM$193)*'Capital Spending'!AB$12*$AN$1</f>
        <v>18848.583266767077</v>
      </c>
      <c r="BG166" s="93">
        <f>SUM($AH166:$AM166)/SUM($AH$193:$AM$193)*'Capital Spending'!AC$12*$AN$1</f>
        <v>18824.809098557125</v>
      </c>
      <c r="BH166" s="93">
        <f>SUM($AH166:$AM166)/SUM($AH$193:$AM$193)*'Capital Spending'!AD$12*$AN$1</f>
        <v>20340.215757582082</v>
      </c>
      <c r="BI166" s="18"/>
      <c r="BJ166" s="101">
        <f t="shared" si="264"/>
        <v>0</v>
      </c>
      <c r="BK166" s="100">
        <f>'[20]Asset Retirements'!Q86</f>
        <v>0</v>
      </c>
      <c r="BL166" s="100">
        <f>'[20]Asset Retirements'!R86</f>
        <v>0</v>
      </c>
      <c r="BM166" s="100">
        <f>'[20]Asset Retirements'!S86</f>
        <v>0</v>
      </c>
      <c r="BN166" s="100">
        <f>'[20]Asset Retirements'!T86</f>
        <v>0</v>
      </c>
      <c r="BO166" s="100">
        <f>'[20]Asset Retirements'!U86</f>
        <v>0</v>
      </c>
      <c r="BP166" s="100">
        <f>'[20]Asset Retirements'!V86</f>
        <v>0</v>
      </c>
      <c r="BQ166" s="51">
        <f t="shared" si="243"/>
        <v>0</v>
      </c>
      <c r="BR166" s="51">
        <f t="shared" si="287"/>
        <v>0</v>
      </c>
      <c r="BS166" s="51">
        <f t="shared" si="288"/>
        <v>0</v>
      </c>
      <c r="BT166" s="51">
        <f t="shared" si="289"/>
        <v>0</v>
      </c>
      <c r="BU166" s="51">
        <f t="shared" si="290"/>
        <v>0</v>
      </c>
      <c r="BV166" s="51">
        <f t="shared" si="291"/>
        <v>0</v>
      </c>
      <c r="BW166" s="51">
        <f t="shared" si="292"/>
        <v>0</v>
      </c>
      <c r="BX166" s="51">
        <f t="shared" si="293"/>
        <v>0</v>
      </c>
      <c r="BY166" s="51">
        <f t="shared" si="294"/>
        <v>0</v>
      </c>
      <c r="BZ166" s="51">
        <f t="shared" si="295"/>
        <v>0</v>
      </c>
      <c r="CA166" s="51">
        <f t="shared" si="296"/>
        <v>0</v>
      </c>
      <c r="CB166" s="51">
        <f t="shared" si="297"/>
        <v>0</v>
      </c>
      <c r="CC166" s="51">
        <f t="shared" si="298"/>
        <v>0</v>
      </c>
      <c r="CD166" s="51">
        <f t="shared" si="299"/>
        <v>0</v>
      </c>
      <c r="CE166" s="51">
        <f t="shared" si="300"/>
        <v>0</v>
      </c>
      <c r="CF166" s="51">
        <f t="shared" si="301"/>
        <v>0</v>
      </c>
      <c r="CG166" s="51">
        <f t="shared" si="302"/>
        <v>0</v>
      </c>
      <c r="CH166" s="51">
        <f t="shared" si="303"/>
        <v>0</v>
      </c>
      <c r="CI166" s="51">
        <f t="shared" si="304"/>
        <v>0</v>
      </c>
      <c r="CJ166" s="51">
        <f t="shared" si="305"/>
        <v>0</v>
      </c>
      <c r="CK166" s="51">
        <f t="shared" si="306"/>
        <v>0</v>
      </c>
      <c r="CL166" s="18"/>
      <c r="CM166" s="100">
        <f>'[20]Assset Transfers Adjustments'!Q86</f>
        <v>0</v>
      </c>
      <c r="CN166" s="100">
        <f>'[20]Assset Transfers Adjustments'!R86</f>
        <v>0</v>
      </c>
      <c r="CO166" s="100">
        <f>'[20]Assset Transfers Adjustments'!S86</f>
        <v>0</v>
      </c>
      <c r="CP166" s="100">
        <f>'[20]Assset Transfers Adjustments'!T86</f>
        <v>0</v>
      </c>
      <c r="CQ166" s="100">
        <f>'[20]Assset Transfers Adjustments'!U86</f>
        <v>0</v>
      </c>
      <c r="CR166" s="100">
        <f>'[20]Assset Transfers Adjustments'!V86</f>
        <v>0</v>
      </c>
      <c r="CS166" s="17">
        <v>0</v>
      </c>
      <c r="CT166" s="17">
        <v>0</v>
      </c>
      <c r="CU166" s="17">
        <v>0</v>
      </c>
      <c r="CV166" s="17">
        <v>0</v>
      </c>
      <c r="CW166" s="17">
        <v>0</v>
      </c>
      <c r="CX166" s="17">
        <v>0</v>
      </c>
      <c r="CY166" s="18">
        <v>0</v>
      </c>
      <c r="CZ166" s="18">
        <v>0</v>
      </c>
      <c r="DA166" s="18">
        <v>0</v>
      </c>
      <c r="DB166" s="18">
        <v>0</v>
      </c>
      <c r="DC166" s="18">
        <v>0</v>
      </c>
      <c r="DD166" s="18">
        <v>0</v>
      </c>
      <c r="DE166" s="18">
        <v>0</v>
      </c>
      <c r="DF166" s="18">
        <v>0</v>
      </c>
      <c r="DG166" s="18">
        <v>0</v>
      </c>
      <c r="DH166" s="18">
        <v>0</v>
      </c>
      <c r="DI166" s="18">
        <v>0</v>
      </c>
      <c r="DJ166" s="18">
        <v>0</v>
      </c>
      <c r="DK166" s="18">
        <v>0</v>
      </c>
      <c r="DL166" s="18">
        <v>0</v>
      </c>
      <c r="DM166" s="18">
        <v>0</v>
      </c>
      <c r="DN166" s="18"/>
    </row>
    <row r="167" spans="1:118">
      <c r="A167" s="86">
        <v>39002</v>
      </c>
      <c r="B167" s="26" t="s">
        <v>105</v>
      </c>
      <c r="C167" s="51">
        <f t="shared" si="215"/>
        <v>173114.85000000003</v>
      </c>
      <c r="D167" s="51">
        <f t="shared" si="216"/>
        <v>173114.85000000003</v>
      </c>
      <c r="E167" s="100">
        <f>'[20]Asset End Balances'!P87</f>
        <v>173114.85</v>
      </c>
      <c r="F167" s="51">
        <f t="shared" si="217"/>
        <v>173114.85</v>
      </c>
      <c r="G167" s="51">
        <f t="shared" si="218"/>
        <v>173114.85</v>
      </c>
      <c r="H167" s="51">
        <f t="shared" si="219"/>
        <v>173114.85</v>
      </c>
      <c r="I167" s="51">
        <f t="shared" si="220"/>
        <v>173114.85</v>
      </c>
      <c r="J167" s="51">
        <f t="shared" si="221"/>
        <v>173114.85</v>
      </c>
      <c r="K167" s="51">
        <f t="shared" si="222"/>
        <v>173114.85</v>
      </c>
      <c r="L167" s="51">
        <f t="shared" si="223"/>
        <v>173114.85</v>
      </c>
      <c r="M167" s="51">
        <f t="shared" si="224"/>
        <v>173114.85</v>
      </c>
      <c r="N167" s="51">
        <f t="shared" si="225"/>
        <v>173114.85</v>
      </c>
      <c r="O167" s="51">
        <f t="shared" si="226"/>
        <v>173114.85</v>
      </c>
      <c r="P167" s="51">
        <f t="shared" si="227"/>
        <v>173114.85</v>
      </c>
      <c r="Q167" s="51">
        <f t="shared" si="228"/>
        <v>173114.85</v>
      </c>
      <c r="R167" s="51">
        <f t="shared" si="229"/>
        <v>173114.85</v>
      </c>
      <c r="S167" s="51">
        <f t="shared" si="230"/>
        <v>173114.85</v>
      </c>
      <c r="T167" s="51">
        <f t="shared" si="231"/>
        <v>173114.85</v>
      </c>
      <c r="U167" s="51">
        <f t="shared" si="232"/>
        <v>173114.85</v>
      </c>
      <c r="V167" s="51">
        <f t="shared" si="233"/>
        <v>173114.85</v>
      </c>
      <c r="W167" s="51">
        <f t="shared" si="234"/>
        <v>173114.85</v>
      </c>
      <c r="X167" s="51">
        <f t="shared" si="235"/>
        <v>173114.85</v>
      </c>
      <c r="Y167" s="51">
        <f t="shared" si="236"/>
        <v>173114.85</v>
      </c>
      <c r="Z167" s="51">
        <f t="shared" si="237"/>
        <v>173114.85</v>
      </c>
      <c r="AA167" s="51">
        <f t="shared" si="238"/>
        <v>173114.85</v>
      </c>
      <c r="AB167" s="51">
        <f t="shared" si="239"/>
        <v>173114.85</v>
      </c>
      <c r="AC167" s="51">
        <f t="shared" si="240"/>
        <v>173114.85</v>
      </c>
      <c r="AD167" s="51">
        <f t="shared" si="241"/>
        <v>173114.85</v>
      </c>
      <c r="AE167" s="51">
        <f t="shared" si="242"/>
        <v>173114.85</v>
      </c>
      <c r="AF167" s="51">
        <f t="shared" si="242"/>
        <v>173114.85</v>
      </c>
      <c r="AH167" s="100">
        <f>[20]Additions!Q87</f>
        <v>0</v>
      </c>
      <c r="AI167" s="100">
        <f>[20]Additions!R87</f>
        <v>0</v>
      </c>
      <c r="AJ167" s="100">
        <f>[20]Additions!S87</f>
        <v>0</v>
      </c>
      <c r="AK167" s="100">
        <f>[20]Additions!T87</f>
        <v>0</v>
      </c>
      <c r="AL167" s="100">
        <f>[20]Additions!U87</f>
        <v>0</v>
      </c>
      <c r="AM167" s="100">
        <f>[20]Additions!V87</f>
        <v>0</v>
      </c>
      <c r="AN167" s="93">
        <f>SUM($AH167:$AM167)/SUM($AH$193:$AM$193)*'Capital Spending'!J$12*$AN$1</f>
        <v>0</v>
      </c>
      <c r="AO167" s="93">
        <f>SUM($AH167:$AM167)/SUM($AH$193:$AM$193)*'Capital Spending'!K$12*$AN$1</f>
        <v>0</v>
      </c>
      <c r="AP167" s="93">
        <f>SUM($AH167:$AM167)/SUM($AH$193:$AM$193)*'Capital Spending'!L$12*$AN$1</f>
        <v>0</v>
      </c>
      <c r="AQ167" s="93">
        <f>SUM($AH167:$AM167)/SUM($AH$193:$AM$193)*'Capital Spending'!M$12*$AN$1</f>
        <v>0</v>
      </c>
      <c r="AR167" s="93">
        <f>SUM($AH167:$AM167)/SUM($AH$193:$AM$193)*'Capital Spending'!N$12*$AN$1</f>
        <v>0</v>
      </c>
      <c r="AS167" s="93">
        <f>SUM($AH167:$AM167)/SUM($AH$193:$AM$193)*'Capital Spending'!O$12*$AN$1</f>
        <v>0</v>
      </c>
      <c r="AT167" s="93">
        <f>SUM($AH167:$AM167)/SUM($AH$193:$AM$193)*'Capital Spending'!P$12*$AN$1</f>
        <v>0</v>
      </c>
      <c r="AU167" s="93">
        <f>SUM($AH167:$AM167)/SUM($AH$193:$AM$193)*'Capital Spending'!Q$12*$AN$1</f>
        <v>0</v>
      </c>
      <c r="AV167" s="93">
        <f>SUM($AH167:$AM167)/SUM($AH$193:$AM$193)*'Capital Spending'!R$12*$AN$1</f>
        <v>0</v>
      </c>
      <c r="AW167" s="93">
        <f>SUM($AH167:$AM167)/SUM($AH$193:$AM$193)*'Capital Spending'!S$12*$AN$1</f>
        <v>0</v>
      </c>
      <c r="AX167" s="93">
        <f>SUM($AH167:$AM167)/SUM($AH$193:$AM$193)*'Capital Spending'!T$12*$AN$1</f>
        <v>0</v>
      </c>
      <c r="AY167" s="93">
        <f>SUM($AH167:$AM167)/SUM($AH$193:$AM$193)*'Capital Spending'!U$12*$AN$1</f>
        <v>0</v>
      </c>
      <c r="AZ167" s="93">
        <f>SUM($AH167:$AM167)/SUM($AH$193:$AM$193)*'Capital Spending'!V$12*$AN$1</f>
        <v>0</v>
      </c>
      <c r="BA167" s="93">
        <f>SUM($AH167:$AM167)/SUM($AH$193:$AM$193)*'Capital Spending'!W$12*$AN$1</f>
        <v>0</v>
      </c>
      <c r="BB167" s="93">
        <f>SUM($AH167:$AM167)/SUM($AH$193:$AM$193)*'Capital Spending'!X$12*$AN$1</f>
        <v>0</v>
      </c>
      <c r="BC167" s="93">
        <f>SUM($AH167:$AM167)/SUM($AH$193:$AM$193)*'Capital Spending'!Y$12*$AN$1</f>
        <v>0</v>
      </c>
      <c r="BD167" s="93">
        <f>SUM($AH167:$AM167)/SUM($AH$193:$AM$193)*'Capital Spending'!Z$12*$AN$1</f>
        <v>0</v>
      </c>
      <c r="BE167" s="93">
        <f>SUM($AH167:$AM167)/SUM($AH$193:$AM$193)*'Capital Spending'!AA$12*$AN$1</f>
        <v>0</v>
      </c>
      <c r="BF167" s="93">
        <f>SUM($AH167:$AM167)/SUM($AH$193:$AM$193)*'Capital Spending'!AB$12*$AN$1</f>
        <v>0</v>
      </c>
      <c r="BG167" s="93">
        <f>SUM($AH167:$AM167)/SUM($AH$193:$AM$193)*'Capital Spending'!AC$12*$AN$1</f>
        <v>0</v>
      </c>
      <c r="BH167" s="93">
        <f>SUM($AH167:$AM167)/SUM($AH$193:$AM$193)*'Capital Spending'!AD$12*$AN$1</f>
        <v>0</v>
      </c>
      <c r="BI167" s="18"/>
      <c r="BJ167" s="101">
        <f t="shared" si="264"/>
        <v>0</v>
      </c>
      <c r="BK167" s="100">
        <f>'[20]Asset Retirements'!Q87</f>
        <v>0</v>
      </c>
      <c r="BL167" s="100">
        <f>'[20]Asset Retirements'!R87</f>
        <v>0</v>
      </c>
      <c r="BM167" s="100">
        <f>'[20]Asset Retirements'!S87</f>
        <v>0</v>
      </c>
      <c r="BN167" s="100">
        <f>'[20]Asset Retirements'!T87</f>
        <v>0</v>
      </c>
      <c r="BO167" s="100">
        <f>'[20]Asset Retirements'!U87</f>
        <v>0</v>
      </c>
      <c r="BP167" s="100">
        <f>'[20]Asset Retirements'!V87</f>
        <v>0</v>
      </c>
      <c r="BQ167" s="51">
        <f t="shared" si="243"/>
        <v>0</v>
      </c>
      <c r="BR167" s="51">
        <f t="shared" si="287"/>
        <v>0</v>
      </c>
      <c r="BS167" s="51">
        <f t="shared" si="288"/>
        <v>0</v>
      </c>
      <c r="BT167" s="51">
        <f t="shared" si="289"/>
        <v>0</v>
      </c>
      <c r="BU167" s="51">
        <f t="shared" si="290"/>
        <v>0</v>
      </c>
      <c r="BV167" s="51">
        <f t="shared" si="291"/>
        <v>0</v>
      </c>
      <c r="BW167" s="51">
        <f t="shared" si="292"/>
        <v>0</v>
      </c>
      <c r="BX167" s="51">
        <f t="shared" si="293"/>
        <v>0</v>
      </c>
      <c r="BY167" s="51">
        <f t="shared" si="294"/>
        <v>0</v>
      </c>
      <c r="BZ167" s="51">
        <f t="shared" si="295"/>
        <v>0</v>
      </c>
      <c r="CA167" s="51">
        <f t="shared" si="296"/>
        <v>0</v>
      </c>
      <c r="CB167" s="51">
        <f t="shared" si="297"/>
        <v>0</v>
      </c>
      <c r="CC167" s="51">
        <f t="shared" si="298"/>
        <v>0</v>
      </c>
      <c r="CD167" s="51">
        <f t="shared" si="299"/>
        <v>0</v>
      </c>
      <c r="CE167" s="51">
        <f t="shared" si="300"/>
        <v>0</v>
      </c>
      <c r="CF167" s="51">
        <f t="shared" si="301"/>
        <v>0</v>
      </c>
      <c r="CG167" s="51">
        <f t="shared" si="302"/>
        <v>0</v>
      </c>
      <c r="CH167" s="51">
        <f t="shared" si="303"/>
        <v>0</v>
      </c>
      <c r="CI167" s="51">
        <f t="shared" si="304"/>
        <v>0</v>
      </c>
      <c r="CJ167" s="51">
        <f t="shared" si="305"/>
        <v>0</v>
      </c>
      <c r="CK167" s="51">
        <f t="shared" si="306"/>
        <v>0</v>
      </c>
      <c r="CL167" s="18"/>
      <c r="CM167" s="100">
        <f>'[20]Assset Transfers Adjustments'!Q87</f>
        <v>0</v>
      </c>
      <c r="CN167" s="100">
        <f>'[20]Assset Transfers Adjustments'!R87</f>
        <v>0</v>
      </c>
      <c r="CO167" s="100">
        <f>'[20]Assset Transfers Adjustments'!S87</f>
        <v>0</v>
      </c>
      <c r="CP167" s="100">
        <f>'[20]Assset Transfers Adjustments'!T87</f>
        <v>0</v>
      </c>
      <c r="CQ167" s="100">
        <f>'[20]Assset Transfers Adjustments'!U87</f>
        <v>0</v>
      </c>
      <c r="CR167" s="100">
        <f>'[20]Assset Transfers Adjustments'!V87</f>
        <v>0</v>
      </c>
      <c r="CS167" s="17">
        <v>0</v>
      </c>
      <c r="CT167" s="17">
        <v>0</v>
      </c>
      <c r="CU167" s="17">
        <v>0</v>
      </c>
      <c r="CV167" s="17">
        <v>0</v>
      </c>
      <c r="CW167" s="17">
        <v>0</v>
      </c>
      <c r="CX167" s="17">
        <v>0</v>
      </c>
      <c r="CY167" s="18">
        <v>0</v>
      </c>
      <c r="CZ167" s="18">
        <v>0</v>
      </c>
      <c r="DA167" s="18">
        <v>0</v>
      </c>
      <c r="DB167" s="18">
        <v>0</v>
      </c>
      <c r="DC167" s="18">
        <v>0</v>
      </c>
      <c r="DD167" s="18">
        <v>0</v>
      </c>
      <c r="DE167" s="18">
        <v>0</v>
      </c>
      <c r="DF167" s="18">
        <v>0</v>
      </c>
      <c r="DG167" s="18">
        <v>0</v>
      </c>
      <c r="DH167" s="18">
        <v>0</v>
      </c>
      <c r="DI167" s="18">
        <v>0</v>
      </c>
      <c r="DJ167" s="18">
        <v>0</v>
      </c>
      <c r="DK167" s="18">
        <v>0</v>
      </c>
      <c r="DL167" s="18">
        <v>0</v>
      </c>
      <c r="DM167" s="18">
        <v>0</v>
      </c>
      <c r="DN167" s="18"/>
    </row>
    <row r="168" spans="1:118">
      <c r="A168" s="86">
        <v>39003</v>
      </c>
      <c r="B168" s="26" t="s">
        <v>62</v>
      </c>
      <c r="C168" s="51">
        <f t="shared" si="215"/>
        <v>709199.17999999982</v>
      </c>
      <c r="D168" s="51">
        <f t="shared" si="216"/>
        <v>709199.17999999982</v>
      </c>
      <c r="E168" s="100">
        <f>'[20]Asset End Balances'!P88</f>
        <v>709199.18</v>
      </c>
      <c r="F168" s="51">
        <f t="shared" si="217"/>
        <v>709199.18</v>
      </c>
      <c r="G168" s="51">
        <f t="shared" si="218"/>
        <v>709199.18</v>
      </c>
      <c r="H168" s="51">
        <f t="shared" si="219"/>
        <v>709199.18</v>
      </c>
      <c r="I168" s="51">
        <f t="shared" si="220"/>
        <v>709199.18</v>
      </c>
      <c r="J168" s="51">
        <f t="shared" si="221"/>
        <v>709199.18</v>
      </c>
      <c r="K168" s="51">
        <f t="shared" si="222"/>
        <v>709199.18</v>
      </c>
      <c r="L168" s="51">
        <f t="shared" si="223"/>
        <v>709199.18</v>
      </c>
      <c r="M168" s="51">
        <f t="shared" si="224"/>
        <v>709199.18</v>
      </c>
      <c r="N168" s="51">
        <f t="shared" si="225"/>
        <v>709199.18</v>
      </c>
      <c r="O168" s="51">
        <f t="shared" si="226"/>
        <v>709199.18</v>
      </c>
      <c r="P168" s="51">
        <f t="shared" si="227"/>
        <v>709199.18</v>
      </c>
      <c r="Q168" s="51">
        <f t="shared" si="228"/>
        <v>709199.18</v>
      </c>
      <c r="R168" s="51">
        <f t="shared" si="229"/>
        <v>709199.18</v>
      </c>
      <c r="S168" s="51">
        <f t="shared" si="230"/>
        <v>709199.18</v>
      </c>
      <c r="T168" s="51">
        <f t="shared" si="231"/>
        <v>709199.18</v>
      </c>
      <c r="U168" s="51">
        <f t="shared" si="232"/>
        <v>709199.18</v>
      </c>
      <c r="V168" s="51">
        <f t="shared" si="233"/>
        <v>709199.18</v>
      </c>
      <c r="W168" s="51">
        <f t="shared" si="234"/>
        <v>709199.18</v>
      </c>
      <c r="X168" s="51">
        <f t="shared" si="235"/>
        <v>709199.18</v>
      </c>
      <c r="Y168" s="51">
        <f t="shared" si="236"/>
        <v>709199.18</v>
      </c>
      <c r="Z168" s="51">
        <f t="shared" si="237"/>
        <v>709199.18</v>
      </c>
      <c r="AA168" s="51">
        <f t="shared" si="238"/>
        <v>709199.18</v>
      </c>
      <c r="AB168" s="51">
        <f t="shared" si="239"/>
        <v>709199.18</v>
      </c>
      <c r="AC168" s="51">
        <f t="shared" si="240"/>
        <v>709199.18</v>
      </c>
      <c r="AD168" s="51">
        <f t="shared" si="241"/>
        <v>709199.18</v>
      </c>
      <c r="AE168" s="51">
        <f t="shared" si="242"/>
        <v>709199.18</v>
      </c>
      <c r="AF168" s="51">
        <f t="shared" si="242"/>
        <v>709199.18</v>
      </c>
      <c r="AH168" s="100">
        <f>[20]Additions!Q88</f>
        <v>0</v>
      </c>
      <c r="AI168" s="100">
        <f>[20]Additions!R88</f>
        <v>0</v>
      </c>
      <c r="AJ168" s="100">
        <f>[20]Additions!S88</f>
        <v>0</v>
      </c>
      <c r="AK168" s="100">
        <f>[20]Additions!T88</f>
        <v>0</v>
      </c>
      <c r="AL168" s="100">
        <f>[20]Additions!U88</f>
        <v>0</v>
      </c>
      <c r="AM168" s="100">
        <f>[20]Additions!V88</f>
        <v>0</v>
      </c>
      <c r="AN168" s="93">
        <f>SUM($AH168:$AM168)/SUM($AH$193:$AM$193)*'Capital Spending'!J$12*$AN$1</f>
        <v>0</v>
      </c>
      <c r="AO168" s="93">
        <f>SUM($AH168:$AM168)/SUM($AH$193:$AM$193)*'Capital Spending'!K$12*$AN$1</f>
        <v>0</v>
      </c>
      <c r="AP168" s="93">
        <f>SUM($AH168:$AM168)/SUM($AH$193:$AM$193)*'Capital Spending'!L$12*$AN$1</f>
        <v>0</v>
      </c>
      <c r="AQ168" s="93">
        <f>SUM($AH168:$AM168)/SUM($AH$193:$AM$193)*'Capital Spending'!M$12*$AN$1</f>
        <v>0</v>
      </c>
      <c r="AR168" s="93">
        <f>SUM($AH168:$AM168)/SUM($AH$193:$AM$193)*'Capital Spending'!N$12*$AN$1</f>
        <v>0</v>
      </c>
      <c r="AS168" s="93">
        <f>SUM($AH168:$AM168)/SUM($AH$193:$AM$193)*'Capital Spending'!O$12*$AN$1</f>
        <v>0</v>
      </c>
      <c r="AT168" s="93">
        <f>SUM($AH168:$AM168)/SUM($AH$193:$AM$193)*'Capital Spending'!P$12*$AN$1</f>
        <v>0</v>
      </c>
      <c r="AU168" s="93">
        <f>SUM($AH168:$AM168)/SUM($AH$193:$AM$193)*'Capital Spending'!Q$12*$AN$1</f>
        <v>0</v>
      </c>
      <c r="AV168" s="93">
        <f>SUM($AH168:$AM168)/SUM($AH$193:$AM$193)*'Capital Spending'!R$12*$AN$1</f>
        <v>0</v>
      </c>
      <c r="AW168" s="93">
        <f>SUM($AH168:$AM168)/SUM($AH$193:$AM$193)*'Capital Spending'!S$12*$AN$1</f>
        <v>0</v>
      </c>
      <c r="AX168" s="93">
        <f>SUM($AH168:$AM168)/SUM($AH$193:$AM$193)*'Capital Spending'!T$12*$AN$1</f>
        <v>0</v>
      </c>
      <c r="AY168" s="93">
        <f>SUM($AH168:$AM168)/SUM($AH$193:$AM$193)*'Capital Spending'!U$12*$AN$1</f>
        <v>0</v>
      </c>
      <c r="AZ168" s="93">
        <f>SUM($AH168:$AM168)/SUM($AH$193:$AM$193)*'Capital Spending'!V$12*$AN$1</f>
        <v>0</v>
      </c>
      <c r="BA168" s="93">
        <f>SUM($AH168:$AM168)/SUM($AH$193:$AM$193)*'Capital Spending'!W$12*$AN$1</f>
        <v>0</v>
      </c>
      <c r="BB168" s="93">
        <f>SUM($AH168:$AM168)/SUM($AH$193:$AM$193)*'Capital Spending'!X$12*$AN$1</f>
        <v>0</v>
      </c>
      <c r="BC168" s="93">
        <f>SUM($AH168:$AM168)/SUM($AH$193:$AM$193)*'Capital Spending'!Y$12*$AN$1</f>
        <v>0</v>
      </c>
      <c r="BD168" s="93">
        <f>SUM($AH168:$AM168)/SUM($AH$193:$AM$193)*'Capital Spending'!Z$12*$AN$1</f>
        <v>0</v>
      </c>
      <c r="BE168" s="93">
        <f>SUM($AH168:$AM168)/SUM($AH$193:$AM$193)*'Capital Spending'!AA$12*$AN$1</f>
        <v>0</v>
      </c>
      <c r="BF168" s="93">
        <f>SUM($AH168:$AM168)/SUM($AH$193:$AM$193)*'Capital Spending'!AB$12*$AN$1</f>
        <v>0</v>
      </c>
      <c r="BG168" s="93">
        <f>SUM($AH168:$AM168)/SUM($AH$193:$AM$193)*'Capital Spending'!AC$12*$AN$1</f>
        <v>0</v>
      </c>
      <c r="BH168" s="93">
        <f>SUM($AH168:$AM168)/SUM($AH$193:$AM$193)*'Capital Spending'!AD$12*$AN$1</f>
        <v>0</v>
      </c>
      <c r="BI168" s="18"/>
      <c r="BJ168" s="101">
        <f t="shared" si="264"/>
        <v>0</v>
      </c>
      <c r="BK168" s="100">
        <f>'[20]Asset Retirements'!Q88</f>
        <v>0</v>
      </c>
      <c r="BL168" s="100">
        <f>'[20]Asset Retirements'!R88</f>
        <v>0</v>
      </c>
      <c r="BM168" s="100">
        <f>'[20]Asset Retirements'!S88</f>
        <v>0</v>
      </c>
      <c r="BN168" s="100">
        <f>'[20]Asset Retirements'!T88</f>
        <v>0</v>
      </c>
      <c r="BO168" s="100">
        <f>'[20]Asset Retirements'!U88</f>
        <v>0</v>
      </c>
      <c r="BP168" s="100">
        <f>'[20]Asset Retirements'!V88</f>
        <v>0</v>
      </c>
      <c r="BQ168" s="51">
        <f t="shared" si="243"/>
        <v>0</v>
      </c>
      <c r="BR168" s="51">
        <f t="shared" si="287"/>
        <v>0</v>
      </c>
      <c r="BS168" s="51">
        <f t="shared" si="288"/>
        <v>0</v>
      </c>
      <c r="BT168" s="51">
        <f t="shared" si="289"/>
        <v>0</v>
      </c>
      <c r="BU168" s="51">
        <f t="shared" si="290"/>
        <v>0</v>
      </c>
      <c r="BV168" s="51">
        <f t="shared" si="291"/>
        <v>0</v>
      </c>
      <c r="BW168" s="51">
        <f t="shared" si="292"/>
        <v>0</v>
      </c>
      <c r="BX168" s="51">
        <f t="shared" si="293"/>
        <v>0</v>
      </c>
      <c r="BY168" s="51">
        <f t="shared" si="294"/>
        <v>0</v>
      </c>
      <c r="BZ168" s="51">
        <f t="shared" si="295"/>
        <v>0</v>
      </c>
      <c r="CA168" s="51">
        <f t="shared" si="296"/>
        <v>0</v>
      </c>
      <c r="CB168" s="51">
        <f t="shared" si="297"/>
        <v>0</v>
      </c>
      <c r="CC168" s="51">
        <f t="shared" si="298"/>
        <v>0</v>
      </c>
      <c r="CD168" s="51">
        <f t="shared" si="299"/>
        <v>0</v>
      </c>
      <c r="CE168" s="51">
        <f t="shared" si="300"/>
        <v>0</v>
      </c>
      <c r="CF168" s="51">
        <f t="shared" si="301"/>
        <v>0</v>
      </c>
      <c r="CG168" s="51">
        <f t="shared" si="302"/>
        <v>0</v>
      </c>
      <c r="CH168" s="51">
        <f t="shared" si="303"/>
        <v>0</v>
      </c>
      <c r="CI168" s="51">
        <f t="shared" si="304"/>
        <v>0</v>
      </c>
      <c r="CJ168" s="51">
        <f t="shared" si="305"/>
        <v>0</v>
      </c>
      <c r="CK168" s="51">
        <f t="shared" si="306"/>
        <v>0</v>
      </c>
      <c r="CL168" s="18"/>
      <c r="CM168" s="100">
        <f>'[20]Assset Transfers Adjustments'!Q88</f>
        <v>0</v>
      </c>
      <c r="CN168" s="100">
        <f>'[20]Assset Transfers Adjustments'!R88</f>
        <v>0</v>
      </c>
      <c r="CO168" s="100">
        <f>'[20]Assset Transfers Adjustments'!S88</f>
        <v>0</v>
      </c>
      <c r="CP168" s="100">
        <f>'[20]Assset Transfers Adjustments'!T88</f>
        <v>0</v>
      </c>
      <c r="CQ168" s="100">
        <f>'[20]Assset Transfers Adjustments'!U88</f>
        <v>0</v>
      </c>
      <c r="CR168" s="100">
        <f>'[20]Assset Transfers Adjustments'!V88</f>
        <v>0</v>
      </c>
      <c r="CS168" s="17">
        <v>0</v>
      </c>
      <c r="CT168" s="17">
        <v>0</v>
      </c>
      <c r="CU168" s="17">
        <v>0</v>
      </c>
      <c r="CV168" s="17">
        <v>0</v>
      </c>
      <c r="CW168" s="17">
        <v>0</v>
      </c>
      <c r="CX168" s="17">
        <v>0</v>
      </c>
      <c r="CY168" s="18">
        <v>0</v>
      </c>
      <c r="CZ168" s="18">
        <v>0</v>
      </c>
      <c r="DA168" s="18">
        <v>0</v>
      </c>
      <c r="DB168" s="18">
        <v>0</v>
      </c>
      <c r="DC168" s="18">
        <v>0</v>
      </c>
      <c r="DD168" s="18">
        <v>0</v>
      </c>
      <c r="DE168" s="18">
        <v>0</v>
      </c>
      <c r="DF168" s="18">
        <v>0</v>
      </c>
      <c r="DG168" s="18">
        <v>0</v>
      </c>
      <c r="DH168" s="18">
        <v>0</v>
      </c>
      <c r="DI168" s="18">
        <v>0</v>
      </c>
      <c r="DJ168" s="18">
        <v>0</v>
      </c>
      <c r="DK168" s="18">
        <v>0</v>
      </c>
      <c r="DL168" s="18">
        <v>0</v>
      </c>
      <c r="DM168" s="18">
        <v>0</v>
      </c>
      <c r="DN168" s="18"/>
    </row>
    <row r="169" spans="1:118">
      <c r="A169" s="86">
        <v>39004</v>
      </c>
      <c r="B169" t="s">
        <v>39</v>
      </c>
      <c r="C169" s="51">
        <f t="shared" si="215"/>
        <v>12954.74</v>
      </c>
      <c r="D169" s="51">
        <f t="shared" si="216"/>
        <v>12954.74</v>
      </c>
      <c r="E169" s="100">
        <f>'[20]Asset End Balances'!P89</f>
        <v>12954.74</v>
      </c>
      <c r="F169" s="51">
        <f t="shared" si="217"/>
        <v>12954.74</v>
      </c>
      <c r="G169" s="51">
        <f t="shared" si="218"/>
        <v>12954.74</v>
      </c>
      <c r="H169" s="51">
        <f t="shared" si="219"/>
        <v>12954.74</v>
      </c>
      <c r="I169" s="51">
        <f t="shared" si="220"/>
        <v>12954.74</v>
      </c>
      <c r="J169" s="51">
        <f t="shared" si="221"/>
        <v>12954.74</v>
      </c>
      <c r="K169" s="51">
        <f t="shared" si="222"/>
        <v>12954.74</v>
      </c>
      <c r="L169" s="51">
        <f t="shared" si="223"/>
        <v>12954.74</v>
      </c>
      <c r="M169" s="51">
        <f t="shared" si="224"/>
        <v>12954.74</v>
      </c>
      <c r="N169" s="51">
        <f t="shared" si="225"/>
        <v>12954.74</v>
      </c>
      <c r="O169" s="51">
        <f t="shared" si="226"/>
        <v>12954.74</v>
      </c>
      <c r="P169" s="51">
        <f t="shared" si="227"/>
        <v>12954.74</v>
      </c>
      <c r="Q169" s="51">
        <f t="shared" si="228"/>
        <v>12954.74</v>
      </c>
      <c r="R169" s="51">
        <f t="shared" si="229"/>
        <v>12954.74</v>
      </c>
      <c r="S169" s="51">
        <f t="shared" si="230"/>
        <v>12954.74</v>
      </c>
      <c r="T169" s="51">
        <f t="shared" si="231"/>
        <v>12954.74</v>
      </c>
      <c r="U169" s="51">
        <f t="shared" si="232"/>
        <v>12954.74</v>
      </c>
      <c r="V169" s="51">
        <f t="shared" si="233"/>
        <v>12954.74</v>
      </c>
      <c r="W169" s="51">
        <f t="shared" si="234"/>
        <v>12954.74</v>
      </c>
      <c r="X169" s="51">
        <f t="shared" si="235"/>
        <v>12954.74</v>
      </c>
      <c r="Y169" s="51">
        <f t="shared" si="236"/>
        <v>12954.74</v>
      </c>
      <c r="Z169" s="51">
        <f t="shared" si="237"/>
        <v>12954.74</v>
      </c>
      <c r="AA169" s="51">
        <f t="shared" si="238"/>
        <v>12954.74</v>
      </c>
      <c r="AB169" s="51">
        <f t="shared" si="239"/>
        <v>12954.74</v>
      </c>
      <c r="AC169" s="51">
        <f t="shared" si="240"/>
        <v>12954.74</v>
      </c>
      <c r="AD169" s="51">
        <f t="shared" si="241"/>
        <v>12954.74</v>
      </c>
      <c r="AE169" s="51">
        <f t="shared" si="242"/>
        <v>12954.74</v>
      </c>
      <c r="AF169" s="51">
        <f t="shared" si="242"/>
        <v>12954.74</v>
      </c>
      <c r="AH169" s="100">
        <f>[20]Additions!Q89</f>
        <v>0</v>
      </c>
      <c r="AI169" s="100">
        <f>[20]Additions!R89</f>
        <v>0</v>
      </c>
      <c r="AJ169" s="100">
        <f>[20]Additions!S89</f>
        <v>0</v>
      </c>
      <c r="AK169" s="100">
        <f>[20]Additions!T89</f>
        <v>0</v>
      </c>
      <c r="AL169" s="100">
        <f>[20]Additions!U89</f>
        <v>0</v>
      </c>
      <c r="AM169" s="100">
        <f>[20]Additions!V89</f>
        <v>0</v>
      </c>
      <c r="AN169" s="93">
        <f>SUM($AH169:$AM169)/SUM($AH$193:$AM$193)*'Capital Spending'!J$12*$AN$1</f>
        <v>0</v>
      </c>
      <c r="AO169" s="93">
        <f>SUM($AH169:$AM169)/SUM($AH$193:$AM$193)*'Capital Spending'!K$12*$AN$1</f>
        <v>0</v>
      </c>
      <c r="AP169" s="93">
        <f>SUM($AH169:$AM169)/SUM($AH$193:$AM$193)*'Capital Spending'!L$12*$AN$1</f>
        <v>0</v>
      </c>
      <c r="AQ169" s="93">
        <f>SUM($AH169:$AM169)/SUM($AH$193:$AM$193)*'Capital Spending'!M$12*$AN$1</f>
        <v>0</v>
      </c>
      <c r="AR169" s="93">
        <f>SUM($AH169:$AM169)/SUM($AH$193:$AM$193)*'Capital Spending'!N$12*$AN$1</f>
        <v>0</v>
      </c>
      <c r="AS169" s="93">
        <f>SUM($AH169:$AM169)/SUM($AH$193:$AM$193)*'Capital Spending'!O$12*$AN$1</f>
        <v>0</v>
      </c>
      <c r="AT169" s="93">
        <f>SUM($AH169:$AM169)/SUM($AH$193:$AM$193)*'Capital Spending'!P$12*$AN$1</f>
        <v>0</v>
      </c>
      <c r="AU169" s="93">
        <f>SUM($AH169:$AM169)/SUM($AH$193:$AM$193)*'Capital Spending'!Q$12*$AN$1</f>
        <v>0</v>
      </c>
      <c r="AV169" s="93">
        <f>SUM($AH169:$AM169)/SUM($AH$193:$AM$193)*'Capital Spending'!R$12*$AN$1</f>
        <v>0</v>
      </c>
      <c r="AW169" s="93">
        <f>SUM($AH169:$AM169)/SUM($AH$193:$AM$193)*'Capital Spending'!S$12*$AN$1</f>
        <v>0</v>
      </c>
      <c r="AX169" s="93">
        <f>SUM($AH169:$AM169)/SUM($AH$193:$AM$193)*'Capital Spending'!T$12*$AN$1</f>
        <v>0</v>
      </c>
      <c r="AY169" s="93">
        <f>SUM($AH169:$AM169)/SUM($AH$193:$AM$193)*'Capital Spending'!U$12*$AN$1</f>
        <v>0</v>
      </c>
      <c r="AZ169" s="93">
        <f>SUM($AH169:$AM169)/SUM($AH$193:$AM$193)*'Capital Spending'!V$12*$AN$1</f>
        <v>0</v>
      </c>
      <c r="BA169" s="93">
        <f>SUM($AH169:$AM169)/SUM($AH$193:$AM$193)*'Capital Spending'!W$12*$AN$1</f>
        <v>0</v>
      </c>
      <c r="BB169" s="93">
        <f>SUM($AH169:$AM169)/SUM($AH$193:$AM$193)*'Capital Spending'!X$12*$AN$1</f>
        <v>0</v>
      </c>
      <c r="BC169" s="93">
        <f>SUM($AH169:$AM169)/SUM($AH$193:$AM$193)*'Capital Spending'!Y$12*$AN$1</f>
        <v>0</v>
      </c>
      <c r="BD169" s="93">
        <f>SUM($AH169:$AM169)/SUM($AH$193:$AM$193)*'Capital Spending'!Z$12*$AN$1</f>
        <v>0</v>
      </c>
      <c r="BE169" s="93">
        <f>SUM($AH169:$AM169)/SUM($AH$193:$AM$193)*'Capital Spending'!AA$12*$AN$1</f>
        <v>0</v>
      </c>
      <c r="BF169" s="93">
        <f>SUM($AH169:$AM169)/SUM($AH$193:$AM$193)*'Capital Spending'!AB$12*$AN$1</f>
        <v>0</v>
      </c>
      <c r="BG169" s="93">
        <f>SUM($AH169:$AM169)/SUM($AH$193:$AM$193)*'Capital Spending'!AC$12*$AN$1</f>
        <v>0</v>
      </c>
      <c r="BH169" s="93">
        <f>SUM($AH169:$AM169)/SUM($AH$193:$AM$193)*'Capital Spending'!AD$12*$AN$1</f>
        <v>0</v>
      </c>
      <c r="BI169" s="18"/>
      <c r="BJ169" s="101">
        <f t="shared" si="264"/>
        <v>0</v>
      </c>
      <c r="BK169" s="100">
        <f>'[20]Asset Retirements'!Q89</f>
        <v>0</v>
      </c>
      <c r="BL169" s="100">
        <f>'[20]Asset Retirements'!R89</f>
        <v>0</v>
      </c>
      <c r="BM169" s="100">
        <f>'[20]Asset Retirements'!S89</f>
        <v>0</v>
      </c>
      <c r="BN169" s="100">
        <f>'[20]Asset Retirements'!T89</f>
        <v>0</v>
      </c>
      <c r="BO169" s="100">
        <f>'[20]Asset Retirements'!U89</f>
        <v>0</v>
      </c>
      <c r="BP169" s="100">
        <f>'[20]Asset Retirements'!V89</f>
        <v>0</v>
      </c>
      <c r="BQ169" s="51">
        <f t="shared" si="243"/>
        <v>0</v>
      </c>
      <c r="BR169" s="51">
        <f t="shared" si="287"/>
        <v>0</v>
      </c>
      <c r="BS169" s="51">
        <f t="shared" si="288"/>
        <v>0</v>
      </c>
      <c r="BT169" s="51">
        <f t="shared" si="289"/>
        <v>0</v>
      </c>
      <c r="BU169" s="51">
        <f t="shared" si="290"/>
        <v>0</v>
      </c>
      <c r="BV169" s="51">
        <f t="shared" si="291"/>
        <v>0</v>
      </c>
      <c r="BW169" s="51">
        <f t="shared" si="292"/>
        <v>0</v>
      </c>
      <c r="BX169" s="51">
        <f t="shared" si="293"/>
        <v>0</v>
      </c>
      <c r="BY169" s="51">
        <f t="shared" si="294"/>
        <v>0</v>
      </c>
      <c r="BZ169" s="51">
        <f t="shared" si="295"/>
        <v>0</v>
      </c>
      <c r="CA169" s="51">
        <f t="shared" si="296"/>
        <v>0</v>
      </c>
      <c r="CB169" s="51">
        <f t="shared" si="297"/>
        <v>0</v>
      </c>
      <c r="CC169" s="51">
        <f t="shared" si="298"/>
        <v>0</v>
      </c>
      <c r="CD169" s="51">
        <f t="shared" si="299"/>
        <v>0</v>
      </c>
      <c r="CE169" s="51">
        <f t="shared" si="300"/>
        <v>0</v>
      </c>
      <c r="CF169" s="51">
        <f t="shared" si="301"/>
        <v>0</v>
      </c>
      <c r="CG169" s="51">
        <f t="shared" si="302"/>
        <v>0</v>
      </c>
      <c r="CH169" s="51">
        <f t="shared" si="303"/>
        <v>0</v>
      </c>
      <c r="CI169" s="51">
        <f t="shared" si="304"/>
        <v>0</v>
      </c>
      <c r="CJ169" s="51">
        <f t="shared" si="305"/>
        <v>0</v>
      </c>
      <c r="CK169" s="51">
        <f t="shared" si="306"/>
        <v>0</v>
      </c>
      <c r="CL169" s="18"/>
      <c r="CM169" s="100">
        <f>'[20]Assset Transfers Adjustments'!Q89</f>
        <v>0</v>
      </c>
      <c r="CN169" s="100">
        <f>'[20]Assset Transfers Adjustments'!R89</f>
        <v>0</v>
      </c>
      <c r="CO169" s="100">
        <f>'[20]Assset Transfers Adjustments'!S89</f>
        <v>0</v>
      </c>
      <c r="CP169" s="100">
        <f>'[20]Assset Transfers Adjustments'!T89</f>
        <v>0</v>
      </c>
      <c r="CQ169" s="100">
        <f>'[20]Assset Transfers Adjustments'!U89</f>
        <v>0</v>
      </c>
      <c r="CR169" s="100">
        <f>'[20]Assset Transfers Adjustments'!V89</f>
        <v>0</v>
      </c>
      <c r="CS169" s="17">
        <v>0</v>
      </c>
      <c r="CT169" s="17">
        <v>0</v>
      </c>
      <c r="CU169" s="17">
        <v>0</v>
      </c>
      <c r="CV169" s="17">
        <v>0</v>
      </c>
      <c r="CW169" s="17">
        <v>0</v>
      </c>
      <c r="CX169" s="17">
        <v>0</v>
      </c>
      <c r="CY169" s="18">
        <v>0</v>
      </c>
      <c r="CZ169" s="18">
        <v>0</v>
      </c>
      <c r="DA169" s="18">
        <v>0</v>
      </c>
      <c r="DB169" s="18">
        <v>0</v>
      </c>
      <c r="DC169" s="18">
        <v>0</v>
      </c>
      <c r="DD169" s="18">
        <v>0</v>
      </c>
      <c r="DE169" s="18">
        <v>0</v>
      </c>
      <c r="DF169" s="18">
        <v>0</v>
      </c>
      <c r="DG169" s="18">
        <v>0</v>
      </c>
      <c r="DH169" s="18">
        <v>0</v>
      </c>
      <c r="DI169" s="18">
        <v>0</v>
      </c>
      <c r="DJ169" s="18">
        <v>0</v>
      </c>
      <c r="DK169" s="18">
        <v>0</v>
      </c>
      <c r="DL169" s="18">
        <v>0</v>
      </c>
      <c r="DM169" s="18">
        <v>0</v>
      </c>
      <c r="DN169" s="18"/>
    </row>
    <row r="170" spans="1:118">
      <c r="A170" s="86">
        <v>39009</v>
      </c>
      <c r="B170" t="s">
        <v>11</v>
      </c>
      <c r="C170" s="51">
        <f t="shared" si="215"/>
        <v>1246194.18</v>
      </c>
      <c r="D170" s="51">
        <f t="shared" si="216"/>
        <v>1246194.18</v>
      </c>
      <c r="E170" s="100">
        <f>'[20]Asset End Balances'!P90</f>
        <v>1246194.18</v>
      </c>
      <c r="F170" s="51">
        <f t="shared" si="217"/>
        <v>1246194.18</v>
      </c>
      <c r="G170" s="51">
        <f t="shared" si="218"/>
        <v>1246194.18</v>
      </c>
      <c r="H170" s="51">
        <f t="shared" si="219"/>
        <v>1246194.18</v>
      </c>
      <c r="I170" s="51">
        <f t="shared" si="220"/>
        <v>1246194.18</v>
      </c>
      <c r="J170" s="51">
        <f t="shared" si="221"/>
        <v>1246194.18</v>
      </c>
      <c r="K170" s="51">
        <f t="shared" si="222"/>
        <v>1246194.18</v>
      </c>
      <c r="L170" s="51">
        <f t="shared" si="223"/>
        <v>1246194.18</v>
      </c>
      <c r="M170" s="51">
        <f t="shared" si="224"/>
        <v>1246194.18</v>
      </c>
      <c r="N170" s="51">
        <f t="shared" si="225"/>
        <v>1246194.18</v>
      </c>
      <c r="O170" s="51">
        <f t="shared" si="226"/>
        <v>1246194.18</v>
      </c>
      <c r="P170" s="51">
        <f t="shared" si="227"/>
        <v>1246194.18</v>
      </c>
      <c r="Q170" s="51">
        <f t="shared" si="228"/>
        <v>1246194.18</v>
      </c>
      <c r="R170" s="51">
        <f t="shared" si="229"/>
        <v>1246194.18</v>
      </c>
      <c r="S170" s="51">
        <f t="shared" si="230"/>
        <v>1246194.18</v>
      </c>
      <c r="T170" s="51">
        <f t="shared" si="231"/>
        <v>1246194.18</v>
      </c>
      <c r="U170" s="51">
        <f t="shared" si="232"/>
        <v>1246194.18</v>
      </c>
      <c r="V170" s="51">
        <f t="shared" si="233"/>
        <v>1246194.18</v>
      </c>
      <c r="W170" s="51">
        <f t="shared" si="234"/>
        <v>1246194.18</v>
      </c>
      <c r="X170" s="51">
        <f t="shared" si="235"/>
        <v>1246194.18</v>
      </c>
      <c r="Y170" s="51">
        <f t="shared" si="236"/>
        <v>1246194.18</v>
      </c>
      <c r="Z170" s="51">
        <f t="shared" si="237"/>
        <v>1246194.18</v>
      </c>
      <c r="AA170" s="51">
        <f t="shared" si="238"/>
        <v>1246194.18</v>
      </c>
      <c r="AB170" s="51">
        <f t="shared" si="239"/>
        <v>1246194.18</v>
      </c>
      <c r="AC170" s="51">
        <f t="shared" si="240"/>
        <v>1246194.18</v>
      </c>
      <c r="AD170" s="51">
        <f t="shared" si="241"/>
        <v>1246194.18</v>
      </c>
      <c r="AE170" s="51">
        <f t="shared" si="242"/>
        <v>1246194.18</v>
      </c>
      <c r="AF170" s="51">
        <f t="shared" si="242"/>
        <v>1246194.18</v>
      </c>
      <c r="AH170" s="100">
        <f>[20]Additions!Q90</f>
        <v>0</v>
      </c>
      <c r="AI170" s="100">
        <f>[20]Additions!R90</f>
        <v>0</v>
      </c>
      <c r="AJ170" s="100">
        <f>[20]Additions!S90</f>
        <v>0</v>
      </c>
      <c r="AK170" s="100">
        <f>[20]Additions!T90</f>
        <v>0</v>
      </c>
      <c r="AL170" s="100">
        <f>[20]Additions!U90</f>
        <v>0</v>
      </c>
      <c r="AM170" s="100">
        <f>[20]Additions!V90</f>
        <v>0</v>
      </c>
      <c r="AN170" s="93">
        <f>SUM($AH170:$AM170)/SUM($AH$193:$AM$193)*'Capital Spending'!J$12*$AN$1</f>
        <v>0</v>
      </c>
      <c r="AO170" s="93">
        <f>SUM($AH170:$AM170)/SUM($AH$193:$AM$193)*'Capital Spending'!K$12*$AN$1</f>
        <v>0</v>
      </c>
      <c r="AP170" s="93">
        <f>SUM($AH170:$AM170)/SUM($AH$193:$AM$193)*'Capital Spending'!L$12*$AN$1</f>
        <v>0</v>
      </c>
      <c r="AQ170" s="93">
        <f>SUM($AH170:$AM170)/SUM($AH$193:$AM$193)*'Capital Spending'!M$12*$AN$1</f>
        <v>0</v>
      </c>
      <c r="AR170" s="93">
        <f>SUM($AH170:$AM170)/SUM($AH$193:$AM$193)*'Capital Spending'!N$12*$AN$1</f>
        <v>0</v>
      </c>
      <c r="AS170" s="93">
        <f>SUM($AH170:$AM170)/SUM($AH$193:$AM$193)*'Capital Spending'!O$12*$AN$1</f>
        <v>0</v>
      </c>
      <c r="AT170" s="93">
        <f>SUM($AH170:$AM170)/SUM($AH$193:$AM$193)*'Capital Spending'!P$12*$AN$1</f>
        <v>0</v>
      </c>
      <c r="AU170" s="93">
        <f>SUM($AH170:$AM170)/SUM($AH$193:$AM$193)*'Capital Spending'!Q$12*$AN$1</f>
        <v>0</v>
      </c>
      <c r="AV170" s="93">
        <f>SUM($AH170:$AM170)/SUM($AH$193:$AM$193)*'Capital Spending'!R$12*$AN$1</f>
        <v>0</v>
      </c>
      <c r="AW170" s="93">
        <f>SUM($AH170:$AM170)/SUM($AH$193:$AM$193)*'Capital Spending'!S$12*$AN$1</f>
        <v>0</v>
      </c>
      <c r="AX170" s="93">
        <f>SUM($AH170:$AM170)/SUM($AH$193:$AM$193)*'Capital Spending'!T$12*$AN$1</f>
        <v>0</v>
      </c>
      <c r="AY170" s="93">
        <f>SUM($AH170:$AM170)/SUM($AH$193:$AM$193)*'Capital Spending'!U$12*$AN$1</f>
        <v>0</v>
      </c>
      <c r="AZ170" s="93">
        <f>SUM($AH170:$AM170)/SUM($AH$193:$AM$193)*'Capital Spending'!V$12*$AN$1</f>
        <v>0</v>
      </c>
      <c r="BA170" s="93">
        <f>SUM($AH170:$AM170)/SUM($AH$193:$AM$193)*'Capital Spending'!W$12*$AN$1</f>
        <v>0</v>
      </c>
      <c r="BB170" s="93">
        <f>SUM($AH170:$AM170)/SUM($AH$193:$AM$193)*'Capital Spending'!X$12*$AN$1</f>
        <v>0</v>
      </c>
      <c r="BC170" s="93">
        <f>SUM($AH170:$AM170)/SUM($AH$193:$AM$193)*'Capital Spending'!Y$12*$AN$1</f>
        <v>0</v>
      </c>
      <c r="BD170" s="93">
        <f>SUM($AH170:$AM170)/SUM($AH$193:$AM$193)*'Capital Spending'!Z$12*$AN$1</f>
        <v>0</v>
      </c>
      <c r="BE170" s="93">
        <f>SUM($AH170:$AM170)/SUM($AH$193:$AM$193)*'Capital Spending'!AA$12*$AN$1</f>
        <v>0</v>
      </c>
      <c r="BF170" s="93">
        <f>SUM($AH170:$AM170)/SUM($AH$193:$AM$193)*'Capital Spending'!AB$12*$AN$1</f>
        <v>0</v>
      </c>
      <c r="BG170" s="93">
        <f>SUM($AH170:$AM170)/SUM($AH$193:$AM$193)*'Capital Spending'!AC$12*$AN$1</f>
        <v>0</v>
      </c>
      <c r="BH170" s="93">
        <f>SUM($AH170:$AM170)/SUM($AH$193:$AM$193)*'Capital Spending'!AD$12*$AN$1</f>
        <v>0</v>
      </c>
      <c r="BI170" s="18"/>
      <c r="BJ170" s="101">
        <f t="shared" si="264"/>
        <v>0</v>
      </c>
      <c r="BK170" s="100">
        <f>'[20]Asset Retirements'!Q90</f>
        <v>0</v>
      </c>
      <c r="BL170" s="100">
        <f>'[20]Asset Retirements'!R90</f>
        <v>0</v>
      </c>
      <c r="BM170" s="100">
        <f>'[20]Asset Retirements'!S90</f>
        <v>0</v>
      </c>
      <c r="BN170" s="100">
        <f>'[20]Asset Retirements'!T90</f>
        <v>0</v>
      </c>
      <c r="BO170" s="100">
        <f>'[20]Asset Retirements'!U90</f>
        <v>0</v>
      </c>
      <c r="BP170" s="100">
        <f>'[20]Asset Retirements'!V90</f>
        <v>0</v>
      </c>
      <c r="BQ170" s="51">
        <f t="shared" si="243"/>
        <v>0</v>
      </c>
      <c r="BR170" s="51">
        <f t="shared" si="287"/>
        <v>0</v>
      </c>
      <c r="BS170" s="51">
        <f t="shared" si="288"/>
        <v>0</v>
      </c>
      <c r="BT170" s="51">
        <f t="shared" si="289"/>
        <v>0</v>
      </c>
      <c r="BU170" s="51">
        <f t="shared" si="290"/>
        <v>0</v>
      </c>
      <c r="BV170" s="51">
        <f t="shared" si="291"/>
        <v>0</v>
      </c>
      <c r="BW170" s="51">
        <f t="shared" si="292"/>
        <v>0</v>
      </c>
      <c r="BX170" s="51">
        <f t="shared" si="293"/>
        <v>0</v>
      </c>
      <c r="BY170" s="51">
        <f t="shared" si="294"/>
        <v>0</v>
      </c>
      <c r="BZ170" s="51">
        <f t="shared" si="295"/>
        <v>0</v>
      </c>
      <c r="CA170" s="51">
        <f t="shared" si="296"/>
        <v>0</v>
      </c>
      <c r="CB170" s="51">
        <f t="shared" si="297"/>
        <v>0</v>
      </c>
      <c r="CC170" s="51">
        <f t="shared" si="298"/>
        <v>0</v>
      </c>
      <c r="CD170" s="51">
        <f t="shared" si="299"/>
        <v>0</v>
      </c>
      <c r="CE170" s="51">
        <f t="shared" si="300"/>
        <v>0</v>
      </c>
      <c r="CF170" s="51">
        <f t="shared" si="301"/>
        <v>0</v>
      </c>
      <c r="CG170" s="51">
        <f t="shared" si="302"/>
        <v>0</v>
      </c>
      <c r="CH170" s="51">
        <f t="shared" si="303"/>
        <v>0</v>
      </c>
      <c r="CI170" s="51">
        <f t="shared" si="304"/>
        <v>0</v>
      </c>
      <c r="CJ170" s="51">
        <f t="shared" si="305"/>
        <v>0</v>
      </c>
      <c r="CK170" s="51">
        <f t="shared" si="306"/>
        <v>0</v>
      </c>
      <c r="CL170" s="18"/>
      <c r="CM170" s="100">
        <f>'[20]Assset Transfers Adjustments'!Q90</f>
        <v>0</v>
      </c>
      <c r="CN170" s="100">
        <f>'[20]Assset Transfers Adjustments'!R90</f>
        <v>0</v>
      </c>
      <c r="CO170" s="100">
        <f>'[20]Assset Transfers Adjustments'!S90</f>
        <v>0</v>
      </c>
      <c r="CP170" s="100">
        <f>'[20]Assset Transfers Adjustments'!T90</f>
        <v>0</v>
      </c>
      <c r="CQ170" s="100">
        <f>'[20]Assset Transfers Adjustments'!U90</f>
        <v>0</v>
      </c>
      <c r="CR170" s="100">
        <f>'[20]Assset Transfers Adjustments'!V90</f>
        <v>0</v>
      </c>
      <c r="CS170" s="17">
        <v>0</v>
      </c>
      <c r="CT170" s="17">
        <v>0</v>
      </c>
      <c r="CU170" s="17">
        <v>0</v>
      </c>
      <c r="CV170" s="17">
        <v>0</v>
      </c>
      <c r="CW170" s="17">
        <v>0</v>
      </c>
      <c r="CX170" s="17">
        <v>0</v>
      </c>
      <c r="CY170" s="18">
        <v>0</v>
      </c>
      <c r="CZ170" s="18">
        <v>0</v>
      </c>
      <c r="DA170" s="18">
        <v>0</v>
      </c>
      <c r="DB170" s="18">
        <v>0</v>
      </c>
      <c r="DC170" s="18">
        <v>0</v>
      </c>
      <c r="DD170" s="18">
        <v>0</v>
      </c>
      <c r="DE170" s="18">
        <v>0</v>
      </c>
      <c r="DF170" s="18">
        <v>0</v>
      </c>
      <c r="DG170" s="18">
        <v>0</v>
      </c>
      <c r="DH170" s="18">
        <v>0</v>
      </c>
      <c r="DI170" s="18">
        <v>0</v>
      </c>
      <c r="DJ170" s="18">
        <v>0</v>
      </c>
      <c r="DK170" s="18">
        <v>0</v>
      </c>
      <c r="DL170" s="18">
        <v>0</v>
      </c>
      <c r="DM170" s="18">
        <v>0</v>
      </c>
      <c r="DN170" s="18"/>
    </row>
    <row r="171" spans="1:118">
      <c r="A171" s="86">
        <v>39100</v>
      </c>
      <c r="B171" t="s">
        <v>12</v>
      </c>
      <c r="C171" s="51">
        <f t="shared" si="215"/>
        <v>1753372.7300000002</v>
      </c>
      <c r="D171" s="51">
        <f t="shared" si="216"/>
        <v>1753372.7300000002</v>
      </c>
      <c r="E171" s="100">
        <f>'[20]Asset End Balances'!P91</f>
        <v>1753372.73</v>
      </c>
      <c r="F171" s="51">
        <f t="shared" si="217"/>
        <v>1753372.73</v>
      </c>
      <c r="G171" s="51">
        <f t="shared" si="218"/>
        <v>1753372.73</v>
      </c>
      <c r="H171" s="51">
        <f t="shared" si="219"/>
        <v>1753372.73</v>
      </c>
      <c r="I171" s="51">
        <f t="shared" si="220"/>
        <v>1753372.73</v>
      </c>
      <c r="J171" s="51">
        <f t="shared" si="221"/>
        <v>1753372.73</v>
      </c>
      <c r="K171" s="51">
        <f t="shared" si="222"/>
        <v>1753372.73</v>
      </c>
      <c r="L171" s="51">
        <f t="shared" si="223"/>
        <v>1753372.73</v>
      </c>
      <c r="M171" s="51">
        <f t="shared" si="224"/>
        <v>1753372.73</v>
      </c>
      <c r="N171" s="51">
        <f t="shared" si="225"/>
        <v>1753372.73</v>
      </c>
      <c r="O171" s="51">
        <f t="shared" si="226"/>
        <v>1753372.73</v>
      </c>
      <c r="P171" s="51">
        <f t="shared" si="227"/>
        <v>1753372.73</v>
      </c>
      <c r="Q171" s="51">
        <f t="shared" si="228"/>
        <v>1753372.73</v>
      </c>
      <c r="R171" s="51">
        <f t="shared" si="229"/>
        <v>1753372.73</v>
      </c>
      <c r="S171" s="51">
        <f t="shared" si="230"/>
        <v>1753372.73</v>
      </c>
      <c r="T171" s="51">
        <f t="shared" si="231"/>
        <v>1753372.73</v>
      </c>
      <c r="U171" s="51">
        <f t="shared" si="232"/>
        <v>1753372.73</v>
      </c>
      <c r="V171" s="51">
        <f t="shared" si="233"/>
        <v>1753372.73</v>
      </c>
      <c r="W171" s="51">
        <f t="shared" si="234"/>
        <v>1753372.73</v>
      </c>
      <c r="X171" s="51">
        <f t="shared" si="235"/>
        <v>1753372.73</v>
      </c>
      <c r="Y171" s="51">
        <f t="shared" si="236"/>
        <v>1753372.73</v>
      </c>
      <c r="Z171" s="51">
        <f t="shared" si="237"/>
        <v>1753372.73</v>
      </c>
      <c r="AA171" s="51">
        <f t="shared" si="238"/>
        <v>1753372.73</v>
      </c>
      <c r="AB171" s="51">
        <f t="shared" si="239"/>
        <v>1753372.73</v>
      </c>
      <c r="AC171" s="51">
        <f t="shared" si="240"/>
        <v>1753372.73</v>
      </c>
      <c r="AD171" s="51">
        <f t="shared" si="241"/>
        <v>1753372.73</v>
      </c>
      <c r="AE171" s="51">
        <f t="shared" si="242"/>
        <v>1753372.73</v>
      </c>
      <c r="AF171" s="51">
        <f t="shared" si="242"/>
        <v>1753372.73</v>
      </c>
      <c r="AH171" s="100">
        <f>[20]Additions!Q91</f>
        <v>0</v>
      </c>
      <c r="AI171" s="100">
        <f>[20]Additions!R91</f>
        <v>0</v>
      </c>
      <c r="AJ171" s="100">
        <f>[20]Additions!S91</f>
        <v>0</v>
      </c>
      <c r="AK171" s="100">
        <f>[20]Additions!T91</f>
        <v>0</v>
      </c>
      <c r="AL171" s="100">
        <f>[20]Additions!U91</f>
        <v>0</v>
      </c>
      <c r="AM171" s="100">
        <f>[20]Additions!V91</f>
        <v>0</v>
      </c>
      <c r="AN171" s="93">
        <f>SUM($AH171:$AM171)/SUM($AH$193:$AM$193)*'Capital Spending'!J$12*$AN$1</f>
        <v>0</v>
      </c>
      <c r="AO171" s="93">
        <f>SUM($AH171:$AM171)/SUM($AH$193:$AM$193)*'Capital Spending'!K$12*$AN$1</f>
        <v>0</v>
      </c>
      <c r="AP171" s="93">
        <f>SUM($AH171:$AM171)/SUM($AH$193:$AM$193)*'Capital Spending'!L$12*$AN$1</f>
        <v>0</v>
      </c>
      <c r="AQ171" s="93">
        <f>SUM($AH171:$AM171)/SUM($AH$193:$AM$193)*'Capital Spending'!M$12*$AN$1</f>
        <v>0</v>
      </c>
      <c r="AR171" s="93">
        <f>SUM($AH171:$AM171)/SUM($AH$193:$AM$193)*'Capital Spending'!N$12*$AN$1</f>
        <v>0</v>
      </c>
      <c r="AS171" s="93">
        <f>SUM($AH171:$AM171)/SUM($AH$193:$AM$193)*'Capital Spending'!O$12*$AN$1</f>
        <v>0</v>
      </c>
      <c r="AT171" s="93">
        <f>SUM($AH171:$AM171)/SUM($AH$193:$AM$193)*'Capital Spending'!P$12*$AN$1</f>
        <v>0</v>
      </c>
      <c r="AU171" s="93">
        <f>SUM($AH171:$AM171)/SUM($AH$193:$AM$193)*'Capital Spending'!Q$12*$AN$1</f>
        <v>0</v>
      </c>
      <c r="AV171" s="93">
        <f>SUM($AH171:$AM171)/SUM($AH$193:$AM$193)*'Capital Spending'!R$12*$AN$1</f>
        <v>0</v>
      </c>
      <c r="AW171" s="93">
        <f>SUM($AH171:$AM171)/SUM($AH$193:$AM$193)*'Capital Spending'!S$12*$AN$1</f>
        <v>0</v>
      </c>
      <c r="AX171" s="93">
        <f>SUM($AH171:$AM171)/SUM($AH$193:$AM$193)*'Capital Spending'!T$12*$AN$1</f>
        <v>0</v>
      </c>
      <c r="AY171" s="93">
        <f>SUM($AH171:$AM171)/SUM($AH$193:$AM$193)*'Capital Spending'!U$12*$AN$1</f>
        <v>0</v>
      </c>
      <c r="AZ171" s="93">
        <f>SUM($AH171:$AM171)/SUM($AH$193:$AM$193)*'Capital Spending'!V$12*$AN$1</f>
        <v>0</v>
      </c>
      <c r="BA171" s="93">
        <f>SUM($AH171:$AM171)/SUM($AH$193:$AM$193)*'Capital Spending'!W$12*$AN$1</f>
        <v>0</v>
      </c>
      <c r="BB171" s="93">
        <f>SUM($AH171:$AM171)/SUM($AH$193:$AM$193)*'Capital Spending'!X$12*$AN$1</f>
        <v>0</v>
      </c>
      <c r="BC171" s="93">
        <f>SUM($AH171:$AM171)/SUM($AH$193:$AM$193)*'Capital Spending'!Y$12*$AN$1</f>
        <v>0</v>
      </c>
      <c r="BD171" s="93">
        <f>SUM($AH171:$AM171)/SUM($AH$193:$AM$193)*'Capital Spending'!Z$12*$AN$1</f>
        <v>0</v>
      </c>
      <c r="BE171" s="93">
        <f>SUM($AH171:$AM171)/SUM($AH$193:$AM$193)*'Capital Spending'!AA$12*$AN$1</f>
        <v>0</v>
      </c>
      <c r="BF171" s="93">
        <f>SUM($AH171:$AM171)/SUM($AH$193:$AM$193)*'Capital Spending'!AB$12*$AN$1</f>
        <v>0</v>
      </c>
      <c r="BG171" s="93">
        <f>SUM($AH171:$AM171)/SUM($AH$193:$AM$193)*'Capital Spending'!AC$12*$AN$1</f>
        <v>0</v>
      </c>
      <c r="BH171" s="93">
        <f>SUM($AH171:$AM171)/SUM($AH$193:$AM$193)*'Capital Spending'!AD$12*$AN$1</f>
        <v>0</v>
      </c>
      <c r="BI171" s="18"/>
      <c r="BJ171" s="101">
        <f t="shared" si="264"/>
        <v>0</v>
      </c>
      <c r="BK171" s="100">
        <f>'[20]Asset Retirements'!Q91</f>
        <v>0</v>
      </c>
      <c r="BL171" s="100">
        <f>'[20]Asset Retirements'!R91</f>
        <v>0</v>
      </c>
      <c r="BM171" s="100">
        <f>'[20]Asset Retirements'!S91</f>
        <v>0</v>
      </c>
      <c r="BN171" s="100">
        <f>'[20]Asset Retirements'!T91</f>
        <v>0</v>
      </c>
      <c r="BO171" s="100">
        <f>'[20]Asset Retirements'!U91</f>
        <v>0</v>
      </c>
      <c r="BP171" s="100">
        <f>'[20]Asset Retirements'!V91</f>
        <v>0</v>
      </c>
      <c r="BQ171" s="51">
        <f t="shared" si="243"/>
        <v>0</v>
      </c>
      <c r="BR171" s="51">
        <f t="shared" si="287"/>
        <v>0</v>
      </c>
      <c r="BS171" s="51">
        <f t="shared" si="288"/>
        <v>0</v>
      </c>
      <c r="BT171" s="51">
        <f t="shared" si="289"/>
        <v>0</v>
      </c>
      <c r="BU171" s="51">
        <f t="shared" si="290"/>
        <v>0</v>
      </c>
      <c r="BV171" s="51">
        <f t="shared" si="291"/>
        <v>0</v>
      </c>
      <c r="BW171" s="51">
        <f t="shared" si="292"/>
        <v>0</v>
      </c>
      <c r="BX171" s="51">
        <f t="shared" si="293"/>
        <v>0</v>
      </c>
      <c r="BY171" s="51">
        <f t="shared" si="294"/>
        <v>0</v>
      </c>
      <c r="BZ171" s="51">
        <f t="shared" si="295"/>
        <v>0</v>
      </c>
      <c r="CA171" s="51">
        <f t="shared" si="296"/>
        <v>0</v>
      </c>
      <c r="CB171" s="51">
        <f t="shared" si="297"/>
        <v>0</v>
      </c>
      <c r="CC171" s="51">
        <f t="shared" si="298"/>
        <v>0</v>
      </c>
      <c r="CD171" s="51">
        <f t="shared" si="299"/>
        <v>0</v>
      </c>
      <c r="CE171" s="51">
        <f t="shared" si="300"/>
        <v>0</v>
      </c>
      <c r="CF171" s="51">
        <f t="shared" si="301"/>
        <v>0</v>
      </c>
      <c r="CG171" s="51">
        <f t="shared" si="302"/>
        <v>0</v>
      </c>
      <c r="CH171" s="51">
        <f t="shared" si="303"/>
        <v>0</v>
      </c>
      <c r="CI171" s="51">
        <f t="shared" si="304"/>
        <v>0</v>
      </c>
      <c r="CJ171" s="51">
        <f t="shared" si="305"/>
        <v>0</v>
      </c>
      <c r="CK171" s="51">
        <f t="shared" si="306"/>
        <v>0</v>
      </c>
      <c r="CL171" s="18"/>
      <c r="CM171" s="100">
        <f>'[20]Assset Transfers Adjustments'!Q91</f>
        <v>0</v>
      </c>
      <c r="CN171" s="100">
        <f>'[20]Assset Transfers Adjustments'!R91</f>
        <v>0</v>
      </c>
      <c r="CO171" s="100">
        <f>'[20]Assset Transfers Adjustments'!S91</f>
        <v>0</v>
      </c>
      <c r="CP171" s="100">
        <f>'[20]Assset Transfers Adjustments'!T91</f>
        <v>0</v>
      </c>
      <c r="CQ171" s="100">
        <f>'[20]Assset Transfers Adjustments'!U91</f>
        <v>0</v>
      </c>
      <c r="CR171" s="100">
        <f>'[20]Assset Transfers Adjustments'!V91</f>
        <v>0</v>
      </c>
      <c r="CS171" s="17">
        <v>0</v>
      </c>
      <c r="CT171" s="17">
        <v>0</v>
      </c>
      <c r="CU171" s="17">
        <v>0</v>
      </c>
      <c r="CV171" s="17">
        <v>0</v>
      </c>
      <c r="CW171" s="17">
        <v>0</v>
      </c>
      <c r="CX171" s="17">
        <v>0</v>
      </c>
      <c r="CY171" s="18">
        <v>0</v>
      </c>
      <c r="CZ171" s="18">
        <v>0</v>
      </c>
      <c r="DA171" s="18">
        <v>0</v>
      </c>
      <c r="DB171" s="18">
        <v>0</v>
      </c>
      <c r="DC171" s="18">
        <v>0</v>
      </c>
      <c r="DD171" s="18">
        <v>0</v>
      </c>
      <c r="DE171" s="18">
        <v>0</v>
      </c>
      <c r="DF171" s="18">
        <v>0</v>
      </c>
      <c r="DG171" s="18">
        <v>0</v>
      </c>
      <c r="DH171" s="18">
        <v>0</v>
      </c>
      <c r="DI171" s="18">
        <v>0</v>
      </c>
      <c r="DJ171" s="18">
        <v>0</v>
      </c>
      <c r="DK171" s="18">
        <v>0</v>
      </c>
      <c r="DL171" s="18">
        <v>0</v>
      </c>
      <c r="DM171" s="18">
        <v>0</v>
      </c>
      <c r="DN171" s="18"/>
    </row>
    <row r="172" spans="1:118">
      <c r="A172" s="56">
        <v>39103</v>
      </c>
      <c r="B172" t="s">
        <v>174</v>
      </c>
      <c r="C172" s="51">
        <f t="shared" ref="C172:C181" si="330">SUM(E172:Q172)/13</f>
        <v>0</v>
      </c>
      <c r="D172" s="51">
        <f t="shared" ref="D172:D181" si="331">SUM(T172:AF172)/13</f>
        <v>0</v>
      </c>
      <c r="E172" s="141">
        <v>0</v>
      </c>
      <c r="F172" s="51">
        <f t="shared" si="217"/>
        <v>0</v>
      </c>
      <c r="G172" s="51">
        <f t="shared" si="218"/>
        <v>0</v>
      </c>
      <c r="H172" s="51">
        <f t="shared" si="219"/>
        <v>0</v>
      </c>
      <c r="I172" s="51">
        <f t="shared" si="220"/>
        <v>0</v>
      </c>
      <c r="J172" s="51">
        <f t="shared" si="221"/>
        <v>0</v>
      </c>
      <c r="K172" s="51">
        <f t="shared" si="222"/>
        <v>0</v>
      </c>
      <c r="L172" s="51">
        <f t="shared" si="223"/>
        <v>0</v>
      </c>
      <c r="M172" s="51">
        <f t="shared" si="224"/>
        <v>0</v>
      </c>
      <c r="N172" s="51">
        <f t="shared" si="225"/>
        <v>0</v>
      </c>
      <c r="O172" s="51">
        <f t="shared" si="226"/>
        <v>0</v>
      </c>
      <c r="P172" s="51">
        <f t="shared" si="227"/>
        <v>0</v>
      </c>
      <c r="Q172" s="51">
        <f t="shared" si="228"/>
        <v>0</v>
      </c>
      <c r="R172" s="51">
        <f t="shared" si="229"/>
        <v>0</v>
      </c>
      <c r="S172" s="51">
        <f t="shared" si="230"/>
        <v>0</v>
      </c>
      <c r="T172" s="51">
        <f t="shared" si="231"/>
        <v>0</v>
      </c>
      <c r="U172" s="51">
        <f t="shared" si="232"/>
        <v>0</v>
      </c>
      <c r="V172" s="51">
        <f t="shared" si="233"/>
        <v>0</v>
      </c>
      <c r="W172" s="51">
        <f t="shared" si="234"/>
        <v>0</v>
      </c>
      <c r="X172" s="51">
        <f t="shared" si="235"/>
        <v>0</v>
      </c>
      <c r="Y172" s="51">
        <f t="shared" si="236"/>
        <v>0</v>
      </c>
      <c r="Z172" s="51">
        <f t="shared" si="237"/>
        <v>0</v>
      </c>
      <c r="AA172" s="51">
        <f t="shared" si="238"/>
        <v>0</v>
      </c>
      <c r="AB172" s="51">
        <f t="shared" si="239"/>
        <v>0</v>
      </c>
      <c r="AC172" s="51">
        <f t="shared" si="240"/>
        <v>0</v>
      </c>
      <c r="AD172" s="51">
        <f t="shared" si="241"/>
        <v>0</v>
      </c>
      <c r="AE172" s="51">
        <f t="shared" si="242"/>
        <v>0</v>
      </c>
      <c r="AF172" s="51">
        <f t="shared" si="242"/>
        <v>0</v>
      </c>
      <c r="AH172" s="116">
        <f>0</f>
        <v>0</v>
      </c>
      <c r="AI172" s="116">
        <f>0</f>
        <v>0</v>
      </c>
      <c r="AJ172" s="116">
        <f>0</f>
        <v>0</v>
      </c>
      <c r="AK172" s="116">
        <f>0</f>
        <v>0</v>
      </c>
      <c r="AL172" s="116">
        <f>0</f>
        <v>0</v>
      </c>
      <c r="AM172" s="116">
        <f>0</f>
        <v>0</v>
      </c>
      <c r="AN172" s="93">
        <f>SUM($AH172:$AM172)/SUM($AH$193:$AM$193)*'Capital Spending'!J$12*$AN$1</f>
        <v>0</v>
      </c>
      <c r="AO172" s="93">
        <f>SUM($AH172:$AM172)/SUM($AH$193:$AM$193)*'Capital Spending'!K$12*$AN$1</f>
        <v>0</v>
      </c>
      <c r="AP172" s="93">
        <f>SUM($AH172:$AM172)/SUM($AH$193:$AM$193)*'Capital Spending'!L$12*$AN$1</f>
        <v>0</v>
      </c>
      <c r="AQ172" s="93">
        <f>SUM($AH172:$AM172)/SUM($AH$193:$AM$193)*'Capital Spending'!M$12*$AN$1</f>
        <v>0</v>
      </c>
      <c r="AR172" s="93">
        <f>SUM($AH172:$AM172)/SUM($AH$193:$AM$193)*'Capital Spending'!N$12*$AN$1</f>
        <v>0</v>
      </c>
      <c r="AS172" s="93">
        <f>SUM($AH172:$AM172)/SUM($AH$193:$AM$193)*'Capital Spending'!O$12*$AN$1</f>
        <v>0</v>
      </c>
      <c r="AT172" s="93">
        <f>SUM($AH172:$AM172)/SUM($AH$193:$AM$193)*'Capital Spending'!P$12*$AN$1</f>
        <v>0</v>
      </c>
      <c r="AU172" s="93">
        <f>SUM($AH172:$AM172)/SUM($AH$193:$AM$193)*'Capital Spending'!Q$12*$AN$1</f>
        <v>0</v>
      </c>
      <c r="AV172" s="93">
        <f>SUM($AH172:$AM172)/SUM($AH$193:$AM$193)*'Capital Spending'!R$12*$AN$1</f>
        <v>0</v>
      </c>
      <c r="AW172" s="93">
        <f>SUM($AH172:$AM172)/SUM($AH$193:$AM$193)*'Capital Spending'!S$12*$AN$1</f>
        <v>0</v>
      </c>
      <c r="AX172" s="93">
        <f>SUM($AH172:$AM172)/SUM($AH$193:$AM$193)*'Capital Spending'!T$12*$AN$1</f>
        <v>0</v>
      </c>
      <c r="AY172" s="93">
        <f>SUM($AH172:$AM172)/SUM($AH$193:$AM$193)*'Capital Spending'!U$12*$AN$1</f>
        <v>0</v>
      </c>
      <c r="AZ172" s="93">
        <f>SUM($AH172:$AM172)/SUM($AH$193:$AM$193)*'Capital Spending'!V$12*$AN$1</f>
        <v>0</v>
      </c>
      <c r="BA172" s="93">
        <f>SUM($AH172:$AM172)/SUM($AH$193:$AM$193)*'Capital Spending'!W$12*$AN$1</f>
        <v>0</v>
      </c>
      <c r="BB172" s="93">
        <f>SUM($AH172:$AM172)/SUM($AH$193:$AM$193)*'Capital Spending'!X$12*$AN$1</f>
        <v>0</v>
      </c>
      <c r="BC172" s="93">
        <f>SUM($AH172:$AM172)/SUM($AH$193:$AM$193)*'Capital Spending'!Y$12*$AN$1</f>
        <v>0</v>
      </c>
      <c r="BD172" s="93">
        <f>SUM($AH172:$AM172)/SUM($AH$193:$AM$193)*'Capital Spending'!Z$12*$AN$1</f>
        <v>0</v>
      </c>
      <c r="BE172" s="93">
        <f>SUM($AH172:$AM172)/SUM($AH$193:$AM$193)*'Capital Spending'!AA$12*$AN$1</f>
        <v>0</v>
      </c>
      <c r="BF172" s="93">
        <f>SUM($AH172:$AM172)/SUM($AH$193:$AM$193)*'Capital Spending'!AB$12*$AN$1</f>
        <v>0</v>
      </c>
      <c r="BG172" s="93">
        <f>SUM($AH172:$AM172)/SUM($AH$193:$AM$193)*'Capital Spending'!AC$12*$AN$1</f>
        <v>0</v>
      </c>
      <c r="BH172" s="93">
        <f>SUM($AH172:$AM172)/SUM($AH$193:$AM$193)*'Capital Spending'!AD$12*$AN$1</f>
        <v>0</v>
      </c>
      <c r="BI172" s="18"/>
      <c r="BJ172" s="101">
        <f t="shared" si="264"/>
        <v>0</v>
      </c>
      <c r="BK172" s="116">
        <f>0</f>
        <v>0</v>
      </c>
      <c r="BL172" s="116">
        <f>0</f>
        <v>0</v>
      </c>
      <c r="BM172" s="116">
        <f>0</f>
        <v>0</v>
      </c>
      <c r="BN172" s="116">
        <f>0</f>
        <v>0</v>
      </c>
      <c r="BO172" s="116">
        <f>0</f>
        <v>0</v>
      </c>
      <c r="BP172" s="116">
        <f>0</f>
        <v>0</v>
      </c>
      <c r="BQ172" s="17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16">
        <f>0</f>
        <v>0</v>
      </c>
      <c r="CN172" s="116">
        <f>0</f>
        <v>0</v>
      </c>
      <c r="CO172" s="116">
        <f>0</f>
        <v>0</v>
      </c>
      <c r="CP172" s="116">
        <f>0</f>
        <v>0</v>
      </c>
      <c r="CQ172" s="116">
        <f>0</f>
        <v>0</v>
      </c>
      <c r="CR172" s="116">
        <f>0</f>
        <v>0</v>
      </c>
      <c r="CS172" s="17">
        <v>0</v>
      </c>
      <c r="CT172" s="17">
        <v>0</v>
      </c>
      <c r="CU172" s="17">
        <v>0</v>
      </c>
      <c r="CV172" s="17">
        <v>0</v>
      </c>
      <c r="CW172" s="17">
        <v>0</v>
      </c>
      <c r="CX172" s="17">
        <v>0</v>
      </c>
      <c r="CY172" s="18">
        <v>0</v>
      </c>
      <c r="CZ172" s="18">
        <v>0</v>
      </c>
      <c r="DA172" s="18">
        <v>0</v>
      </c>
      <c r="DB172" s="18">
        <v>0</v>
      </c>
      <c r="DC172" s="18">
        <v>0</v>
      </c>
      <c r="DD172" s="18">
        <v>0</v>
      </c>
      <c r="DE172" s="18">
        <v>0</v>
      </c>
      <c r="DF172" s="18">
        <v>0</v>
      </c>
      <c r="DG172" s="18">
        <v>0</v>
      </c>
      <c r="DH172" s="18">
        <v>0</v>
      </c>
      <c r="DI172" s="18">
        <v>0</v>
      </c>
      <c r="DJ172" s="18">
        <v>0</v>
      </c>
      <c r="DK172" s="18">
        <v>0</v>
      </c>
      <c r="DL172" s="18">
        <v>0</v>
      </c>
      <c r="DM172" s="18">
        <v>0</v>
      </c>
      <c r="DN172" s="18"/>
    </row>
    <row r="173" spans="1:118">
      <c r="A173" s="86">
        <v>39200</v>
      </c>
      <c r="B173" t="s">
        <v>15</v>
      </c>
      <c r="C173" s="51">
        <f t="shared" si="330"/>
        <v>191968.60999999993</v>
      </c>
      <c r="D173" s="51">
        <f t="shared" si="331"/>
        <v>191968.60999999993</v>
      </c>
      <c r="E173" s="100">
        <f>'[20]Asset End Balances'!P92</f>
        <v>191968.61</v>
      </c>
      <c r="F173" s="51">
        <f t="shared" si="217"/>
        <v>191968.61</v>
      </c>
      <c r="G173" s="51">
        <f t="shared" si="218"/>
        <v>191968.61</v>
      </c>
      <c r="H173" s="51">
        <f t="shared" si="219"/>
        <v>191968.61</v>
      </c>
      <c r="I173" s="51">
        <f t="shared" si="220"/>
        <v>191968.61</v>
      </c>
      <c r="J173" s="51">
        <f t="shared" si="221"/>
        <v>191968.61</v>
      </c>
      <c r="K173" s="51">
        <f t="shared" si="222"/>
        <v>191968.61</v>
      </c>
      <c r="L173" s="51">
        <f t="shared" si="223"/>
        <v>191968.61</v>
      </c>
      <c r="M173" s="51">
        <f t="shared" si="224"/>
        <v>191968.61</v>
      </c>
      <c r="N173" s="51">
        <f t="shared" si="225"/>
        <v>191968.61</v>
      </c>
      <c r="O173" s="51">
        <f t="shared" si="226"/>
        <v>191968.61</v>
      </c>
      <c r="P173" s="51">
        <f t="shared" si="227"/>
        <v>191968.61</v>
      </c>
      <c r="Q173" s="51">
        <f t="shared" si="228"/>
        <v>191968.61</v>
      </c>
      <c r="R173" s="51">
        <f t="shared" si="229"/>
        <v>191968.61</v>
      </c>
      <c r="S173" s="51">
        <f t="shared" si="230"/>
        <v>191968.61</v>
      </c>
      <c r="T173" s="51">
        <f t="shared" si="231"/>
        <v>191968.61</v>
      </c>
      <c r="U173" s="51">
        <f t="shared" si="232"/>
        <v>191968.61</v>
      </c>
      <c r="V173" s="51">
        <f t="shared" si="233"/>
        <v>191968.61</v>
      </c>
      <c r="W173" s="51">
        <f t="shared" si="234"/>
        <v>191968.61</v>
      </c>
      <c r="X173" s="51">
        <f t="shared" si="235"/>
        <v>191968.61</v>
      </c>
      <c r="Y173" s="51">
        <f t="shared" si="236"/>
        <v>191968.61</v>
      </c>
      <c r="Z173" s="51">
        <f t="shared" si="237"/>
        <v>191968.61</v>
      </c>
      <c r="AA173" s="51">
        <f t="shared" si="238"/>
        <v>191968.61</v>
      </c>
      <c r="AB173" s="51">
        <f t="shared" si="239"/>
        <v>191968.61</v>
      </c>
      <c r="AC173" s="51">
        <f t="shared" si="240"/>
        <v>191968.61</v>
      </c>
      <c r="AD173" s="51">
        <f t="shared" si="241"/>
        <v>191968.61</v>
      </c>
      <c r="AE173" s="51">
        <f t="shared" si="242"/>
        <v>191968.61</v>
      </c>
      <c r="AF173" s="51">
        <f t="shared" si="242"/>
        <v>191968.61</v>
      </c>
      <c r="AH173" s="100">
        <f>[20]Additions!Q92</f>
        <v>0</v>
      </c>
      <c r="AI173" s="100">
        <f>[20]Additions!R92</f>
        <v>0</v>
      </c>
      <c r="AJ173" s="100">
        <f>[20]Additions!S92</f>
        <v>0</v>
      </c>
      <c r="AK173" s="100">
        <f>[20]Additions!T92</f>
        <v>0</v>
      </c>
      <c r="AL173" s="100">
        <f>[20]Additions!U92</f>
        <v>0</v>
      </c>
      <c r="AM173" s="100">
        <f>[20]Additions!V92</f>
        <v>0</v>
      </c>
      <c r="AN173" s="93">
        <f>SUM($AH173:$AM173)/SUM($AH$193:$AM$193)*'Capital Spending'!J$12*$AN$1</f>
        <v>0</v>
      </c>
      <c r="AO173" s="93">
        <f>SUM($AH173:$AM173)/SUM($AH$193:$AM$193)*'Capital Spending'!K$12*$AN$1</f>
        <v>0</v>
      </c>
      <c r="AP173" s="93">
        <f>SUM($AH173:$AM173)/SUM($AH$193:$AM$193)*'Capital Spending'!L$12*$AN$1</f>
        <v>0</v>
      </c>
      <c r="AQ173" s="93">
        <f>SUM($AH173:$AM173)/SUM($AH$193:$AM$193)*'Capital Spending'!M$12*$AN$1</f>
        <v>0</v>
      </c>
      <c r="AR173" s="93">
        <f>SUM($AH173:$AM173)/SUM($AH$193:$AM$193)*'Capital Spending'!N$12*$AN$1</f>
        <v>0</v>
      </c>
      <c r="AS173" s="93">
        <f>SUM($AH173:$AM173)/SUM($AH$193:$AM$193)*'Capital Spending'!O$12*$AN$1</f>
        <v>0</v>
      </c>
      <c r="AT173" s="93">
        <f>SUM($AH173:$AM173)/SUM($AH$193:$AM$193)*'Capital Spending'!P$12*$AN$1</f>
        <v>0</v>
      </c>
      <c r="AU173" s="93">
        <f>SUM($AH173:$AM173)/SUM($AH$193:$AM$193)*'Capital Spending'!Q$12*$AN$1</f>
        <v>0</v>
      </c>
      <c r="AV173" s="93">
        <f>SUM($AH173:$AM173)/SUM($AH$193:$AM$193)*'Capital Spending'!R$12*$AN$1</f>
        <v>0</v>
      </c>
      <c r="AW173" s="93">
        <f>SUM($AH173:$AM173)/SUM($AH$193:$AM$193)*'Capital Spending'!S$12*$AN$1</f>
        <v>0</v>
      </c>
      <c r="AX173" s="93">
        <f>SUM($AH173:$AM173)/SUM($AH$193:$AM$193)*'Capital Spending'!T$12*$AN$1</f>
        <v>0</v>
      </c>
      <c r="AY173" s="93">
        <f>SUM($AH173:$AM173)/SUM($AH$193:$AM$193)*'Capital Spending'!U$12*$AN$1</f>
        <v>0</v>
      </c>
      <c r="AZ173" s="93">
        <f>SUM($AH173:$AM173)/SUM($AH$193:$AM$193)*'Capital Spending'!V$12*$AN$1</f>
        <v>0</v>
      </c>
      <c r="BA173" s="93">
        <f>SUM($AH173:$AM173)/SUM($AH$193:$AM$193)*'Capital Spending'!W$12*$AN$1</f>
        <v>0</v>
      </c>
      <c r="BB173" s="93">
        <f>SUM($AH173:$AM173)/SUM($AH$193:$AM$193)*'Capital Spending'!X$12*$AN$1</f>
        <v>0</v>
      </c>
      <c r="BC173" s="93">
        <f>SUM($AH173:$AM173)/SUM($AH$193:$AM$193)*'Capital Spending'!Y$12*$AN$1</f>
        <v>0</v>
      </c>
      <c r="BD173" s="93">
        <f>SUM($AH173:$AM173)/SUM($AH$193:$AM$193)*'Capital Spending'!Z$12*$AN$1</f>
        <v>0</v>
      </c>
      <c r="BE173" s="93">
        <f>SUM($AH173:$AM173)/SUM($AH$193:$AM$193)*'Capital Spending'!AA$12*$AN$1</f>
        <v>0</v>
      </c>
      <c r="BF173" s="93">
        <f>SUM($AH173:$AM173)/SUM($AH$193:$AM$193)*'Capital Spending'!AB$12*$AN$1</f>
        <v>0</v>
      </c>
      <c r="BG173" s="93">
        <f>SUM($AH173:$AM173)/SUM($AH$193:$AM$193)*'Capital Spending'!AC$12*$AN$1</f>
        <v>0</v>
      </c>
      <c r="BH173" s="93">
        <f>SUM($AH173:$AM173)/SUM($AH$193:$AM$193)*'Capital Spending'!AD$12*$AN$1</f>
        <v>0</v>
      </c>
      <c r="BI173" s="18"/>
      <c r="BJ173" s="101">
        <f t="shared" si="264"/>
        <v>0</v>
      </c>
      <c r="BK173" s="100">
        <f>'[20]Asset Retirements'!Q92</f>
        <v>0</v>
      </c>
      <c r="BL173" s="100">
        <f>'[20]Asset Retirements'!R92</f>
        <v>0</v>
      </c>
      <c r="BM173" s="100">
        <f>'[20]Asset Retirements'!S92</f>
        <v>0</v>
      </c>
      <c r="BN173" s="100">
        <f>'[20]Asset Retirements'!T92</f>
        <v>0</v>
      </c>
      <c r="BO173" s="100">
        <f>'[20]Asset Retirements'!U92</f>
        <v>0</v>
      </c>
      <c r="BP173" s="100">
        <f>'[20]Asset Retirements'!V92</f>
        <v>0</v>
      </c>
      <c r="BQ173" s="51">
        <f t="shared" si="243"/>
        <v>0</v>
      </c>
      <c r="BR173" s="51">
        <f t="shared" si="287"/>
        <v>0</v>
      </c>
      <c r="BS173" s="51">
        <f t="shared" si="288"/>
        <v>0</v>
      </c>
      <c r="BT173" s="51">
        <f t="shared" si="289"/>
        <v>0</v>
      </c>
      <c r="BU173" s="51">
        <f t="shared" si="290"/>
        <v>0</v>
      </c>
      <c r="BV173" s="51">
        <f t="shared" si="291"/>
        <v>0</v>
      </c>
      <c r="BW173" s="51">
        <f t="shared" si="292"/>
        <v>0</v>
      </c>
      <c r="BX173" s="51">
        <f t="shared" si="293"/>
        <v>0</v>
      </c>
      <c r="BY173" s="51">
        <f t="shared" si="294"/>
        <v>0</v>
      </c>
      <c r="BZ173" s="51">
        <f t="shared" si="295"/>
        <v>0</v>
      </c>
      <c r="CA173" s="51">
        <f t="shared" si="296"/>
        <v>0</v>
      </c>
      <c r="CB173" s="51">
        <f t="shared" si="297"/>
        <v>0</v>
      </c>
      <c r="CC173" s="51">
        <f t="shared" si="298"/>
        <v>0</v>
      </c>
      <c r="CD173" s="51">
        <f t="shared" si="299"/>
        <v>0</v>
      </c>
      <c r="CE173" s="51">
        <f t="shared" si="300"/>
        <v>0</v>
      </c>
      <c r="CF173" s="51">
        <f t="shared" si="301"/>
        <v>0</v>
      </c>
      <c r="CG173" s="51">
        <f t="shared" si="302"/>
        <v>0</v>
      </c>
      <c r="CH173" s="51">
        <f t="shared" si="303"/>
        <v>0</v>
      </c>
      <c r="CI173" s="51">
        <f t="shared" si="304"/>
        <v>0</v>
      </c>
      <c r="CJ173" s="51">
        <f t="shared" si="305"/>
        <v>0</v>
      </c>
      <c r="CK173" s="51">
        <f t="shared" si="306"/>
        <v>0</v>
      </c>
      <c r="CL173" s="18"/>
      <c r="CM173" s="100">
        <f>'[20]Assset Transfers Adjustments'!Q92</f>
        <v>0</v>
      </c>
      <c r="CN173" s="100">
        <f>'[20]Assset Transfers Adjustments'!R92</f>
        <v>0</v>
      </c>
      <c r="CO173" s="100">
        <f>'[20]Assset Transfers Adjustments'!S92</f>
        <v>0</v>
      </c>
      <c r="CP173" s="100">
        <f>'[20]Assset Transfers Adjustments'!T92</f>
        <v>0</v>
      </c>
      <c r="CQ173" s="100">
        <f>'[20]Assset Transfers Adjustments'!U92</f>
        <v>0</v>
      </c>
      <c r="CR173" s="100">
        <f>'[20]Assset Transfers Adjustments'!V92</f>
        <v>0</v>
      </c>
      <c r="CS173" s="17">
        <v>0</v>
      </c>
      <c r="CT173" s="17">
        <v>0</v>
      </c>
      <c r="CU173" s="17">
        <v>0</v>
      </c>
      <c r="CV173" s="17">
        <v>0</v>
      </c>
      <c r="CW173" s="17">
        <v>0</v>
      </c>
      <c r="CX173" s="17">
        <v>0</v>
      </c>
      <c r="CY173" s="18">
        <v>0</v>
      </c>
      <c r="CZ173" s="18">
        <v>0</v>
      </c>
      <c r="DA173" s="18">
        <v>0</v>
      </c>
      <c r="DB173" s="18">
        <v>0</v>
      </c>
      <c r="DC173" s="18">
        <v>0</v>
      </c>
      <c r="DD173" s="18">
        <v>0</v>
      </c>
      <c r="DE173" s="18">
        <v>0</v>
      </c>
      <c r="DF173" s="18">
        <v>0</v>
      </c>
      <c r="DG173" s="18">
        <v>0</v>
      </c>
      <c r="DH173" s="18">
        <v>0</v>
      </c>
      <c r="DI173" s="18">
        <v>0</v>
      </c>
      <c r="DJ173" s="18">
        <v>0</v>
      </c>
      <c r="DK173" s="18">
        <v>0</v>
      </c>
      <c r="DL173" s="18">
        <v>0</v>
      </c>
      <c r="DM173" s="18">
        <v>0</v>
      </c>
      <c r="DN173" s="18"/>
    </row>
    <row r="174" spans="1:118">
      <c r="A174" s="86">
        <v>39202</v>
      </c>
      <c r="B174" t="s">
        <v>106</v>
      </c>
      <c r="C174" s="51">
        <f t="shared" si="330"/>
        <v>30698.52461538462</v>
      </c>
      <c r="D174" s="51">
        <f t="shared" si="331"/>
        <v>27063.960000000003</v>
      </c>
      <c r="E174" s="100">
        <f>'[20]Asset End Balances'!P93</f>
        <v>42813.74</v>
      </c>
      <c r="F174" s="51">
        <f t="shared" si="217"/>
        <v>42813.74</v>
      </c>
      <c r="G174" s="51">
        <f t="shared" si="218"/>
        <v>42813.74</v>
      </c>
      <c r="H174" s="51">
        <f t="shared" si="219"/>
        <v>27063.96</v>
      </c>
      <c r="I174" s="51">
        <f t="shared" si="220"/>
        <v>27063.96</v>
      </c>
      <c r="J174" s="51">
        <f t="shared" si="221"/>
        <v>27063.96</v>
      </c>
      <c r="K174" s="51">
        <f t="shared" si="222"/>
        <v>27063.96</v>
      </c>
      <c r="L174" s="51">
        <f t="shared" si="223"/>
        <v>27063.96</v>
      </c>
      <c r="M174" s="51">
        <f t="shared" si="224"/>
        <v>27063.96</v>
      </c>
      <c r="N174" s="51">
        <f t="shared" si="225"/>
        <v>27063.96</v>
      </c>
      <c r="O174" s="51">
        <f t="shared" si="226"/>
        <v>27063.96</v>
      </c>
      <c r="P174" s="51">
        <f t="shared" si="227"/>
        <v>27063.96</v>
      </c>
      <c r="Q174" s="51">
        <f t="shared" si="228"/>
        <v>27063.96</v>
      </c>
      <c r="R174" s="51">
        <f t="shared" si="229"/>
        <v>27063.96</v>
      </c>
      <c r="S174" s="51">
        <f t="shared" si="230"/>
        <v>27063.96</v>
      </c>
      <c r="T174" s="51">
        <f t="shared" si="231"/>
        <v>27063.96</v>
      </c>
      <c r="U174" s="51">
        <f t="shared" si="232"/>
        <v>27063.96</v>
      </c>
      <c r="V174" s="51">
        <f t="shared" si="233"/>
        <v>27063.96</v>
      </c>
      <c r="W174" s="51">
        <f t="shared" si="234"/>
        <v>27063.96</v>
      </c>
      <c r="X174" s="51">
        <f t="shared" si="235"/>
        <v>27063.96</v>
      </c>
      <c r="Y174" s="51">
        <f t="shared" si="236"/>
        <v>27063.96</v>
      </c>
      <c r="Z174" s="51">
        <f t="shared" si="237"/>
        <v>27063.96</v>
      </c>
      <c r="AA174" s="51">
        <f t="shared" si="238"/>
        <v>27063.96</v>
      </c>
      <c r="AB174" s="51">
        <f t="shared" si="239"/>
        <v>27063.96</v>
      </c>
      <c r="AC174" s="51">
        <f t="shared" si="240"/>
        <v>27063.96</v>
      </c>
      <c r="AD174" s="51">
        <f t="shared" si="241"/>
        <v>27063.96</v>
      </c>
      <c r="AE174" s="51">
        <f t="shared" si="242"/>
        <v>27063.96</v>
      </c>
      <c r="AF174" s="51">
        <f t="shared" si="242"/>
        <v>27063.96</v>
      </c>
      <c r="AH174" s="100">
        <f>[20]Additions!Q93</f>
        <v>0</v>
      </c>
      <c r="AI174" s="100">
        <f>[20]Additions!R93</f>
        <v>0</v>
      </c>
      <c r="AJ174" s="100">
        <f>[20]Additions!S93</f>
        <v>0</v>
      </c>
      <c r="AK174" s="100">
        <f>[20]Additions!T93</f>
        <v>0</v>
      </c>
      <c r="AL174" s="100">
        <f>[20]Additions!U93</f>
        <v>0</v>
      </c>
      <c r="AM174" s="100">
        <f>[20]Additions!V93</f>
        <v>0</v>
      </c>
      <c r="AN174" s="93">
        <f>SUM($AH174:$AM174)/SUM($AH$193:$AM$193)*'Capital Spending'!J$12*$AN$1</f>
        <v>0</v>
      </c>
      <c r="AO174" s="93">
        <f>SUM($AH174:$AM174)/SUM($AH$193:$AM$193)*'Capital Spending'!K$12*$AN$1</f>
        <v>0</v>
      </c>
      <c r="AP174" s="93">
        <f>SUM($AH174:$AM174)/SUM($AH$193:$AM$193)*'Capital Spending'!L$12*$AN$1</f>
        <v>0</v>
      </c>
      <c r="AQ174" s="93">
        <f>SUM($AH174:$AM174)/SUM($AH$193:$AM$193)*'Capital Spending'!M$12*$AN$1</f>
        <v>0</v>
      </c>
      <c r="AR174" s="93">
        <f>SUM($AH174:$AM174)/SUM($AH$193:$AM$193)*'Capital Spending'!N$12*$AN$1</f>
        <v>0</v>
      </c>
      <c r="AS174" s="93">
        <f>SUM($AH174:$AM174)/SUM($AH$193:$AM$193)*'Capital Spending'!O$12*$AN$1</f>
        <v>0</v>
      </c>
      <c r="AT174" s="93">
        <f>SUM($AH174:$AM174)/SUM($AH$193:$AM$193)*'Capital Spending'!P$12*$AN$1</f>
        <v>0</v>
      </c>
      <c r="AU174" s="93">
        <f>SUM($AH174:$AM174)/SUM($AH$193:$AM$193)*'Capital Spending'!Q$12*$AN$1</f>
        <v>0</v>
      </c>
      <c r="AV174" s="93">
        <f>SUM($AH174:$AM174)/SUM($AH$193:$AM$193)*'Capital Spending'!R$12*$AN$1</f>
        <v>0</v>
      </c>
      <c r="AW174" s="93">
        <f>SUM($AH174:$AM174)/SUM($AH$193:$AM$193)*'Capital Spending'!S$12*$AN$1</f>
        <v>0</v>
      </c>
      <c r="AX174" s="93">
        <f>SUM($AH174:$AM174)/SUM($AH$193:$AM$193)*'Capital Spending'!T$12*$AN$1</f>
        <v>0</v>
      </c>
      <c r="AY174" s="93">
        <f>SUM($AH174:$AM174)/SUM($AH$193:$AM$193)*'Capital Spending'!U$12*$AN$1</f>
        <v>0</v>
      </c>
      <c r="AZ174" s="93">
        <f>SUM($AH174:$AM174)/SUM($AH$193:$AM$193)*'Capital Spending'!V$12*$AN$1</f>
        <v>0</v>
      </c>
      <c r="BA174" s="93">
        <f>SUM($AH174:$AM174)/SUM($AH$193:$AM$193)*'Capital Spending'!W$12*$AN$1</f>
        <v>0</v>
      </c>
      <c r="BB174" s="93">
        <f>SUM($AH174:$AM174)/SUM($AH$193:$AM$193)*'Capital Spending'!X$12*$AN$1</f>
        <v>0</v>
      </c>
      <c r="BC174" s="93">
        <f>SUM($AH174:$AM174)/SUM($AH$193:$AM$193)*'Capital Spending'!Y$12*$AN$1</f>
        <v>0</v>
      </c>
      <c r="BD174" s="93">
        <f>SUM($AH174:$AM174)/SUM($AH$193:$AM$193)*'Capital Spending'!Z$12*$AN$1</f>
        <v>0</v>
      </c>
      <c r="BE174" s="93">
        <f>SUM($AH174:$AM174)/SUM($AH$193:$AM$193)*'Capital Spending'!AA$12*$AN$1</f>
        <v>0</v>
      </c>
      <c r="BF174" s="93">
        <f>SUM($AH174:$AM174)/SUM($AH$193:$AM$193)*'Capital Spending'!AB$12*$AN$1</f>
        <v>0</v>
      </c>
      <c r="BG174" s="93">
        <f>SUM($AH174:$AM174)/SUM($AH$193:$AM$193)*'Capital Spending'!AC$12*$AN$1</f>
        <v>0</v>
      </c>
      <c r="BH174" s="93">
        <f>SUM($AH174:$AM174)/SUM($AH$193:$AM$193)*'Capital Spending'!AD$12*$AN$1</f>
        <v>0</v>
      </c>
      <c r="BI174" s="18"/>
      <c r="BJ174" s="101">
        <f t="shared" si="264"/>
        <v>0</v>
      </c>
      <c r="BK174" s="100">
        <f>'[20]Asset Retirements'!Q93</f>
        <v>0</v>
      </c>
      <c r="BL174" s="100">
        <f>'[20]Asset Retirements'!R93</f>
        <v>0</v>
      </c>
      <c r="BM174" s="100">
        <f>'[20]Asset Retirements'!S93</f>
        <v>0</v>
      </c>
      <c r="BN174" s="100">
        <f>'[20]Asset Retirements'!T93</f>
        <v>0</v>
      </c>
      <c r="BO174" s="100">
        <f>'[20]Asset Retirements'!U93</f>
        <v>0</v>
      </c>
      <c r="BP174" s="100">
        <f>'[20]Asset Retirements'!V93</f>
        <v>0</v>
      </c>
      <c r="BQ174" s="51">
        <f t="shared" si="243"/>
        <v>0</v>
      </c>
      <c r="BR174" s="51">
        <f t="shared" si="287"/>
        <v>0</v>
      </c>
      <c r="BS174" s="51">
        <f t="shared" si="288"/>
        <v>0</v>
      </c>
      <c r="BT174" s="51">
        <f t="shared" si="289"/>
        <v>0</v>
      </c>
      <c r="BU174" s="51">
        <f t="shared" si="290"/>
        <v>0</v>
      </c>
      <c r="BV174" s="51">
        <f t="shared" si="291"/>
        <v>0</v>
      </c>
      <c r="BW174" s="51">
        <f t="shared" si="292"/>
        <v>0</v>
      </c>
      <c r="BX174" s="51">
        <f t="shared" si="293"/>
        <v>0</v>
      </c>
      <c r="BY174" s="51">
        <f t="shared" si="294"/>
        <v>0</v>
      </c>
      <c r="BZ174" s="51">
        <f t="shared" si="295"/>
        <v>0</v>
      </c>
      <c r="CA174" s="51">
        <f t="shared" si="296"/>
        <v>0</v>
      </c>
      <c r="CB174" s="51">
        <f t="shared" si="297"/>
        <v>0</v>
      </c>
      <c r="CC174" s="51">
        <f t="shared" si="298"/>
        <v>0</v>
      </c>
      <c r="CD174" s="51">
        <f t="shared" si="299"/>
        <v>0</v>
      </c>
      <c r="CE174" s="51">
        <f t="shared" si="300"/>
        <v>0</v>
      </c>
      <c r="CF174" s="51">
        <f t="shared" si="301"/>
        <v>0</v>
      </c>
      <c r="CG174" s="51">
        <f t="shared" si="302"/>
        <v>0</v>
      </c>
      <c r="CH174" s="51">
        <f t="shared" si="303"/>
        <v>0</v>
      </c>
      <c r="CI174" s="51">
        <f t="shared" si="304"/>
        <v>0</v>
      </c>
      <c r="CJ174" s="51">
        <f t="shared" si="305"/>
        <v>0</v>
      </c>
      <c r="CK174" s="51">
        <f t="shared" si="306"/>
        <v>0</v>
      </c>
      <c r="CL174" s="18"/>
      <c r="CM174" s="100">
        <f>'[20]Assset Transfers Adjustments'!Q93</f>
        <v>0</v>
      </c>
      <c r="CN174" s="100">
        <f>'[20]Assset Transfers Adjustments'!R93</f>
        <v>0</v>
      </c>
      <c r="CO174" s="100">
        <f>'[20]Assset Transfers Adjustments'!S93</f>
        <v>-15749.78</v>
      </c>
      <c r="CP174" s="100">
        <f>'[20]Assset Transfers Adjustments'!T93</f>
        <v>0</v>
      </c>
      <c r="CQ174" s="100">
        <f>'[20]Assset Transfers Adjustments'!U93</f>
        <v>0</v>
      </c>
      <c r="CR174" s="100">
        <f>'[20]Assset Transfers Adjustments'!V93</f>
        <v>0</v>
      </c>
      <c r="CS174" s="17">
        <v>0</v>
      </c>
      <c r="CT174" s="17">
        <v>0</v>
      </c>
      <c r="CU174" s="17">
        <v>0</v>
      </c>
      <c r="CV174" s="17">
        <v>0</v>
      </c>
      <c r="CW174" s="17">
        <v>0</v>
      </c>
      <c r="CX174" s="17">
        <v>0</v>
      </c>
      <c r="CY174" s="18">
        <v>0</v>
      </c>
      <c r="CZ174" s="18">
        <v>0</v>
      </c>
      <c r="DA174" s="18">
        <v>0</v>
      </c>
      <c r="DB174" s="18">
        <v>0</v>
      </c>
      <c r="DC174" s="18">
        <v>0</v>
      </c>
      <c r="DD174" s="18">
        <v>0</v>
      </c>
      <c r="DE174" s="18">
        <v>0</v>
      </c>
      <c r="DF174" s="18">
        <v>0</v>
      </c>
      <c r="DG174" s="18">
        <v>0</v>
      </c>
      <c r="DH174" s="18">
        <v>0</v>
      </c>
      <c r="DI174" s="18">
        <v>0</v>
      </c>
      <c r="DJ174" s="18">
        <v>0</v>
      </c>
      <c r="DK174" s="18">
        <v>0</v>
      </c>
      <c r="DL174" s="18">
        <v>0</v>
      </c>
      <c r="DM174" s="18">
        <v>0</v>
      </c>
      <c r="DN174" s="18"/>
    </row>
    <row r="175" spans="1:118">
      <c r="A175" s="86">
        <v>39400</v>
      </c>
      <c r="B175" t="s">
        <v>17</v>
      </c>
      <c r="C175" s="51">
        <f t="shared" si="330"/>
        <v>5733659.4122599373</v>
      </c>
      <c r="D175" s="51">
        <f t="shared" si="331"/>
        <v>8593396.4055907559</v>
      </c>
      <c r="E175" s="100">
        <f>'[20]Asset End Balances'!P94</f>
        <v>4775605.0199999996</v>
      </c>
      <c r="F175" s="51">
        <f t="shared" si="217"/>
        <v>5158278.96</v>
      </c>
      <c r="G175" s="51">
        <f t="shared" si="218"/>
        <v>5213362.57</v>
      </c>
      <c r="H175" s="51">
        <f t="shared" si="219"/>
        <v>5298225.04</v>
      </c>
      <c r="I175" s="51">
        <f t="shared" si="220"/>
        <v>5497039.79</v>
      </c>
      <c r="J175" s="51">
        <f t="shared" si="221"/>
        <v>5504389.9500000002</v>
      </c>
      <c r="K175" s="51">
        <f t="shared" si="222"/>
        <v>5503852.3900000006</v>
      </c>
      <c r="L175" s="51">
        <f t="shared" si="223"/>
        <v>5740038.838404024</v>
      </c>
      <c r="M175" s="51">
        <f t="shared" si="224"/>
        <v>5971277.2716017319</v>
      </c>
      <c r="N175" s="51">
        <f t="shared" si="225"/>
        <v>6202133.6026589144</v>
      </c>
      <c r="O175" s="51">
        <f t="shared" si="226"/>
        <v>6397538.9601501385</v>
      </c>
      <c r="P175" s="51">
        <f t="shared" si="227"/>
        <v>6539217.9872296611</v>
      </c>
      <c r="Q175" s="51">
        <f t="shared" si="228"/>
        <v>6736611.979334726</v>
      </c>
      <c r="R175" s="51">
        <f t="shared" si="229"/>
        <v>6949227.6844497919</v>
      </c>
      <c r="S175" s="51">
        <f t="shared" si="230"/>
        <v>7166965.1471345248</v>
      </c>
      <c r="T175" s="51">
        <f t="shared" si="231"/>
        <v>7399877.1484337626</v>
      </c>
      <c r="U175" s="51">
        <f t="shared" si="232"/>
        <v>7622069.9487667819</v>
      </c>
      <c r="V175" s="51">
        <f t="shared" si="233"/>
        <v>7835409.2358085569</v>
      </c>
      <c r="W175" s="51">
        <f t="shared" si="234"/>
        <v>8041957.6008551782</v>
      </c>
      <c r="X175" s="51">
        <f t="shared" si="235"/>
        <v>8248893.2722787047</v>
      </c>
      <c r="Y175" s="51">
        <f t="shared" si="236"/>
        <v>8459034.0775078721</v>
      </c>
      <c r="Z175" s="51">
        <f t="shared" si="237"/>
        <v>8664655.6389252245</v>
      </c>
      <c r="AA175" s="51">
        <f t="shared" si="238"/>
        <v>8863338.5560794715</v>
      </c>
      <c r="AB175" s="51">
        <f t="shared" si="239"/>
        <v>9050566.6740956232</v>
      </c>
      <c r="AC175" s="51">
        <f t="shared" si="240"/>
        <v>9235067.4856951088</v>
      </c>
      <c r="AD175" s="51">
        <f t="shared" si="241"/>
        <v>9331845.2439401541</v>
      </c>
      <c r="AE175" s="51">
        <f t="shared" si="242"/>
        <v>9428500.9340875093</v>
      </c>
      <c r="AF175" s="51">
        <f t="shared" si="242"/>
        <v>9532937.4562058616</v>
      </c>
      <c r="AH175" s="100">
        <f>[20]Additions!Q94</f>
        <v>382673.94</v>
      </c>
      <c r="AI175" s="100">
        <f>[20]Additions!R94</f>
        <v>55083.61</v>
      </c>
      <c r="AJ175" s="100">
        <f>[20]Additions!S94</f>
        <v>84862.47</v>
      </c>
      <c r="AK175" s="100">
        <f>[20]Additions!T94</f>
        <v>212763.84</v>
      </c>
      <c r="AL175" s="100">
        <f>[20]Additions!U94</f>
        <v>292.48</v>
      </c>
      <c r="AM175" s="100">
        <f>[20]Additions!V94</f>
        <v>-537.55999999999995</v>
      </c>
      <c r="AN175" s="93">
        <f>SUM($AH175:$AM175)/SUM($AH$193:$AM$193)*'Capital Spending'!J$12*$AN$1</f>
        <v>240754.7139675096</v>
      </c>
      <c r="AO175" s="93">
        <f>SUM($AH175:$AM175)/SUM($AH$193:$AM$193)*'Capital Spending'!K$12*$AN$1</f>
        <v>235710.9953555695</v>
      </c>
      <c r="AP175" s="93">
        <f>SUM($AH175:$AM175)/SUM($AH$193:$AM$193)*'Capital Spending'!L$12*$AN$1</f>
        <v>235321.50268073459</v>
      </c>
      <c r="AQ175" s="93">
        <f>SUM($AH175:$AM175)/SUM($AH$193:$AM$193)*'Capital Spending'!M$12*$AN$1</f>
        <v>199184.84429743004</v>
      </c>
      <c r="AR175" s="93">
        <f>SUM($AH175:$AM175)/SUM($AH$193:$AM$193)*'Capital Spending'!N$12*$AN$1</f>
        <v>144419.35119569843</v>
      </c>
      <c r="AS175" s="93">
        <f>SUM($AH175:$AM175)/SUM($AH$193:$AM$193)*'Capital Spending'!O$12*$AN$1</f>
        <v>201211.9426380693</v>
      </c>
      <c r="AT175" s="93">
        <f>SUM($AH175:$AM175)/SUM($AH$193:$AM$193)*'Capital Spending'!P$12*$AN$1</f>
        <v>216728.07062331887</v>
      </c>
      <c r="AU175" s="93">
        <f>SUM($AH175:$AM175)/SUM($AH$193:$AM$193)*'Capital Spending'!Q$12*$AN$1</f>
        <v>221948.89208461944</v>
      </c>
      <c r="AV175" s="93">
        <f>SUM($AH175:$AM175)/SUM($AH$193:$AM$193)*'Capital Spending'!R$12*$AN$1</f>
        <v>237416.9332377456</v>
      </c>
      <c r="AW175" s="93">
        <f>SUM($AH175:$AM175)/SUM($AH$193:$AM$193)*'Capital Spending'!S$12*$AN$1</f>
        <v>226490.40387917901</v>
      </c>
      <c r="AX175" s="93">
        <f>SUM($AH175:$AM175)/SUM($AH$193:$AM$193)*'Capital Spending'!T$12*$AN$1</f>
        <v>217465.64791013612</v>
      </c>
      <c r="AY175" s="93">
        <f>SUM($AH175:$AM175)/SUM($AH$193:$AM$193)*'Capital Spending'!U$12*$AN$1</f>
        <v>210543.37741762251</v>
      </c>
      <c r="AZ175" s="93">
        <f>SUM($AH175:$AM175)/SUM($AH$193:$AM$193)*'Capital Spending'!V$12*$AN$1</f>
        <v>210938.17498801459</v>
      </c>
      <c r="BA175" s="93">
        <f>SUM($AH175:$AM175)/SUM($AH$193:$AM$193)*'Capital Spending'!W$12*$AN$1</f>
        <v>214205.30177627414</v>
      </c>
      <c r="BB175" s="93">
        <f>SUM($AH175:$AM175)/SUM($AH$193:$AM$193)*'Capital Spending'!X$12*$AN$1</f>
        <v>209598.64775943669</v>
      </c>
      <c r="BC175" s="93">
        <f>SUM($AH175:$AM175)/SUM($AH$193:$AM$193)*'Capital Spending'!Y$12*$AN$1</f>
        <v>202525.79778783888</v>
      </c>
      <c r="BD175" s="93">
        <f>SUM($AH175:$AM175)/SUM($AH$193:$AM$193)*'Capital Spending'!Z$12*$AN$1</f>
        <v>190849.44248175423</v>
      </c>
      <c r="BE175" s="93">
        <f>SUM($AH175:$AM175)/SUM($AH$193:$AM$193)*'Capital Spending'!AA$12*$AN$1</f>
        <v>188069.38511316574</v>
      </c>
      <c r="BF175" s="93">
        <f>SUM($AH175:$AM175)/SUM($AH$193:$AM$193)*'Capital Spending'!AB$12*$AN$1</f>
        <v>98649.612042286491</v>
      </c>
      <c r="BG175" s="93">
        <f>SUM($AH175:$AM175)/SUM($AH$193:$AM$193)*'Capital Spending'!AC$12*$AN$1</f>
        <v>98525.182930700437</v>
      </c>
      <c r="BH175" s="93">
        <f>SUM($AH175:$AM175)/SUM($AH$193:$AM$193)*'Capital Spending'!AD$12*$AN$1</f>
        <v>106456.51001684228</v>
      </c>
      <c r="BI175" s="18"/>
      <c r="BJ175" s="101">
        <f t="shared" si="264"/>
        <v>-1.8974770994940576E-2</v>
      </c>
      <c r="BK175" s="100">
        <f>'[20]Asset Retirements'!Q94</f>
        <v>0</v>
      </c>
      <c r="BL175" s="100">
        <f>'[20]Asset Retirements'!R94</f>
        <v>0</v>
      </c>
      <c r="BM175" s="100">
        <f>'[20]Asset Retirements'!S94</f>
        <v>0</v>
      </c>
      <c r="BN175" s="100">
        <f>'[20]Asset Retirements'!T94</f>
        <v>-13949.09</v>
      </c>
      <c r="BO175" s="100">
        <f>'[20]Asset Retirements'!U94</f>
        <v>0</v>
      </c>
      <c r="BP175" s="100">
        <f>'[20]Asset Retirements'!V94</f>
        <v>0</v>
      </c>
      <c r="BQ175" s="51">
        <f t="shared" si="243"/>
        <v>-4568.2655634859157</v>
      </c>
      <c r="BR175" s="51">
        <f t="shared" si="287"/>
        <v>-4472.5621578614328</v>
      </c>
      <c r="BS175" s="51">
        <f t="shared" si="288"/>
        <v>-4465.1716235522335</v>
      </c>
      <c r="BT175" s="51">
        <f t="shared" si="289"/>
        <v>-3779.4868062066303</v>
      </c>
      <c r="BU175" s="51">
        <f t="shared" si="290"/>
        <v>-2740.3241161762753</v>
      </c>
      <c r="BV175" s="51">
        <f t="shared" si="291"/>
        <v>-3817.9505330044844</v>
      </c>
      <c r="BW175" s="51">
        <f t="shared" si="292"/>
        <v>-4112.3655082527839</v>
      </c>
      <c r="BX175" s="51">
        <f t="shared" si="293"/>
        <v>-4211.4293998864332</v>
      </c>
      <c r="BY175" s="51">
        <f t="shared" si="294"/>
        <v>-4504.9319385073186</v>
      </c>
      <c r="BZ175" s="51">
        <f t="shared" si="295"/>
        <v>-4297.6035461590227</v>
      </c>
      <c r="CA175" s="51">
        <f t="shared" si="296"/>
        <v>-4126.3608683612101</v>
      </c>
      <c r="CB175" s="51">
        <f t="shared" si="297"/>
        <v>-3995.0123710007306</v>
      </c>
      <c r="CC175" s="51">
        <f t="shared" si="298"/>
        <v>-4002.5035644882792</v>
      </c>
      <c r="CD175" s="51">
        <f t="shared" si="299"/>
        <v>-4064.4965471069395</v>
      </c>
      <c r="CE175" s="51">
        <f t="shared" si="300"/>
        <v>-3977.0863420845258</v>
      </c>
      <c r="CF175" s="51">
        <f t="shared" si="301"/>
        <v>-3842.8806335918853</v>
      </c>
      <c r="CG175" s="51">
        <f t="shared" si="302"/>
        <v>-3621.3244656033698</v>
      </c>
      <c r="CH175" s="51">
        <f t="shared" si="303"/>
        <v>-3568.5735136816065</v>
      </c>
      <c r="CI175" s="51">
        <f t="shared" si="304"/>
        <v>-1871.8537972421184</v>
      </c>
      <c r="CJ175" s="51">
        <f t="shared" si="305"/>
        <v>-1869.4927833446691</v>
      </c>
      <c r="CK175" s="51">
        <f t="shared" si="306"/>
        <v>-2019.9878984901798</v>
      </c>
      <c r="CL175" s="18"/>
      <c r="CM175" s="100">
        <f>'[20]Assset Transfers Adjustments'!Q94</f>
        <v>0</v>
      </c>
      <c r="CN175" s="100">
        <f>'[20]Assset Transfers Adjustments'!R94</f>
        <v>0</v>
      </c>
      <c r="CO175" s="100">
        <f>'[20]Assset Transfers Adjustments'!S94</f>
        <v>0</v>
      </c>
      <c r="CP175" s="100">
        <f>'[20]Assset Transfers Adjustments'!T94</f>
        <v>0</v>
      </c>
      <c r="CQ175" s="100">
        <f>'[20]Assset Transfers Adjustments'!U94</f>
        <v>7057.68</v>
      </c>
      <c r="CR175" s="100">
        <f>'[20]Assset Transfers Adjustments'!V94</f>
        <v>0</v>
      </c>
      <c r="CS175" s="17">
        <v>0</v>
      </c>
      <c r="CT175" s="17">
        <v>0</v>
      </c>
      <c r="CU175" s="17">
        <v>0</v>
      </c>
      <c r="CV175" s="17">
        <v>0</v>
      </c>
      <c r="CW175" s="17">
        <v>0</v>
      </c>
      <c r="CX175" s="17">
        <v>0</v>
      </c>
      <c r="CY175" s="18">
        <v>0</v>
      </c>
      <c r="CZ175" s="18">
        <v>0</v>
      </c>
      <c r="DA175" s="18">
        <v>0</v>
      </c>
      <c r="DB175" s="18">
        <v>0</v>
      </c>
      <c r="DC175" s="18">
        <v>0</v>
      </c>
      <c r="DD175" s="18">
        <v>0</v>
      </c>
      <c r="DE175" s="18">
        <v>0</v>
      </c>
      <c r="DF175" s="18">
        <v>0</v>
      </c>
      <c r="DG175" s="18">
        <v>0</v>
      </c>
      <c r="DH175" s="18">
        <v>0</v>
      </c>
      <c r="DI175" s="18">
        <v>0</v>
      </c>
      <c r="DJ175" s="18">
        <v>0</v>
      </c>
      <c r="DK175" s="18">
        <v>0</v>
      </c>
      <c r="DL175" s="18">
        <v>0</v>
      </c>
      <c r="DM175" s="18">
        <v>0</v>
      </c>
      <c r="DN175" s="18"/>
    </row>
    <row r="176" spans="1:118">
      <c r="A176" s="86">
        <v>39603</v>
      </c>
      <c r="B176" t="s">
        <v>63</v>
      </c>
      <c r="C176" s="51">
        <f t="shared" si="330"/>
        <v>0</v>
      </c>
      <c r="D176" s="51">
        <f t="shared" si="331"/>
        <v>0</v>
      </c>
      <c r="E176" s="116">
        <f>0</f>
        <v>0</v>
      </c>
      <c r="F176" s="51">
        <f t="shared" ref="F176:F189" si="332">E176+AH176+BK176+CM176</f>
        <v>0</v>
      </c>
      <c r="G176" s="51">
        <f t="shared" ref="G176:G189" si="333">F176+AI176+BL176+CN176</f>
        <v>0</v>
      </c>
      <c r="H176" s="51">
        <f t="shared" ref="H176:H189" si="334">G176+AJ176+BM176+CO176</f>
        <v>0</v>
      </c>
      <c r="I176" s="51">
        <f t="shared" ref="I176:I189" si="335">H176+AK176+BN176+CP176</f>
        <v>0</v>
      </c>
      <c r="J176" s="51">
        <f t="shared" ref="J176:J189" si="336">I176+AL176+BO176+CQ176</f>
        <v>0</v>
      </c>
      <c r="K176" s="51">
        <f t="shared" ref="K176:K189" si="337">J176+AM176+BP176+CR176</f>
        <v>0</v>
      </c>
      <c r="L176" s="51">
        <f t="shared" ref="L176:L189" si="338">K176+AN176+BQ176+CS176</f>
        <v>0</v>
      </c>
      <c r="M176" s="51">
        <f t="shared" ref="M176:M189" si="339">L176+AO176+BR176+CT176</f>
        <v>0</v>
      </c>
      <c r="N176" s="51">
        <f t="shared" ref="N176:N189" si="340">M176+AP176+BS176+CU176</f>
        <v>0</v>
      </c>
      <c r="O176" s="51">
        <f t="shared" ref="O176:O189" si="341">N176+AQ176+BT176+CV176</f>
        <v>0</v>
      </c>
      <c r="P176" s="51">
        <f t="shared" ref="P176:P189" si="342">O176+AR176+BU176+CW176</f>
        <v>0</v>
      </c>
      <c r="Q176" s="51">
        <f t="shared" ref="Q176:Q189" si="343">P176+AS176+BV176+CX176</f>
        <v>0</v>
      </c>
      <c r="R176" s="51">
        <f t="shared" ref="R176:R189" si="344">Q176+AT176+BW176+CY176</f>
        <v>0</v>
      </c>
      <c r="S176" s="51">
        <f t="shared" ref="S176:S189" si="345">R176+AU176+BX176+CZ176</f>
        <v>0</v>
      </c>
      <c r="T176" s="51">
        <f t="shared" ref="T176:T189" si="346">S176+AV176+BY176+DA176</f>
        <v>0</v>
      </c>
      <c r="U176" s="51">
        <f t="shared" ref="U176:U189" si="347">T176+AW176+BZ176+DB176</f>
        <v>0</v>
      </c>
      <c r="V176" s="51">
        <f t="shared" ref="V176:V189" si="348">U176+AX176+CA176+DC176</f>
        <v>0</v>
      </c>
      <c r="W176" s="51">
        <f t="shared" ref="W176:W189" si="349">V176+AY176+CB176+DD176</f>
        <v>0</v>
      </c>
      <c r="X176" s="51">
        <f t="shared" ref="X176:X189" si="350">W176+AZ176+CC176+DE176</f>
        <v>0</v>
      </c>
      <c r="Y176" s="51">
        <f t="shared" ref="Y176:Y189" si="351">X176+BA176+CD176+DF176</f>
        <v>0</v>
      </c>
      <c r="Z176" s="51">
        <f t="shared" ref="Z176:Z189" si="352">Y176+BB176+CE176+DG176</f>
        <v>0</v>
      </c>
      <c r="AA176" s="51">
        <f t="shared" ref="AA176:AA189" si="353">Z176+BC176+CF176+DH176</f>
        <v>0</v>
      </c>
      <c r="AB176" s="51">
        <f t="shared" ref="AB176:AB189" si="354">AA176+BD176+CG176+DI176</f>
        <v>0</v>
      </c>
      <c r="AC176" s="51">
        <f t="shared" ref="AC176:AC189" si="355">AB176+BE176+CH176+DJ176</f>
        <v>0</v>
      </c>
      <c r="AD176" s="51">
        <f t="shared" ref="AD176:AD189" si="356">AC176+BF176+CI176+DK176</f>
        <v>0</v>
      </c>
      <c r="AE176" s="51">
        <f t="shared" ref="AE176:AF189" si="357">AD176+BG176+CJ176+DL176</f>
        <v>0</v>
      </c>
      <c r="AF176" s="51">
        <f t="shared" si="357"/>
        <v>0</v>
      </c>
      <c r="AH176" s="114">
        <v>0</v>
      </c>
      <c r="AI176" s="114">
        <v>0</v>
      </c>
      <c r="AJ176" s="114">
        <v>0</v>
      </c>
      <c r="AK176" s="114">
        <v>0</v>
      </c>
      <c r="AL176" s="114">
        <v>0</v>
      </c>
      <c r="AM176" s="114">
        <v>0</v>
      </c>
      <c r="AN176" s="93">
        <f>SUM($AH176:$AM176)/SUM($AH$193:$AM$193)*'Capital Spending'!J$12*$AN$1</f>
        <v>0</v>
      </c>
      <c r="AO176" s="93">
        <f>SUM($AH176:$AM176)/SUM($AH$193:$AM$193)*'Capital Spending'!K$12*$AN$1</f>
        <v>0</v>
      </c>
      <c r="AP176" s="93">
        <f>SUM($AH176:$AM176)/SUM($AH$193:$AM$193)*'Capital Spending'!L$12*$AN$1</f>
        <v>0</v>
      </c>
      <c r="AQ176" s="93">
        <f>SUM($AH176:$AM176)/SUM($AH$193:$AM$193)*'Capital Spending'!M$12*$AN$1</f>
        <v>0</v>
      </c>
      <c r="AR176" s="93">
        <f>SUM($AH176:$AM176)/SUM($AH$193:$AM$193)*'Capital Spending'!N$12*$AN$1</f>
        <v>0</v>
      </c>
      <c r="AS176" s="93">
        <f>SUM($AH176:$AM176)/SUM($AH$193:$AM$193)*'Capital Spending'!O$12*$AN$1</f>
        <v>0</v>
      </c>
      <c r="AT176" s="93">
        <f>SUM($AH176:$AM176)/SUM($AH$193:$AM$193)*'Capital Spending'!P$12*$AN$1</f>
        <v>0</v>
      </c>
      <c r="AU176" s="93">
        <f>SUM($AH176:$AM176)/SUM($AH$193:$AM$193)*'Capital Spending'!Q$12*$AN$1</f>
        <v>0</v>
      </c>
      <c r="AV176" s="93">
        <f>SUM($AH176:$AM176)/SUM($AH$193:$AM$193)*'Capital Spending'!R$12*$AN$1</f>
        <v>0</v>
      </c>
      <c r="AW176" s="93">
        <f>SUM($AH176:$AM176)/SUM($AH$193:$AM$193)*'Capital Spending'!S$12*$AN$1</f>
        <v>0</v>
      </c>
      <c r="AX176" s="93">
        <f>SUM($AH176:$AM176)/SUM($AH$193:$AM$193)*'Capital Spending'!T$12*$AN$1</f>
        <v>0</v>
      </c>
      <c r="AY176" s="93">
        <f>SUM($AH176:$AM176)/SUM($AH$193:$AM$193)*'Capital Spending'!U$12*$AN$1</f>
        <v>0</v>
      </c>
      <c r="AZ176" s="93">
        <f>SUM($AH176:$AM176)/SUM($AH$193:$AM$193)*'Capital Spending'!V$12*$AN$1</f>
        <v>0</v>
      </c>
      <c r="BA176" s="93">
        <f>SUM($AH176:$AM176)/SUM($AH$193:$AM$193)*'Capital Spending'!W$12*$AN$1</f>
        <v>0</v>
      </c>
      <c r="BB176" s="93">
        <f>SUM($AH176:$AM176)/SUM($AH$193:$AM$193)*'Capital Spending'!X$12*$AN$1</f>
        <v>0</v>
      </c>
      <c r="BC176" s="93">
        <f>SUM($AH176:$AM176)/SUM($AH$193:$AM$193)*'Capital Spending'!Y$12*$AN$1</f>
        <v>0</v>
      </c>
      <c r="BD176" s="93">
        <f>SUM($AH176:$AM176)/SUM($AH$193:$AM$193)*'Capital Spending'!Z$12*$AN$1</f>
        <v>0</v>
      </c>
      <c r="BE176" s="93">
        <f>SUM($AH176:$AM176)/SUM($AH$193:$AM$193)*'Capital Spending'!AA$12*$AN$1</f>
        <v>0</v>
      </c>
      <c r="BF176" s="93">
        <f>SUM($AH176:$AM176)/SUM($AH$193:$AM$193)*'Capital Spending'!AB$12*$AN$1</f>
        <v>0</v>
      </c>
      <c r="BG176" s="93">
        <f>SUM($AH176:$AM176)/SUM($AH$193:$AM$193)*'Capital Spending'!AC$12*$AN$1</f>
        <v>0</v>
      </c>
      <c r="BH176" s="93">
        <f>SUM($AH176:$AM176)/SUM($AH$193:$AM$193)*'Capital Spending'!AD$12*$AN$1</f>
        <v>0</v>
      </c>
      <c r="BI176" s="18"/>
      <c r="BJ176" s="101">
        <f t="shared" si="264"/>
        <v>0</v>
      </c>
      <c r="BK176" s="116">
        <f>0</f>
        <v>0</v>
      </c>
      <c r="BL176" s="116">
        <f>0</f>
        <v>0</v>
      </c>
      <c r="BM176" s="116">
        <f>0</f>
        <v>0</v>
      </c>
      <c r="BN176" s="116">
        <f>0</f>
        <v>0</v>
      </c>
      <c r="BO176" s="116">
        <f>0</f>
        <v>0</v>
      </c>
      <c r="BP176" s="116">
        <f>0</f>
        <v>0</v>
      </c>
      <c r="BQ176" s="51">
        <f t="shared" si="243"/>
        <v>0</v>
      </c>
      <c r="BR176" s="51">
        <f t="shared" si="287"/>
        <v>0</v>
      </c>
      <c r="BS176" s="51">
        <f t="shared" si="288"/>
        <v>0</v>
      </c>
      <c r="BT176" s="51">
        <f t="shared" si="289"/>
        <v>0</v>
      </c>
      <c r="BU176" s="51">
        <f t="shared" si="290"/>
        <v>0</v>
      </c>
      <c r="BV176" s="51">
        <f t="shared" si="291"/>
        <v>0</v>
      </c>
      <c r="BW176" s="51">
        <f t="shared" si="292"/>
        <v>0</v>
      </c>
      <c r="BX176" s="51">
        <f t="shared" si="293"/>
        <v>0</v>
      </c>
      <c r="BY176" s="51">
        <f t="shared" si="294"/>
        <v>0</v>
      </c>
      <c r="BZ176" s="51">
        <f t="shared" si="295"/>
        <v>0</v>
      </c>
      <c r="CA176" s="51">
        <f t="shared" si="296"/>
        <v>0</v>
      </c>
      <c r="CB176" s="51">
        <f t="shared" si="297"/>
        <v>0</v>
      </c>
      <c r="CC176" s="51">
        <f t="shared" si="298"/>
        <v>0</v>
      </c>
      <c r="CD176" s="51">
        <f t="shared" si="299"/>
        <v>0</v>
      </c>
      <c r="CE176" s="51">
        <f t="shared" si="300"/>
        <v>0</v>
      </c>
      <c r="CF176" s="51">
        <f t="shared" si="301"/>
        <v>0</v>
      </c>
      <c r="CG176" s="51">
        <f t="shared" si="302"/>
        <v>0</v>
      </c>
      <c r="CH176" s="51">
        <f t="shared" si="303"/>
        <v>0</v>
      </c>
      <c r="CI176" s="51">
        <f t="shared" si="304"/>
        <v>0</v>
      </c>
      <c r="CJ176" s="51">
        <f t="shared" si="305"/>
        <v>0</v>
      </c>
      <c r="CK176" s="51">
        <f t="shared" si="306"/>
        <v>0</v>
      </c>
      <c r="CL176" s="18"/>
      <c r="CM176" s="116">
        <f>0</f>
        <v>0</v>
      </c>
      <c r="CN176" s="116">
        <f>0</f>
        <v>0</v>
      </c>
      <c r="CO176" s="116">
        <f>0</f>
        <v>0</v>
      </c>
      <c r="CP176" s="116">
        <f>0</f>
        <v>0</v>
      </c>
      <c r="CQ176" s="116">
        <f>0</f>
        <v>0</v>
      </c>
      <c r="CR176" s="116">
        <f>0</f>
        <v>0</v>
      </c>
      <c r="CS176" s="17">
        <v>0</v>
      </c>
      <c r="CT176" s="17">
        <v>0</v>
      </c>
      <c r="CU176" s="17">
        <v>0</v>
      </c>
      <c r="CV176" s="17">
        <v>0</v>
      </c>
      <c r="CW176" s="17">
        <v>0</v>
      </c>
      <c r="CX176" s="17">
        <v>0</v>
      </c>
      <c r="CY176" s="18">
        <v>0</v>
      </c>
      <c r="CZ176" s="18">
        <v>0</v>
      </c>
      <c r="DA176" s="18">
        <v>0</v>
      </c>
      <c r="DB176" s="18">
        <v>0</v>
      </c>
      <c r="DC176" s="18">
        <v>0</v>
      </c>
      <c r="DD176" s="18">
        <v>0</v>
      </c>
      <c r="DE176" s="18">
        <v>0</v>
      </c>
      <c r="DF176" s="18">
        <v>0</v>
      </c>
      <c r="DG176" s="18">
        <v>0</v>
      </c>
      <c r="DH176" s="18">
        <v>0</v>
      </c>
      <c r="DI176" s="18">
        <v>0</v>
      </c>
      <c r="DJ176" s="18">
        <v>0</v>
      </c>
      <c r="DK176" s="18">
        <v>0</v>
      </c>
      <c r="DL176" s="18">
        <v>0</v>
      </c>
      <c r="DM176" s="18">
        <v>0</v>
      </c>
      <c r="DN176" s="18"/>
    </row>
    <row r="177" spans="1:118">
      <c r="A177" s="86">
        <v>39604</v>
      </c>
      <c r="B177" t="s">
        <v>64</v>
      </c>
      <c r="C177" s="51">
        <f t="shared" si="330"/>
        <v>0</v>
      </c>
      <c r="D177" s="51">
        <f t="shared" si="331"/>
        <v>0</v>
      </c>
      <c r="E177" s="116">
        <f>0</f>
        <v>0</v>
      </c>
      <c r="F177" s="51">
        <f t="shared" si="332"/>
        <v>0</v>
      </c>
      <c r="G177" s="51">
        <f t="shared" si="333"/>
        <v>0</v>
      </c>
      <c r="H177" s="51">
        <f t="shared" si="334"/>
        <v>0</v>
      </c>
      <c r="I177" s="51">
        <f t="shared" si="335"/>
        <v>0</v>
      </c>
      <c r="J177" s="51">
        <f t="shared" si="336"/>
        <v>0</v>
      </c>
      <c r="K177" s="51">
        <f t="shared" si="337"/>
        <v>0</v>
      </c>
      <c r="L177" s="51">
        <f t="shared" si="338"/>
        <v>0</v>
      </c>
      <c r="M177" s="51">
        <f t="shared" si="339"/>
        <v>0</v>
      </c>
      <c r="N177" s="51">
        <f t="shared" si="340"/>
        <v>0</v>
      </c>
      <c r="O177" s="51">
        <f t="shared" si="341"/>
        <v>0</v>
      </c>
      <c r="P177" s="51">
        <f t="shared" si="342"/>
        <v>0</v>
      </c>
      <c r="Q177" s="51">
        <f t="shared" si="343"/>
        <v>0</v>
      </c>
      <c r="R177" s="51">
        <f t="shared" si="344"/>
        <v>0</v>
      </c>
      <c r="S177" s="51">
        <f t="shared" si="345"/>
        <v>0</v>
      </c>
      <c r="T177" s="51">
        <f t="shared" si="346"/>
        <v>0</v>
      </c>
      <c r="U177" s="51">
        <f t="shared" si="347"/>
        <v>0</v>
      </c>
      <c r="V177" s="51">
        <f t="shared" si="348"/>
        <v>0</v>
      </c>
      <c r="W177" s="51">
        <f t="shared" si="349"/>
        <v>0</v>
      </c>
      <c r="X177" s="51">
        <f t="shared" si="350"/>
        <v>0</v>
      </c>
      <c r="Y177" s="51">
        <f t="shared" si="351"/>
        <v>0</v>
      </c>
      <c r="Z177" s="51">
        <f t="shared" si="352"/>
        <v>0</v>
      </c>
      <c r="AA177" s="51">
        <f t="shared" si="353"/>
        <v>0</v>
      </c>
      <c r="AB177" s="51">
        <f t="shared" si="354"/>
        <v>0</v>
      </c>
      <c r="AC177" s="51">
        <f t="shared" si="355"/>
        <v>0</v>
      </c>
      <c r="AD177" s="51">
        <f t="shared" si="356"/>
        <v>0</v>
      </c>
      <c r="AE177" s="51">
        <f t="shared" si="357"/>
        <v>0</v>
      </c>
      <c r="AF177" s="51">
        <f t="shared" si="357"/>
        <v>0</v>
      </c>
      <c r="AH177" s="114">
        <v>0</v>
      </c>
      <c r="AI177" s="114">
        <v>0</v>
      </c>
      <c r="AJ177" s="114">
        <v>0</v>
      </c>
      <c r="AK177" s="114">
        <v>0</v>
      </c>
      <c r="AL177" s="114">
        <v>0</v>
      </c>
      <c r="AM177" s="114">
        <v>0</v>
      </c>
      <c r="AN177" s="93">
        <f>SUM($AH177:$AM177)/SUM($AH$193:$AM$193)*'Capital Spending'!J$12*$AN$1</f>
        <v>0</v>
      </c>
      <c r="AO177" s="93">
        <f>SUM($AH177:$AM177)/SUM($AH$193:$AM$193)*'Capital Spending'!K$12*$AN$1</f>
        <v>0</v>
      </c>
      <c r="AP177" s="93">
        <f>SUM($AH177:$AM177)/SUM($AH$193:$AM$193)*'Capital Spending'!L$12*$AN$1</f>
        <v>0</v>
      </c>
      <c r="AQ177" s="93">
        <f>SUM($AH177:$AM177)/SUM($AH$193:$AM$193)*'Capital Spending'!M$12*$AN$1</f>
        <v>0</v>
      </c>
      <c r="AR177" s="93">
        <f>SUM($AH177:$AM177)/SUM($AH$193:$AM$193)*'Capital Spending'!N$12*$AN$1</f>
        <v>0</v>
      </c>
      <c r="AS177" s="93">
        <f>SUM($AH177:$AM177)/SUM($AH$193:$AM$193)*'Capital Spending'!O$12*$AN$1</f>
        <v>0</v>
      </c>
      <c r="AT177" s="93">
        <f>SUM($AH177:$AM177)/SUM($AH$193:$AM$193)*'Capital Spending'!P$12*$AN$1</f>
        <v>0</v>
      </c>
      <c r="AU177" s="93">
        <f>SUM($AH177:$AM177)/SUM($AH$193:$AM$193)*'Capital Spending'!Q$12*$AN$1</f>
        <v>0</v>
      </c>
      <c r="AV177" s="93">
        <f>SUM($AH177:$AM177)/SUM($AH$193:$AM$193)*'Capital Spending'!R$12*$AN$1</f>
        <v>0</v>
      </c>
      <c r="AW177" s="93">
        <f>SUM($AH177:$AM177)/SUM($AH$193:$AM$193)*'Capital Spending'!S$12*$AN$1</f>
        <v>0</v>
      </c>
      <c r="AX177" s="93">
        <f>SUM($AH177:$AM177)/SUM($AH$193:$AM$193)*'Capital Spending'!T$12*$AN$1</f>
        <v>0</v>
      </c>
      <c r="AY177" s="93">
        <f>SUM($AH177:$AM177)/SUM($AH$193:$AM$193)*'Capital Spending'!U$12*$AN$1</f>
        <v>0</v>
      </c>
      <c r="AZ177" s="93">
        <f>SUM($AH177:$AM177)/SUM($AH$193:$AM$193)*'Capital Spending'!V$12*$AN$1</f>
        <v>0</v>
      </c>
      <c r="BA177" s="93">
        <f>SUM($AH177:$AM177)/SUM($AH$193:$AM$193)*'Capital Spending'!W$12*$AN$1</f>
        <v>0</v>
      </c>
      <c r="BB177" s="93">
        <f>SUM($AH177:$AM177)/SUM($AH$193:$AM$193)*'Capital Spending'!X$12*$AN$1</f>
        <v>0</v>
      </c>
      <c r="BC177" s="93">
        <f>SUM($AH177:$AM177)/SUM($AH$193:$AM$193)*'Capital Spending'!Y$12*$AN$1</f>
        <v>0</v>
      </c>
      <c r="BD177" s="93">
        <f>SUM($AH177:$AM177)/SUM($AH$193:$AM$193)*'Capital Spending'!Z$12*$AN$1</f>
        <v>0</v>
      </c>
      <c r="BE177" s="93">
        <f>SUM($AH177:$AM177)/SUM($AH$193:$AM$193)*'Capital Spending'!AA$12*$AN$1</f>
        <v>0</v>
      </c>
      <c r="BF177" s="93">
        <f>SUM($AH177:$AM177)/SUM($AH$193:$AM$193)*'Capital Spending'!AB$12*$AN$1</f>
        <v>0</v>
      </c>
      <c r="BG177" s="93">
        <f>SUM($AH177:$AM177)/SUM($AH$193:$AM$193)*'Capital Spending'!AC$12*$AN$1</f>
        <v>0</v>
      </c>
      <c r="BH177" s="93">
        <f>SUM($AH177:$AM177)/SUM($AH$193:$AM$193)*'Capital Spending'!AD$12*$AN$1</f>
        <v>0</v>
      </c>
      <c r="BI177" s="18"/>
      <c r="BJ177" s="101">
        <f t="shared" ref="BJ177:BJ189" si="358">IFERROR(SUM(BK177:BP177)/SUM(AH177:AM177),0)</f>
        <v>0</v>
      </c>
      <c r="BK177" s="116">
        <f>0</f>
        <v>0</v>
      </c>
      <c r="BL177" s="116">
        <f>0</f>
        <v>0</v>
      </c>
      <c r="BM177" s="116">
        <f>0</f>
        <v>0</v>
      </c>
      <c r="BN177" s="116">
        <f>0</f>
        <v>0</v>
      </c>
      <c r="BO177" s="116">
        <f>0</f>
        <v>0</v>
      </c>
      <c r="BP177" s="116">
        <f>0</f>
        <v>0</v>
      </c>
      <c r="BQ177" s="51">
        <f t="shared" si="243"/>
        <v>0</v>
      </c>
      <c r="BR177" s="51">
        <f t="shared" si="287"/>
        <v>0</v>
      </c>
      <c r="BS177" s="51">
        <f t="shared" si="288"/>
        <v>0</v>
      </c>
      <c r="BT177" s="51">
        <f t="shared" si="289"/>
        <v>0</v>
      </c>
      <c r="BU177" s="51">
        <f t="shared" si="290"/>
        <v>0</v>
      </c>
      <c r="BV177" s="51">
        <f t="shared" si="291"/>
        <v>0</v>
      </c>
      <c r="BW177" s="51">
        <f t="shared" si="292"/>
        <v>0</v>
      </c>
      <c r="BX177" s="51">
        <f t="shared" si="293"/>
        <v>0</v>
      </c>
      <c r="BY177" s="51">
        <f t="shared" si="294"/>
        <v>0</v>
      </c>
      <c r="BZ177" s="51">
        <f t="shared" si="295"/>
        <v>0</v>
      </c>
      <c r="CA177" s="51">
        <f t="shared" si="296"/>
        <v>0</v>
      </c>
      <c r="CB177" s="51">
        <f t="shared" si="297"/>
        <v>0</v>
      </c>
      <c r="CC177" s="51">
        <f t="shared" si="298"/>
        <v>0</v>
      </c>
      <c r="CD177" s="51">
        <f t="shared" si="299"/>
        <v>0</v>
      </c>
      <c r="CE177" s="51">
        <f t="shared" si="300"/>
        <v>0</v>
      </c>
      <c r="CF177" s="51">
        <f t="shared" si="301"/>
        <v>0</v>
      </c>
      <c r="CG177" s="51">
        <f t="shared" si="302"/>
        <v>0</v>
      </c>
      <c r="CH177" s="51">
        <f t="shared" si="303"/>
        <v>0</v>
      </c>
      <c r="CI177" s="51">
        <f t="shared" si="304"/>
        <v>0</v>
      </c>
      <c r="CJ177" s="51">
        <f t="shared" si="305"/>
        <v>0</v>
      </c>
      <c r="CK177" s="51">
        <f t="shared" si="306"/>
        <v>0</v>
      </c>
      <c r="CL177" s="18"/>
      <c r="CM177" s="116">
        <f>0</f>
        <v>0</v>
      </c>
      <c r="CN177" s="116">
        <f>0</f>
        <v>0</v>
      </c>
      <c r="CO177" s="116">
        <f>0</f>
        <v>0</v>
      </c>
      <c r="CP177" s="116">
        <f>0</f>
        <v>0</v>
      </c>
      <c r="CQ177" s="116">
        <f>0</f>
        <v>0</v>
      </c>
      <c r="CR177" s="116">
        <f>0</f>
        <v>0</v>
      </c>
      <c r="CS177" s="17">
        <v>0</v>
      </c>
      <c r="CT177" s="17">
        <v>0</v>
      </c>
      <c r="CU177" s="17">
        <v>0</v>
      </c>
      <c r="CV177" s="17">
        <v>0</v>
      </c>
      <c r="CW177" s="17">
        <v>0</v>
      </c>
      <c r="CX177" s="17">
        <v>0</v>
      </c>
      <c r="CY177" s="18">
        <v>0</v>
      </c>
      <c r="CZ177" s="18">
        <v>0</v>
      </c>
      <c r="DA177" s="18">
        <v>0</v>
      </c>
      <c r="DB177" s="18">
        <v>0</v>
      </c>
      <c r="DC177" s="18">
        <v>0</v>
      </c>
      <c r="DD177" s="18">
        <v>0</v>
      </c>
      <c r="DE177" s="18">
        <v>0</v>
      </c>
      <c r="DF177" s="18">
        <v>0</v>
      </c>
      <c r="DG177" s="18">
        <v>0</v>
      </c>
      <c r="DH177" s="18">
        <v>0</v>
      </c>
      <c r="DI177" s="18">
        <v>0</v>
      </c>
      <c r="DJ177" s="18">
        <v>0</v>
      </c>
      <c r="DK177" s="18">
        <v>0</v>
      </c>
      <c r="DL177" s="18">
        <v>0</v>
      </c>
      <c r="DM177" s="18">
        <v>0</v>
      </c>
      <c r="DN177" s="18"/>
    </row>
    <row r="178" spans="1:118">
      <c r="A178" s="86">
        <v>39605</v>
      </c>
      <c r="B178" t="s">
        <v>107</v>
      </c>
      <c r="C178" s="51">
        <f t="shared" si="330"/>
        <v>2714.4923076923078</v>
      </c>
      <c r="D178" s="51">
        <f t="shared" si="331"/>
        <v>0</v>
      </c>
      <c r="E178" s="100">
        <f>'[20]Asset End Balances'!P95</f>
        <v>7057.68</v>
      </c>
      <c r="F178" s="51">
        <f t="shared" si="332"/>
        <v>7057.68</v>
      </c>
      <c r="G178" s="51">
        <f t="shared" si="333"/>
        <v>7057.68</v>
      </c>
      <c r="H178" s="51">
        <f t="shared" si="334"/>
        <v>7057.68</v>
      </c>
      <c r="I178" s="51">
        <f t="shared" si="335"/>
        <v>7057.68</v>
      </c>
      <c r="J178" s="51">
        <f t="shared" si="336"/>
        <v>0</v>
      </c>
      <c r="K178" s="51">
        <f t="shared" si="337"/>
        <v>0</v>
      </c>
      <c r="L178" s="51">
        <f t="shared" si="338"/>
        <v>0</v>
      </c>
      <c r="M178" s="51">
        <f t="shared" si="339"/>
        <v>0</v>
      </c>
      <c r="N178" s="51">
        <f t="shared" si="340"/>
        <v>0</v>
      </c>
      <c r="O178" s="51">
        <f t="shared" si="341"/>
        <v>0</v>
      </c>
      <c r="P178" s="51">
        <f t="shared" si="342"/>
        <v>0</v>
      </c>
      <c r="Q178" s="51">
        <f t="shared" si="343"/>
        <v>0</v>
      </c>
      <c r="R178" s="51">
        <f t="shared" si="344"/>
        <v>0</v>
      </c>
      <c r="S178" s="51">
        <f t="shared" si="345"/>
        <v>0</v>
      </c>
      <c r="T178" s="51">
        <f t="shared" si="346"/>
        <v>0</v>
      </c>
      <c r="U178" s="51">
        <f t="shared" si="347"/>
        <v>0</v>
      </c>
      <c r="V178" s="51">
        <f t="shared" si="348"/>
        <v>0</v>
      </c>
      <c r="W178" s="51">
        <f t="shared" si="349"/>
        <v>0</v>
      </c>
      <c r="X178" s="51">
        <f t="shared" si="350"/>
        <v>0</v>
      </c>
      <c r="Y178" s="51">
        <f t="shared" si="351"/>
        <v>0</v>
      </c>
      <c r="Z178" s="51">
        <f t="shared" si="352"/>
        <v>0</v>
      </c>
      <c r="AA178" s="51">
        <f t="shared" si="353"/>
        <v>0</v>
      </c>
      <c r="AB178" s="51">
        <f t="shared" si="354"/>
        <v>0</v>
      </c>
      <c r="AC178" s="51">
        <f t="shared" si="355"/>
        <v>0</v>
      </c>
      <c r="AD178" s="51">
        <f t="shared" si="356"/>
        <v>0</v>
      </c>
      <c r="AE178" s="51">
        <f t="shared" si="357"/>
        <v>0</v>
      </c>
      <c r="AF178" s="51">
        <f t="shared" si="357"/>
        <v>0</v>
      </c>
      <c r="AH178" s="100">
        <f>[20]Additions!Q95</f>
        <v>0</v>
      </c>
      <c r="AI178" s="100">
        <f>[20]Additions!R95</f>
        <v>0</v>
      </c>
      <c r="AJ178" s="100">
        <f>[20]Additions!S95</f>
        <v>0</v>
      </c>
      <c r="AK178" s="100">
        <f>[20]Additions!T95</f>
        <v>0</v>
      </c>
      <c r="AL178" s="100">
        <f>[20]Additions!U95</f>
        <v>0</v>
      </c>
      <c r="AM178" s="100">
        <f>[20]Additions!V95</f>
        <v>0</v>
      </c>
      <c r="AN178" s="93">
        <f>SUM($AH178:$AM178)/SUM($AH$193:$AM$193)*'Capital Spending'!J$12*$AN$1</f>
        <v>0</v>
      </c>
      <c r="AO178" s="93">
        <f>SUM($AH178:$AM178)/SUM($AH$193:$AM$193)*'Capital Spending'!K$12*$AN$1</f>
        <v>0</v>
      </c>
      <c r="AP178" s="93">
        <f>SUM($AH178:$AM178)/SUM($AH$193:$AM$193)*'Capital Spending'!L$12*$AN$1</f>
        <v>0</v>
      </c>
      <c r="AQ178" s="93">
        <f>SUM($AH178:$AM178)/SUM($AH$193:$AM$193)*'Capital Spending'!M$12*$AN$1</f>
        <v>0</v>
      </c>
      <c r="AR178" s="93">
        <f>SUM($AH178:$AM178)/SUM($AH$193:$AM$193)*'Capital Spending'!N$12*$AN$1</f>
        <v>0</v>
      </c>
      <c r="AS178" s="93">
        <f>SUM($AH178:$AM178)/SUM($AH$193:$AM$193)*'Capital Spending'!O$12*$AN$1</f>
        <v>0</v>
      </c>
      <c r="AT178" s="93">
        <f>SUM($AH178:$AM178)/SUM($AH$193:$AM$193)*'Capital Spending'!P$12*$AN$1</f>
        <v>0</v>
      </c>
      <c r="AU178" s="93">
        <f>SUM($AH178:$AM178)/SUM($AH$193:$AM$193)*'Capital Spending'!Q$12*$AN$1</f>
        <v>0</v>
      </c>
      <c r="AV178" s="93">
        <f>SUM($AH178:$AM178)/SUM($AH$193:$AM$193)*'Capital Spending'!R$12*$AN$1</f>
        <v>0</v>
      </c>
      <c r="AW178" s="93">
        <f>SUM($AH178:$AM178)/SUM($AH$193:$AM$193)*'Capital Spending'!S$12*$AN$1</f>
        <v>0</v>
      </c>
      <c r="AX178" s="93">
        <f>SUM($AH178:$AM178)/SUM($AH$193:$AM$193)*'Capital Spending'!T$12*$AN$1</f>
        <v>0</v>
      </c>
      <c r="AY178" s="93">
        <f>SUM($AH178:$AM178)/SUM($AH$193:$AM$193)*'Capital Spending'!U$12*$AN$1</f>
        <v>0</v>
      </c>
      <c r="AZ178" s="93">
        <f>SUM($AH178:$AM178)/SUM($AH$193:$AM$193)*'Capital Spending'!V$12*$AN$1</f>
        <v>0</v>
      </c>
      <c r="BA178" s="93">
        <f>SUM($AH178:$AM178)/SUM($AH$193:$AM$193)*'Capital Spending'!W$12*$AN$1</f>
        <v>0</v>
      </c>
      <c r="BB178" s="93">
        <f>SUM($AH178:$AM178)/SUM($AH$193:$AM$193)*'Capital Spending'!X$12*$AN$1</f>
        <v>0</v>
      </c>
      <c r="BC178" s="93">
        <f>SUM($AH178:$AM178)/SUM($AH$193:$AM$193)*'Capital Spending'!Y$12*$AN$1</f>
        <v>0</v>
      </c>
      <c r="BD178" s="93">
        <f>SUM($AH178:$AM178)/SUM($AH$193:$AM$193)*'Capital Spending'!Z$12*$AN$1</f>
        <v>0</v>
      </c>
      <c r="BE178" s="93">
        <f>SUM($AH178:$AM178)/SUM($AH$193:$AM$193)*'Capital Spending'!AA$12*$AN$1</f>
        <v>0</v>
      </c>
      <c r="BF178" s="93">
        <f>SUM($AH178:$AM178)/SUM($AH$193:$AM$193)*'Capital Spending'!AB$12*$AN$1</f>
        <v>0</v>
      </c>
      <c r="BG178" s="93">
        <f>SUM($AH178:$AM178)/SUM($AH$193:$AM$193)*'Capital Spending'!AC$12*$AN$1</f>
        <v>0</v>
      </c>
      <c r="BH178" s="93">
        <f>SUM($AH178:$AM178)/SUM($AH$193:$AM$193)*'Capital Spending'!AD$12*$AN$1</f>
        <v>0</v>
      </c>
      <c r="BI178" s="18"/>
      <c r="BJ178" s="101">
        <f t="shared" si="358"/>
        <v>0</v>
      </c>
      <c r="BK178" s="100">
        <f>'[20]Asset Retirements'!Q95</f>
        <v>0</v>
      </c>
      <c r="BL178" s="100">
        <f>'[20]Asset Retirements'!R95</f>
        <v>0</v>
      </c>
      <c r="BM178" s="100">
        <f>'[20]Asset Retirements'!S95</f>
        <v>0</v>
      </c>
      <c r="BN178" s="100">
        <f>'[20]Asset Retirements'!T95</f>
        <v>0</v>
      </c>
      <c r="BO178" s="100">
        <f>'[20]Asset Retirements'!U95</f>
        <v>0</v>
      </c>
      <c r="BP178" s="100">
        <f>'[20]Asset Retirements'!V95</f>
        <v>0</v>
      </c>
      <c r="BQ178" s="51">
        <f t="shared" si="243"/>
        <v>0</v>
      </c>
      <c r="BR178" s="51">
        <f t="shared" ref="BR178:BR189" si="359">$BJ178*AO178</f>
        <v>0</v>
      </c>
      <c r="BS178" s="51">
        <f t="shared" ref="BS178:BS189" si="360">$BJ178*AP178</f>
        <v>0</v>
      </c>
      <c r="BT178" s="51">
        <f t="shared" ref="BT178:BT189" si="361">$BJ178*AQ178</f>
        <v>0</v>
      </c>
      <c r="BU178" s="51">
        <f t="shared" ref="BU178:BU189" si="362">$BJ178*AR178</f>
        <v>0</v>
      </c>
      <c r="BV178" s="51">
        <f t="shared" ref="BV178:BV189" si="363">$BJ178*AS178</f>
        <v>0</v>
      </c>
      <c r="BW178" s="51">
        <f t="shared" ref="BW178:BW189" si="364">$BJ178*AT178</f>
        <v>0</v>
      </c>
      <c r="BX178" s="51">
        <f t="shared" ref="BX178:BX189" si="365">$BJ178*AU178</f>
        <v>0</v>
      </c>
      <c r="BY178" s="51">
        <f t="shared" ref="BY178:BY189" si="366">$BJ178*AV178</f>
        <v>0</v>
      </c>
      <c r="BZ178" s="51">
        <f t="shared" ref="BZ178:BZ189" si="367">$BJ178*AW178</f>
        <v>0</v>
      </c>
      <c r="CA178" s="51">
        <f t="shared" ref="CA178:CA189" si="368">$BJ178*AX178</f>
        <v>0</v>
      </c>
      <c r="CB178" s="51">
        <f t="shared" ref="CB178:CB189" si="369">$BJ178*AY178</f>
        <v>0</v>
      </c>
      <c r="CC178" s="51">
        <f t="shared" ref="CC178:CC189" si="370">$BJ178*AZ178</f>
        <v>0</v>
      </c>
      <c r="CD178" s="51">
        <f t="shared" ref="CD178:CD189" si="371">$BJ178*BA178</f>
        <v>0</v>
      </c>
      <c r="CE178" s="51">
        <f t="shared" ref="CE178:CE189" si="372">$BJ178*BB178</f>
        <v>0</v>
      </c>
      <c r="CF178" s="51">
        <f t="shared" ref="CF178:CF189" si="373">$BJ178*BC178</f>
        <v>0</v>
      </c>
      <c r="CG178" s="51">
        <f t="shared" ref="CG178:CG189" si="374">$BJ178*BD178</f>
        <v>0</v>
      </c>
      <c r="CH178" s="51">
        <f t="shared" ref="CH178:CH189" si="375">$BJ178*BE178</f>
        <v>0</v>
      </c>
      <c r="CI178" s="51">
        <f t="shared" ref="CI178:CI189" si="376">$BJ178*BF178</f>
        <v>0</v>
      </c>
      <c r="CJ178" s="51">
        <f t="shared" ref="CJ178:CJ189" si="377">$BJ178*BG178</f>
        <v>0</v>
      </c>
      <c r="CK178" s="51">
        <f t="shared" ref="CK178:CK189" si="378">$BJ178*BH178</f>
        <v>0</v>
      </c>
      <c r="CL178" s="18"/>
      <c r="CM178" s="100">
        <f>'[20]Assset Transfers Adjustments'!Q95</f>
        <v>0</v>
      </c>
      <c r="CN178" s="100">
        <f>'[20]Assset Transfers Adjustments'!R95</f>
        <v>0</v>
      </c>
      <c r="CO178" s="100">
        <f>'[20]Assset Transfers Adjustments'!S95</f>
        <v>0</v>
      </c>
      <c r="CP178" s="100">
        <f>'[20]Assset Transfers Adjustments'!T95</f>
        <v>0</v>
      </c>
      <c r="CQ178" s="100">
        <f>'[20]Assset Transfers Adjustments'!U95</f>
        <v>-7057.68</v>
      </c>
      <c r="CR178" s="100">
        <f>'[20]Assset Transfers Adjustments'!V95</f>
        <v>0</v>
      </c>
      <c r="CS178" s="17">
        <v>0</v>
      </c>
      <c r="CT178" s="17">
        <v>0</v>
      </c>
      <c r="CU178" s="17">
        <v>0</v>
      </c>
      <c r="CV178" s="17">
        <v>0</v>
      </c>
      <c r="CW178" s="17">
        <v>0</v>
      </c>
      <c r="CX178" s="17">
        <v>0</v>
      </c>
      <c r="CY178" s="18">
        <v>0</v>
      </c>
      <c r="CZ178" s="18">
        <v>0</v>
      </c>
      <c r="DA178" s="18">
        <v>0</v>
      </c>
      <c r="DB178" s="18">
        <v>0</v>
      </c>
      <c r="DC178" s="18">
        <v>0</v>
      </c>
      <c r="DD178" s="18">
        <v>0</v>
      </c>
      <c r="DE178" s="18">
        <v>0</v>
      </c>
      <c r="DF178" s="18">
        <v>0</v>
      </c>
      <c r="DG178" s="18">
        <v>0</v>
      </c>
      <c r="DH178" s="18">
        <v>0</v>
      </c>
      <c r="DI178" s="18">
        <v>0</v>
      </c>
      <c r="DJ178" s="18">
        <v>0</v>
      </c>
      <c r="DK178" s="18">
        <v>0</v>
      </c>
      <c r="DL178" s="18">
        <v>0</v>
      </c>
      <c r="DM178" s="18">
        <v>0</v>
      </c>
      <c r="DN178" s="18"/>
    </row>
    <row r="179" spans="1:118">
      <c r="A179" s="86">
        <v>39700</v>
      </c>
      <c r="B179" t="s">
        <v>18</v>
      </c>
      <c r="C179" s="51">
        <f t="shared" si="330"/>
        <v>425326.37000000005</v>
      </c>
      <c r="D179" s="51">
        <f t="shared" si="331"/>
        <v>425326.37000000005</v>
      </c>
      <c r="E179" s="100">
        <f>'[20]Asset End Balances'!P96</f>
        <v>425326.37</v>
      </c>
      <c r="F179" s="51">
        <f t="shared" si="332"/>
        <v>425326.37</v>
      </c>
      <c r="G179" s="51">
        <f t="shared" si="333"/>
        <v>425326.37</v>
      </c>
      <c r="H179" s="51">
        <f t="shared" si="334"/>
        <v>425326.37</v>
      </c>
      <c r="I179" s="51">
        <f t="shared" si="335"/>
        <v>425326.37</v>
      </c>
      <c r="J179" s="51">
        <f t="shared" si="336"/>
        <v>425326.37</v>
      </c>
      <c r="K179" s="51">
        <f t="shared" si="337"/>
        <v>425326.37</v>
      </c>
      <c r="L179" s="51">
        <f t="shared" si="338"/>
        <v>425326.37</v>
      </c>
      <c r="M179" s="51">
        <f t="shared" si="339"/>
        <v>425326.37</v>
      </c>
      <c r="N179" s="51">
        <f t="shared" si="340"/>
        <v>425326.37</v>
      </c>
      <c r="O179" s="51">
        <f t="shared" si="341"/>
        <v>425326.37</v>
      </c>
      <c r="P179" s="51">
        <f t="shared" si="342"/>
        <v>425326.37</v>
      </c>
      <c r="Q179" s="51">
        <f t="shared" si="343"/>
        <v>425326.37</v>
      </c>
      <c r="R179" s="51">
        <f t="shared" si="344"/>
        <v>425326.37</v>
      </c>
      <c r="S179" s="51">
        <f t="shared" si="345"/>
        <v>425326.37</v>
      </c>
      <c r="T179" s="51">
        <f t="shared" si="346"/>
        <v>425326.37</v>
      </c>
      <c r="U179" s="51">
        <f t="shared" si="347"/>
        <v>425326.37</v>
      </c>
      <c r="V179" s="51">
        <f t="shared" si="348"/>
        <v>425326.37</v>
      </c>
      <c r="W179" s="51">
        <f t="shared" si="349"/>
        <v>425326.37</v>
      </c>
      <c r="X179" s="51">
        <f t="shared" si="350"/>
        <v>425326.37</v>
      </c>
      <c r="Y179" s="51">
        <f t="shared" si="351"/>
        <v>425326.37</v>
      </c>
      <c r="Z179" s="51">
        <f t="shared" si="352"/>
        <v>425326.37</v>
      </c>
      <c r="AA179" s="51">
        <f t="shared" si="353"/>
        <v>425326.37</v>
      </c>
      <c r="AB179" s="51">
        <f t="shared" si="354"/>
        <v>425326.37</v>
      </c>
      <c r="AC179" s="51">
        <f t="shared" si="355"/>
        <v>425326.37</v>
      </c>
      <c r="AD179" s="51">
        <f t="shared" si="356"/>
        <v>425326.37</v>
      </c>
      <c r="AE179" s="51">
        <f t="shared" si="357"/>
        <v>425326.37</v>
      </c>
      <c r="AF179" s="51">
        <f t="shared" si="357"/>
        <v>425326.37</v>
      </c>
      <c r="AH179" s="100">
        <f>[20]Additions!Q96</f>
        <v>0</v>
      </c>
      <c r="AI179" s="100">
        <f>[20]Additions!R96</f>
        <v>0</v>
      </c>
      <c r="AJ179" s="100">
        <f>[20]Additions!S96</f>
        <v>0</v>
      </c>
      <c r="AK179" s="100">
        <f>[20]Additions!T96</f>
        <v>0</v>
      </c>
      <c r="AL179" s="100">
        <f>[20]Additions!U96</f>
        <v>0</v>
      </c>
      <c r="AM179" s="100">
        <f>[20]Additions!V96</f>
        <v>0</v>
      </c>
      <c r="AN179" s="93">
        <f>SUM($AH179:$AM179)/SUM($AH$193:$AM$193)*'Capital Spending'!J$12*$AN$1</f>
        <v>0</v>
      </c>
      <c r="AO179" s="93">
        <f>SUM($AH179:$AM179)/SUM($AH$193:$AM$193)*'Capital Spending'!K$12*$AN$1</f>
        <v>0</v>
      </c>
      <c r="AP179" s="93">
        <f>SUM($AH179:$AM179)/SUM($AH$193:$AM$193)*'Capital Spending'!L$12*$AN$1</f>
        <v>0</v>
      </c>
      <c r="AQ179" s="93">
        <f>SUM($AH179:$AM179)/SUM($AH$193:$AM$193)*'Capital Spending'!M$12*$AN$1</f>
        <v>0</v>
      </c>
      <c r="AR179" s="93">
        <f>SUM($AH179:$AM179)/SUM($AH$193:$AM$193)*'Capital Spending'!N$12*$AN$1</f>
        <v>0</v>
      </c>
      <c r="AS179" s="93">
        <f>SUM($AH179:$AM179)/SUM($AH$193:$AM$193)*'Capital Spending'!O$12*$AN$1</f>
        <v>0</v>
      </c>
      <c r="AT179" s="93">
        <f>SUM($AH179:$AM179)/SUM($AH$193:$AM$193)*'Capital Spending'!P$12*$AN$1</f>
        <v>0</v>
      </c>
      <c r="AU179" s="93">
        <f>SUM($AH179:$AM179)/SUM($AH$193:$AM$193)*'Capital Spending'!Q$12*$AN$1</f>
        <v>0</v>
      </c>
      <c r="AV179" s="93">
        <f>SUM($AH179:$AM179)/SUM($AH$193:$AM$193)*'Capital Spending'!R$12*$AN$1</f>
        <v>0</v>
      </c>
      <c r="AW179" s="93">
        <f>SUM($AH179:$AM179)/SUM($AH$193:$AM$193)*'Capital Spending'!S$12*$AN$1</f>
        <v>0</v>
      </c>
      <c r="AX179" s="93">
        <f>SUM($AH179:$AM179)/SUM($AH$193:$AM$193)*'Capital Spending'!T$12*$AN$1</f>
        <v>0</v>
      </c>
      <c r="AY179" s="93">
        <f>SUM($AH179:$AM179)/SUM($AH$193:$AM$193)*'Capital Spending'!U$12*$AN$1</f>
        <v>0</v>
      </c>
      <c r="AZ179" s="93">
        <f>SUM($AH179:$AM179)/SUM($AH$193:$AM$193)*'Capital Spending'!V$12*$AN$1</f>
        <v>0</v>
      </c>
      <c r="BA179" s="93">
        <f>SUM($AH179:$AM179)/SUM($AH$193:$AM$193)*'Capital Spending'!W$12*$AN$1</f>
        <v>0</v>
      </c>
      <c r="BB179" s="93">
        <f>SUM($AH179:$AM179)/SUM($AH$193:$AM$193)*'Capital Spending'!X$12*$AN$1</f>
        <v>0</v>
      </c>
      <c r="BC179" s="93">
        <f>SUM($AH179:$AM179)/SUM($AH$193:$AM$193)*'Capital Spending'!Y$12*$AN$1</f>
        <v>0</v>
      </c>
      <c r="BD179" s="93">
        <f>SUM($AH179:$AM179)/SUM($AH$193:$AM$193)*'Capital Spending'!Z$12*$AN$1</f>
        <v>0</v>
      </c>
      <c r="BE179" s="93">
        <f>SUM($AH179:$AM179)/SUM($AH$193:$AM$193)*'Capital Spending'!AA$12*$AN$1</f>
        <v>0</v>
      </c>
      <c r="BF179" s="93">
        <f>SUM($AH179:$AM179)/SUM($AH$193:$AM$193)*'Capital Spending'!AB$12*$AN$1</f>
        <v>0</v>
      </c>
      <c r="BG179" s="93">
        <f>SUM($AH179:$AM179)/SUM($AH$193:$AM$193)*'Capital Spending'!AC$12*$AN$1</f>
        <v>0</v>
      </c>
      <c r="BH179" s="93">
        <f>SUM($AH179:$AM179)/SUM($AH$193:$AM$193)*'Capital Spending'!AD$12*$AN$1</f>
        <v>0</v>
      </c>
      <c r="BI179" s="18"/>
      <c r="BJ179" s="101">
        <f t="shared" si="358"/>
        <v>0</v>
      </c>
      <c r="BK179" s="100">
        <f>'[20]Asset Retirements'!Q96</f>
        <v>0</v>
      </c>
      <c r="BL179" s="100">
        <f>'[20]Asset Retirements'!R96</f>
        <v>0</v>
      </c>
      <c r="BM179" s="100">
        <f>'[20]Asset Retirements'!S96</f>
        <v>0</v>
      </c>
      <c r="BN179" s="100">
        <f>'[20]Asset Retirements'!T96</f>
        <v>0</v>
      </c>
      <c r="BO179" s="100">
        <f>'[20]Asset Retirements'!U96</f>
        <v>0</v>
      </c>
      <c r="BP179" s="100">
        <f>'[20]Asset Retirements'!V96</f>
        <v>0</v>
      </c>
      <c r="BQ179" s="51">
        <f t="shared" si="243"/>
        <v>0</v>
      </c>
      <c r="BR179" s="51">
        <f t="shared" si="359"/>
        <v>0</v>
      </c>
      <c r="BS179" s="51">
        <f t="shared" si="360"/>
        <v>0</v>
      </c>
      <c r="BT179" s="51">
        <f t="shared" si="361"/>
        <v>0</v>
      </c>
      <c r="BU179" s="51">
        <f t="shared" si="362"/>
        <v>0</v>
      </c>
      <c r="BV179" s="51">
        <f t="shared" si="363"/>
        <v>0</v>
      </c>
      <c r="BW179" s="51">
        <f t="shared" si="364"/>
        <v>0</v>
      </c>
      <c r="BX179" s="51">
        <f t="shared" si="365"/>
        <v>0</v>
      </c>
      <c r="BY179" s="51">
        <f t="shared" si="366"/>
        <v>0</v>
      </c>
      <c r="BZ179" s="51">
        <f t="shared" si="367"/>
        <v>0</v>
      </c>
      <c r="CA179" s="51">
        <f t="shared" si="368"/>
        <v>0</v>
      </c>
      <c r="CB179" s="51">
        <f t="shared" si="369"/>
        <v>0</v>
      </c>
      <c r="CC179" s="51">
        <f t="shared" si="370"/>
        <v>0</v>
      </c>
      <c r="CD179" s="51">
        <f t="shared" si="371"/>
        <v>0</v>
      </c>
      <c r="CE179" s="51">
        <f t="shared" si="372"/>
        <v>0</v>
      </c>
      <c r="CF179" s="51">
        <f t="shared" si="373"/>
        <v>0</v>
      </c>
      <c r="CG179" s="51">
        <f t="shared" si="374"/>
        <v>0</v>
      </c>
      <c r="CH179" s="51">
        <f t="shared" si="375"/>
        <v>0</v>
      </c>
      <c r="CI179" s="51">
        <f t="shared" si="376"/>
        <v>0</v>
      </c>
      <c r="CJ179" s="51">
        <f t="shared" si="377"/>
        <v>0</v>
      </c>
      <c r="CK179" s="51">
        <f t="shared" si="378"/>
        <v>0</v>
      </c>
      <c r="CL179" s="18"/>
      <c r="CM179" s="100">
        <f>'[20]Assset Transfers Adjustments'!Q96</f>
        <v>0</v>
      </c>
      <c r="CN179" s="100">
        <f>'[20]Assset Transfers Adjustments'!R96</f>
        <v>0</v>
      </c>
      <c r="CO179" s="100">
        <f>'[20]Assset Transfers Adjustments'!S96</f>
        <v>0</v>
      </c>
      <c r="CP179" s="100">
        <f>'[20]Assset Transfers Adjustments'!T96</f>
        <v>0</v>
      </c>
      <c r="CQ179" s="100">
        <f>'[20]Assset Transfers Adjustments'!U96</f>
        <v>0</v>
      </c>
      <c r="CR179" s="100">
        <f>'[20]Assset Transfers Adjustments'!V96</f>
        <v>0</v>
      </c>
      <c r="CS179" s="17">
        <v>0</v>
      </c>
      <c r="CT179" s="17">
        <v>0</v>
      </c>
      <c r="CU179" s="17">
        <v>0</v>
      </c>
      <c r="CV179" s="17">
        <v>0</v>
      </c>
      <c r="CW179" s="17">
        <v>0</v>
      </c>
      <c r="CX179" s="17">
        <v>0</v>
      </c>
      <c r="CY179" s="18">
        <v>0</v>
      </c>
      <c r="CZ179" s="18">
        <v>0</v>
      </c>
      <c r="DA179" s="18">
        <v>0</v>
      </c>
      <c r="DB179" s="18">
        <v>0</v>
      </c>
      <c r="DC179" s="18">
        <v>0</v>
      </c>
      <c r="DD179" s="18">
        <v>0</v>
      </c>
      <c r="DE179" s="18">
        <v>0</v>
      </c>
      <c r="DF179" s="18">
        <v>0</v>
      </c>
      <c r="DG179" s="18">
        <v>0</v>
      </c>
      <c r="DH179" s="18">
        <v>0</v>
      </c>
      <c r="DI179" s="18">
        <v>0</v>
      </c>
      <c r="DJ179" s="18">
        <v>0</v>
      </c>
      <c r="DK179" s="18">
        <v>0</v>
      </c>
      <c r="DL179" s="18">
        <v>0</v>
      </c>
      <c r="DM179" s="18">
        <v>0</v>
      </c>
      <c r="DN179" s="18"/>
    </row>
    <row r="180" spans="1:118">
      <c r="A180" s="56">
        <v>39701</v>
      </c>
      <c r="B180" t="s">
        <v>175</v>
      </c>
      <c r="C180" s="51">
        <f t="shared" si="330"/>
        <v>0</v>
      </c>
      <c r="D180" s="51">
        <f t="shared" si="331"/>
        <v>0</v>
      </c>
      <c r="E180" s="141">
        <v>0</v>
      </c>
      <c r="F180" s="51">
        <f t="shared" si="332"/>
        <v>0</v>
      </c>
      <c r="G180" s="51">
        <f t="shared" si="333"/>
        <v>0</v>
      </c>
      <c r="H180" s="51">
        <f t="shared" si="334"/>
        <v>0</v>
      </c>
      <c r="I180" s="51">
        <f t="shared" si="335"/>
        <v>0</v>
      </c>
      <c r="J180" s="51">
        <f t="shared" si="336"/>
        <v>0</v>
      </c>
      <c r="K180" s="51">
        <f t="shared" si="337"/>
        <v>0</v>
      </c>
      <c r="L180" s="51">
        <f t="shared" si="338"/>
        <v>0</v>
      </c>
      <c r="M180" s="51">
        <f t="shared" si="339"/>
        <v>0</v>
      </c>
      <c r="N180" s="51">
        <f t="shared" si="340"/>
        <v>0</v>
      </c>
      <c r="O180" s="51">
        <f t="shared" si="341"/>
        <v>0</v>
      </c>
      <c r="P180" s="51">
        <f t="shared" si="342"/>
        <v>0</v>
      </c>
      <c r="Q180" s="51">
        <f t="shared" si="343"/>
        <v>0</v>
      </c>
      <c r="R180" s="51">
        <f t="shared" si="344"/>
        <v>0</v>
      </c>
      <c r="S180" s="51">
        <f t="shared" si="345"/>
        <v>0</v>
      </c>
      <c r="T180" s="51">
        <f t="shared" si="346"/>
        <v>0</v>
      </c>
      <c r="U180" s="51">
        <f t="shared" si="347"/>
        <v>0</v>
      </c>
      <c r="V180" s="51">
        <f t="shared" si="348"/>
        <v>0</v>
      </c>
      <c r="W180" s="51">
        <f t="shared" si="349"/>
        <v>0</v>
      </c>
      <c r="X180" s="51">
        <f t="shared" si="350"/>
        <v>0</v>
      </c>
      <c r="Y180" s="51">
        <f t="shared" si="351"/>
        <v>0</v>
      </c>
      <c r="Z180" s="51">
        <f t="shared" si="352"/>
        <v>0</v>
      </c>
      <c r="AA180" s="51">
        <f t="shared" si="353"/>
        <v>0</v>
      </c>
      <c r="AB180" s="51">
        <f t="shared" si="354"/>
        <v>0</v>
      </c>
      <c r="AC180" s="51">
        <f t="shared" si="355"/>
        <v>0</v>
      </c>
      <c r="AD180" s="51">
        <f t="shared" si="356"/>
        <v>0</v>
      </c>
      <c r="AE180" s="51">
        <f t="shared" si="357"/>
        <v>0</v>
      </c>
      <c r="AF180" s="51">
        <f t="shared" si="357"/>
        <v>0</v>
      </c>
      <c r="AH180" s="141">
        <v>0</v>
      </c>
      <c r="AI180" s="141">
        <v>0</v>
      </c>
      <c r="AJ180" s="141">
        <v>0</v>
      </c>
      <c r="AK180" s="141">
        <v>0</v>
      </c>
      <c r="AL180" s="141">
        <v>0</v>
      </c>
      <c r="AM180" s="141">
        <v>0</v>
      </c>
      <c r="AN180" s="93">
        <f>SUM($AH180:$AM180)/SUM($AH$193:$AM$193)*'Capital Spending'!J$12*$AN$1</f>
        <v>0</v>
      </c>
      <c r="AO180" s="93">
        <f>SUM($AH180:$AM180)/SUM($AH$193:$AM$193)*'Capital Spending'!K$12*$AN$1</f>
        <v>0</v>
      </c>
      <c r="AP180" s="93">
        <f>SUM($AH180:$AM180)/SUM($AH$193:$AM$193)*'Capital Spending'!L$12*$AN$1</f>
        <v>0</v>
      </c>
      <c r="AQ180" s="93">
        <f>SUM($AH180:$AM180)/SUM($AH$193:$AM$193)*'Capital Spending'!M$12*$AN$1</f>
        <v>0</v>
      </c>
      <c r="AR180" s="93">
        <f>SUM($AH180:$AM180)/SUM($AH$193:$AM$193)*'Capital Spending'!N$12*$AN$1</f>
        <v>0</v>
      </c>
      <c r="AS180" s="93">
        <f>SUM($AH180:$AM180)/SUM($AH$193:$AM$193)*'Capital Spending'!O$12*$AN$1</f>
        <v>0</v>
      </c>
      <c r="AT180" s="93">
        <f>SUM($AH180:$AM180)/SUM($AH$193:$AM$193)*'Capital Spending'!P$12*$AN$1</f>
        <v>0</v>
      </c>
      <c r="AU180" s="93">
        <f>SUM($AH180:$AM180)/SUM($AH$193:$AM$193)*'Capital Spending'!Q$12*$AN$1</f>
        <v>0</v>
      </c>
      <c r="AV180" s="93">
        <f>SUM($AH180:$AM180)/SUM($AH$193:$AM$193)*'Capital Spending'!R$12*$AN$1</f>
        <v>0</v>
      </c>
      <c r="AW180" s="93">
        <f>SUM($AH180:$AM180)/SUM($AH$193:$AM$193)*'Capital Spending'!S$12*$AN$1</f>
        <v>0</v>
      </c>
      <c r="AX180" s="93">
        <f>SUM($AH180:$AM180)/SUM($AH$193:$AM$193)*'Capital Spending'!T$12*$AN$1</f>
        <v>0</v>
      </c>
      <c r="AY180" s="93">
        <f>SUM($AH180:$AM180)/SUM($AH$193:$AM$193)*'Capital Spending'!U$12*$AN$1</f>
        <v>0</v>
      </c>
      <c r="AZ180" s="93">
        <f>SUM($AH180:$AM180)/SUM($AH$193:$AM$193)*'Capital Spending'!V$12*$AN$1</f>
        <v>0</v>
      </c>
      <c r="BA180" s="93">
        <f>SUM($AH180:$AM180)/SUM($AH$193:$AM$193)*'Capital Spending'!W$12*$AN$1</f>
        <v>0</v>
      </c>
      <c r="BB180" s="93">
        <f>SUM($AH180:$AM180)/SUM($AH$193:$AM$193)*'Capital Spending'!X$12*$AN$1</f>
        <v>0</v>
      </c>
      <c r="BC180" s="93">
        <f>SUM($AH180:$AM180)/SUM($AH$193:$AM$193)*'Capital Spending'!Y$12*$AN$1</f>
        <v>0</v>
      </c>
      <c r="BD180" s="93">
        <f>SUM($AH180:$AM180)/SUM($AH$193:$AM$193)*'Capital Spending'!Z$12*$AN$1</f>
        <v>0</v>
      </c>
      <c r="BE180" s="93">
        <f>SUM($AH180:$AM180)/SUM($AH$193:$AM$193)*'Capital Spending'!AA$12*$AN$1</f>
        <v>0</v>
      </c>
      <c r="BF180" s="93">
        <f>SUM($AH180:$AM180)/SUM($AH$193:$AM$193)*'Capital Spending'!AB$12*$AN$1</f>
        <v>0</v>
      </c>
      <c r="BG180" s="93">
        <f>SUM($AH180:$AM180)/SUM($AH$193:$AM$193)*'Capital Spending'!AC$12*$AN$1</f>
        <v>0</v>
      </c>
      <c r="BH180" s="93">
        <f>SUM($AH180:$AM180)/SUM($AH$193:$AM$193)*'Capital Spending'!AD$12*$AN$1</f>
        <v>0</v>
      </c>
      <c r="BI180" s="18"/>
      <c r="BJ180" s="101">
        <f t="shared" si="358"/>
        <v>0</v>
      </c>
      <c r="BK180" s="116">
        <f>0</f>
        <v>0</v>
      </c>
      <c r="BL180" s="116">
        <f>0</f>
        <v>0</v>
      </c>
      <c r="BM180" s="116">
        <f>0</f>
        <v>0</v>
      </c>
      <c r="BN180" s="116">
        <f>0</f>
        <v>0</v>
      </c>
      <c r="BO180" s="116">
        <f>0</f>
        <v>0</v>
      </c>
      <c r="BP180" s="116">
        <f>0</f>
        <v>0</v>
      </c>
      <c r="BQ180" s="17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16">
        <f>0</f>
        <v>0</v>
      </c>
      <c r="CN180" s="116">
        <f>0</f>
        <v>0</v>
      </c>
      <c r="CO180" s="116">
        <f>0</f>
        <v>0</v>
      </c>
      <c r="CP180" s="116">
        <f>0</f>
        <v>0</v>
      </c>
      <c r="CQ180" s="116">
        <f>0</f>
        <v>0</v>
      </c>
      <c r="CR180" s="116">
        <f>0</f>
        <v>0</v>
      </c>
      <c r="CS180" s="17">
        <v>0</v>
      </c>
      <c r="CT180" s="17">
        <v>0</v>
      </c>
      <c r="CU180" s="17">
        <v>0</v>
      </c>
      <c r="CV180" s="17">
        <v>0</v>
      </c>
      <c r="CW180" s="17">
        <v>0</v>
      </c>
      <c r="CX180" s="17">
        <v>0</v>
      </c>
      <c r="CY180" s="18">
        <v>0</v>
      </c>
      <c r="CZ180" s="18">
        <v>0</v>
      </c>
      <c r="DA180" s="18">
        <v>0</v>
      </c>
      <c r="DB180" s="18">
        <v>0</v>
      </c>
      <c r="DC180" s="18">
        <v>0</v>
      </c>
      <c r="DD180" s="18">
        <v>0</v>
      </c>
      <c r="DE180" s="18">
        <v>0</v>
      </c>
      <c r="DF180" s="18">
        <v>0</v>
      </c>
      <c r="DG180" s="18">
        <v>0</v>
      </c>
      <c r="DH180" s="18">
        <v>0</v>
      </c>
      <c r="DI180" s="18">
        <v>0</v>
      </c>
      <c r="DJ180" s="18">
        <v>0</v>
      </c>
      <c r="DK180" s="18">
        <v>0</v>
      </c>
      <c r="DL180" s="18">
        <v>0</v>
      </c>
      <c r="DM180" s="18">
        <v>0</v>
      </c>
      <c r="DN180" s="18"/>
    </row>
    <row r="181" spans="1:118">
      <c r="A181" s="56">
        <v>39702</v>
      </c>
      <c r="B181" t="s">
        <v>175</v>
      </c>
      <c r="C181" s="51">
        <f t="shared" si="330"/>
        <v>0</v>
      </c>
      <c r="D181" s="51">
        <f t="shared" si="331"/>
        <v>0</v>
      </c>
      <c r="E181" s="141">
        <v>0</v>
      </c>
      <c r="F181" s="51">
        <f t="shared" si="332"/>
        <v>0</v>
      </c>
      <c r="G181" s="51">
        <f t="shared" si="333"/>
        <v>0</v>
      </c>
      <c r="H181" s="51">
        <f t="shared" si="334"/>
        <v>0</v>
      </c>
      <c r="I181" s="51">
        <f t="shared" si="335"/>
        <v>0</v>
      </c>
      <c r="J181" s="51">
        <f t="shared" si="336"/>
        <v>0</v>
      </c>
      <c r="K181" s="51">
        <f t="shared" si="337"/>
        <v>0</v>
      </c>
      <c r="L181" s="51">
        <f t="shared" si="338"/>
        <v>0</v>
      </c>
      <c r="M181" s="51">
        <f t="shared" si="339"/>
        <v>0</v>
      </c>
      <c r="N181" s="51">
        <f t="shared" si="340"/>
        <v>0</v>
      </c>
      <c r="O181" s="51">
        <f t="shared" si="341"/>
        <v>0</v>
      </c>
      <c r="P181" s="51">
        <f t="shared" si="342"/>
        <v>0</v>
      </c>
      <c r="Q181" s="51">
        <f t="shared" si="343"/>
        <v>0</v>
      </c>
      <c r="R181" s="51">
        <f t="shared" si="344"/>
        <v>0</v>
      </c>
      <c r="S181" s="51">
        <f t="shared" si="345"/>
        <v>0</v>
      </c>
      <c r="T181" s="51">
        <f t="shared" si="346"/>
        <v>0</v>
      </c>
      <c r="U181" s="51">
        <f t="shared" si="347"/>
        <v>0</v>
      </c>
      <c r="V181" s="51">
        <f t="shared" si="348"/>
        <v>0</v>
      </c>
      <c r="W181" s="51">
        <f t="shared" si="349"/>
        <v>0</v>
      </c>
      <c r="X181" s="51">
        <f t="shared" si="350"/>
        <v>0</v>
      </c>
      <c r="Y181" s="51">
        <f t="shared" si="351"/>
        <v>0</v>
      </c>
      <c r="Z181" s="51">
        <f t="shared" si="352"/>
        <v>0</v>
      </c>
      <c r="AA181" s="51">
        <f t="shared" si="353"/>
        <v>0</v>
      </c>
      <c r="AB181" s="51">
        <f t="shared" si="354"/>
        <v>0</v>
      </c>
      <c r="AC181" s="51">
        <f t="shared" si="355"/>
        <v>0</v>
      </c>
      <c r="AD181" s="51">
        <f t="shared" si="356"/>
        <v>0</v>
      </c>
      <c r="AE181" s="51">
        <f t="shared" si="357"/>
        <v>0</v>
      </c>
      <c r="AF181" s="51">
        <f t="shared" si="357"/>
        <v>0</v>
      </c>
      <c r="AH181" s="141">
        <v>0</v>
      </c>
      <c r="AI181" s="141">
        <v>0</v>
      </c>
      <c r="AJ181" s="141">
        <v>0</v>
      </c>
      <c r="AK181" s="141">
        <v>0</v>
      </c>
      <c r="AL181" s="141">
        <v>0</v>
      </c>
      <c r="AM181" s="141">
        <v>0</v>
      </c>
      <c r="AN181" s="93">
        <f>SUM($AH181:$AM181)/SUM($AH$193:$AM$193)*'Capital Spending'!J$12*$AN$1</f>
        <v>0</v>
      </c>
      <c r="AO181" s="93">
        <f>SUM($AH181:$AM181)/SUM($AH$193:$AM$193)*'Capital Spending'!K$12*$AN$1</f>
        <v>0</v>
      </c>
      <c r="AP181" s="93">
        <f>SUM($AH181:$AM181)/SUM($AH$193:$AM$193)*'Capital Spending'!L$12*$AN$1</f>
        <v>0</v>
      </c>
      <c r="AQ181" s="93">
        <f>SUM($AH181:$AM181)/SUM($AH$193:$AM$193)*'Capital Spending'!M$12*$AN$1</f>
        <v>0</v>
      </c>
      <c r="AR181" s="93">
        <f>SUM($AH181:$AM181)/SUM($AH$193:$AM$193)*'Capital Spending'!N$12*$AN$1</f>
        <v>0</v>
      </c>
      <c r="AS181" s="93">
        <f>SUM($AH181:$AM181)/SUM($AH$193:$AM$193)*'Capital Spending'!O$12*$AN$1</f>
        <v>0</v>
      </c>
      <c r="AT181" s="93">
        <f>SUM($AH181:$AM181)/SUM($AH$193:$AM$193)*'Capital Spending'!P$12*$AN$1</f>
        <v>0</v>
      </c>
      <c r="AU181" s="93">
        <f>SUM($AH181:$AM181)/SUM($AH$193:$AM$193)*'Capital Spending'!Q$12*$AN$1</f>
        <v>0</v>
      </c>
      <c r="AV181" s="93">
        <f>SUM($AH181:$AM181)/SUM($AH$193:$AM$193)*'Capital Spending'!R$12*$AN$1</f>
        <v>0</v>
      </c>
      <c r="AW181" s="93">
        <f>SUM($AH181:$AM181)/SUM($AH$193:$AM$193)*'Capital Spending'!S$12*$AN$1</f>
        <v>0</v>
      </c>
      <c r="AX181" s="93">
        <f>SUM($AH181:$AM181)/SUM($AH$193:$AM$193)*'Capital Spending'!T$12*$AN$1</f>
        <v>0</v>
      </c>
      <c r="AY181" s="93">
        <f>SUM($AH181:$AM181)/SUM($AH$193:$AM$193)*'Capital Spending'!U$12*$AN$1</f>
        <v>0</v>
      </c>
      <c r="AZ181" s="93">
        <f>SUM($AH181:$AM181)/SUM($AH$193:$AM$193)*'Capital Spending'!V$12*$AN$1</f>
        <v>0</v>
      </c>
      <c r="BA181" s="93">
        <f>SUM($AH181:$AM181)/SUM($AH$193:$AM$193)*'Capital Spending'!W$12*$AN$1</f>
        <v>0</v>
      </c>
      <c r="BB181" s="93">
        <f>SUM($AH181:$AM181)/SUM($AH$193:$AM$193)*'Capital Spending'!X$12*$AN$1</f>
        <v>0</v>
      </c>
      <c r="BC181" s="93">
        <f>SUM($AH181:$AM181)/SUM($AH$193:$AM$193)*'Capital Spending'!Y$12*$AN$1</f>
        <v>0</v>
      </c>
      <c r="BD181" s="93">
        <f>SUM($AH181:$AM181)/SUM($AH$193:$AM$193)*'Capital Spending'!Z$12*$AN$1</f>
        <v>0</v>
      </c>
      <c r="BE181" s="93">
        <f>SUM($AH181:$AM181)/SUM($AH$193:$AM$193)*'Capital Spending'!AA$12*$AN$1</f>
        <v>0</v>
      </c>
      <c r="BF181" s="93">
        <f>SUM($AH181:$AM181)/SUM($AH$193:$AM$193)*'Capital Spending'!AB$12*$AN$1</f>
        <v>0</v>
      </c>
      <c r="BG181" s="93">
        <f>SUM($AH181:$AM181)/SUM($AH$193:$AM$193)*'Capital Spending'!AC$12*$AN$1</f>
        <v>0</v>
      </c>
      <c r="BH181" s="93">
        <f>SUM($AH181:$AM181)/SUM($AH$193:$AM$193)*'Capital Spending'!AD$12*$AN$1</f>
        <v>0</v>
      </c>
      <c r="BI181" s="18"/>
      <c r="BJ181" s="101">
        <f t="shared" si="358"/>
        <v>0</v>
      </c>
      <c r="BK181" s="116">
        <f>0</f>
        <v>0</v>
      </c>
      <c r="BL181" s="116">
        <f>0</f>
        <v>0</v>
      </c>
      <c r="BM181" s="116">
        <f>0</f>
        <v>0</v>
      </c>
      <c r="BN181" s="116">
        <f>0</f>
        <v>0</v>
      </c>
      <c r="BO181" s="116">
        <f>0</f>
        <v>0</v>
      </c>
      <c r="BP181" s="116">
        <f>0</f>
        <v>0</v>
      </c>
      <c r="BQ181" s="17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16">
        <f>0</f>
        <v>0</v>
      </c>
      <c r="CN181" s="116">
        <f>0</f>
        <v>0</v>
      </c>
      <c r="CO181" s="116">
        <f>0</f>
        <v>0</v>
      </c>
      <c r="CP181" s="116">
        <f>0</f>
        <v>0</v>
      </c>
      <c r="CQ181" s="116">
        <f>0</f>
        <v>0</v>
      </c>
      <c r="CR181" s="116">
        <f>0</f>
        <v>0</v>
      </c>
      <c r="CS181" s="17">
        <v>0</v>
      </c>
      <c r="CT181" s="17">
        <v>0</v>
      </c>
      <c r="CU181" s="17">
        <v>0</v>
      </c>
      <c r="CV181" s="17">
        <v>0</v>
      </c>
      <c r="CW181" s="17">
        <v>0</v>
      </c>
      <c r="CX181" s="17">
        <v>0</v>
      </c>
      <c r="CY181" s="18">
        <v>0</v>
      </c>
      <c r="CZ181" s="18">
        <v>0</v>
      </c>
      <c r="DA181" s="18">
        <v>0</v>
      </c>
      <c r="DB181" s="18">
        <v>0</v>
      </c>
      <c r="DC181" s="18">
        <v>0</v>
      </c>
      <c r="DD181" s="18">
        <v>0</v>
      </c>
      <c r="DE181" s="18">
        <v>0</v>
      </c>
      <c r="DF181" s="18">
        <v>0</v>
      </c>
      <c r="DG181" s="18">
        <v>0</v>
      </c>
      <c r="DH181" s="18">
        <v>0</v>
      </c>
      <c r="DI181" s="18">
        <v>0</v>
      </c>
      <c r="DJ181" s="18">
        <v>0</v>
      </c>
      <c r="DK181" s="18">
        <v>0</v>
      </c>
      <c r="DL181" s="18">
        <v>0</v>
      </c>
      <c r="DM181" s="18">
        <v>0</v>
      </c>
      <c r="DN181" s="18"/>
    </row>
    <row r="182" spans="1:118">
      <c r="A182" s="86">
        <v>39705</v>
      </c>
      <c r="B182" t="s">
        <v>108</v>
      </c>
      <c r="C182" s="51">
        <f t="shared" ref="C182:C189" si="379">SUM(E182:Q182)/13</f>
        <v>0</v>
      </c>
      <c r="D182" s="51">
        <f t="shared" ref="D182:D189" si="380">SUM(T182:AF182)/13</f>
        <v>0</v>
      </c>
      <c r="E182" s="141">
        <v>0</v>
      </c>
      <c r="F182" s="51">
        <f t="shared" si="332"/>
        <v>0</v>
      </c>
      <c r="G182" s="51">
        <f t="shared" si="333"/>
        <v>0</v>
      </c>
      <c r="H182" s="51">
        <f t="shared" si="334"/>
        <v>0</v>
      </c>
      <c r="I182" s="51">
        <f t="shared" si="335"/>
        <v>0</v>
      </c>
      <c r="J182" s="51">
        <f t="shared" si="336"/>
        <v>0</v>
      </c>
      <c r="K182" s="51">
        <f t="shared" si="337"/>
        <v>0</v>
      </c>
      <c r="L182" s="51">
        <f t="shared" si="338"/>
        <v>0</v>
      </c>
      <c r="M182" s="51">
        <f t="shared" si="339"/>
        <v>0</v>
      </c>
      <c r="N182" s="51">
        <f t="shared" si="340"/>
        <v>0</v>
      </c>
      <c r="O182" s="51">
        <f t="shared" si="341"/>
        <v>0</v>
      </c>
      <c r="P182" s="51">
        <f t="shared" si="342"/>
        <v>0</v>
      </c>
      <c r="Q182" s="51">
        <f t="shared" si="343"/>
        <v>0</v>
      </c>
      <c r="R182" s="51">
        <f t="shared" si="344"/>
        <v>0</v>
      </c>
      <c r="S182" s="51">
        <f t="shared" si="345"/>
        <v>0</v>
      </c>
      <c r="T182" s="51">
        <f t="shared" si="346"/>
        <v>0</v>
      </c>
      <c r="U182" s="51">
        <f t="shared" si="347"/>
        <v>0</v>
      </c>
      <c r="V182" s="51">
        <f t="shared" si="348"/>
        <v>0</v>
      </c>
      <c r="W182" s="51">
        <f t="shared" si="349"/>
        <v>0</v>
      </c>
      <c r="X182" s="51">
        <f t="shared" si="350"/>
        <v>0</v>
      </c>
      <c r="Y182" s="51">
        <f t="shared" si="351"/>
        <v>0</v>
      </c>
      <c r="Z182" s="51">
        <f t="shared" si="352"/>
        <v>0</v>
      </c>
      <c r="AA182" s="51">
        <f t="shared" si="353"/>
        <v>0</v>
      </c>
      <c r="AB182" s="51">
        <f t="shared" si="354"/>
        <v>0</v>
      </c>
      <c r="AC182" s="51">
        <f t="shared" si="355"/>
        <v>0</v>
      </c>
      <c r="AD182" s="51">
        <f t="shared" si="356"/>
        <v>0</v>
      </c>
      <c r="AE182" s="51">
        <f t="shared" si="357"/>
        <v>0</v>
      </c>
      <c r="AF182" s="51">
        <f t="shared" si="357"/>
        <v>0</v>
      </c>
      <c r="AH182" s="141">
        <v>0</v>
      </c>
      <c r="AI182" s="141">
        <v>0</v>
      </c>
      <c r="AJ182" s="141">
        <v>0</v>
      </c>
      <c r="AK182" s="141">
        <v>0</v>
      </c>
      <c r="AL182" s="141">
        <v>0</v>
      </c>
      <c r="AM182" s="141">
        <v>0</v>
      </c>
      <c r="AN182" s="93">
        <f>SUM($AH182:$AM182)/SUM($AH$193:$AM$193)*'Capital Spending'!J$12*$AN$1</f>
        <v>0</v>
      </c>
      <c r="AO182" s="93">
        <f>SUM($AH182:$AM182)/SUM($AH$193:$AM$193)*'Capital Spending'!K$12*$AN$1</f>
        <v>0</v>
      </c>
      <c r="AP182" s="93">
        <f>SUM($AH182:$AM182)/SUM($AH$193:$AM$193)*'Capital Spending'!L$12*$AN$1</f>
        <v>0</v>
      </c>
      <c r="AQ182" s="93">
        <f>SUM($AH182:$AM182)/SUM($AH$193:$AM$193)*'Capital Spending'!M$12*$AN$1</f>
        <v>0</v>
      </c>
      <c r="AR182" s="93">
        <f>SUM($AH182:$AM182)/SUM($AH$193:$AM$193)*'Capital Spending'!N$12*$AN$1</f>
        <v>0</v>
      </c>
      <c r="AS182" s="93">
        <f>SUM($AH182:$AM182)/SUM($AH$193:$AM$193)*'Capital Spending'!O$12*$AN$1</f>
        <v>0</v>
      </c>
      <c r="AT182" s="93">
        <f>SUM($AH182:$AM182)/SUM($AH$193:$AM$193)*'Capital Spending'!P$12*$AN$1</f>
        <v>0</v>
      </c>
      <c r="AU182" s="93">
        <f>SUM($AH182:$AM182)/SUM($AH$193:$AM$193)*'Capital Spending'!Q$12*$AN$1</f>
        <v>0</v>
      </c>
      <c r="AV182" s="93">
        <f>SUM($AH182:$AM182)/SUM($AH$193:$AM$193)*'Capital Spending'!R$12*$AN$1</f>
        <v>0</v>
      </c>
      <c r="AW182" s="93">
        <f>SUM($AH182:$AM182)/SUM($AH$193:$AM$193)*'Capital Spending'!S$12*$AN$1</f>
        <v>0</v>
      </c>
      <c r="AX182" s="93">
        <f>SUM($AH182:$AM182)/SUM($AH$193:$AM$193)*'Capital Spending'!T$12*$AN$1</f>
        <v>0</v>
      </c>
      <c r="AY182" s="93">
        <f>SUM($AH182:$AM182)/SUM($AH$193:$AM$193)*'Capital Spending'!U$12*$AN$1</f>
        <v>0</v>
      </c>
      <c r="AZ182" s="93">
        <f>SUM($AH182:$AM182)/SUM($AH$193:$AM$193)*'Capital Spending'!V$12*$AN$1</f>
        <v>0</v>
      </c>
      <c r="BA182" s="93">
        <f>SUM($AH182:$AM182)/SUM($AH$193:$AM$193)*'Capital Spending'!W$12*$AN$1</f>
        <v>0</v>
      </c>
      <c r="BB182" s="93">
        <f>SUM($AH182:$AM182)/SUM($AH$193:$AM$193)*'Capital Spending'!X$12*$AN$1</f>
        <v>0</v>
      </c>
      <c r="BC182" s="93">
        <f>SUM($AH182:$AM182)/SUM($AH$193:$AM$193)*'Capital Spending'!Y$12*$AN$1</f>
        <v>0</v>
      </c>
      <c r="BD182" s="93">
        <f>SUM($AH182:$AM182)/SUM($AH$193:$AM$193)*'Capital Spending'!Z$12*$AN$1</f>
        <v>0</v>
      </c>
      <c r="BE182" s="93">
        <f>SUM($AH182:$AM182)/SUM($AH$193:$AM$193)*'Capital Spending'!AA$12*$AN$1</f>
        <v>0</v>
      </c>
      <c r="BF182" s="93">
        <f>SUM($AH182:$AM182)/SUM($AH$193:$AM$193)*'Capital Spending'!AB$12*$AN$1</f>
        <v>0</v>
      </c>
      <c r="BG182" s="93">
        <f>SUM($AH182:$AM182)/SUM($AH$193:$AM$193)*'Capital Spending'!AC$12*$AN$1</f>
        <v>0</v>
      </c>
      <c r="BH182" s="93">
        <f>SUM($AH182:$AM182)/SUM($AH$193:$AM$193)*'Capital Spending'!AD$12*$AN$1</f>
        <v>0</v>
      </c>
      <c r="BI182" s="18"/>
      <c r="BJ182" s="101">
        <f t="shared" si="358"/>
        <v>0</v>
      </c>
      <c r="BK182" s="116">
        <f>0</f>
        <v>0</v>
      </c>
      <c r="BL182" s="116">
        <f>0</f>
        <v>0</v>
      </c>
      <c r="BM182" s="116">
        <f>0</f>
        <v>0</v>
      </c>
      <c r="BN182" s="116">
        <f>0</f>
        <v>0</v>
      </c>
      <c r="BO182" s="116">
        <f>0</f>
        <v>0</v>
      </c>
      <c r="BP182" s="116">
        <f>0</f>
        <v>0</v>
      </c>
      <c r="BQ182" s="51">
        <f t="shared" ref="BQ182:BQ189" si="381">AN182*BJ182</f>
        <v>0</v>
      </c>
      <c r="BR182" s="51">
        <f t="shared" si="359"/>
        <v>0</v>
      </c>
      <c r="BS182" s="51">
        <f t="shared" si="360"/>
        <v>0</v>
      </c>
      <c r="BT182" s="51">
        <f t="shared" si="361"/>
        <v>0</v>
      </c>
      <c r="BU182" s="51">
        <f t="shared" si="362"/>
        <v>0</v>
      </c>
      <c r="BV182" s="51">
        <f t="shared" si="363"/>
        <v>0</v>
      </c>
      <c r="BW182" s="51">
        <f t="shared" si="364"/>
        <v>0</v>
      </c>
      <c r="BX182" s="51">
        <f t="shared" si="365"/>
        <v>0</v>
      </c>
      <c r="BY182" s="51">
        <f t="shared" si="366"/>
        <v>0</v>
      </c>
      <c r="BZ182" s="51">
        <f t="shared" si="367"/>
        <v>0</v>
      </c>
      <c r="CA182" s="51">
        <f t="shared" si="368"/>
        <v>0</v>
      </c>
      <c r="CB182" s="51">
        <f t="shared" si="369"/>
        <v>0</v>
      </c>
      <c r="CC182" s="51">
        <f t="shared" si="370"/>
        <v>0</v>
      </c>
      <c r="CD182" s="51">
        <f t="shared" si="371"/>
        <v>0</v>
      </c>
      <c r="CE182" s="51">
        <f t="shared" si="372"/>
        <v>0</v>
      </c>
      <c r="CF182" s="51">
        <f t="shared" si="373"/>
        <v>0</v>
      </c>
      <c r="CG182" s="51">
        <f t="shared" si="374"/>
        <v>0</v>
      </c>
      <c r="CH182" s="51">
        <f t="shared" si="375"/>
        <v>0</v>
      </c>
      <c r="CI182" s="51">
        <f t="shared" si="376"/>
        <v>0</v>
      </c>
      <c r="CJ182" s="51">
        <f t="shared" si="377"/>
        <v>0</v>
      </c>
      <c r="CK182" s="51">
        <f t="shared" si="378"/>
        <v>0</v>
      </c>
      <c r="CL182" s="18"/>
      <c r="CM182" s="116">
        <f>0</f>
        <v>0</v>
      </c>
      <c r="CN182" s="116">
        <f>0</f>
        <v>0</v>
      </c>
      <c r="CO182" s="116">
        <f>0</f>
        <v>0</v>
      </c>
      <c r="CP182" s="116">
        <f>0</f>
        <v>0</v>
      </c>
      <c r="CQ182" s="116">
        <f>0</f>
        <v>0</v>
      </c>
      <c r="CR182" s="116">
        <f>0</f>
        <v>0</v>
      </c>
      <c r="CS182" s="17">
        <v>0</v>
      </c>
      <c r="CT182" s="17">
        <v>0</v>
      </c>
      <c r="CU182" s="17">
        <v>0</v>
      </c>
      <c r="CV182" s="17">
        <v>0</v>
      </c>
      <c r="CW182" s="17">
        <v>0</v>
      </c>
      <c r="CX182" s="17">
        <v>0</v>
      </c>
      <c r="CY182" s="18">
        <v>0</v>
      </c>
      <c r="CZ182" s="18">
        <v>0</v>
      </c>
      <c r="DA182" s="18">
        <v>0</v>
      </c>
      <c r="DB182" s="18">
        <v>0</v>
      </c>
      <c r="DC182" s="18">
        <v>0</v>
      </c>
      <c r="DD182" s="18">
        <v>0</v>
      </c>
      <c r="DE182" s="18">
        <v>0</v>
      </c>
      <c r="DF182" s="18">
        <v>0</v>
      </c>
      <c r="DG182" s="18">
        <v>0</v>
      </c>
      <c r="DH182" s="18">
        <v>0</v>
      </c>
      <c r="DI182" s="18">
        <v>0</v>
      </c>
      <c r="DJ182" s="18">
        <v>0</v>
      </c>
      <c r="DK182" s="18">
        <v>0</v>
      </c>
      <c r="DL182" s="18">
        <v>0</v>
      </c>
      <c r="DM182" s="18">
        <v>0</v>
      </c>
      <c r="DN182" s="18"/>
    </row>
    <row r="183" spans="1:118">
      <c r="A183" s="86">
        <v>39800</v>
      </c>
      <c r="B183" t="s">
        <v>19</v>
      </c>
      <c r="C183" s="51">
        <f t="shared" si="379"/>
        <v>3889123.0200000009</v>
      </c>
      <c r="D183" s="51">
        <f t="shared" si="380"/>
        <v>3889123.0200000009</v>
      </c>
      <c r="E183" s="100">
        <f>'[20]Asset End Balances'!P97</f>
        <v>3889123.02</v>
      </c>
      <c r="F183" s="51">
        <f t="shared" si="332"/>
        <v>3889123.02</v>
      </c>
      <c r="G183" s="51">
        <f t="shared" si="333"/>
        <v>3889123.02</v>
      </c>
      <c r="H183" s="51">
        <f t="shared" si="334"/>
        <v>3889123.02</v>
      </c>
      <c r="I183" s="51">
        <f t="shared" si="335"/>
        <v>3889123.02</v>
      </c>
      <c r="J183" s="51">
        <f t="shared" si="336"/>
        <v>3889123.02</v>
      </c>
      <c r="K183" s="51">
        <f t="shared" si="337"/>
        <v>3889123.02</v>
      </c>
      <c r="L183" s="51">
        <f t="shared" si="338"/>
        <v>3889123.02</v>
      </c>
      <c r="M183" s="51">
        <f t="shared" si="339"/>
        <v>3889123.02</v>
      </c>
      <c r="N183" s="51">
        <f t="shared" si="340"/>
        <v>3889123.02</v>
      </c>
      <c r="O183" s="51">
        <f t="shared" si="341"/>
        <v>3889123.02</v>
      </c>
      <c r="P183" s="51">
        <f t="shared" si="342"/>
        <v>3889123.02</v>
      </c>
      <c r="Q183" s="51">
        <f t="shared" si="343"/>
        <v>3889123.02</v>
      </c>
      <c r="R183" s="51">
        <f t="shared" si="344"/>
        <v>3889123.02</v>
      </c>
      <c r="S183" s="51">
        <f t="shared" si="345"/>
        <v>3889123.02</v>
      </c>
      <c r="T183" s="51">
        <f t="shared" si="346"/>
        <v>3889123.02</v>
      </c>
      <c r="U183" s="51">
        <f t="shared" si="347"/>
        <v>3889123.02</v>
      </c>
      <c r="V183" s="51">
        <f t="shared" si="348"/>
        <v>3889123.02</v>
      </c>
      <c r="W183" s="51">
        <f t="shared" si="349"/>
        <v>3889123.02</v>
      </c>
      <c r="X183" s="51">
        <f t="shared" si="350"/>
        <v>3889123.02</v>
      </c>
      <c r="Y183" s="51">
        <f t="shared" si="351"/>
        <v>3889123.02</v>
      </c>
      <c r="Z183" s="51">
        <f t="shared" si="352"/>
        <v>3889123.02</v>
      </c>
      <c r="AA183" s="51">
        <f t="shared" si="353"/>
        <v>3889123.02</v>
      </c>
      <c r="AB183" s="51">
        <f t="shared" si="354"/>
        <v>3889123.02</v>
      </c>
      <c r="AC183" s="51">
        <f t="shared" si="355"/>
        <v>3889123.02</v>
      </c>
      <c r="AD183" s="51">
        <f t="shared" si="356"/>
        <v>3889123.02</v>
      </c>
      <c r="AE183" s="51">
        <f t="shared" si="357"/>
        <v>3889123.02</v>
      </c>
      <c r="AF183" s="51">
        <f t="shared" si="357"/>
        <v>3889123.02</v>
      </c>
      <c r="AH183" s="100">
        <f>[20]Additions!Q97</f>
        <v>0</v>
      </c>
      <c r="AI183" s="100">
        <f>[20]Additions!R97</f>
        <v>0</v>
      </c>
      <c r="AJ183" s="100">
        <f>[20]Additions!S97</f>
        <v>0</v>
      </c>
      <c r="AK183" s="100">
        <f>[20]Additions!T97</f>
        <v>0</v>
      </c>
      <c r="AL183" s="100">
        <f>[20]Additions!U97</f>
        <v>0</v>
      </c>
      <c r="AM183" s="100">
        <f>[20]Additions!V97</f>
        <v>0</v>
      </c>
      <c r="AN183" s="93">
        <f>SUM($AH183:$AM183)/SUM($AH$193:$AM$193)*'Capital Spending'!J$12*$AN$1</f>
        <v>0</v>
      </c>
      <c r="AO183" s="93">
        <f>SUM($AH183:$AM183)/SUM($AH$193:$AM$193)*'Capital Spending'!K$12*$AN$1</f>
        <v>0</v>
      </c>
      <c r="AP183" s="93">
        <f>SUM($AH183:$AM183)/SUM($AH$193:$AM$193)*'Capital Spending'!L$12*$AN$1</f>
        <v>0</v>
      </c>
      <c r="AQ183" s="93">
        <f>SUM($AH183:$AM183)/SUM($AH$193:$AM$193)*'Capital Spending'!M$12*$AN$1</f>
        <v>0</v>
      </c>
      <c r="AR183" s="93">
        <f>SUM($AH183:$AM183)/SUM($AH$193:$AM$193)*'Capital Spending'!N$12*$AN$1</f>
        <v>0</v>
      </c>
      <c r="AS183" s="93">
        <f>SUM($AH183:$AM183)/SUM($AH$193:$AM$193)*'Capital Spending'!O$12*$AN$1</f>
        <v>0</v>
      </c>
      <c r="AT183" s="93">
        <f>SUM($AH183:$AM183)/SUM($AH$193:$AM$193)*'Capital Spending'!P$12*$AN$1</f>
        <v>0</v>
      </c>
      <c r="AU183" s="93">
        <f>SUM($AH183:$AM183)/SUM($AH$193:$AM$193)*'Capital Spending'!Q$12*$AN$1</f>
        <v>0</v>
      </c>
      <c r="AV183" s="93">
        <f>SUM($AH183:$AM183)/SUM($AH$193:$AM$193)*'Capital Spending'!R$12*$AN$1</f>
        <v>0</v>
      </c>
      <c r="AW183" s="93">
        <f>SUM($AH183:$AM183)/SUM($AH$193:$AM$193)*'Capital Spending'!S$12*$AN$1</f>
        <v>0</v>
      </c>
      <c r="AX183" s="93">
        <f>SUM($AH183:$AM183)/SUM($AH$193:$AM$193)*'Capital Spending'!T$12*$AN$1</f>
        <v>0</v>
      </c>
      <c r="AY183" s="93">
        <f>SUM($AH183:$AM183)/SUM($AH$193:$AM$193)*'Capital Spending'!U$12*$AN$1</f>
        <v>0</v>
      </c>
      <c r="AZ183" s="93">
        <f>SUM($AH183:$AM183)/SUM($AH$193:$AM$193)*'Capital Spending'!V$12*$AN$1</f>
        <v>0</v>
      </c>
      <c r="BA183" s="93">
        <f>SUM($AH183:$AM183)/SUM($AH$193:$AM$193)*'Capital Spending'!W$12*$AN$1</f>
        <v>0</v>
      </c>
      <c r="BB183" s="93">
        <f>SUM($AH183:$AM183)/SUM($AH$193:$AM$193)*'Capital Spending'!X$12*$AN$1</f>
        <v>0</v>
      </c>
      <c r="BC183" s="93">
        <f>SUM($AH183:$AM183)/SUM($AH$193:$AM$193)*'Capital Spending'!Y$12*$AN$1</f>
        <v>0</v>
      </c>
      <c r="BD183" s="93">
        <f>SUM($AH183:$AM183)/SUM($AH$193:$AM$193)*'Capital Spending'!Z$12*$AN$1</f>
        <v>0</v>
      </c>
      <c r="BE183" s="93">
        <f>SUM($AH183:$AM183)/SUM($AH$193:$AM$193)*'Capital Spending'!AA$12*$AN$1</f>
        <v>0</v>
      </c>
      <c r="BF183" s="93">
        <f>SUM($AH183:$AM183)/SUM($AH$193:$AM$193)*'Capital Spending'!AB$12*$AN$1</f>
        <v>0</v>
      </c>
      <c r="BG183" s="93">
        <f>SUM($AH183:$AM183)/SUM($AH$193:$AM$193)*'Capital Spending'!AC$12*$AN$1</f>
        <v>0</v>
      </c>
      <c r="BH183" s="93">
        <f>SUM($AH183:$AM183)/SUM($AH$193:$AM$193)*'Capital Spending'!AD$12*$AN$1</f>
        <v>0</v>
      </c>
      <c r="BI183" s="18"/>
      <c r="BJ183" s="101">
        <f t="shared" si="358"/>
        <v>0</v>
      </c>
      <c r="BK183" s="100">
        <f>'[20]Asset Retirements'!Q97</f>
        <v>0</v>
      </c>
      <c r="BL183" s="100">
        <f>'[20]Asset Retirements'!R97</f>
        <v>0</v>
      </c>
      <c r="BM183" s="100">
        <f>'[20]Asset Retirements'!S97</f>
        <v>0</v>
      </c>
      <c r="BN183" s="100">
        <f>'[20]Asset Retirements'!T97</f>
        <v>0</v>
      </c>
      <c r="BO183" s="100">
        <f>'[20]Asset Retirements'!U97</f>
        <v>0</v>
      </c>
      <c r="BP183" s="100">
        <f>'[20]Asset Retirements'!V97</f>
        <v>0</v>
      </c>
      <c r="BQ183" s="51">
        <f t="shared" si="381"/>
        <v>0</v>
      </c>
      <c r="BR183" s="51">
        <f t="shared" si="359"/>
        <v>0</v>
      </c>
      <c r="BS183" s="51">
        <f t="shared" si="360"/>
        <v>0</v>
      </c>
      <c r="BT183" s="51">
        <f t="shared" si="361"/>
        <v>0</v>
      </c>
      <c r="BU183" s="51">
        <f t="shared" si="362"/>
        <v>0</v>
      </c>
      <c r="BV183" s="51">
        <f t="shared" si="363"/>
        <v>0</v>
      </c>
      <c r="BW183" s="51">
        <f t="shared" si="364"/>
        <v>0</v>
      </c>
      <c r="BX183" s="51">
        <f t="shared" si="365"/>
        <v>0</v>
      </c>
      <c r="BY183" s="51">
        <f t="shared" si="366"/>
        <v>0</v>
      </c>
      <c r="BZ183" s="51">
        <f t="shared" si="367"/>
        <v>0</v>
      </c>
      <c r="CA183" s="51">
        <f t="shared" si="368"/>
        <v>0</v>
      </c>
      <c r="CB183" s="51">
        <f t="shared" si="369"/>
        <v>0</v>
      </c>
      <c r="CC183" s="51">
        <f t="shared" si="370"/>
        <v>0</v>
      </c>
      <c r="CD183" s="51">
        <f t="shared" si="371"/>
        <v>0</v>
      </c>
      <c r="CE183" s="51">
        <f t="shared" si="372"/>
        <v>0</v>
      </c>
      <c r="CF183" s="51">
        <f t="shared" si="373"/>
        <v>0</v>
      </c>
      <c r="CG183" s="51">
        <f t="shared" si="374"/>
        <v>0</v>
      </c>
      <c r="CH183" s="51">
        <f t="shared" si="375"/>
        <v>0</v>
      </c>
      <c r="CI183" s="51">
        <f t="shared" si="376"/>
        <v>0</v>
      </c>
      <c r="CJ183" s="51">
        <f t="shared" si="377"/>
        <v>0</v>
      </c>
      <c r="CK183" s="51">
        <f t="shared" si="378"/>
        <v>0</v>
      </c>
      <c r="CL183" s="18"/>
      <c r="CM183" s="100">
        <f>'[20]Assset Transfers Adjustments'!Q97</f>
        <v>0</v>
      </c>
      <c r="CN183" s="100">
        <f>'[20]Assset Transfers Adjustments'!R97</f>
        <v>0</v>
      </c>
      <c r="CO183" s="100">
        <f>'[20]Assset Transfers Adjustments'!S97</f>
        <v>0</v>
      </c>
      <c r="CP183" s="100">
        <f>'[20]Assset Transfers Adjustments'!T97</f>
        <v>0</v>
      </c>
      <c r="CQ183" s="100">
        <f>'[20]Assset Transfers Adjustments'!U97</f>
        <v>0</v>
      </c>
      <c r="CR183" s="100">
        <f>'[20]Assset Transfers Adjustments'!V97</f>
        <v>0</v>
      </c>
      <c r="CS183" s="17">
        <v>0</v>
      </c>
      <c r="CT183" s="17">
        <v>0</v>
      </c>
      <c r="CU183" s="17">
        <v>0</v>
      </c>
      <c r="CV183" s="17">
        <v>0</v>
      </c>
      <c r="CW183" s="17">
        <v>0</v>
      </c>
      <c r="CX183" s="17">
        <v>0</v>
      </c>
      <c r="CY183" s="18">
        <v>0</v>
      </c>
      <c r="CZ183" s="18">
        <v>0</v>
      </c>
      <c r="DA183" s="18">
        <v>0</v>
      </c>
      <c r="DB183" s="18">
        <v>0</v>
      </c>
      <c r="DC183" s="18">
        <v>0</v>
      </c>
      <c r="DD183" s="18">
        <v>0</v>
      </c>
      <c r="DE183" s="18">
        <v>0</v>
      </c>
      <c r="DF183" s="18">
        <v>0</v>
      </c>
      <c r="DG183" s="18">
        <v>0</v>
      </c>
      <c r="DH183" s="18">
        <v>0</v>
      </c>
      <c r="DI183" s="18">
        <v>0</v>
      </c>
      <c r="DJ183" s="18">
        <v>0</v>
      </c>
      <c r="DK183" s="18">
        <v>0</v>
      </c>
      <c r="DL183" s="18">
        <v>0</v>
      </c>
      <c r="DM183" s="18">
        <v>0</v>
      </c>
      <c r="DN183" s="18"/>
    </row>
    <row r="184" spans="1:118">
      <c r="A184" s="56">
        <v>39901</v>
      </c>
      <c r="B184" t="s">
        <v>176</v>
      </c>
      <c r="C184" s="51">
        <f t="shared" ref="C184:C185" si="382">SUM(E184:Q184)/13</f>
        <v>35814.99</v>
      </c>
      <c r="D184" s="51">
        <f t="shared" ref="D184:D185" si="383">SUM(T184:AF184)/13</f>
        <v>35814.99</v>
      </c>
      <c r="E184" s="100">
        <f>'[20]Asset End Balances'!P98</f>
        <v>35814.99</v>
      </c>
      <c r="F184" s="51">
        <f t="shared" si="332"/>
        <v>35814.99</v>
      </c>
      <c r="G184" s="51">
        <f t="shared" si="333"/>
        <v>35814.99</v>
      </c>
      <c r="H184" s="51">
        <f t="shared" si="334"/>
        <v>35814.99</v>
      </c>
      <c r="I184" s="51">
        <f t="shared" si="335"/>
        <v>35814.99</v>
      </c>
      <c r="J184" s="51">
        <f t="shared" si="336"/>
        <v>35814.99</v>
      </c>
      <c r="K184" s="51">
        <f t="shared" si="337"/>
        <v>35814.99</v>
      </c>
      <c r="L184" s="51">
        <f t="shared" si="338"/>
        <v>35814.99</v>
      </c>
      <c r="M184" s="51">
        <f t="shared" si="339"/>
        <v>35814.99</v>
      </c>
      <c r="N184" s="51">
        <f t="shared" si="340"/>
        <v>35814.99</v>
      </c>
      <c r="O184" s="51">
        <f t="shared" si="341"/>
        <v>35814.99</v>
      </c>
      <c r="P184" s="51">
        <f t="shared" si="342"/>
        <v>35814.99</v>
      </c>
      <c r="Q184" s="51">
        <f t="shared" si="343"/>
        <v>35814.99</v>
      </c>
      <c r="R184" s="51">
        <f t="shared" si="344"/>
        <v>35814.99</v>
      </c>
      <c r="S184" s="51">
        <f t="shared" si="345"/>
        <v>35814.99</v>
      </c>
      <c r="T184" s="51">
        <f t="shared" si="346"/>
        <v>35814.99</v>
      </c>
      <c r="U184" s="51">
        <f t="shared" si="347"/>
        <v>35814.99</v>
      </c>
      <c r="V184" s="51">
        <f t="shared" si="348"/>
        <v>35814.99</v>
      </c>
      <c r="W184" s="51">
        <f t="shared" si="349"/>
        <v>35814.99</v>
      </c>
      <c r="X184" s="51">
        <f t="shared" si="350"/>
        <v>35814.99</v>
      </c>
      <c r="Y184" s="51">
        <f t="shared" si="351"/>
        <v>35814.99</v>
      </c>
      <c r="Z184" s="51">
        <f t="shared" si="352"/>
        <v>35814.99</v>
      </c>
      <c r="AA184" s="51">
        <f t="shared" si="353"/>
        <v>35814.99</v>
      </c>
      <c r="AB184" s="51">
        <f t="shared" si="354"/>
        <v>35814.99</v>
      </c>
      <c r="AC184" s="51">
        <f t="shared" si="355"/>
        <v>35814.99</v>
      </c>
      <c r="AD184" s="51">
        <f t="shared" si="356"/>
        <v>35814.99</v>
      </c>
      <c r="AE184" s="51">
        <f t="shared" si="357"/>
        <v>35814.99</v>
      </c>
      <c r="AF184" s="51">
        <f t="shared" si="357"/>
        <v>35814.99</v>
      </c>
      <c r="AH184" s="100">
        <f>[20]Additions!Q98</f>
        <v>0</v>
      </c>
      <c r="AI184" s="100">
        <f>[20]Additions!R98</f>
        <v>0</v>
      </c>
      <c r="AJ184" s="100">
        <f>[20]Additions!S98</f>
        <v>0</v>
      </c>
      <c r="AK184" s="100">
        <f>[20]Additions!T98</f>
        <v>0</v>
      </c>
      <c r="AL184" s="100">
        <f>[20]Additions!U98</f>
        <v>0</v>
      </c>
      <c r="AM184" s="100">
        <f>[20]Additions!V98</f>
        <v>0</v>
      </c>
      <c r="AN184" s="93">
        <f>SUM($AH184:$AM184)/SUM($AH$193:$AM$193)*'Capital Spending'!J$12*$AN$1</f>
        <v>0</v>
      </c>
      <c r="AO184" s="93">
        <f>SUM($AH184:$AM184)/SUM($AH$193:$AM$193)*'Capital Spending'!K$12*$AN$1</f>
        <v>0</v>
      </c>
      <c r="AP184" s="93">
        <f>SUM($AH184:$AM184)/SUM($AH$193:$AM$193)*'Capital Spending'!L$12*$AN$1</f>
        <v>0</v>
      </c>
      <c r="AQ184" s="93">
        <f>SUM($AH184:$AM184)/SUM($AH$193:$AM$193)*'Capital Spending'!M$12*$AN$1</f>
        <v>0</v>
      </c>
      <c r="AR184" s="93">
        <f>SUM($AH184:$AM184)/SUM($AH$193:$AM$193)*'Capital Spending'!N$12*$AN$1</f>
        <v>0</v>
      </c>
      <c r="AS184" s="93">
        <f>SUM($AH184:$AM184)/SUM($AH$193:$AM$193)*'Capital Spending'!O$12*$AN$1</f>
        <v>0</v>
      </c>
      <c r="AT184" s="93">
        <f>SUM($AH184:$AM184)/SUM($AH$193:$AM$193)*'Capital Spending'!P$12*$AN$1</f>
        <v>0</v>
      </c>
      <c r="AU184" s="93">
        <f>SUM($AH184:$AM184)/SUM($AH$193:$AM$193)*'Capital Spending'!Q$12*$AN$1</f>
        <v>0</v>
      </c>
      <c r="AV184" s="93">
        <f>SUM($AH184:$AM184)/SUM($AH$193:$AM$193)*'Capital Spending'!R$12*$AN$1</f>
        <v>0</v>
      </c>
      <c r="AW184" s="93">
        <f>SUM($AH184:$AM184)/SUM($AH$193:$AM$193)*'Capital Spending'!S$12*$AN$1</f>
        <v>0</v>
      </c>
      <c r="AX184" s="93">
        <f>SUM($AH184:$AM184)/SUM($AH$193:$AM$193)*'Capital Spending'!T$12*$AN$1</f>
        <v>0</v>
      </c>
      <c r="AY184" s="93">
        <f>SUM($AH184:$AM184)/SUM($AH$193:$AM$193)*'Capital Spending'!U$12*$AN$1</f>
        <v>0</v>
      </c>
      <c r="AZ184" s="93">
        <f>SUM($AH184:$AM184)/SUM($AH$193:$AM$193)*'Capital Spending'!V$12*$AN$1</f>
        <v>0</v>
      </c>
      <c r="BA184" s="93">
        <f>SUM($AH184:$AM184)/SUM($AH$193:$AM$193)*'Capital Spending'!W$12*$AN$1</f>
        <v>0</v>
      </c>
      <c r="BB184" s="93">
        <f>SUM($AH184:$AM184)/SUM($AH$193:$AM$193)*'Capital Spending'!X$12*$AN$1</f>
        <v>0</v>
      </c>
      <c r="BC184" s="93">
        <f>SUM($AH184:$AM184)/SUM($AH$193:$AM$193)*'Capital Spending'!Y$12*$AN$1</f>
        <v>0</v>
      </c>
      <c r="BD184" s="93">
        <f>SUM($AH184:$AM184)/SUM($AH$193:$AM$193)*'Capital Spending'!Z$12*$AN$1</f>
        <v>0</v>
      </c>
      <c r="BE184" s="93">
        <f>SUM($AH184:$AM184)/SUM($AH$193:$AM$193)*'Capital Spending'!AA$12*$AN$1</f>
        <v>0</v>
      </c>
      <c r="BF184" s="93">
        <f>SUM($AH184:$AM184)/SUM($AH$193:$AM$193)*'Capital Spending'!AB$12*$AN$1</f>
        <v>0</v>
      </c>
      <c r="BG184" s="93">
        <f>SUM($AH184:$AM184)/SUM($AH$193:$AM$193)*'Capital Spending'!AC$12*$AN$1</f>
        <v>0</v>
      </c>
      <c r="BH184" s="93">
        <f>SUM($AH184:$AM184)/SUM($AH$193:$AM$193)*'Capital Spending'!AD$12*$AN$1</f>
        <v>0</v>
      </c>
      <c r="BI184" s="18"/>
      <c r="BJ184" s="101">
        <f t="shared" si="358"/>
        <v>0</v>
      </c>
      <c r="BK184" s="100">
        <f>'[20]Asset Retirements'!Q98</f>
        <v>0</v>
      </c>
      <c r="BL184" s="100">
        <f>'[20]Asset Retirements'!R98</f>
        <v>0</v>
      </c>
      <c r="BM184" s="100">
        <f>'[20]Asset Retirements'!S98</f>
        <v>0</v>
      </c>
      <c r="BN184" s="100">
        <f>'[20]Asset Retirements'!T98</f>
        <v>0</v>
      </c>
      <c r="BO184" s="100">
        <f>'[20]Asset Retirements'!U98</f>
        <v>0</v>
      </c>
      <c r="BP184" s="100">
        <f>'[20]Asset Retirements'!V98</f>
        <v>0</v>
      </c>
      <c r="BQ184" s="17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00">
        <f>'[20]Assset Transfers Adjustments'!Q98</f>
        <v>0</v>
      </c>
      <c r="CN184" s="100">
        <f>'[20]Assset Transfers Adjustments'!R98</f>
        <v>0</v>
      </c>
      <c r="CO184" s="100">
        <f>'[20]Assset Transfers Adjustments'!S98</f>
        <v>0</v>
      </c>
      <c r="CP184" s="100">
        <f>'[20]Assset Transfers Adjustments'!T98</f>
        <v>0</v>
      </c>
      <c r="CQ184" s="100">
        <f>'[20]Assset Transfers Adjustments'!U98</f>
        <v>0</v>
      </c>
      <c r="CR184" s="100">
        <f>'[20]Assset Transfers Adjustments'!V98</f>
        <v>0</v>
      </c>
      <c r="CS184" s="17">
        <v>0</v>
      </c>
      <c r="CT184" s="17">
        <v>0</v>
      </c>
      <c r="CU184" s="17">
        <v>0</v>
      </c>
      <c r="CV184" s="17">
        <v>0</v>
      </c>
      <c r="CW184" s="17">
        <v>0</v>
      </c>
      <c r="CX184" s="17">
        <v>0</v>
      </c>
      <c r="CY184" s="18">
        <v>0</v>
      </c>
      <c r="CZ184" s="18">
        <v>0</v>
      </c>
      <c r="DA184" s="18">
        <v>0</v>
      </c>
      <c r="DB184" s="18">
        <v>0</v>
      </c>
      <c r="DC184" s="18">
        <v>0</v>
      </c>
      <c r="DD184" s="18">
        <v>0</v>
      </c>
      <c r="DE184" s="18">
        <v>0</v>
      </c>
      <c r="DF184" s="18">
        <v>0</v>
      </c>
      <c r="DG184" s="18">
        <v>0</v>
      </c>
      <c r="DH184" s="18">
        <v>0</v>
      </c>
      <c r="DI184" s="18">
        <v>0</v>
      </c>
      <c r="DJ184" s="18">
        <v>0</v>
      </c>
      <c r="DK184" s="18">
        <v>0</v>
      </c>
      <c r="DL184" s="18">
        <v>0</v>
      </c>
      <c r="DM184" s="18">
        <v>0</v>
      </c>
      <c r="DN184" s="18"/>
    </row>
    <row r="185" spans="1:118">
      <c r="A185" s="56">
        <v>39902</v>
      </c>
      <c r="B185" t="s">
        <v>177</v>
      </c>
      <c r="C185" s="51">
        <f t="shared" si="382"/>
        <v>0</v>
      </c>
      <c r="D185" s="51">
        <f t="shared" si="383"/>
        <v>0</v>
      </c>
      <c r="E185" s="141">
        <v>0</v>
      </c>
      <c r="F185" s="51">
        <f t="shared" si="332"/>
        <v>0</v>
      </c>
      <c r="G185" s="51">
        <f t="shared" si="333"/>
        <v>0</v>
      </c>
      <c r="H185" s="51">
        <f t="shared" si="334"/>
        <v>0</v>
      </c>
      <c r="I185" s="51">
        <f t="shared" si="335"/>
        <v>0</v>
      </c>
      <c r="J185" s="51">
        <f t="shared" si="336"/>
        <v>0</v>
      </c>
      <c r="K185" s="51">
        <f t="shared" si="337"/>
        <v>0</v>
      </c>
      <c r="L185" s="51">
        <f t="shared" si="338"/>
        <v>0</v>
      </c>
      <c r="M185" s="51">
        <f t="shared" si="339"/>
        <v>0</v>
      </c>
      <c r="N185" s="51">
        <f t="shared" si="340"/>
        <v>0</v>
      </c>
      <c r="O185" s="51">
        <f t="shared" si="341"/>
        <v>0</v>
      </c>
      <c r="P185" s="51">
        <f t="shared" si="342"/>
        <v>0</v>
      </c>
      <c r="Q185" s="51">
        <f t="shared" si="343"/>
        <v>0</v>
      </c>
      <c r="R185" s="51">
        <f t="shared" si="344"/>
        <v>0</v>
      </c>
      <c r="S185" s="51">
        <f t="shared" si="345"/>
        <v>0</v>
      </c>
      <c r="T185" s="51">
        <f t="shared" si="346"/>
        <v>0</v>
      </c>
      <c r="U185" s="51">
        <f t="shared" si="347"/>
        <v>0</v>
      </c>
      <c r="V185" s="51">
        <f t="shared" si="348"/>
        <v>0</v>
      </c>
      <c r="W185" s="51">
        <f t="shared" si="349"/>
        <v>0</v>
      </c>
      <c r="X185" s="51">
        <f t="shared" si="350"/>
        <v>0</v>
      </c>
      <c r="Y185" s="51">
        <f t="shared" si="351"/>
        <v>0</v>
      </c>
      <c r="Z185" s="51">
        <f t="shared" si="352"/>
        <v>0</v>
      </c>
      <c r="AA185" s="51">
        <f t="shared" si="353"/>
        <v>0</v>
      </c>
      <c r="AB185" s="51">
        <f t="shared" si="354"/>
        <v>0</v>
      </c>
      <c r="AC185" s="51">
        <f t="shared" si="355"/>
        <v>0</v>
      </c>
      <c r="AD185" s="51">
        <f t="shared" si="356"/>
        <v>0</v>
      </c>
      <c r="AE185" s="51">
        <f t="shared" si="357"/>
        <v>0</v>
      </c>
      <c r="AF185" s="51">
        <f t="shared" si="357"/>
        <v>0</v>
      </c>
      <c r="AH185" s="116">
        <f>0</f>
        <v>0</v>
      </c>
      <c r="AI185" s="116">
        <f>0</f>
        <v>0</v>
      </c>
      <c r="AJ185" s="116">
        <f>0</f>
        <v>0</v>
      </c>
      <c r="AK185" s="116">
        <f>0</f>
        <v>0</v>
      </c>
      <c r="AL185" s="116">
        <f>0</f>
        <v>0</v>
      </c>
      <c r="AM185" s="116">
        <f>0</f>
        <v>0</v>
      </c>
      <c r="AN185" s="93">
        <f>SUM($AH185:$AM185)/SUM($AH$193:$AM$193)*'Capital Spending'!J$12*$AN$1</f>
        <v>0</v>
      </c>
      <c r="AO185" s="93">
        <f>SUM($AH185:$AM185)/SUM($AH$193:$AM$193)*'Capital Spending'!K$12*$AN$1</f>
        <v>0</v>
      </c>
      <c r="AP185" s="93">
        <f>SUM($AH185:$AM185)/SUM($AH$193:$AM$193)*'Capital Spending'!L$12*$AN$1</f>
        <v>0</v>
      </c>
      <c r="AQ185" s="93">
        <f>SUM($AH185:$AM185)/SUM($AH$193:$AM$193)*'Capital Spending'!M$12*$AN$1</f>
        <v>0</v>
      </c>
      <c r="AR185" s="93">
        <f>SUM($AH185:$AM185)/SUM($AH$193:$AM$193)*'Capital Spending'!N$12*$AN$1</f>
        <v>0</v>
      </c>
      <c r="AS185" s="93">
        <f>SUM($AH185:$AM185)/SUM($AH$193:$AM$193)*'Capital Spending'!O$12*$AN$1</f>
        <v>0</v>
      </c>
      <c r="AT185" s="93">
        <f>SUM($AH185:$AM185)/SUM($AH$193:$AM$193)*'Capital Spending'!P$12*$AN$1</f>
        <v>0</v>
      </c>
      <c r="AU185" s="93">
        <f>SUM($AH185:$AM185)/SUM($AH$193:$AM$193)*'Capital Spending'!Q$12*$AN$1</f>
        <v>0</v>
      </c>
      <c r="AV185" s="93">
        <f>SUM($AH185:$AM185)/SUM($AH$193:$AM$193)*'Capital Spending'!R$12*$AN$1</f>
        <v>0</v>
      </c>
      <c r="AW185" s="93">
        <f>SUM($AH185:$AM185)/SUM($AH$193:$AM$193)*'Capital Spending'!S$12*$AN$1</f>
        <v>0</v>
      </c>
      <c r="AX185" s="93">
        <f>SUM($AH185:$AM185)/SUM($AH$193:$AM$193)*'Capital Spending'!T$12*$AN$1</f>
        <v>0</v>
      </c>
      <c r="AY185" s="93">
        <f>SUM($AH185:$AM185)/SUM($AH$193:$AM$193)*'Capital Spending'!U$12*$AN$1</f>
        <v>0</v>
      </c>
      <c r="AZ185" s="93">
        <f>SUM($AH185:$AM185)/SUM($AH$193:$AM$193)*'Capital Spending'!V$12*$AN$1</f>
        <v>0</v>
      </c>
      <c r="BA185" s="93">
        <f>SUM($AH185:$AM185)/SUM($AH$193:$AM$193)*'Capital Spending'!W$12*$AN$1</f>
        <v>0</v>
      </c>
      <c r="BB185" s="93">
        <f>SUM($AH185:$AM185)/SUM($AH$193:$AM$193)*'Capital Spending'!X$12*$AN$1</f>
        <v>0</v>
      </c>
      <c r="BC185" s="93">
        <f>SUM($AH185:$AM185)/SUM($AH$193:$AM$193)*'Capital Spending'!Y$12*$AN$1</f>
        <v>0</v>
      </c>
      <c r="BD185" s="93">
        <f>SUM($AH185:$AM185)/SUM($AH$193:$AM$193)*'Capital Spending'!Z$12*$AN$1</f>
        <v>0</v>
      </c>
      <c r="BE185" s="93">
        <f>SUM($AH185:$AM185)/SUM($AH$193:$AM$193)*'Capital Spending'!AA$12*$AN$1</f>
        <v>0</v>
      </c>
      <c r="BF185" s="93">
        <f>SUM($AH185:$AM185)/SUM($AH$193:$AM$193)*'Capital Spending'!AB$12*$AN$1</f>
        <v>0</v>
      </c>
      <c r="BG185" s="93">
        <f>SUM($AH185:$AM185)/SUM($AH$193:$AM$193)*'Capital Spending'!AC$12*$AN$1</f>
        <v>0</v>
      </c>
      <c r="BH185" s="93">
        <f>SUM($AH185:$AM185)/SUM($AH$193:$AM$193)*'Capital Spending'!AD$12*$AN$1</f>
        <v>0</v>
      </c>
      <c r="BI185" s="18"/>
      <c r="BJ185" s="101">
        <f t="shared" si="358"/>
        <v>0</v>
      </c>
      <c r="BK185" s="116">
        <f>0</f>
        <v>0</v>
      </c>
      <c r="BL185" s="116">
        <f>0</f>
        <v>0</v>
      </c>
      <c r="BM185" s="116">
        <f>0</f>
        <v>0</v>
      </c>
      <c r="BN185" s="116">
        <f>0</f>
        <v>0</v>
      </c>
      <c r="BO185" s="116">
        <f>0</f>
        <v>0</v>
      </c>
      <c r="BP185" s="116">
        <f>0</f>
        <v>0</v>
      </c>
      <c r="BQ185" s="17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16">
        <f>0</f>
        <v>0</v>
      </c>
      <c r="CN185" s="116">
        <f>0</f>
        <v>0</v>
      </c>
      <c r="CO185" s="116">
        <f>0</f>
        <v>0</v>
      </c>
      <c r="CP185" s="116">
        <f>0</f>
        <v>0</v>
      </c>
      <c r="CQ185" s="116">
        <f>0</f>
        <v>0</v>
      </c>
      <c r="CR185" s="116">
        <f>0</f>
        <v>0</v>
      </c>
      <c r="CS185" s="17">
        <v>0</v>
      </c>
      <c r="CT185" s="17">
        <v>0</v>
      </c>
      <c r="CU185" s="17">
        <v>0</v>
      </c>
      <c r="CV185" s="17">
        <v>0</v>
      </c>
      <c r="CW185" s="17">
        <v>0</v>
      </c>
      <c r="CX185" s="17">
        <v>0</v>
      </c>
      <c r="CY185" s="18">
        <v>0</v>
      </c>
      <c r="CZ185" s="18">
        <v>0</v>
      </c>
      <c r="DA185" s="18">
        <v>0</v>
      </c>
      <c r="DB185" s="18">
        <v>0</v>
      </c>
      <c r="DC185" s="18">
        <v>0</v>
      </c>
      <c r="DD185" s="18">
        <v>0</v>
      </c>
      <c r="DE185" s="18">
        <v>0</v>
      </c>
      <c r="DF185" s="18">
        <v>0</v>
      </c>
      <c r="DG185" s="18">
        <v>0</v>
      </c>
      <c r="DH185" s="18">
        <v>0</v>
      </c>
      <c r="DI185" s="18">
        <v>0</v>
      </c>
      <c r="DJ185" s="18">
        <v>0</v>
      </c>
      <c r="DK185" s="18">
        <v>0</v>
      </c>
      <c r="DL185" s="18">
        <v>0</v>
      </c>
      <c r="DM185" s="18">
        <v>0</v>
      </c>
      <c r="DN185" s="18"/>
    </row>
    <row r="186" spans="1:118">
      <c r="A186" s="86">
        <v>39903</v>
      </c>
      <c r="B186" t="s">
        <v>23</v>
      </c>
      <c r="C186" s="51">
        <f t="shared" si="379"/>
        <v>134598.85999999993</v>
      </c>
      <c r="D186" s="51">
        <f t="shared" si="380"/>
        <v>134598.85999999993</v>
      </c>
      <c r="E186" s="100">
        <f>'[20]Asset End Balances'!P99</f>
        <v>134598.85999999999</v>
      </c>
      <c r="F186" s="51">
        <f t="shared" si="332"/>
        <v>134598.85999999999</v>
      </c>
      <c r="G186" s="51">
        <f t="shared" si="333"/>
        <v>134598.85999999999</v>
      </c>
      <c r="H186" s="51">
        <f t="shared" si="334"/>
        <v>134598.85999999999</v>
      </c>
      <c r="I186" s="51">
        <f t="shared" si="335"/>
        <v>134598.85999999999</v>
      </c>
      <c r="J186" s="51">
        <f t="shared" si="336"/>
        <v>134598.85999999999</v>
      </c>
      <c r="K186" s="51">
        <f t="shared" si="337"/>
        <v>134598.85999999999</v>
      </c>
      <c r="L186" s="51">
        <f t="shared" si="338"/>
        <v>134598.85999999999</v>
      </c>
      <c r="M186" s="51">
        <f t="shared" si="339"/>
        <v>134598.85999999999</v>
      </c>
      <c r="N186" s="51">
        <f t="shared" si="340"/>
        <v>134598.85999999999</v>
      </c>
      <c r="O186" s="51">
        <f t="shared" si="341"/>
        <v>134598.85999999999</v>
      </c>
      <c r="P186" s="51">
        <f t="shared" si="342"/>
        <v>134598.85999999999</v>
      </c>
      <c r="Q186" s="51">
        <f t="shared" si="343"/>
        <v>134598.85999999999</v>
      </c>
      <c r="R186" s="51">
        <f t="shared" si="344"/>
        <v>134598.85999999999</v>
      </c>
      <c r="S186" s="51">
        <f t="shared" si="345"/>
        <v>134598.85999999999</v>
      </c>
      <c r="T186" s="51">
        <f t="shared" si="346"/>
        <v>134598.85999999999</v>
      </c>
      <c r="U186" s="51">
        <f t="shared" si="347"/>
        <v>134598.85999999999</v>
      </c>
      <c r="V186" s="51">
        <f t="shared" si="348"/>
        <v>134598.85999999999</v>
      </c>
      <c r="W186" s="51">
        <f t="shared" si="349"/>
        <v>134598.85999999999</v>
      </c>
      <c r="X186" s="51">
        <f t="shared" si="350"/>
        <v>134598.85999999999</v>
      </c>
      <c r="Y186" s="51">
        <f t="shared" si="351"/>
        <v>134598.85999999999</v>
      </c>
      <c r="Z186" s="51">
        <f t="shared" si="352"/>
        <v>134598.85999999999</v>
      </c>
      <c r="AA186" s="51">
        <f t="shared" si="353"/>
        <v>134598.85999999999</v>
      </c>
      <c r="AB186" s="51">
        <f t="shared" si="354"/>
        <v>134598.85999999999</v>
      </c>
      <c r="AC186" s="51">
        <f t="shared" si="355"/>
        <v>134598.85999999999</v>
      </c>
      <c r="AD186" s="51">
        <f t="shared" si="356"/>
        <v>134598.85999999999</v>
      </c>
      <c r="AE186" s="51">
        <f t="shared" si="357"/>
        <v>134598.85999999999</v>
      </c>
      <c r="AF186" s="51">
        <f t="shared" si="357"/>
        <v>134598.85999999999</v>
      </c>
      <c r="AH186" s="100">
        <f>[20]Additions!Q99</f>
        <v>0</v>
      </c>
      <c r="AI186" s="100">
        <f>[20]Additions!R99</f>
        <v>0</v>
      </c>
      <c r="AJ186" s="100">
        <f>[20]Additions!S99</f>
        <v>0</v>
      </c>
      <c r="AK186" s="100">
        <f>[20]Additions!T99</f>
        <v>0</v>
      </c>
      <c r="AL186" s="100">
        <f>[20]Additions!U99</f>
        <v>0</v>
      </c>
      <c r="AM186" s="100">
        <f>[20]Additions!V99</f>
        <v>0</v>
      </c>
      <c r="AN186" s="93">
        <f>SUM($AH186:$AM186)/SUM($AH$193:$AM$193)*'Capital Spending'!J$12*$AN$1</f>
        <v>0</v>
      </c>
      <c r="AO186" s="93">
        <f>SUM($AH186:$AM186)/SUM($AH$193:$AM$193)*'Capital Spending'!K$12*$AN$1</f>
        <v>0</v>
      </c>
      <c r="AP186" s="93">
        <f>SUM($AH186:$AM186)/SUM($AH$193:$AM$193)*'Capital Spending'!L$12*$AN$1</f>
        <v>0</v>
      </c>
      <c r="AQ186" s="93">
        <f>SUM($AH186:$AM186)/SUM($AH$193:$AM$193)*'Capital Spending'!M$12*$AN$1</f>
        <v>0</v>
      </c>
      <c r="AR186" s="93">
        <f>SUM($AH186:$AM186)/SUM($AH$193:$AM$193)*'Capital Spending'!N$12*$AN$1</f>
        <v>0</v>
      </c>
      <c r="AS186" s="93">
        <f>SUM($AH186:$AM186)/SUM($AH$193:$AM$193)*'Capital Spending'!O$12*$AN$1</f>
        <v>0</v>
      </c>
      <c r="AT186" s="93">
        <f>SUM($AH186:$AM186)/SUM($AH$193:$AM$193)*'Capital Spending'!P$12*$AN$1</f>
        <v>0</v>
      </c>
      <c r="AU186" s="93">
        <f>SUM($AH186:$AM186)/SUM($AH$193:$AM$193)*'Capital Spending'!Q$12*$AN$1</f>
        <v>0</v>
      </c>
      <c r="AV186" s="93">
        <f>SUM($AH186:$AM186)/SUM($AH$193:$AM$193)*'Capital Spending'!R$12*$AN$1</f>
        <v>0</v>
      </c>
      <c r="AW186" s="93">
        <f>SUM($AH186:$AM186)/SUM($AH$193:$AM$193)*'Capital Spending'!S$12*$AN$1</f>
        <v>0</v>
      </c>
      <c r="AX186" s="93">
        <f>SUM($AH186:$AM186)/SUM($AH$193:$AM$193)*'Capital Spending'!T$12*$AN$1</f>
        <v>0</v>
      </c>
      <c r="AY186" s="93">
        <f>SUM($AH186:$AM186)/SUM($AH$193:$AM$193)*'Capital Spending'!U$12*$AN$1</f>
        <v>0</v>
      </c>
      <c r="AZ186" s="93">
        <f>SUM($AH186:$AM186)/SUM($AH$193:$AM$193)*'Capital Spending'!V$12*$AN$1</f>
        <v>0</v>
      </c>
      <c r="BA186" s="93">
        <f>SUM($AH186:$AM186)/SUM($AH$193:$AM$193)*'Capital Spending'!W$12*$AN$1</f>
        <v>0</v>
      </c>
      <c r="BB186" s="93">
        <f>SUM($AH186:$AM186)/SUM($AH$193:$AM$193)*'Capital Spending'!X$12*$AN$1</f>
        <v>0</v>
      </c>
      <c r="BC186" s="93">
        <f>SUM($AH186:$AM186)/SUM($AH$193:$AM$193)*'Capital Spending'!Y$12*$AN$1</f>
        <v>0</v>
      </c>
      <c r="BD186" s="93">
        <f>SUM($AH186:$AM186)/SUM($AH$193:$AM$193)*'Capital Spending'!Z$12*$AN$1</f>
        <v>0</v>
      </c>
      <c r="BE186" s="93">
        <f>SUM($AH186:$AM186)/SUM($AH$193:$AM$193)*'Capital Spending'!AA$12*$AN$1</f>
        <v>0</v>
      </c>
      <c r="BF186" s="93">
        <f>SUM($AH186:$AM186)/SUM($AH$193:$AM$193)*'Capital Spending'!AB$12*$AN$1</f>
        <v>0</v>
      </c>
      <c r="BG186" s="93">
        <f>SUM($AH186:$AM186)/SUM($AH$193:$AM$193)*'Capital Spending'!AC$12*$AN$1</f>
        <v>0</v>
      </c>
      <c r="BH186" s="93">
        <f>SUM($AH186:$AM186)/SUM($AH$193:$AM$193)*'Capital Spending'!AD$12*$AN$1</f>
        <v>0</v>
      </c>
      <c r="BI186" s="18"/>
      <c r="BJ186" s="101">
        <f t="shared" si="358"/>
        <v>0</v>
      </c>
      <c r="BK186" s="100">
        <f>'[20]Asset Retirements'!Q99</f>
        <v>0</v>
      </c>
      <c r="BL186" s="100">
        <f>'[20]Asset Retirements'!R99</f>
        <v>0</v>
      </c>
      <c r="BM186" s="100">
        <f>'[20]Asset Retirements'!S99</f>
        <v>0</v>
      </c>
      <c r="BN186" s="100">
        <f>'[20]Asset Retirements'!T99</f>
        <v>0</v>
      </c>
      <c r="BO186" s="100">
        <f>'[20]Asset Retirements'!U99</f>
        <v>0</v>
      </c>
      <c r="BP186" s="100">
        <f>'[20]Asset Retirements'!V99</f>
        <v>0</v>
      </c>
      <c r="BQ186" s="51">
        <f t="shared" si="381"/>
        <v>0</v>
      </c>
      <c r="BR186" s="51">
        <f t="shared" si="359"/>
        <v>0</v>
      </c>
      <c r="BS186" s="51">
        <f t="shared" si="360"/>
        <v>0</v>
      </c>
      <c r="BT186" s="51">
        <f t="shared" si="361"/>
        <v>0</v>
      </c>
      <c r="BU186" s="51">
        <f t="shared" si="362"/>
        <v>0</v>
      </c>
      <c r="BV186" s="51">
        <f t="shared" si="363"/>
        <v>0</v>
      </c>
      <c r="BW186" s="51">
        <f t="shared" si="364"/>
        <v>0</v>
      </c>
      <c r="BX186" s="51">
        <f t="shared" si="365"/>
        <v>0</v>
      </c>
      <c r="BY186" s="51">
        <f t="shared" si="366"/>
        <v>0</v>
      </c>
      <c r="BZ186" s="51">
        <f t="shared" si="367"/>
        <v>0</v>
      </c>
      <c r="CA186" s="51">
        <f t="shared" si="368"/>
        <v>0</v>
      </c>
      <c r="CB186" s="51">
        <f t="shared" si="369"/>
        <v>0</v>
      </c>
      <c r="CC186" s="51">
        <f t="shared" si="370"/>
        <v>0</v>
      </c>
      <c r="CD186" s="51">
        <f t="shared" si="371"/>
        <v>0</v>
      </c>
      <c r="CE186" s="51">
        <f t="shared" si="372"/>
        <v>0</v>
      </c>
      <c r="CF186" s="51">
        <f t="shared" si="373"/>
        <v>0</v>
      </c>
      <c r="CG186" s="51">
        <f t="shared" si="374"/>
        <v>0</v>
      </c>
      <c r="CH186" s="51">
        <f t="shared" si="375"/>
        <v>0</v>
      </c>
      <c r="CI186" s="51">
        <f t="shared" si="376"/>
        <v>0</v>
      </c>
      <c r="CJ186" s="51">
        <f t="shared" si="377"/>
        <v>0</v>
      </c>
      <c r="CK186" s="51">
        <f t="shared" si="378"/>
        <v>0</v>
      </c>
      <c r="CL186" s="18"/>
      <c r="CM186" s="100">
        <f>'[20]Assset Transfers Adjustments'!Q99</f>
        <v>0</v>
      </c>
      <c r="CN186" s="100">
        <f>'[20]Assset Transfers Adjustments'!R99</f>
        <v>0</v>
      </c>
      <c r="CO186" s="100">
        <f>'[20]Assset Transfers Adjustments'!S99</f>
        <v>0</v>
      </c>
      <c r="CP186" s="100">
        <f>'[20]Assset Transfers Adjustments'!T99</f>
        <v>0</v>
      </c>
      <c r="CQ186" s="100">
        <f>'[20]Assset Transfers Adjustments'!U99</f>
        <v>0</v>
      </c>
      <c r="CR186" s="100">
        <f>'[20]Assset Transfers Adjustments'!V99</f>
        <v>0</v>
      </c>
      <c r="CS186" s="17">
        <v>0</v>
      </c>
      <c r="CT186" s="17">
        <v>0</v>
      </c>
      <c r="CU186" s="17">
        <v>0</v>
      </c>
      <c r="CV186" s="17">
        <v>0</v>
      </c>
      <c r="CW186" s="17">
        <v>0</v>
      </c>
      <c r="CX186" s="17">
        <v>0</v>
      </c>
      <c r="CY186" s="18">
        <v>0</v>
      </c>
      <c r="CZ186" s="18">
        <v>0</v>
      </c>
      <c r="DA186" s="18">
        <v>0</v>
      </c>
      <c r="DB186" s="18">
        <v>0</v>
      </c>
      <c r="DC186" s="18">
        <v>0</v>
      </c>
      <c r="DD186" s="18">
        <v>0</v>
      </c>
      <c r="DE186" s="18">
        <v>0</v>
      </c>
      <c r="DF186" s="18">
        <v>0</v>
      </c>
      <c r="DG186" s="18">
        <v>0</v>
      </c>
      <c r="DH186" s="18">
        <v>0</v>
      </c>
      <c r="DI186" s="18">
        <v>0</v>
      </c>
      <c r="DJ186" s="18">
        <v>0</v>
      </c>
      <c r="DK186" s="18">
        <v>0</v>
      </c>
      <c r="DL186" s="18">
        <v>0</v>
      </c>
      <c r="DM186" s="18">
        <v>0</v>
      </c>
      <c r="DN186" s="18"/>
    </row>
    <row r="187" spans="1:118">
      <c r="A187" s="86">
        <v>39906</v>
      </c>
      <c r="B187" t="s">
        <v>26</v>
      </c>
      <c r="C187" s="51">
        <f t="shared" si="379"/>
        <v>805395.67863452132</v>
      </c>
      <c r="D187" s="51">
        <f t="shared" si="380"/>
        <v>38248.546473140545</v>
      </c>
      <c r="E187" s="100">
        <f>'[20]Asset End Balances'!P100</f>
        <v>968137.56</v>
      </c>
      <c r="F187" s="51">
        <f t="shared" si="332"/>
        <v>968137.56</v>
      </c>
      <c r="G187" s="51">
        <f t="shared" si="333"/>
        <v>990582.81</v>
      </c>
      <c r="H187" s="51">
        <f t="shared" si="334"/>
        <v>1020420.8500000001</v>
      </c>
      <c r="I187" s="51">
        <f t="shared" si="335"/>
        <v>1045707.2500000001</v>
      </c>
      <c r="J187" s="51">
        <f t="shared" si="336"/>
        <v>1045707.2500000001</v>
      </c>
      <c r="K187" s="51">
        <f t="shared" si="337"/>
        <v>792154.03000000014</v>
      </c>
      <c r="L187" s="51">
        <f t="shared" si="338"/>
        <v>734520.1987006329</v>
      </c>
      <c r="M187" s="51">
        <f t="shared" si="339"/>
        <v>678093.77398870746</v>
      </c>
      <c r="N187" s="51">
        <f t="shared" si="340"/>
        <v>621760.58921690122</v>
      </c>
      <c r="O187" s="51">
        <f t="shared" si="341"/>
        <v>574078.09310104931</v>
      </c>
      <c r="P187" s="51">
        <f t="shared" si="342"/>
        <v>539505.80836356245</v>
      </c>
      <c r="Q187" s="51">
        <f t="shared" si="343"/>
        <v>491338.04887792497</v>
      </c>
      <c r="R187" s="51">
        <f t="shared" si="344"/>
        <v>439455.91185016412</v>
      </c>
      <c r="S187" s="51">
        <f t="shared" si="345"/>
        <v>386323.97190728644</v>
      </c>
      <c r="T187" s="51">
        <f t="shared" si="346"/>
        <v>329489.16584120889</v>
      </c>
      <c r="U187" s="51">
        <f t="shared" si="347"/>
        <v>275270.04168374895</v>
      </c>
      <c r="V187" s="51">
        <f t="shared" si="348"/>
        <v>223211.3373762944</v>
      </c>
      <c r="W187" s="51">
        <f t="shared" si="349"/>
        <v>172809.74276027441</v>
      </c>
      <c r="X187" s="51">
        <f t="shared" si="350"/>
        <v>122313.63827487572</v>
      </c>
      <c r="Y187" s="51">
        <f t="shared" si="351"/>
        <v>71035.422274212528</v>
      </c>
      <c r="Z187" s="51">
        <f t="shared" si="352"/>
        <v>20859.984765756948</v>
      </c>
      <c r="AA187" s="51">
        <f t="shared" si="353"/>
        <v>-27622.296104761248</v>
      </c>
      <c r="AB187" s="51">
        <f t="shared" si="354"/>
        <v>-73309.395602452118</v>
      </c>
      <c r="AC187" s="51">
        <f t="shared" si="355"/>
        <v>-118330.98224374503</v>
      </c>
      <c r="AD187" s="51">
        <f t="shared" si="356"/>
        <v>-141946.53271209617</v>
      </c>
      <c r="AE187" s="51">
        <f t="shared" si="357"/>
        <v>-165532.29632266291</v>
      </c>
      <c r="AF187" s="51">
        <f t="shared" si="357"/>
        <v>-191016.72583982738</v>
      </c>
      <c r="AH187" s="100">
        <f>[20]Additions!Q100</f>
        <v>0</v>
      </c>
      <c r="AI187" s="100">
        <f>[20]Additions!R100</f>
        <v>22445.25</v>
      </c>
      <c r="AJ187" s="100">
        <f>[20]Additions!S100</f>
        <v>29838.04</v>
      </c>
      <c r="AK187" s="100">
        <f>[20]Additions!T100</f>
        <v>25286.400000000001</v>
      </c>
      <c r="AL187" s="100">
        <f>[20]Additions!U100</f>
        <v>0</v>
      </c>
      <c r="AM187" s="100">
        <f>[20]Additions!V100</f>
        <v>-445.1</v>
      </c>
      <c r="AN187" s="93">
        <f>SUM($AH187:$AM187)/SUM($AH$193:$AM$193)*'Capital Spending'!J$12*$AN$1</f>
        <v>25257.963680424331</v>
      </c>
      <c r="AO187" s="93">
        <f>SUM($AH187:$AM187)/SUM($AH$193:$AM$193)*'Capital Spending'!K$12*$AN$1</f>
        <v>24728.819060926431</v>
      </c>
      <c r="AP187" s="93">
        <f>SUM($AH187:$AM187)/SUM($AH$193:$AM$193)*'Capital Spending'!L$12*$AN$1</f>
        <v>24687.956758906883</v>
      </c>
      <c r="AQ187" s="93">
        <f>SUM($AH187:$AM187)/SUM($AH$193:$AM$193)*'Capital Spending'!M$12*$AN$1</f>
        <v>20896.801894539058</v>
      </c>
      <c r="AR187" s="93">
        <f>SUM($AH187:$AM187)/SUM($AH$193:$AM$193)*'Capital Spending'!N$12*$AN$1</f>
        <v>15151.266063034047</v>
      </c>
      <c r="AS187" s="93">
        <f>SUM($AH187:$AM187)/SUM($AH$193:$AM$193)*'Capital Spending'!O$12*$AN$1</f>
        <v>21109.468036857772</v>
      </c>
      <c r="AT187" s="93">
        <f>SUM($AH187:$AM187)/SUM($AH$193:$AM$193)*'Capital Spending'!P$12*$AN$1</f>
        <v>22737.289941791008</v>
      </c>
      <c r="AU187" s="93">
        <f>SUM($AH187:$AM187)/SUM($AH$193:$AM$193)*'Capital Spending'!Q$12*$AN$1</f>
        <v>23285.014705632213</v>
      </c>
      <c r="AV187" s="93">
        <f>SUM($AH187:$AM187)/SUM($AH$193:$AM$193)*'Capital Spending'!R$12*$AN$1</f>
        <v>24907.791743782727</v>
      </c>
      <c r="AW187" s="93">
        <f>SUM($AH187:$AM187)/SUM($AH$193:$AM$193)*'Capital Spending'!S$12*$AN$1</f>
        <v>23761.472001403723</v>
      </c>
      <c r="AX187" s="93">
        <f>SUM($AH187:$AM187)/SUM($AH$193:$AM$193)*'Capital Spending'!T$12*$AN$1</f>
        <v>22814.670359457312</v>
      </c>
      <c r="AY187" s="93">
        <f>SUM($AH187:$AM187)/SUM($AH$193:$AM$193)*'Capital Spending'!U$12*$AN$1</f>
        <v>22088.443845323189</v>
      </c>
      <c r="AZ187" s="93">
        <f>SUM($AH187:$AM187)/SUM($AH$193:$AM$193)*'Capital Spending'!V$12*$AN$1</f>
        <v>22129.862692455001</v>
      </c>
      <c r="BA187" s="93">
        <f>SUM($AH187:$AM187)/SUM($AH$193:$AM$193)*'Capital Spending'!W$12*$AN$1</f>
        <v>22472.622210627247</v>
      </c>
      <c r="BB187" s="93">
        <f>SUM($AH187:$AM187)/SUM($AH$193:$AM$193)*'Capital Spending'!X$12*$AN$1</f>
        <v>21989.330739701934</v>
      </c>
      <c r="BC187" s="93">
        <f>SUM($AH187:$AM187)/SUM($AH$193:$AM$193)*'Capital Spending'!Y$12*$AN$1</f>
        <v>21247.306690595186</v>
      </c>
      <c r="BD187" s="93">
        <f>SUM($AH187:$AM187)/SUM($AH$193:$AM$193)*'Capital Spending'!Z$12*$AN$1</f>
        <v>20022.32150388513</v>
      </c>
      <c r="BE187" s="93">
        <f>SUM($AH187:$AM187)/SUM($AH$193:$AM$193)*'Capital Spending'!AA$12*$AN$1</f>
        <v>19730.661220735783</v>
      </c>
      <c r="BF187" s="93">
        <f>SUM($AH187:$AM187)/SUM($AH$193:$AM$193)*'Capital Spending'!AB$12*$AN$1</f>
        <v>10349.489224905819</v>
      </c>
      <c r="BG187" s="93">
        <f>SUM($AH187:$AM187)/SUM($AH$193:$AM$193)*'Capital Spending'!AC$12*$AN$1</f>
        <v>10336.435166983398</v>
      </c>
      <c r="BH187" s="93">
        <f>SUM($AH187:$AM187)/SUM($AH$193:$AM$193)*'Capital Spending'!AD$12*$AN$1</f>
        <v>11168.523428841361</v>
      </c>
      <c r="BI187" s="18"/>
      <c r="BJ187" s="101">
        <f t="shared" si="358"/>
        <v>-3.2818083052370199</v>
      </c>
      <c r="BK187" s="100">
        <f>'[20]Asset Retirements'!Q100</f>
        <v>0</v>
      </c>
      <c r="BL187" s="100">
        <f>'[20]Asset Retirements'!R100</f>
        <v>0</v>
      </c>
      <c r="BM187" s="100">
        <f>'[20]Asset Retirements'!S100</f>
        <v>0</v>
      </c>
      <c r="BN187" s="100">
        <f>'[20]Asset Retirements'!T100</f>
        <v>0</v>
      </c>
      <c r="BO187" s="100">
        <f>'[20]Asset Retirements'!U100</f>
        <v>0</v>
      </c>
      <c r="BP187" s="100">
        <f>'[20]Asset Retirements'!V100</f>
        <v>-253108.12</v>
      </c>
      <c r="BQ187" s="51">
        <f t="shared" si="381"/>
        <v>-82891.794979791579</v>
      </c>
      <c r="BR187" s="51">
        <f t="shared" si="359"/>
        <v>-81155.243772851885</v>
      </c>
      <c r="BS187" s="51">
        <f t="shared" si="360"/>
        <v>-81021.141530713023</v>
      </c>
      <c r="BT187" s="51">
        <f t="shared" si="361"/>
        <v>-68579.298010390979</v>
      </c>
      <c r="BU187" s="51">
        <f t="shared" si="362"/>
        <v>-49723.550800520941</v>
      </c>
      <c r="BV187" s="51">
        <f t="shared" si="363"/>
        <v>-69277.227522495246</v>
      </c>
      <c r="BW187" s="51">
        <f t="shared" si="364"/>
        <v>-74619.426969551889</v>
      </c>
      <c r="BX187" s="51">
        <f t="shared" si="365"/>
        <v>-76416.954648509942</v>
      </c>
      <c r="BY187" s="51">
        <f t="shared" si="366"/>
        <v>-81742.597809860235</v>
      </c>
      <c r="BZ187" s="51">
        <f t="shared" si="367"/>
        <v>-77980.596158863656</v>
      </c>
      <c r="CA187" s="51">
        <f t="shared" si="368"/>
        <v>-74873.37466691187</v>
      </c>
      <c r="CB187" s="51">
        <f t="shared" si="369"/>
        <v>-72490.038461343182</v>
      </c>
      <c r="CC187" s="51">
        <f t="shared" si="370"/>
        <v>-72625.967177853701</v>
      </c>
      <c r="CD187" s="51">
        <f t="shared" si="371"/>
        <v>-73750.838211290422</v>
      </c>
      <c r="CE187" s="51">
        <f t="shared" si="372"/>
        <v>-72164.768248157518</v>
      </c>
      <c r="CF187" s="51">
        <f t="shared" si="373"/>
        <v>-69729.587561113382</v>
      </c>
      <c r="CG187" s="51">
        <f t="shared" si="374"/>
        <v>-65709.421001576004</v>
      </c>
      <c r="CH187" s="51">
        <f t="shared" si="375"/>
        <v>-64752.247862028693</v>
      </c>
      <c r="CI187" s="51">
        <f t="shared" si="376"/>
        <v>-33965.039693256964</v>
      </c>
      <c r="CJ187" s="51">
        <f t="shared" si="377"/>
        <v>-33922.198777550118</v>
      </c>
      <c r="CK187" s="51">
        <f t="shared" si="378"/>
        <v>-36652.952946005818</v>
      </c>
      <c r="CL187" s="18"/>
      <c r="CM187" s="100">
        <f>'[20]Assset Transfers Adjustments'!Q100</f>
        <v>0</v>
      </c>
      <c r="CN187" s="100">
        <f>'[20]Assset Transfers Adjustments'!R100</f>
        <v>0</v>
      </c>
      <c r="CO187" s="100">
        <f>'[20]Assset Transfers Adjustments'!S100</f>
        <v>0</v>
      </c>
      <c r="CP187" s="100">
        <f>'[20]Assset Transfers Adjustments'!T100</f>
        <v>0</v>
      </c>
      <c r="CQ187" s="100">
        <f>'[20]Assset Transfers Adjustments'!U100</f>
        <v>0</v>
      </c>
      <c r="CR187" s="100">
        <f>'[20]Assset Transfers Adjustments'!V100</f>
        <v>0</v>
      </c>
      <c r="CS187" s="17">
        <v>0</v>
      </c>
      <c r="CT187" s="17">
        <v>0</v>
      </c>
      <c r="CU187" s="17">
        <v>0</v>
      </c>
      <c r="CV187" s="17">
        <v>0</v>
      </c>
      <c r="CW187" s="17">
        <v>0</v>
      </c>
      <c r="CX187" s="17">
        <v>0</v>
      </c>
      <c r="CY187" s="18">
        <v>0</v>
      </c>
      <c r="CZ187" s="18">
        <v>0</v>
      </c>
      <c r="DA187" s="18">
        <v>0</v>
      </c>
      <c r="DB187" s="18">
        <v>0</v>
      </c>
      <c r="DC187" s="18">
        <v>0</v>
      </c>
      <c r="DD187" s="18">
        <v>0</v>
      </c>
      <c r="DE187" s="18">
        <v>0</v>
      </c>
      <c r="DF187" s="18">
        <v>0</v>
      </c>
      <c r="DG187" s="18">
        <v>0</v>
      </c>
      <c r="DH187" s="18">
        <v>0</v>
      </c>
      <c r="DI187" s="18">
        <v>0</v>
      </c>
      <c r="DJ187" s="18">
        <v>0</v>
      </c>
      <c r="DK187" s="18">
        <v>0</v>
      </c>
      <c r="DL187" s="18">
        <v>0</v>
      </c>
      <c r="DM187" s="18">
        <v>0</v>
      </c>
      <c r="DN187" s="18"/>
    </row>
    <row r="188" spans="1:118">
      <c r="A188" s="86">
        <v>39907</v>
      </c>
      <c r="B188" t="s">
        <v>27</v>
      </c>
      <c r="C188" s="51">
        <f t="shared" si="379"/>
        <v>0</v>
      </c>
      <c r="D188" s="51">
        <f t="shared" si="380"/>
        <v>0</v>
      </c>
      <c r="E188" s="141">
        <v>0</v>
      </c>
      <c r="F188" s="51">
        <f t="shared" si="332"/>
        <v>0</v>
      </c>
      <c r="G188" s="51">
        <f t="shared" si="333"/>
        <v>0</v>
      </c>
      <c r="H188" s="51">
        <f t="shared" si="334"/>
        <v>0</v>
      </c>
      <c r="I188" s="51">
        <f t="shared" si="335"/>
        <v>0</v>
      </c>
      <c r="J188" s="51">
        <f t="shared" si="336"/>
        <v>0</v>
      </c>
      <c r="K188" s="51">
        <f t="shared" si="337"/>
        <v>0</v>
      </c>
      <c r="L188" s="51">
        <f t="shared" si="338"/>
        <v>0</v>
      </c>
      <c r="M188" s="51">
        <f t="shared" si="339"/>
        <v>0</v>
      </c>
      <c r="N188" s="51">
        <f t="shared" si="340"/>
        <v>0</v>
      </c>
      <c r="O188" s="51">
        <f t="shared" si="341"/>
        <v>0</v>
      </c>
      <c r="P188" s="51">
        <f t="shared" si="342"/>
        <v>0</v>
      </c>
      <c r="Q188" s="51">
        <f t="shared" si="343"/>
        <v>0</v>
      </c>
      <c r="R188" s="51">
        <f t="shared" si="344"/>
        <v>0</v>
      </c>
      <c r="S188" s="51">
        <f t="shared" si="345"/>
        <v>0</v>
      </c>
      <c r="T188" s="51">
        <f t="shared" si="346"/>
        <v>0</v>
      </c>
      <c r="U188" s="51">
        <f t="shared" si="347"/>
        <v>0</v>
      </c>
      <c r="V188" s="51">
        <f t="shared" si="348"/>
        <v>0</v>
      </c>
      <c r="W188" s="51">
        <f t="shared" si="349"/>
        <v>0</v>
      </c>
      <c r="X188" s="51">
        <f t="shared" si="350"/>
        <v>0</v>
      </c>
      <c r="Y188" s="51">
        <f t="shared" si="351"/>
        <v>0</v>
      </c>
      <c r="Z188" s="51">
        <f t="shared" si="352"/>
        <v>0</v>
      </c>
      <c r="AA188" s="51">
        <f t="shared" si="353"/>
        <v>0</v>
      </c>
      <c r="AB188" s="51">
        <f t="shared" si="354"/>
        <v>0</v>
      </c>
      <c r="AC188" s="51">
        <f t="shared" si="355"/>
        <v>0</v>
      </c>
      <c r="AD188" s="51">
        <f t="shared" si="356"/>
        <v>0</v>
      </c>
      <c r="AE188" s="51">
        <f t="shared" si="357"/>
        <v>0</v>
      </c>
      <c r="AF188" s="51">
        <f t="shared" si="357"/>
        <v>0</v>
      </c>
      <c r="AH188" s="116">
        <f>0</f>
        <v>0</v>
      </c>
      <c r="AI188" s="116">
        <f>0</f>
        <v>0</v>
      </c>
      <c r="AJ188" s="116">
        <f>0</f>
        <v>0</v>
      </c>
      <c r="AK188" s="116">
        <f>0</f>
        <v>0</v>
      </c>
      <c r="AL188" s="116">
        <f>0</f>
        <v>0</v>
      </c>
      <c r="AM188" s="116">
        <f>0</f>
        <v>0</v>
      </c>
      <c r="AN188" s="93">
        <f>SUM($AH188:$AM188)/SUM($AH$193:$AM$193)*'Capital Spending'!J$12*$AN$1</f>
        <v>0</v>
      </c>
      <c r="AO188" s="93">
        <f>SUM($AH188:$AM188)/SUM($AH$193:$AM$193)*'Capital Spending'!K$12*$AN$1</f>
        <v>0</v>
      </c>
      <c r="AP188" s="93">
        <f>SUM($AH188:$AM188)/SUM($AH$193:$AM$193)*'Capital Spending'!L$12*$AN$1</f>
        <v>0</v>
      </c>
      <c r="AQ188" s="93">
        <f>SUM($AH188:$AM188)/SUM($AH$193:$AM$193)*'Capital Spending'!M$12*$AN$1</f>
        <v>0</v>
      </c>
      <c r="AR188" s="93">
        <f>SUM($AH188:$AM188)/SUM($AH$193:$AM$193)*'Capital Spending'!N$12*$AN$1</f>
        <v>0</v>
      </c>
      <c r="AS188" s="93">
        <f>SUM($AH188:$AM188)/SUM($AH$193:$AM$193)*'Capital Spending'!O$12*$AN$1</f>
        <v>0</v>
      </c>
      <c r="AT188" s="93">
        <f>SUM($AH188:$AM188)/SUM($AH$193:$AM$193)*'Capital Spending'!P$12*$AN$1</f>
        <v>0</v>
      </c>
      <c r="AU188" s="93">
        <f>SUM($AH188:$AM188)/SUM($AH$193:$AM$193)*'Capital Spending'!Q$12*$AN$1</f>
        <v>0</v>
      </c>
      <c r="AV188" s="93">
        <f>SUM($AH188:$AM188)/SUM($AH$193:$AM$193)*'Capital Spending'!R$12*$AN$1</f>
        <v>0</v>
      </c>
      <c r="AW188" s="93">
        <f>SUM($AH188:$AM188)/SUM($AH$193:$AM$193)*'Capital Spending'!S$12*$AN$1</f>
        <v>0</v>
      </c>
      <c r="AX188" s="93">
        <f>SUM($AH188:$AM188)/SUM($AH$193:$AM$193)*'Capital Spending'!T$12*$AN$1</f>
        <v>0</v>
      </c>
      <c r="AY188" s="93">
        <f>SUM($AH188:$AM188)/SUM($AH$193:$AM$193)*'Capital Spending'!U$12*$AN$1</f>
        <v>0</v>
      </c>
      <c r="AZ188" s="93">
        <f>SUM($AH188:$AM188)/SUM($AH$193:$AM$193)*'Capital Spending'!V$12*$AN$1</f>
        <v>0</v>
      </c>
      <c r="BA188" s="93">
        <f>SUM($AH188:$AM188)/SUM($AH$193:$AM$193)*'Capital Spending'!W$12*$AN$1</f>
        <v>0</v>
      </c>
      <c r="BB188" s="93">
        <f>SUM($AH188:$AM188)/SUM($AH$193:$AM$193)*'Capital Spending'!X$12*$AN$1</f>
        <v>0</v>
      </c>
      <c r="BC188" s="93">
        <f>SUM($AH188:$AM188)/SUM($AH$193:$AM$193)*'Capital Spending'!Y$12*$AN$1</f>
        <v>0</v>
      </c>
      <c r="BD188" s="93">
        <f>SUM($AH188:$AM188)/SUM($AH$193:$AM$193)*'Capital Spending'!Z$12*$AN$1</f>
        <v>0</v>
      </c>
      <c r="BE188" s="93">
        <f>SUM($AH188:$AM188)/SUM($AH$193:$AM$193)*'Capital Spending'!AA$12*$AN$1</f>
        <v>0</v>
      </c>
      <c r="BF188" s="93">
        <f>SUM($AH188:$AM188)/SUM($AH$193:$AM$193)*'Capital Spending'!AB$12*$AN$1</f>
        <v>0</v>
      </c>
      <c r="BG188" s="93">
        <f>SUM($AH188:$AM188)/SUM($AH$193:$AM$193)*'Capital Spending'!AC$12*$AN$1</f>
        <v>0</v>
      </c>
      <c r="BH188" s="93">
        <f>SUM($AH188:$AM188)/SUM($AH$193:$AM$193)*'Capital Spending'!AD$12*$AN$1</f>
        <v>0</v>
      </c>
      <c r="BI188" s="18"/>
      <c r="BJ188" s="101">
        <f t="shared" si="358"/>
        <v>0</v>
      </c>
      <c r="BK188" s="116">
        <f>0</f>
        <v>0</v>
      </c>
      <c r="BL188" s="116">
        <f>0</f>
        <v>0</v>
      </c>
      <c r="BM188" s="116">
        <f>0</f>
        <v>0</v>
      </c>
      <c r="BN188" s="116">
        <f>0</f>
        <v>0</v>
      </c>
      <c r="BO188" s="116">
        <f>0</f>
        <v>0</v>
      </c>
      <c r="BP188" s="116">
        <f>0</f>
        <v>0</v>
      </c>
      <c r="BQ188" s="51">
        <f t="shared" si="381"/>
        <v>0</v>
      </c>
      <c r="BR188" s="51">
        <f t="shared" si="359"/>
        <v>0</v>
      </c>
      <c r="BS188" s="51">
        <f t="shared" si="360"/>
        <v>0</v>
      </c>
      <c r="BT188" s="51">
        <f t="shared" si="361"/>
        <v>0</v>
      </c>
      <c r="BU188" s="51">
        <f t="shared" si="362"/>
        <v>0</v>
      </c>
      <c r="BV188" s="51">
        <f t="shared" si="363"/>
        <v>0</v>
      </c>
      <c r="BW188" s="51">
        <f t="shared" si="364"/>
        <v>0</v>
      </c>
      <c r="BX188" s="51">
        <f t="shared" si="365"/>
        <v>0</v>
      </c>
      <c r="BY188" s="51">
        <f t="shared" si="366"/>
        <v>0</v>
      </c>
      <c r="BZ188" s="51">
        <f t="shared" si="367"/>
        <v>0</v>
      </c>
      <c r="CA188" s="51">
        <f t="shared" si="368"/>
        <v>0</v>
      </c>
      <c r="CB188" s="51">
        <f t="shared" si="369"/>
        <v>0</v>
      </c>
      <c r="CC188" s="51">
        <f t="shared" si="370"/>
        <v>0</v>
      </c>
      <c r="CD188" s="51">
        <f t="shared" si="371"/>
        <v>0</v>
      </c>
      <c r="CE188" s="51">
        <f t="shared" si="372"/>
        <v>0</v>
      </c>
      <c r="CF188" s="51">
        <f t="shared" si="373"/>
        <v>0</v>
      </c>
      <c r="CG188" s="51">
        <f t="shared" si="374"/>
        <v>0</v>
      </c>
      <c r="CH188" s="51">
        <f t="shared" si="375"/>
        <v>0</v>
      </c>
      <c r="CI188" s="51">
        <f t="shared" si="376"/>
        <v>0</v>
      </c>
      <c r="CJ188" s="51">
        <f t="shared" si="377"/>
        <v>0</v>
      </c>
      <c r="CK188" s="51">
        <f t="shared" si="378"/>
        <v>0</v>
      </c>
      <c r="CL188" s="18"/>
      <c r="CM188" s="116">
        <f>0</f>
        <v>0</v>
      </c>
      <c r="CN188" s="116">
        <f>0</f>
        <v>0</v>
      </c>
      <c r="CO188" s="116">
        <f>0</f>
        <v>0</v>
      </c>
      <c r="CP188" s="116">
        <f>0</f>
        <v>0</v>
      </c>
      <c r="CQ188" s="116">
        <f>0</f>
        <v>0</v>
      </c>
      <c r="CR188" s="116">
        <f>0</f>
        <v>0</v>
      </c>
      <c r="CS188" s="17">
        <v>0</v>
      </c>
      <c r="CT188" s="17">
        <v>0</v>
      </c>
      <c r="CU188" s="17">
        <v>0</v>
      </c>
      <c r="CV188" s="17">
        <v>0</v>
      </c>
      <c r="CW188" s="17">
        <v>0</v>
      </c>
      <c r="CX188" s="17">
        <v>0</v>
      </c>
      <c r="CY188" s="18">
        <v>0</v>
      </c>
      <c r="CZ188" s="18">
        <v>0</v>
      </c>
      <c r="DA188" s="18">
        <v>0</v>
      </c>
      <c r="DB188" s="18">
        <v>0</v>
      </c>
      <c r="DC188" s="18">
        <v>0</v>
      </c>
      <c r="DD188" s="18">
        <v>0</v>
      </c>
      <c r="DE188" s="18">
        <v>0</v>
      </c>
      <c r="DF188" s="18">
        <v>0</v>
      </c>
      <c r="DG188" s="18">
        <v>0</v>
      </c>
      <c r="DH188" s="18">
        <v>0</v>
      </c>
      <c r="DI188" s="18">
        <v>0</v>
      </c>
      <c r="DJ188" s="18">
        <v>0</v>
      </c>
      <c r="DK188" s="18">
        <v>0</v>
      </c>
      <c r="DL188" s="18">
        <v>0</v>
      </c>
      <c r="DM188" s="18">
        <v>0</v>
      </c>
      <c r="DN188" s="18"/>
    </row>
    <row r="189" spans="1:118">
      <c r="A189" s="86">
        <v>39908</v>
      </c>
      <c r="B189" t="s">
        <v>28</v>
      </c>
      <c r="C189" s="51">
        <f t="shared" si="379"/>
        <v>65605.800000000017</v>
      </c>
      <c r="D189" s="51">
        <f t="shared" si="380"/>
        <v>65605.800000000017</v>
      </c>
      <c r="E189" s="100">
        <f>'[20]Asset End Balances'!P101</f>
        <v>65605.8</v>
      </c>
      <c r="F189" s="51">
        <f t="shared" si="332"/>
        <v>65605.8</v>
      </c>
      <c r="G189" s="51">
        <f t="shared" si="333"/>
        <v>65605.8</v>
      </c>
      <c r="H189" s="51">
        <f t="shared" si="334"/>
        <v>65605.8</v>
      </c>
      <c r="I189" s="51">
        <f t="shared" si="335"/>
        <v>65605.8</v>
      </c>
      <c r="J189" s="51">
        <f t="shared" si="336"/>
        <v>65605.8</v>
      </c>
      <c r="K189" s="51">
        <f t="shared" si="337"/>
        <v>65605.8</v>
      </c>
      <c r="L189" s="51">
        <f t="shared" si="338"/>
        <v>65605.8</v>
      </c>
      <c r="M189" s="51">
        <f t="shared" si="339"/>
        <v>65605.8</v>
      </c>
      <c r="N189" s="51">
        <f t="shared" si="340"/>
        <v>65605.8</v>
      </c>
      <c r="O189" s="51">
        <f t="shared" si="341"/>
        <v>65605.8</v>
      </c>
      <c r="P189" s="51">
        <f t="shared" si="342"/>
        <v>65605.8</v>
      </c>
      <c r="Q189" s="51">
        <f t="shared" si="343"/>
        <v>65605.8</v>
      </c>
      <c r="R189" s="51">
        <f t="shared" si="344"/>
        <v>65605.8</v>
      </c>
      <c r="S189" s="51">
        <f t="shared" si="345"/>
        <v>65605.8</v>
      </c>
      <c r="T189" s="51">
        <f t="shared" si="346"/>
        <v>65605.8</v>
      </c>
      <c r="U189" s="51">
        <f t="shared" si="347"/>
        <v>65605.8</v>
      </c>
      <c r="V189" s="51">
        <f t="shared" si="348"/>
        <v>65605.8</v>
      </c>
      <c r="W189" s="51">
        <f t="shared" si="349"/>
        <v>65605.8</v>
      </c>
      <c r="X189" s="51">
        <f t="shared" si="350"/>
        <v>65605.8</v>
      </c>
      <c r="Y189" s="51">
        <f t="shared" si="351"/>
        <v>65605.8</v>
      </c>
      <c r="Z189" s="51">
        <f t="shared" si="352"/>
        <v>65605.8</v>
      </c>
      <c r="AA189" s="51">
        <f t="shared" si="353"/>
        <v>65605.8</v>
      </c>
      <c r="AB189" s="51">
        <f t="shared" si="354"/>
        <v>65605.8</v>
      </c>
      <c r="AC189" s="51">
        <f t="shared" si="355"/>
        <v>65605.8</v>
      </c>
      <c r="AD189" s="51">
        <f t="shared" si="356"/>
        <v>65605.8</v>
      </c>
      <c r="AE189" s="51">
        <f t="shared" si="357"/>
        <v>65605.8</v>
      </c>
      <c r="AF189" s="51">
        <f t="shared" si="357"/>
        <v>65605.8</v>
      </c>
      <c r="AH189" s="100">
        <f>[20]Additions!Q101</f>
        <v>0</v>
      </c>
      <c r="AI189" s="100">
        <f>[20]Additions!R101</f>
        <v>0</v>
      </c>
      <c r="AJ189" s="100">
        <f>[20]Additions!S101</f>
        <v>0</v>
      </c>
      <c r="AK189" s="100">
        <f>[20]Additions!T101</f>
        <v>0</v>
      </c>
      <c r="AL189" s="100">
        <f>[20]Additions!U101</f>
        <v>0</v>
      </c>
      <c r="AM189" s="100">
        <f>[20]Additions!V101</f>
        <v>0</v>
      </c>
      <c r="AN189" s="93">
        <f>SUM($AH189:$AM189)/SUM($AH$193:$AM$193)*'Capital Spending'!J$12*$AN$1</f>
        <v>0</v>
      </c>
      <c r="AO189" s="93">
        <f>SUM($AH189:$AM189)/SUM($AH$193:$AM$193)*'Capital Spending'!K$12*$AN$1</f>
        <v>0</v>
      </c>
      <c r="AP189" s="93">
        <f>SUM($AH189:$AM189)/SUM($AH$193:$AM$193)*'Capital Spending'!L$12*$AN$1</f>
        <v>0</v>
      </c>
      <c r="AQ189" s="93">
        <f>SUM($AH189:$AM189)/SUM($AH$193:$AM$193)*'Capital Spending'!M$12*$AN$1</f>
        <v>0</v>
      </c>
      <c r="AR189" s="93">
        <f>SUM($AH189:$AM189)/SUM($AH$193:$AM$193)*'Capital Spending'!N$12*$AN$1</f>
        <v>0</v>
      </c>
      <c r="AS189" s="93">
        <f>SUM($AH189:$AM189)/SUM($AH$193:$AM$193)*'Capital Spending'!O$12*$AN$1</f>
        <v>0</v>
      </c>
      <c r="AT189" s="93">
        <f>SUM($AH189:$AM189)/SUM($AH$193:$AM$193)*'Capital Spending'!P$12*$AN$1</f>
        <v>0</v>
      </c>
      <c r="AU189" s="93">
        <f>SUM($AH189:$AM189)/SUM($AH$193:$AM$193)*'Capital Spending'!Q$12*$AN$1</f>
        <v>0</v>
      </c>
      <c r="AV189" s="93">
        <f>SUM($AH189:$AM189)/SUM($AH$193:$AM$193)*'Capital Spending'!R$12*$AN$1</f>
        <v>0</v>
      </c>
      <c r="AW189" s="93">
        <f>SUM($AH189:$AM189)/SUM($AH$193:$AM$193)*'Capital Spending'!S$12*$AN$1</f>
        <v>0</v>
      </c>
      <c r="AX189" s="93">
        <f>SUM($AH189:$AM189)/SUM($AH$193:$AM$193)*'Capital Spending'!T$12*$AN$1</f>
        <v>0</v>
      </c>
      <c r="AY189" s="93">
        <f>SUM($AH189:$AM189)/SUM($AH$193:$AM$193)*'Capital Spending'!U$12*$AN$1</f>
        <v>0</v>
      </c>
      <c r="AZ189" s="93">
        <f>SUM($AH189:$AM189)/SUM($AH$193:$AM$193)*'Capital Spending'!V$12*$AN$1</f>
        <v>0</v>
      </c>
      <c r="BA189" s="93">
        <f>SUM($AH189:$AM189)/SUM($AH$193:$AM$193)*'Capital Spending'!W$12*$AN$1</f>
        <v>0</v>
      </c>
      <c r="BB189" s="93">
        <f>SUM($AH189:$AM189)/SUM($AH$193:$AM$193)*'Capital Spending'!X$12*$AN$1</f>
        <v>0</v>
      </c>
      <c r="BC189" s="93">
        <f>SUM($AH189:$AM189)/SUM($AH$193:$AM$193)*'Capital Spending'!Y$12*$AN$1</f>
        <v>0</v>
      </c>
      <c r="BD189" s="93">
        <f>SUM($AH189:$AM189)/SUM($AH$193:$AM$193)*'Capital Spending'!Z$12*$AN$1</f>
        <v>0</v>
      </c>
      <c r="BE189" s="93">
        <f>SUM($AH189:$AM189)/SUM($AH$193:$AM$193)*'Capital Spending'!AA$12*$AN$1</f>
        <v>0</v>
      </c>
      <c r="BF189" s="93">
        <f>SUM($AH189:$AM189)/SUM($AH$193:$AM$193)*'Capital Spending'!AB$12*$AN$1</f>
        <v>0</v>
      </c>
      <c r="BG189" s="93">
        <f>SUM($AH189:$AM189)/SUM($AH$193:$AM$193)*'Capital Spending'!AC$12*$AN$1</f>
        <v>0</v>
      </c>
      <c r="BH189" s="93">
        <f>SUM($AH189:$AM189)/SUM($AH$193:$AM$193)*'Capital Spending'!AD$12*$AN$1</f>
        <v>0</v>
      </c>
      <c r="BI189" s="18"/>
      <c r="BJ189" s="101">
        <f t="shared" si="358"/>
        <v>0</v>
      </c>
      <c r="BK189" s="100">
        <f>'[20]Asset Retirements'!Q101</f>
        <v>0</v>
      </c>
      <c r="BL189" s="100">
        <f>'[20]Asset Retirements'!R101</f>
        <v>0</v>
      </c>
      <c r="BM189" s="100">
        <f>'[20]Asset Retirements'!S101</f>
        <v>0</v>
      </c>
      <c r="BN189" s="100">
        <f>'[20]Asset Retirements'!T101</f>
        <v>0</v>
      </c>
      <c r="BO189" s="100">
        <f>'[20]Asset Retirements'!U101</f>
        <v>0</v>
      </c>
      <c r="BP189" s="100">
        <f>'[20]Asset Retirements'!V101</f>
        <v>0</v>
      </c>
      <c r="BQ189" s="51">
        <f t="shared" si="381"/>
        <v>0</v>
      </c>
      <c r="BR189" s="51">
        <f t="shared" si="359"/>
        <v>0</v>
      </c>
      <c r="BS189" s="51">
        <f t="shared" si="360"/>
        <v>0</v>
      </c>
      <c r="BT189" s="51">
        <f t="shared" si="361"/>
        <v>0</v>
      </c>
      <c r="BU189" s="51">
        <f t="shared" si="362"/>
        <v>0</v>
      </c>
      <c r="BV189" s="51">
        <f t="shared" si="363"/>
        <v>0</v>
      </c>
      <c r="BW189" s="51">
        <f t="shared" si="364"/>
        <v>0</v>
      </c>
      <c r="BX189" s="51">
        <f t="shared" si="365"/>
        <v>0</v>
      </c>
      <c r="BY189" s="51">
        <f t="shared" si="366"/>
        <v>0</v>
      </c>
      <c r="BZ189" s="51">
        <f t="shared" si="367"/>
        <v>0</v>
      </c>
      <c r="CA189" s="51">
        <f t="shared" si="368"/>
        <v>0</v>
      </c>
      <c r="CB189" s="51">
        <f t="shared" si="369"/>
        <v>0</v>
      </c>
      <c r="CC189" s="51">
        <f t="shared" si="370"/>
        <v>0</v>
      </c>
      <c r="CD189" s="51">
        <f t="shared" si="371"/>
        <v>0</v>
      </c>
      <c r="CE189" s="51">
        <f t="shared" si="372"/>
        <v>0</v>
      </c>
      <c r="CF189" s="51">
        <f t="shared" si="373"/>
        <v>0</v>
      </c>
      <c r="CG189" s="51">
        <f t="shared" si="374"/>
        <v>0</v>
      </c>
      <c r="CH189" s="51">
        <f t="shared" si="375"/>
        <v>0</v>
      </c>
      <c r="CI189" s="51">
        <f t="shared" si="376"/>
        <v>0</v>
      </c>
      <c r="CJ189" s="51">
        <f t="shared" si="377"/>
        <v>0</v>
      </c>
      <c r="CK189" s="51">
        <f t="shared" si="378"/>
        <v>0</v>
      </c>
      <c r="CL189" s="18"/>
      <c r="CM189" s="100">
        <f>'[20]Assset Transfers Adjustments'!Q101</f>
        <v>0</v>
      </c>
      <c r="CN189" s="100">
        <f>'[20]Assset Transfers Adjustments'!R101</f>
        <v>0</v>
      </c>
      <c r="CO189" s="100">
        <f>'[20]Assset Transfers Adjustments'!S101</f>
        <v>0</v>
      </c>
      <c r="CP189" s="100">
        <f>'[20]Assset Transfers Adjustments'!T101</f>
        <v>0</v>
      </c>
      <c r="CQ189" s="100">
        <f>'[20]Assset Transfers Adjustments'!U101</f>
        <v>0</v>
      </c>
      <c r="CR189" s="100">
        <f>'[20]Assset Transfers Adjustments'!V101</f>
        <v>0</v>
      </c>
      <c r="CS189" s="17">
        <v>0</v>
      </c>
      <c r="CT189" s="17">
        <v>0</v>
      </c>
      <c r="CU189" s="17">
        <v>0</v>
      </c>
      <c r="CV189" s="17">
        <v>0</v>
      </c>
      <c r="CW189" s="17">
        <v>0</v>
      </c>
      <c r="CX189" s="17">
        <v>0</v>
      </c>
      <c r="CY189" s="18">
        <v>0</v>
      </c>
      <c r="CZ189" s="18">
        <v>0</v>
      </c>
      <c r="DA189" s="18">
        <v>0</v>
      </c>
      <c r="DB189" s="18">
        <v>0</v>
      </c>
      <c r="DC189" s="18">
        <v>0</v>
      </c>
      <c r="DD189" s="18">
        <v>0</v>
      </c>
      <c r="DE189" s="18">
        <v>0</v>
      </c>
      <c r="DF189" s="18">
        <v>0</v>
      </c>
      <c r="DG189" s="18">
        <v>0</v>
      </c>
      <c r="DH189" s="18">
        <v>0</v>
      </c>
      <c r="DI189" s="18">
        <v>0</v>
      </c>
      <c r="DJ189" s="18">
        <v>0</v>
      </c>
      <c r="DK189" s="18">
        <v>0</v>
      </c>
      <c r="DL189" s="18">
        <v>0</v>
      </c>
      <c r="DM189" s="18">
        <v>0</v>
      </c>
      <c r="DN189" s="18"/>
    </row>
    <row r="190" spans="1:118">
      <c r="A190" s="32"/>
      <c r="B190"/>
      <c r="C190" s="34"/>
      <c r="D190" s="34"/>
      <c r="E190" s="20"/>
      <c r="K190" s="19"/>
      <c r="AH190" s="17"/>
      <c r="AI190" s="17"/>
      <c r="AJ190" s="17"/>
      <c r="AK190" s="17"/>
      <c r="AL190" s="17"/>
      <c r="AM190" s="17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18"/>
      <c r="BJ190" s="18"/>
      <c r="BK190" s="17"/>
      <c r="BL190" s="23"/>
      <c r="BM190" s="23"/>
      <c r="BN190" s="23"/>
      <c r="BO190" s="23"/>
      <c r="BP190" s="23"/>
      <c r="BQ190" s="23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</row>
    <row r="191" spans="1:118">
      <c r="A191" s="32"/>
      <c r="B191"/>
      <c r="C191" s="34"/>
      <c r="D191" s="34"/>
      <c r="E191" s="20"/>
      <c r="F191" s="20"/>
      <c r="G191" s="20"/>
      <c r="H191" s="20"/>
      <c r="I191" s="20"/>
      <c r="J191" s="20"/>
      <c r="K191" s="20"/>
      <c r="AH191" s="17"/>
      <c r="AI191" s="17"/>
      <c r="AJ191" s="17"/>
      <c r="AK191" s="17"/>
      <c r="AL191" s="17"/>
      <c r="AM191" s="17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18"/>
      <c r="BJ191" s="18"/>
      <c r="BK191" s="17"/>
      <c r="BL191" s="23"/>
      <c r="BM191" s="23"/>
      <c r="BN191" s="23"/>
      <c r="BO191" s="23"/>
      <c r="BP191" s="23"/>
      <c r="BQ191" s="23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</row>
    <row r="192" spans="1:118">
      <c r="A192" s="32"/>
      <c r="B192"/>
      <c r="C192" s="34"/>
      <c r="D192" s="34"/>
      <c r="E192" s="20"/>
      <c r="F192" s="20"/>
      <c r="G192" s="20"/>
      <c r="H192" s="20"/>
      <c r="I192" s="20"/>
      <c r="J192" s="20"/>
      <c r="K192" s="20"/>
      <c r="AH192" s="17"/>
      <c r="AI192" s="17"/>
      <c r="AJ192" s="17"/>
      <c r="AK192" s="17"/>
      <c r="AL192" s="17"/>
      <c r="AM192" s="17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18"/>
      <c r="BJ192" s="18"/>
      <c r="BK192" s="17"/>
      <c r="BL192" s="23"/>
      <c r="BM192" s="23"/>
      <c r="BN192" s="23"/>
      <c r="BO192" s="23"/>
      <c r="BP192" s="23"/>
      <c r="BQ192" s="23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</row>
    <row r="193" spans="1:212" s="2" customFormat="1">
      <c r="A193" s="2" t="s">
        <v>74</v>
      </c>
      <c r="C193" s="96">
        <f t="shared" ref="C193:AF193" si="384">SUM(C112:C191)</f>
        <v>791981541.78157151</v>
      </c>
      <c r="D193" s="96">
        <f t="shared" si="384"/>
        <v>846986698.46293068</v>
      </c>
      <c r="E193" s="96">
        <f t="shared" si="384"/>
        <v>776387470.48999965</v>
      </c>
      <c r="F193" s="96">
        <f t="shared" si="384"/>
        <v>778312528.81999969</v>
      </c>
      <c r="G193" s="96">
        <f t="shared" si="384"/>
        <v>779866772.88999987</v>
      </c>
      <c r="H193" s="96">
        <f t="shared" si="384"/>
        <v>782521702.31999969</v>
      </c>
      <c r="I193" s="96">
        <f t="shared" si="384"/>
        <v>783987048.81999969</v>
      </c>
      <c r="J193" s="96">
        <f t="shared" si="384"/>
        <v>783940202.60999978</v>
      </c>
      <c r="K193" s="96">
        <f t="shared" si="384"/>
        <v>789378347.63999987</v>
      </c>
      <c r="L193" s="96">
        <f t="shared" si="384"/>
        <v>793782334.67194378</v>
      </c>
      <c r="M193" s="96">
        <f t="shared" si="384"/>
        <v>798094059.87028193</v>
      </c>
      <c r="N193" s="96">
        <f t="shared" si="384"/>
        <v>802398660.30391395</v>
      </c>
      <c r="O193" s="96">
        <f t="shared" si="384"/>
        <v>806042233.70187449</v>
      </c>
      <c r="P193" s="96">
        <f t="shared" si="384"/>
        <v>808684013.54222047</v>
      </c>
      <c r="Q193" s="96">
        <f t="shared" si="384"/>
        <v>812364667.48019409</v>
      </c>
      <c r="R193" s="96">
        <f t="shared" si="384"/>
        <v>816329148.99232793</v>
      </c>
      <c r="S193" s="96">
        <f t="shared" si="384"/>
        <v>820389131.97827649</v>
      </c>
      <c r="T193" s="96">
        <f t="shared" si="384"/>
        <v>824732062.91371787</v>
      </c>
      <c r="U193" s="96">
        <f t="shared" si="384"/>
        <v>828875121.153808</v>
      </c>
      <c r="V193" s="96">
        <f t="shared" si="384"/>
        <v>832853094.74155962</v>
      </c>
      <c r="W193" s="96">
        <f t="shared" si="384"/>
        <v>836704443.23035383</v>
      </c>
      <c r="X193" s="96">
        <f t="shared" si="384"/>
        <v>840563013.52324724</v>
      </c>
      <c r="Y193" s="96">
        <f t="shared" si="384"/>
        <v>844481347.4808687</v>
      </c>
      <c r="Z193" s="96">
        <f t="shared" si="384"/>
        <v>848315414.57527256</v>
      </c>
      <c r="AA193" s="96">
        <f t="shared" si="384"/>
        <v>852020102.10721493</v>
      </c>
      <c r="AB193" s="96">
        <f t="shared" si="384"/>
        <v>855511200.8105067</v>
      </c>
      <c r="AC193" s="96">
        <f t="shared" si="384"/>
        <v>858951445.52885413</v>
      </c>
      <c r="AD193" s="96">
        <f t="shared" si="384"/>
        <v>860755985.94669652</v>
      </c>
      <c r="AE193" s="96">
        <f t="shared" si="384"/>
        <v>862558250.25461483</v>
      </c>
      <c r="AF193" s="96">
        <f t="shared" si="384"/>
        <v>864505597.75138485</v>
      </c>
      <c r="AG193" s="3"/>
      <c r="AH193" s="96">
        <f t="shared" ref="AH193:BH193" si="385">SUM(AH112:AH191)</f>
        <v>2849188.5200000005</v>
      </c>
      <c r="AI193" s="96">
        <f t="shared" si="385"/>
        <v>2095448.9700000002</v>
      </c>
      <c r="AJ193" s="96">
        <f t="shared" si="385"/>
        <v>3527247.1200000006</v>
      </c>
      <c r="AK193" s="96">
        <f t="shared" si="385"/>
        <v>2294831.5</v>
      </c>
      <c r="AL193" s="96">
        <f t="shared" si="385"/>
        <v>1603884.61</v>
      </c>
      <c r="AM193" s="96">
        <f t="shared" si="385"/>
        <v>5885607.2000000011</v>
      </c>
      <c r="AN193" s="96">
        <f t="shared" ref="AN193:AS193" si="386">SUM(AN112:AN191)</f>
        <v>5978827.7200000025</v>
      </c>
      <c r="AO193" s="96">
        <f>SUM(AO112:AO191)</f>
        <v>5853573.5799999991</v>
      </c>
      <c r="AP193" s="96">
        <f t="shared" si="386"/>
        <v>5843901.0399999972</v>
      </c>
      <c r="AQ193" s="96">
        <f t="shared" si="386"/>
        <v>4946494.5</v>
      </c>
      <c r="AR193" s="96">
        <f t="shared" si="386"/>
        <v>3586465.2700000005</v>
      </c>
      <c r="AS193" s="96">
        <f t="shared" si="386"/>
        <v>4996834.8299999991</v>
      </c>
      <c r="AT193" s="96">
        <f t="shared" si="385"/>
        <v>5382157.5286774468</v>
      </c>
      <c r="AU193" s="96">
        <f t="shared" si="385"/>
        <v>5511809.7857801151</v>
      </c>
      <c r="AV193" s="96">
        <f t="shared" si="385"/>
        <v>5895938.3110180134</v>
      </c>
      <c r="AW193" s="96">
        <f t="shared" si="385"/>
        <v>5624592.2778051058</v>
      </c>
      <c r="AX193" s="96">
        <f t="shared" si="385"/>
        <v>5400474.2937176554</v>
      </c>
      <c r="AY193" s="96">
        <f t="shared" si="385"/>
        <v>5228568.7803262817</v>
      </c>
      <c r="AZ193" s="96">
        <f t="shared" si="385"/>
        <v>5238373.060453346</v>
      </c>
      <c r="BA193" s="96">
        <f t="shared" si="385"/>
        <v>5319507.8714171564</v>
      </c>
      <c r="BB193" s="96">
        <f t="shared" si="385"/>
        <v>5205107.65769576</v>
      </c>
      <c r="BC193" s="96">
        <f t="shared" si="385"/>
        <v>5029462.7003334844</v>
      </c>
      <c r="BD193" s="96">
        <f t="shared" si="385"/>
        <v>4739495.7226484315</v>
      </c>
      <c r="BE193" s="96">
        <f t="shared" si="385"/>
        <v>4670456.6422308823</v>
      </c>
      <c r="BF193" s="96">
        <f t="shared" si="385"/>
        <v>2449833.7969210641</v>
      </c>
      <c r="BG193" s="96">
        <f t="shared" si="385"/>
        <v>2446743.7630468928</v>
      </c>
      <c r="BH193" s="96">
        <f t="shared" si="385"/>
        <v>2643707.8741853824</v>
      </c>
      <c r="BI193" s="3"/>
      <c r="BJ193" s="3"/>
      <c r="BK193" s="96">
        <f t="shared" ref="BK193:CK193" si="387">SUM(BK112:BK191)</f>
        <v>-924130.19000000006</v>
      </c>
      <c r="BL193" s="96">
        <f t="shared" si="387"/>
        <v>-541204.9</v>
      </c>
      <c r="BM193" s="96">
        <f t="shared" si="387"/>
        <v>-856567.91</v>
      </c>
      <c r="BN193" s="96">
        <f t="shared" si="387"/>
        <v>-829485</v>
      </c>
      <c r="BO193" s="96">
        <f t="shared" si="387"/>
        <v>-1650730.82</v>
      </c>
      <c r="BP193" s="96">
        <f t="shared" si="387"/>
        <v>-447462.17</v>
      </c>
      <c r="BQ193" s="96">
        <f t="shared" si="387"/>
        <v>-1574840.6880562762</v>
      </c>
      <c r="BR193" s="96">
        <f t="shared" si="387"/>
        <v>-1541848.3816615529</v>
      </c>
      <c r="BS193" s="96">
        <f t="shared" si="387"/>
        <v>-1539300.6063680954</v>
      </c>
      <c r="BT193" s="96">
        <f t="shared" si="387"/>
        <v>-1302921.102039478</v>
      </c>
      <c r="BU193" s="96">
        <f t="shared" si="387"/>
        <v>-944685.42965421581</v>
      </c>
      <c r="BV193" s="96">
        <f t="shared" si="387"/>
        <v>-1316180.8920262314</v>
      </c>
      <c r="BW193" s="96">
        <f t="shared" si="387"/>
        <v>-1417676.0165435327</v>
      </c>
      <c r="BX193" s="96">
        <f t="shared" si="387"/>
        <v>-1451826.799831802</v>
      </c>
      <c r="BY193" s="96">
        <f t="shared" si="387"/>
        <v>-1553007.3755764554</v>
      </c>
      <c r="BZ193" s="96">
        <f t="shared" si="387"/>
        <v>-1481534.0377151072</v>
      </c>
      <c r="CA193" s="96">
        <f t="shared" si="387"/>
        <v>-1422500.7059659082</v>
      </c>
      <c r="CB193" s="96">
        <f t="shared" si="387"/>
        <v>-1377220.2915320999</v>
      </c>
      <c r="CC193" s="96">
        <f t="shared" si="387"/>
        <v>-1379802.767559893</v>
      </c>
      <c r="CD193" s="96">
        <f t="shared" si="387"/>
        <v>-1401173.9137958251</v>
      </c>
      <c r="CE193" s="96">
        <f t="shared" si="387"/>
        <v>-1371040.5632916577</v>
      </c>
      <c r="CF193" s="96">
        <f t="shared" si="387"/>
        <v>-1324775.1683914645</v>
      </c>
      <c r="CG193" s="96">
        <f t="shared" si="387"/>
        <v>-1248397.019356736</v>
      </c>
      <c r="CH193" s="96">
        <f t="shared" si="387"/>
        <v>-1230211.9238832796</v>
      </c>
      <c r="CI193" s="96">
        <f t="shared" si="387"/>
        <v>-645293.37907844665</v>
      </c>
      <c r="CJ193" s="96">
        <f t="shared" si="387"/>
        <v>-644479.45512873388</v>
      </c>
      <c r="CK193" s="96">
        <f t="shared" si="387"/>
        <v>-696360.37741557474</v>
      </c>
      <c r="CL193" s="3"/>
      <c r="CM193" s="96">
        <f t="shared" ref="CM193:DM193" si="388">SUM(CM112:CM191)</f>
        <v>0</v>
      </c>
      <c r="CN193" s="96">
        <f t="shared" si="388"/>
        <v>0</v>
      </c>
      <c r="CO193" s="96">
        <f t="shared" si="388"/>
        <v>-15749.78</v>
      </c>
      <c r="CP193" s="96">
        <f t="shared" si="388"/>
        <v>0</v>
      </c>
      <c r="CQ193" s="96">
        <f t="shared" si="388"/>
        <v>0</v>
      </c>
      <c r="CR193" s="96">
        <f t="shared" si="388"/>
        <v>0</v>
      </c>
      <c r="CS193" s="96">
        <f t="shared" si="388"/>
        <v>0</v>
      </c>
      <c r="CT193" s="96">
        <f t="shared" si="388"/>
        <v>0</v>
      </c>
      <c r="CU193" s="96">
        <f t="shared" si="388"/>
        <v>0</v>
      </c>
      <c r="CV193" s="96">
        <f t="shared" si="388"/>
        <v>0</v>
      </c>
      <c r="CW193" s="96">
        <f t="shared" si="388"/>
        <v>0</v>
      </c>
      <c r="CX193" s="96">
        <f t="shared" si="388"/>
        <v>0</v>
      </c>
      <c r="CY193" s="96">
        <f t="shared" si="388"/>
        <v>0</v>
      </c>
      <c r="CZ193" s="96">
        <f t="shared" si="388"/>
        <v>0</v>
      </c>
      <c r="DA193" s="96">
        <f t="shared" si="388"/>
        <v>0</v>
      </c>
      <c r="DB193" s="96">
        <f t="shared" si="388"/>
        <v>0</v>
      </c>
      <c r="DC193" s="96">
        <f t="shared" si="388"/>
        <v>0</v>
      </c>
      <c r="DD193" s="96">
        <f t="shared" si="388"/>
        <v>0</v>
      </c>
      <c r="DE193" s="96">
        <f t="shared" si="388"/>
        <v>0</v>
      </c>
      <c r="DF193" s="96">
        <f t="shared" si="388"/>
        <v>0</v>
      </c>
      <c r="DG193" s="96">
        <f t="shared" si="388"/>
        <v>0</v>
      </c>
      <c r="DH193" s="96">
        <f t="shared" si="388"/>
        <v>0</v>
      </c>
      <c r="DI193" s="96">
        <f t="shared" si="388"/>
        <v>0</v>
      </c>
      <c r="DJ193" s="96">
        <f t="shared" si="388"/>
        <v>0</v>
      </c>
      <c r="DK193" s="96">
        <f t="shared" si="388"/>
        <v>0</v>
      </c>
      <c r="DL193" s="96">
        <f t="shared" si="388"/>
        <v>0</v>
      </c>
      <c r="DM193" s="96">
        <f t="shared" si="388"/>
        <v>0</v>
      </c>
      <c r="DN193" s="3"/>
    </row>
    <row r="194" spans="1:212">
      <c r="E194" s="112">
        <f>'[21]major ratebase items'!L45</f>
        <v>776387470.49000001</v>
      </c>
      <c r="F194" s="112">
        <f>'[21]major ratebase items'!M45</f>
        <v>778312528.81999993</v>
      </c>
      <c r="G194" s="112">
        <f>'[21]major ratebase items'!N45</f>
        <v>779866772.88999999</v>
      </c>
      <c r="H194" s="112">
        <f>'[21]major ratebase items'!O45</f>
        <v>782521702.31999993</v>
      </c>
      <c r="I194" s="112">
        <f>'[21]major ratebase items'!P45</f>
        <v>783987048.81999993</v>
      </c>
      <c r="J194" s="112">
        <f>'[21]major ratebase items'!Q45</f>
        <v>783940202.6099999</v>
      </c>
      <c r="K194" s="112">
        <f>'[21]major ratebase items'!R45</f>
        <v>789378347.63999999</v>
      </c>
      <c r="L194" s="112"/>
      <c r="M194" s="112"/>
      <c r="N194" s="112"/>
      <c r="O194" s="112"/>
      <c r="P194" s="112"/>
      <c r="Q194" s="112"/>
      <c r="AH194" s="92">
        <f>[20]Additions!Q102</f>
        <v>2849188.5200000005</v>
      </c>
      <c r="AI194" s="92">
        <f>[20]Additions!R102</f>
        <v>2095448.9700000002</v>
      </c>
      <c r="AJ194" s="92">
        <f>[20]Additions!S102</f>
        <v>3527247.1200000006</v>
      </c>
      <c r="AK194" s="92">
        <f>[20]Additions!T102</f>
        <v>2294831.5</v>
      </c>
      <c r="AL194" s="92">
        <f>[20]Additions!U102</f>
        <v>1603884.61</v>
      </c>
      <c r="AM194" s="92">
        <f>[20]Additions!V102</f>
        <v>5885607.2000000011</v>
      </c>
      <c r="AN194" s="93">
        <f>'Capital Spending'!J12</f>
        <v>5978827.7200000035</v>
      </c>
      <c r="AO194" s="93">
        <f>'Capital Spending'!K12</f>
        <v>5853573.5799999991</v>
      </c>
      <c r="AP194" s="93">
        <f>'Capital Spending'!L12</f>
        <v>5843901.0399999972</v>
      </c>
      <c r="AQ194" s="93">
        <f>'Capital Spending'!M12</f>
        <v>4946494.5</v>
      </c>
      <c r="AR194" s="93">
        <f>'Capital Spending'!N12</f>
        <v>3586465.2700000014</v>
      </c>
      <c r="AS194" s="93">
        <f>'Capital Spending'!O12</f>
        <v>4996834.83</v>
      </c>
      <c r="AT194" s="93">
        <f>'Capital Spending'!P12</f>
        <v>5382157.5286774477</v>
      </c>
      <c r="AU194" s="93">
        <f>'Capital Spending'!Q12</f>
        <v>5511809.785780116</v>
      </c>
      <c r="AV194" s="93">
        <f>'Capital Spending'!R12</f>
        <v>5895938.3110180143</v>
      </c>
      <c r="AW194" s="93">
        <f>'Capital Spending'!S12</f>
        <v>5624592.2778051067</v>
      </c>
      <c r="AX194" s="93">
        <f>'Capital Spending'!T12</f>
        <v>5400474.2937176563</v>
      </c>
      <c r="AY194" s="93">
        <f>'Capital Spending'!U12</f>
        <v>5228568.7803262807</v>
      </c>
      <c r="AZ194" s="93">
        <f>'Capital Spending'!V12</f>
        <v>5238373.060453346</v>
      </c>
      <c r="BA194" s="93">
        <f>'Capital Spending'!W12</f>
        <v>5319507.8714171583</v>
      </c>
      <c r="BB194" s="93">
        <f>'Capital Spending'!X12</f>
        <v>5205107.657695761</v>
      </c>
      <c r="BC194" s="93">
        <f>'Capital Spending'!Y12</f>
        <v>5029462.7003334844</v>
      </c>
      <c r="BD194" s="93">
        <f>'Capital Spending'!Z12</f>
        <v>4739495.7226484325</v>
      </c>
      <c r="BE194" s="93">
        <f>'Capital Spending'!AA12</f>
        <v>4670456.6422308823</v>
      </c>
      <c r="BF194" s="93">
        <f>'Capital Spending'!AB12</f>
        <v>2449833.7969210637</v>
      </c>
      <c r="BG194" s="93">
        <f>'Capital Spending'!AC12</f>
        <v>2446743.7630468938</v>
      </c>
      <c r="BH194" s="93">
        <f>'Capital Spending'!AD12</f>
        <v>2643707.8741853829</v>
      </c>
      <c r="BI194" s="18"/>
      <c r="BJ194" s="18"/>
      <c r="BK194" s="92">
        <f>'[20]Asset Retirements'!Q102</f>
        <v>-924130.19000000006</v>
      </c>
      <c r="BL194" s="92">
        <f>'[20]Asset Retirements'!R102</f>
        <v>-541204.9</v>
      </c>
      <c r="BM194" s="92">
        <f>'[20]Asset Retirements'!S102</f>
        <v>-856567.91</v>
      </c>
      <c r="BN194" s="92">
        <f>'[20]Asset Retirements'!T102</f>
        <v>-829485</v>
      </c>
      <c r="BO194" s="92">
        <f>'[20]Asset Retirements'!U102</f>
        <v>-1650730.82</v>
      </c>
      <c r="BP194" s="92">
        <f>'[20]Asset Retirements'!V102</f>
        <v>-447462.17</v>
      </c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92">
        <f>'[20]Assset Transfers Adjustments'!Q102</f>
        <v>0</v>
      </c>
      <c r="CN194" s="92">
        <f>'[20]Assset Transfers Adjustments'!R102</f>
        <v>0</v>
      </c>
      <c r="CO194" s="92">
        <f>'[20]Assset Transfers Adjustments'!S102</f>
        <v>-15749.78</v>
      </c>
      <c r="CP194" s="92">
        <f>'[20]Assset Transfers Adjustments'!T102</f>
        <v>0</v>
      </c>
      <c r="CQ194" s="92">
        <f>'[20]Assset Transfers Adjustments'!U102</f>
        <v>0</v>
      </c>
      <c r="CR194" s="92">
        <f>'[20]Assset Transfers Adjustments'!V102</f>
        <v>0</v>
      </c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</row>
    <row r="195" spans="1:212" s="133" customFormat="1" ht="11.25">
      <c r="C195" s="128"/>
      <c r="D195" s="128"/>
      <c r="E195" s="125">
        <f>E193-E194</f>
        <v>0</v>
      </c>
      <c r="F195" s="125">
        <f t="shared" ref="F195:K195" si="389">F193-F194</f>
        <v>0</v>
      </c>
      <c r="G195" s="125">
        <f t="shared" si="389"/>
        <v>0</v>
      </c>
      <c r="H195" s="125">
        <f t="shared" si="389"/>
        <v>0</v>
      </c>
      <c r="I195" s="125">
        <f t="shared" si="389"/>
        <v>0</v>
      </c>
      <c r="J195" s="125">
        <f t="shared" si="389"/>
        <v>0</v>
      </c>
      <c r="K195" s="125">
        <f t="shared" si="389"/>
        <v>0</v>
      </c>
      <c r="L195" s="126"/>
      <c r="M195" s="125"/>
      <c r="N195" s="125"/>
      <c r="O195" s="125"/>
      <c r="P195" s="125"/>
      <c r="Q195" s="125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9">
        <f>AH193-AH194</f>
        <v>0</v>
      </c>
      <c r="AI195" s="129">
        <f t="shared" ref="AI195:AN195" si="390">AI193-AI194</f>
        <v>0</v>
      </c>
      <c r="AJ195" s="129">
        <f t="shared" si="390"/>
        <v>0</v>
      </c>
      <c r="AK195" s="129">
        <f t="shared" si="390"/>
        <v>0</v>
      </c>
      <c r="AL195" s="129">
        <f t="shared" si="390"/>
        <v>0</v>
      </c>
      <c r="AM195" s="129">
        <f t="shared" si="390"/>
        <v>0</v>
      </c>
      <c r="AN195" s="129">
        <f t="shared" si="390"/>
        <v>0</v>
      </c>
      <c r="AO195" s="129">
        <f t="shared" ref="AO195:AP195" si="391">AO193-AO194</f>
        <v>0</v>
      </c>
      <c r="AP195" s="129">
        <f t="shared" si="391"/>
        <v>0</v>
      </c>
      <c r="AQ195" s="129">
        <f t="shared" ref="AQ195:BH195" si="392">AQ193-AQ194</f>
        <v>0</v>
      </c>
      <c r="AR195" s="129">
        <f t="shared" si="392"/>
        <v>0</v>
      </c>
      <c r="AS195" s="129">
        <f t="shared" si="392"/>
        <v>0</v>
      </c>
      <c r="AT195" s="129">
        <f t="shared" si="392"/>
        <v>0</v>
      </c>
      <c r="AU195" s="129">
        <f t="shared" si="392"/>
        <v>0</v>
      </c>
      <c r="AV195" s="129">
        <f t="shared" si="392"/>
        <v>0</v>
      </c>
      <c r="AW195" s="129">
        <f t="shared" si="392"/>
        <v>0</v>
      </c>
      <c r="AX195" s="129">
        <f t="shared" si="392"/>
        <v>0</v>
      </c>
      <c r="AY195" s="129">
        <f t="shared" si="392"/>
        <v>0</v>
      </c>
      <c r="AZ195" s="129">
        <f t="shared" si="392"/>
        <v>0</v>
      </c>
      <c r="BA195" s="129">
        <f t="shared" si="392"/>
        <v>0</v>
      </c>
      <c r="BB195" s="129">
        <f t="shared" si="392"/>
        <v>0</v>
      </c>
      <c r="BC195" s="129">
        <f t="shared" si="392"/>
        <v>0</v>
      </c>
      <c r="BD195" s="129">
        <f t="shared" si="392"/>
        <v>0</v>
      </c>
      <c r="BE195" s="129">
        <f t="shared" si="392"/>
        <v>0</v>
      </c>
      <c r="BF195" s="129">
        <f t="shared" si="392"/>
        <v>0</v>
      </c>
      <c r="BG195" s="129">
        <f t="shared" si="392"/>
        <v>0</v>
      </c>
      <c r="BH195" s="129">
        <f t="shared" si="392"/>
        <v>0</v>
      </c>
      <c r="BI195" s="128"/>
      <c r="BJ195" s="128"/>
      <c r="BK195" s="129">
        <f>BK193-BK194</f>
        <v>0</v>
      </c>
      <c r="BL195" s="129">
        <f t="shared" ref="BL195:BP195" si="393">BL193-BL194</f>
        <v>0</v>
      </c>
      <c r="BM195" s="129">
        <f t="shared" si="393"/>
        <v>0</v>
      </c>
      <c r="BN195" s="129">
        <f t="shared" si="393"/>
        <v>0</v>
      </c>
      <c r="BO195" s="129">
        <f t="shared" si="393"/>
        <v>0</v>
      </c>
      <c r="BP195" s="129">
        <f t="shared" si="393"/>
        <v>0</v>
      </c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9">
        <f>CM193-CM194</f>
        <v>0</v>
      </c>
      <c r="CN195" s="129">
        <f t="shared" ref="CN195:CR195" si="394">CN193-CN194</f>
        <v>0</v>
      </c>
      <c r="CO195" s="129">
        <f t="shared" si="394"/>
        <v>0</v>
      </c>
      <c r="CP195" s="129">
        <f t="shared" si="394"/>
        <v>0</v>
      </c>
      <c r="CQ195" s="129">
        <f t="shared" si="394"/>
        <v>0</v>
      </c>
      <c r="CR195" s="129">
        <f t="shared" si="394"/>
        <v>0</v>
      </c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</row>
    <row r="196" spans="1:212"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</row>
    <row r="197" spans="1:212">
      <c r="A197" s="80" t="s">
        <v>150</v>
      </c>
      <c r="E197" s="15"/>
      <c r="F197" s="43"/>
      <c r="G197" s="43"/>
      <c r="H197" s="43"/>
      <c r="I197" s="43"/>
      <c r="J197" s="43"/>
      <c r="K197" s="52"/>
      <c r="L197" s="52"/>
      <c r="M197" s="52"/>
      <c r="N197" s="43"/>
      <c r="O197" s="43"/>
      <c r="P197" s="43"/>
      <c r="Q197" s="43"/>
      <c r="AO197" s="76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</row>
    <row r="198" spans="1:212">
      <c r="A198" s="80"/>
      <c r="B198" s="15" t="s">
        <v>187</v>
      </c>
      <c r="C198" s="51">
        <f>(C8+C15)*$AI$214</f>
        <v>144388.32898741442</v>
      </c>
      <c r="D198" s="51">
        <f t="shared" ref="D198:BO198" si="395">(D8+D15)*$AI$214</f>
        <v>144388.32898741442</v>
      </c>
      <c r="E198" s="51">
        <f t="shared" si="395"/>
        <v>144388.32898741442</v>
      </c>
      <c r="F198" s="51">
        <f t="shared" si="395"/>
        <v>144388.32898741442</v>
      </c>
      <c r="G198" s="51">
        <f t="shared" si="395"/>
        <v>144388.32898741442</v>
      </c>
      <c r="H198" s="51">
        <f t="shared" si="395"/>
        <v>144388.32898741442</v>
      </c>
      <c r="I198" s="51">
        <f t="shared" si="395"/>
        <v>144388.32898741442</v>
      </c>
      <c r="J198" s="51">
        <f t="shared" si="395"/>
        <v>144388.32898741442</v>
      </c>
      <c r="K198" s="51">
        <f t="shared" si="395"/>
        <v>144388.32898741442</v>
      </c>
      <c r="L198" s="51">
        <f t="shared" si="395"/>
        <v>144388.32898741442</v>
      </c>
      <c r="M198" s="51">
        <f t="shared" si="395"/>
        <v>144388.32898741442</v>
      </c>
      <c r="N198" s="51">
        <f t="shared" si="395"/>
        <v>144388.32898741442</v>
      </c>
      <c r="O198" s="51">
        <f t="shared" si="395"/>
        <v>144388.32898741442</v>
      </c>
      <c r="P198" s="51">
        <f t="shared" si="395"/>
        <v>144388.32898741442</v>
      </c>
      <c r="Q198" s="51">
        <f t="shared" si="395"/>
        <v>144388.32898741442</v>
      </c>
      <c r="R198" s="51">
        <f t="shared" si="395"/>
        <v>144388.32898741442</v>
      </c>
      <c r="S198" s="51">
        <f t="shared" si="395"/>
        <v>144388.32898741442</v>
      </c>
      <c r="T198" s="51">
        <f t="shared" si="395"/>
        <v>144388.32898741442</v>
      </c>
      <c r="U198" s="51">
        <f t="shared" si="395"/>
        <v>144388.32898741442</v>
      </c>
      <c r="V198" s="51">
        <f t="shared" si="395"/>
        <v>144388.32898741442</v>
      </c>
      <c r="W198" s="51">
        <f t="shared" si="395"/>
        <v>144388.32898741442</v>
      </c>
      <c r="X198" s="51">
        <f t="shared" si="395"/>
        <v>144388.32898741442</v>
      </c>
      <c r="Y198" s="51">
        <f t="shared" si="395"/>
        <v>144388.32898741442</v>
      </c>
      <c r="Z198" s="51">
        <f t="shared" si="395"/>
        <v>144388.32898741442</v>
      </c>
      <c r="AA198" s="51">
        <f t="shared" si="395"/>
        <v>144388.32898741442</v>
      </c>
      <c r="AB198" s="51">
        <f t="shared" si="395"/>
        <v>144388.32898741442</v>
      </c>
      <c r="AC198" s="51">
        <f t="shared" si="395"/>
        <v>144388.32898741442</v>
      </c>
      <c r="AD198" s="51">
        <f t="shared" si="395"/>
        <v>144388.32898741442</v>
      </c>
      <c r="AE198" s="51">
        <f t="shared" si="395"/>
        <v>144388.32898741442</v>
      </c>
      <c r="AF198" s="51">
        <f t="shared" si="395"/>
        <v>144388.32898741442</v>
      </c>
      <c r="AG198" s="51">
        <f t="shared" si="395"/>
        <v>0</v>
      </c>
      <c r="AH198" s="51">
        <f t="shared" si="395"/>
        <v>0</v>
      </c>
      <c r="AI198" s="51">
        <f t="shared" si="395"/>
        <v>0</v>
      </c>
      <c r="AJ198" s="51">
        <f t="shared" si="395"/>
        <v>0</v>
      </c>
      <c r="AK198" s="51">
        <f t="shared" si="395"/>
        <v>0</v>
      </c>
      <c r="AL198" s="51">
        <f t="shared" si="395"/>
        <v>0</v>
      </c>
      <c r="AM198" s="51">
        <f t="shared" si="395"/>
        <v>0</v>
      </c>
      <c r="AN198" s="51">
        <f t="shared" si="395"/>
        <v>0</v>
      </c>
      <c r="AO198" s="51">
        <f t="shared" si="395"/>
        <v>0</v>
      </c>
      <c r="AP198" s="51">
        <f t="shared" si="395"/>
        <v>0</v>
      </c>
      <c r="AQ198" s="51">
        <f t="shared" si="395"/>
        <v>0</v>
      </c>
      <c r="AR198" s="51">
        <f t="shared" si="395"/>
        <v>0</v>
      </c>
      <c r="AS198" s="51">
        <f t="shared" si="395"/>
        <v>0</v>
      </c>
      <c r="AT198" s="51">
        <f t="shared" si="395"/>
        <v>0</v>
      </c>
      <c r="AU198" s="51">
        <f t="shared" si="395"/>
        <v>0</v>
      </c>
      <c r="AV198" s="51">
        <f t="shared" si="395"/>
        <v>0</v>
      </c>
      <c r="AW198" s="51">
        <f t="shared" si="395"/>
        <v>0</v>
      </c>
      <c r="AX198" s="51">
        <f t="shared" si="395"/>
        <v>0</v>
      </c>
      <c r="AY198" s="51">
        <f t="shared" si="395"/>
        <v>0</v>
      </c>
      <c r="AZ198" s="51">
        <f t="shared" si="395"/>
        <v>0</v>
      </c>
      <c r="BA198" s="51">
        <f t="shared" si="395"/>
        <v>0</v>
      </c>
      <c r="BB198" s="51">
        <f t="shared" si="395"/>
        <v>0</v>
      </c>
      <c r="BC198" s="51">
        <f t="shared" si="395"/>
        <v>0</v>
      </c>
      <c r="BD198" s="51">
        <f t="shared" si="395"/>
        <v>0</v>
      </c>
      <c r="BE198" s="51">
        <f t="shared" si="395"/>
        <v>0</v>
      </c>
      <c r="BF198" s="51">
        <f t="shared" si="395"/>
        <v>0</v>
      </c>
      <c r="BG198" s="51">
        <f t="shared" si="395"/>
        <v>0</v>
      </c>
      <c r="BH198" s="51">
        <f t="shared" si="395"/>
        <v>0</v>
      </c>
      <c r="BI198" s="51">
        <f t="shared" si="395"/>
        <v>0</v>
      </c>
      <c r="BJ198"/>
      <c r="BK198" s="51">
        <f t="shared" si="395"/>
        <v>0</v>
      </c>
      <c r="BL198" s="51">
        <f t="shared" si="395"/>
        <v>0</v>
      </c>
      <c r="BM198" s="51">
        <f t="shared" si="395"/>
        <v>0</v>
      </c>
      <c r="BN198" s="51">
        <f t="shared" si="395"/>
        <v>0</v>
      </c>
      <c r="BO198" s="51">
        <f t="shared" si="395"/>
        <v>0</v>
      </c>
      <c r="BP198" s="51">
        <f t="shared" ref="BP198:DM198" si="396">(BP8+BP15)*$AI$214</f>
        <v>0</v>
      </c>
      <c r="BQ198" s="51">
        <f t="shared" si="396"/>
        <v>0</v>
      </c>
      <c r="BR198" s="51">
        <f t="shared" si="396"/>
        <v>0</v>
      </c>
      <c r="BS198" s="51">
        <f t="shared" si="396"/>
        <v>0</v>
      </c>
      <c r="BT198" s="51">
        <f t="shared" si="396"/>
        <v>0</v>
      </c>
      <c r="BU198" s="51">
        <f t="shared" si="396"/>
        <v>0</v>
      </c>
      <c r="BV198" s="51">
        <f t="shared" si="396"/>
        <v>0</v>
      </c>
      <c r="BW198" s="51">
        <f t="shared" si="396"/>
        <v>0</v>
      </c>
      <c r="BX198" s="51">
        <f t="shared" si="396"/>
        <v>0</v>
      </c>
      <c r="BY198" s="51">
        <f t="shared" si="396"/>
        <v>0</v>
      </c>
      <c r="BZ198" s="51">
        <f t="shared" si="396"/>
        <v>0</v>
      </c>
      <c r="CA198" s="51">
        <f t="shared" si="396"/>
        <v>0</v>
      </c>
      <c r="CB198" s="51">
        <f t="shared" si="396"/>
        <v>0</v>
      </c>
      <c r="CC198" s="51">
        <f t="shared" si="396"/>
        <v>0</v>
      </c>
      <c r="CD198" s="51">
        <f t="shared" si="396"/>
        <v>0</v>
      </c>
      <c r="CE198" s="51">
        <f t="shared" si="396"/>
        <v>0</v>
      </c>
      <c r="CF198" s="51">
        <f t="shared" si="396"/>
        <v>0</v>
      </c>
      <c r="CG198" s="51">
        <f t="shared" si="396"/>
        <v>0</v>
      </c>
      <c r="CH198" s="51">
        <f t="shared" si="396"/>
        <v>0</v>
      </c>
      <c r="CI198" s="51">
        <f t="shared" si="396"/>
        <v>0</v>
      </c>
      <c r="CJ198" s="51">
        <f t="shared" si="396"/>
        <v>0</v>
      </c>
      <c r="CK198" s="51">
        <f t="shared" si="396"/>
        <v>0</v>
      </c>
      <c r="CL198" s="51"/>
      <c r="CM198" s="51">
        <f t="shared" si="396"/>
        <v>0</v>
      </c>
      <c r="CN198" s="51">
        <f t="shared" si="396"/>
        <v>0</v>
      </c>
      <c r="CO198" s="51">
        <f t="shared" si="396"/>
        <v>0</v>
      </c>
      <c r="CP198" s="51">
        <f t="shared" si="396"/>
        <v>0</v>
      </c>
      <c r="CQ198" s="51">
        <f t="shared" si="396"/>
        <v>0</v>
      </c>
      <c r="CR198" s="51">
        <f t="shared" si="396"/>
        <v>0</v>
      </c>
      <c r="CS198" s="51">
        <f t="shared" si="396"/>
        <v>0</v>
      </c>
      <c r="CT198" s="51">
        <f t="shared" si="396"/>
        <v>0</v>
      </c>
      <c r="CU198" s="51">
        <f t="shared" si="396"/>
        <v>0</v>
      </c>
      <c r="CV198" s="51">
        <f t="shared" si="396"/>
        <v>0</v>
      </c>
      <c r="CW198" s="51">
        <f t="shared" si="396"/>
        <v>0</v>
      </c>
      <c r="CX198" s="51">
        <f t="shared" si="396"/>
        <v>0</v>
      </c>
      <c r="CY198" s="51">
        <f t="shared" si="396"/>
        <v>0</v>
      </c>
      <c r="CZ198" s="51">
        <f t="shared" si="396"/>
        <v>0</v>
      </c>
      <c r="DA198" s="51">
        <f t="shared" si="396"/>
        <v>0</v>
      </c>
      <c r="DB198" s="51">
        <f t="shared" si="396"/>
        <v>0</v>
      </c>
      <c r="DC198" s="51">
        <f t="shared" si="396"/>
        <v>0</v>
      </c>
      <c r="DD198" s="51">
        <f t="shared" si="396"/>
        <v>0</v>
      </c>
      <c r="DE198" s="51">
        <f t="shared" si="396"/>
        <v>0</v>
      </c>
      <c r="DF198" s="51">
        <f t="shared" si="396"/>
        <v>0</v>
      </c>
      <c r="DG198" s="51">
        <f t="shared" si="396"/>
        <v>0</v>
      </c>
      <c r="DH198" s="51">
        <f t="shared" si="396"/>
        <v>0</v>
      </c>
      <c r="DI198" s="51">
        <f t="shared" si="396"/>
        <v>0</v>
      </c>
      <c r="DJ198" s="51">
        <f t="shared" si="396"/>
        <v>0</v>
      </c>
      <c r="DK198" s="51">
        <f t="shared" si="396"/>
        <v>0</v>
      </c>
      <c r="DL198" s="51">
        <f t="shared" si="396"/>
        <v>0</v>
      </c>
      <c r="DM198" s="51">
        <f t="shared" si="396"/>
        <v>0</v>
      </c>
    </row>
    <row r="199" spans="1:212">
      <c r="A199" s="80"/>
      <c r="B199" s="15" t="s">
        <v>188</v>
      </c>
      <c r="C199" s="51">
        <f>(C10+C11+C16+C20+C23+C25+C36+C37+C38+C40+C41)*$AI$216</f>
        <v>2023355.4679954883</v>
      </c>
      <c r="D199" s="51">
        <f t="shared" ref="D199:BO199" si="397">(D10+D11+D16+D20+D23+D25+D36+D37+D38+D40+D41)*$AI$216</f>
        <v>2743332.6086973366</v>
      </c>
      <c r="E199" s="51">
        <f t="shared" si="397"/>
        <v>1724822.7113891649</v>
      </c>
      <c r="F199" s="51">
        <f t="shared" si="397"/>
        <v>1726048.9920101049</v>
      </c>
      <c r="G199" s="51">
        <f t="shared" si="397"/>
        <v>1942145.0356319961</v>
      </c>
      <c r="H199" s="51">
        <f t="shared" si="397"/>
        <v>1954664.7867732954</v>
      </c>
      <c r="I199" s="51">
        <f t="shared" si="397"/>
        <v>1969073.7306221484</v>
      </c>
      <c r="J199" s="51">
        <f t="shared" si="397"/>
        <v>1984863.8204973384</v>
      </c>
      <c r="K199" s="51">
        <f t="shared" si="397"/>
        <v>1984982.9050346625</v>
      </c>
      <c r="L199" s="51">
        <f t="shared" si="397"/>
        <v>2040155.6711613527</v>
      </c>
      <c r="M199" s="51">
        <f t="shared" si="397"/>
        <v>2096846.654038474</v>
      </c>
      <c r="N199" s="51">
        <f t="shared" si="397"/>
        <v>2148364.3657468804</v>
      </c>
      <c r="O199" s="51">
        <f t="shared" si="397"/>
        <v>2196535.7784478492</v>
      </c>
      <c r="P199" s="51">
        <f t="shared" si="397"/>
        <v>2243520.4595761276</v>
      </c>
      <c r="Q199" s="51">
        <f t="shared" si="397"/>
        <v>2291596.1730119511</v>
      </c>
      <c r="R199" s="51">
        <f t="shared" si="397"/>
        <v>2396182.9919876121</v>
      </c>
      <c r="S199" s="51">
        <f t="shared" si="397"/>
        <v>2412621.5305346912</v>
      </c>
      <c r="T199" s="51">
        <f t="shared" si="397"/>
        <v>2548094.1354109743</v>
      </c>
      <c r="U199" s="51">
        <f t="shared" si="397"/>
        <v>2549723.2034821268</v>
      </c>
      <c r="V199" s="51">
        <f t="shared" si="397"/>
        <v>2550411.9236036157</v>
      </c>
      <c r="W199" s="51">
        <f t="shared" si="397"/>
        <v>2550602.3035964705</v>
      </c>
      <c r="X199" s="51">
        <f t="shared" si="397"/>
        <v>2605775.0697231605</v>
      </c>
      <c r="Y199" s="51">
        <f t="shared" si="397"/>
        <v>2662466.0526002827</v>
      </c>
      <c r="Z199" s="51">
        <f t="shared" si="397"/>
        <v>2713983.7643086887</v>
      </c>
      <c r="AA199" s="51">
        <f t="shared" si="397"/>
        <v>2762155.1770096575</v>
      </c>
      <c r="AB199" s="51">
        <f t="shared" si="397"/>
        <v>2809139.8581379354</v>
      </c>
      <c r="AC199" s="51">
        <f t="shared" si="397"/>
        <v>2857215.5715737594</v>
      </c>
      <c r="AD199" s="51">
        <f t="shared" si="397"/>
        <v>2961802.3905494208</v>
      </c>
      <c r="AE199" s="51">
        <f t="shared" si="397"/>
        <v>2978240.929096499</v>
      </c>
      <c r="AF199" s="51">
        <f t="shared" si="397"/>
        <v>3113713.533972783</v>
      </c>
      <c r="AG199" s="51">
        <f t="shared" si="397"/>
        <v>0</v>
      </c>
      <c r="AH199" s="51">
        <f t="shared" si="397"/>
        <v>72.217559962199999</v>
      </c>
      <c r="AI199" s="51">
        <f t="shared" si="397"/>
        <v>216096.04362189112</v>
      </c>
      <c r="AJ199" s="51">
        <f t="shared" si="397"/>
        <v>12519.751141299399</v>
      </c>
      <c r="AK199" s="51">
        <f t="shared" si="397"/>
        <v>14408.943848853</v>
      </c>
      <c r="AL199" s="51">
        <f t="shared" si="397"/>
        <v>15790.0898751901</v>
      </c>
      <c r="AM199" s="51">
        <f t="shared" si="397"/>
        <v>119.08453732390001</v>
      </c>
      <c r="AN199" s="51">
        <f t="shared" si="397"/>
        <v>55172.766126689981</v>
      </c>
      <c r="AO199" s="51">
        <f t="shared" si="397"/>
        <v>56690.982877121736</v>
      </c>
      <c r="AP199" s="51">
        <f t="shared" si="397"/>
        <v>51517.711708406336</v>
      </c>
      <c r="AQ199" s="51">
        <f t="shared" si="397"/>
        <v>48171.412700968664</v>
      </c>
      <c r="AR199" s="51">
        <f t="shared" si="397"/>
        <v>46984.681128278229</v>
      </c>
      <c r="AS199" s="51">
        <f t="shared" si="397"/>
        <v>48075.713435823287</v>
      </c>
      <c r="AT199" s="51">
        <f t="shared" si="397"/>
        <v>104586.81897566143</v>
      </c>
      <c r="AU199" s="51">
        <f t="shared" si="397"/>
        <v>16438.538547078551</v>
      </c>
      <c r="AV199" s="51">
        <f t="shared" si="397"/>
        <v>135472.60487628379</v>
      </c>
      <c r="AW199" s="51">
        <f t="shared" si="397"/>
        <v>1629.068071152059</v>
      </c>
      <c r="AX199" s="51">
        <f t="shared" si="397"/>
        <v>688.7201214891877</v>
      </c>
      <c r="AY199" s="51">
        <f t="shared" si="397"/>
        <v>190.37999285466171</v>
      </c>
      <c r="AZ199" s="51">
        <f t="shared" si="397"/>
        <v>55172.766126689981</v>
      </c>
      <c r="BA199" s="51">
        <f t="shared" si="397"/>
        <v>56690.982877121736</v>
      </c>
      <c r="BB199" s="51">
        <f t="shared" si="397"/>
        <v>51517.711708406336</v>
      </c>
      <c r="BC199" s="51">
        <f t="shared" si="397"/>
        <v>48171.412700968664</v>
      </c>
      <c r="BD199" s="51">
        <f t="shared" si="397"/>
        <v>46984.681128278229</v>
      </c>
      <c r="BE199" s="51">
        <f t="shared" si="397"/>
        <v>48075.713435823287</v>
      </c>
      <c r="BF199" s="51">
        <f t="shared" si="397"/>
        <v>104586.81897566143</v>
      </c>
      <c r="BG199" s="51">
        <f t="shared" si="397"/>
        <v>16438.538547078551</v>
      </c>
      <c r="BH199" s="51">
        <f t="shared" si="397"/>
        <v>135472.60487628379</v>
      </c>
      <c r="BI199" s="51">
        <f t="shared" si="397"/>
        <v>0</v>
      </c>
      <c r="BJ199"/>
      <c r="BK199" s="51">
        <f t="shared" si="397"/>
        <v>0</v>
      </c>
      <c r="BL199" s="51">
        <f t="shared" si="397"/>
        <v>0</v>
      </c>
      <c r="BM199" s="51">
        <f t="shared" si="397"/>
        <v>0</v>
      </c>
      <c r="BN199" s="51">
        <f t="shared" si="397"/>
        <v>0</v>
      </c>
      <c r="BO199" s="51">
        <f t="shared" si="397"/>
        <v>0</v>
      </c>
      <c r="BP199" s="51">
        <f t="shared" ref="BP199:DM199" si="398">(BP10+BP11+BP16+BP20+BP23+BP25+BP36+BP37+BP38+BP40+BP41)*$AI$216</f>
        <v>0</v>
      </c>
      <c r="BQ199" s="51">
        <f t="shared" si="398"/>
        <v>0</v>
      </c>
      <c r="BR199" s="51">
        <f t="shared" si="398"/>
        <v>0</v>
      </c>
      <c r="BS199" s="51">
        <f t="shared" si="398"/>
        <v>0</v>
      </c>
      <c r="BT199" s="51">
        <f t="shared" si="398"/>
        <v>0</v>
      </c>
      <c r="BU199" s="51">
        <f t="shared" si="398"/>
        <v>0</v>
      </c>
      <c r="BV199" s="51">
        <f t="shared" si="398"/>
        <v>0</v>
      </c>
      <c r="BW199" s="51">
        <f t="shared" si="398"/>
        <v>0</v>
      </c>
      <c r="BX199" s="51">
        <f t="shared" si="398"/>
        <v>0</v>
      </c>
      <c r="BY199" s="51">
        <f t="shared" si="398"/>
        <v>0</v>
      </c>
      <c r="BZ199" s="51">
        <f t="shared" si="398"/>
        <v>0</v>
      </c>
      <c r="CA199" s="51">
        <f t="shared" si="398"/>
        <v>0</v>
      </c>
      <c r="CB199" s="51">
        <f t="shared" si="398"/>
        <v>0</v>
      </c>
      <c r="CC199" s="51">
        <f t="shared" si="398"/>
        <v>0</v>
      </c>
      <c r="CD199" s="51">
        <f t="shared" si="398"/>
        <v>0</v>
      </c>
      <c r="CE199" s="51">
        <f t="shared" si="398"/>
        <v>0</v>
      </c>
      <c r="CF199" s="51">
        <f t="shared" si="398"/>
        <v>0</v>
      </c>
      <c r="CG199" s="51">
        <f t="shared" si="398"/>
        <v>0</v>
      </c>
      <c r="CH199" s="51">
        <f t="shared" si="398"/>
        <v>0</v>
      </c>
      <c r="CI199" s="51">
        <f t="shared" si="398"/>
        <v>0</v>
      </c>
      <c r="CJ199" s="51">
        <f t="shared" si="398"/>
        <v>0</v>
      </c>
      <c r="CK199" s="51">
        <f t="shared" si="398"/>
        <v>0</v>
      </c>
      <c r="CL199" s="51"/>
      <c r="CM199" s="51">
        <f t="shared" si="398"/>
        <v>1154.0630609778</v>
      </c>
      <c r="CN199" s="51">
        <f t="shared" si="398"/>
        <v>0</v>
      </c>
      <c r="CO199" s="51">
        <f t="shared" si="398"/>
        <v>0</v>
      </c>
      <c r="CP199" s="51">
        <f t="shared" si="398"/>
        <v>0</v>
      </c>
      <c r="CQ199" s="51">
        <f t="shared" si="398"/>
        <v>0</v>
      </c>
      <c r="CR199" s="51">
        <f t="shared" si="398"/>
        <v>0</v>
      </c>
      <c r="CS199" s="51">
        <f t="shared" si="398"/>
        <v>0</v>
      </c>
      <c r="CT199" s="51">
        <f t="shared" si="398"/>
        <v>0</v>
      </c>
      <c r="CU199" s="51">
        <f t="shared" si="398"/>
        <v>0</v>
      </c>
      <c r="CV199" s="51">
        <f t="shared" si="398"/>
        <v>0</v>
      </c>
      <c r="CW199" s="51">
        <f t="shared" si="398"/>
        <v>0</v>
      </c>
      <c r="CX199" s="51">
        <f t="shared" si="398"/>
        <v>0</v>
      </c>
      <c r="CY199" s="51">
        <f t="shared" si="398"/>
        <v>0</v>
      </c>
      <c r="CZ199" s="51">
        <f t="shared" si="398"/>
        <v>0</v>
      </c>
      <c r="DA199" s="51">
        <f t="shared" si="398"/>
        <v>0</v>
      </c>
      <c r="DB199" s="51">
        <f t="shared" si="398"/>
        <v>0</v>
      </c>
      <c r="DC199" s="51">
        <f t="shared" si="398"/>
        <v>0</v>
      </c>
      <c r="DD199" s="51">
        <f t="shared" si="398"/>
        <v>0</v>
      </c>
      <c r="DE199" s="51">
        <f t="shared" si="398"/>
        <v>0</v>
      </c>
      <c r="DF199" s="51">
        <f t="shared" si="398"/>
        <v>0</v>
      </c>
      <c r="DG199" s="51">
        <f t="shared" si="398"/>
        <v>0</v>
      </c>
      <c r="DH199" s="51">
        <f t="shared" si="398"/>
        <v>0</v>
      </c>
      <c r="DI199" s="51">
        <f t="shared" si="398"/>
        <v>0</v>
      </c>
      <c r="DJ199" s="51">
        <f t="shared" si="398"/>
        <v>0</v>
      </c>
      <c r="DK199" s="51">
        <f t="shared" si="398"/>
        <v>0</v>
      </c>
      <c r="DL199" s="51">
        <f t="shared" si="398"/>
        <v>0</v>
      </c>
      <c r="DM199" s="51">
        <f t="shared" si="398"/>
        <v>0</v>
      </c>
    </row>
    <row r="200" spans="1:212">
      <c r="A200" s="80"/>
      <c r="B200" s="15" t="s">
        <v>189</v>
      </c>
      <c r="C200" s="51">
        <f>(C42+C43+C44)*$AI$217</f>
        <v>989993.08422112779</v>
      </c>
      <c r="D200" s="51">
        <f t="shared" ref="D200:BO200" si="399">(D42+D43+D44)*$AI$217</f>
        <v>1047173.2147304339</v>
      </c>
      <c r="E200" s="51">
        <f t="shared" si="399"/>
        <v>965592.0920933889</v>
      </c>
      <c r="F200" s="51">
        <f t="shared" si="399"/>
        <v>965592.0920933889</v>
      </c>
      <c r="G200" s="51">
        <f t="shared" si="399"/>
        <v>986324.94879894436</v>
      </c>
      <c r="H200" s="51">
        <f t="shared" si="399"/>
        <v>986366.75383080693</v>
      </c>
      <c r="I200" s="51">
        <f t="shared" si="399"/>
        <v>986361.70359895902</v>
      </c>
      <c r="J200" s="51">
        <f t="shared" si="399"/>
        <v>986361.70359895902</v>
      </c>
      <c r="K200" s="51">
        <f t="shared" si="399"/>
        <v>986361.6303332689</v>
      </c>
      <c r="L200" s="51">
        <f t="shared" si="399"/>
        <v>990785.8996479843</v>
      </c>
      <c r="M200" s="51">
        <f t="shared" si="399"/>
        <v>995331.9138062807</v>
      </c>
      <c r="N200" s="51">
        <f t="shared" si="399"/>
        <v>999463.08661266987</v>
      </c>
      <c r="O200" s="51">
        <f t="shared" si="399"/>
        <v>1003325.9218123769</v>
      </c>
      <c r="P200" s="51">
        <f t="shared" si="399"/>
        <v>1007093.5937558174</v>
      </c>
      <c r="Q200" s="51">
        <f t="shared" si="399"/>
        <v>1010948.7548918161</v>
      </c>
      <c r="R200" s="51">
        <f t="shared" si="399"/>
        <v>1019335.5059358944</v>
      </c>
      <c r="S200" s="51">
        <f t="shared" si="399"/>
        <v>1020653.7019731494</v>
      </c>
      <c r="T200" s="51">
        <f t="shared" si="399"/>
        <v>1031517.1647069629</v>
      </c>
      <c r="U200" s="51">
        <f t="shared" si="399"/>
        <v>1031647.7986480313</v>
      </c>
      <c r="V200" s="51">
        <f t="shared" si="399"/>
        <v>1031703.0266801539</v>
      </c>
      <c r="W200" s="51">
        <f t="shared" si="399"/>
        <v>1031718.2931316962</v>
      </c>
      <c r="X200" s="51">
        <f t="shared" si="399"/>
        <v>1036142.5624464116</v>
      </c>
      <c r="Y200" s="51">
        <f t="shared" si="399"/>
        <v>1040688.5766047079</v>
      </c>
      <c r="Z200" s="51">
        <f t="shared" si="399"/>
        <v>1044819.7494110971</v>
      </c>
      <c r="AA200" s="51">
        <f t="shared" si="399"/>
        <v>1048682.5846108042</v>
      </c>
      <c r="AB200" s="51">
        <f t="shared" si="399"/>
        <v>1052450.2565542446</v>
      </c>
      <c r="AC200" s="51">
        <f t="shared" si="399"/>
        <v>1056305.4176902433</v>
      </c>
      <c r="AD200" s="51">
        <f t="shared" si="399"/>
        <v>1064692.1687343216</v>
      </c>
      <c r="AE200" s="51">
        <f t="shared" si="399"/>
        <v>1066010.3647715766</v>
      </c>
      <c r="AF200" s="51">
        <f t="shared" si="399"/>
        <v>1076873.8275053902</v>
      </c>
      <c r="AG200" s="51">
        <f t="shared" si="399"/>
        <v>0</v>
      </c>
      <c r="AH200" s="51">
        <f t="shared" si="399"/>
        <v>0</v>
      </c>
      <c r="AI200" s="51">
        <f t="shared" si="399"/>
        <v>20732.856705555598</v>
      </c>
      <c r="AJ200" s="51">
        <f t="shared" si="399"/>
        <v>41.805031862599996</v>
      </c>
      <c r="AK200" s="51">
        <f t="shared" si="399"/>
        <v>-5.0502318479000001</v>
      </c>
      <c r="AL200" s="51">
        <f t="shared" si="399"/>
        <v>0</v>
      </c>
      <c r="AM200" s="51">
        <f t="shared" si="399"/>
        <v>-7.3265690199999997E-2</v>
      </c>
      <c r="AN200" s="51">
        <f t="shared" si="399"/>
        <v>4424.2693147153559</v>
      </c>
      <c r="AO200" s="51">
        <f t="shared" si="399"/>
        <v>4546.0141582963033</v>
      </c>
      <c r="AP200" s="51">
        <f t="shared" si="399"/>
        <v>4131.1728063892233</v>
      </c>
      <c r="AQ200" s="51">
        <f t="shared" si="399"/>
        <v>3862.8351997070922</v>
      </c>
      <c r="AR200" s="51">
        <f t="shared" si="399"/>
        <v>3767.6719434403699</v>
      </c>
      <c r="AS200" s="51">
        <f t="shared" si="399"/>
        <v>3855.1611359987173</v>
      </c>
      <c r="AT200" s="51">
        <f t="shared" si="399"/>
        <v>8386.7510440783644</v>
      </c>
      <c r="AU200" s="51">
        <f t="shared" si="399"/>
        <v>1318.1960372551007</v>
      </c>
      <c r="AV200" s="51">
        <f t="shared" si="399"/>
        <v>10863.462733813425</v>
      </c>
      <c r="AW200" s="51">
        <f t="shared" si="399"/>
        <v>130.63394106850785</v>
      </c>
      <c r="AX200" s="51">
        <f t="shared" si="399"/>
        <v>55.22803212249331</v>
      </c>
      <c r="AY200" s="51">
        <f t="shared" si="399"/>
        <v>15.266451542206562</v>
      </c>
      <c r="AZ200" s="51">
        <f t="shared" si="399"/>
        <v>4424.2693147153559</v>
      </c>
      <c r="BA200" s="51">
        <f t="shared" si="399"/>
        <v>4546.0141582963033</v>
      </c>
      <c r="BB200" s="51">
        <f t="shared" si="399"/>
        <v>4131.1728063892233</v>
      </c>
      <c r="BC200" s="51">
        <f t="shared" si="399"/>
        <v>3862.8351997070922</v>
      </c>
      <c r="BD200" s="51">
        <f t="shared" si="399"/>
        <v>3767.6719434403699</v>
      </c>
      <c r="BE200" s="51">
        <f t="shared" si="399"/>
        <v>3855.1611359987173</v>
      </c>
      <c r="BF200" s="51">
        <f t="shared" si="399"/>
        <v>8386.7510440783644</v>
      </c>
      <c r="BG200" s="51">
        <f t="shared" si="399"/>
        <v>1318.1960372551007</v>
      </c>
      <c r="BH200" s="51">
        <f t="shared" si="399"/>
        <v>10863.462733813425</v>
      </c>
      <c r="BI200" s="51">
        <f t="shared" si="399"/>
        <v>0</v>
      </c>
      <c r="BJ200"/>
      <c r="BK200" s="51">
        <f t="shared" si="399"/>
        <v>0</v>
      </c>
      <c r="BL200" s="51">
        <f t="shared" si="399"/>
        <v>0</v>
      </c>
      <c r="BM200" s="51">
        <f t="shared" si="399"/>
        <v>0</v>
      </c>
      <c r="BN200" s="51">
        <f t="shared" si="399"/>
        <v>0</v>
      </c>
      <c r="BO200" s="51">
        <f t="shared" si="399"/>
        <v>0</v>
      </c>
      <c r="BP200" s="51">
        <f t="shared" ref="BP200:DM200" si="400">(BP42+BP43+BP44)*$AI$217</f>
        <v>0</v>
      </c>
      <c r="BQ200" s="51">
        <f t="shared" si="400"/>
        <v>0</v>
      </c>
      <c r="BR200" s="51">
        <f t="shared" si="400"/>
        <v>0</v>
      </c>
      <c r="BS200" s="51">
        <f t="shared" si="400"/>
        <v>0</v>
      </c>
      <c r="BT200" s="51">
        <f t="shared" si="400"/>
        <v>0</v>
      </c>
      <c r="BU200" s="51">
        <f t="shared" si="400"/>
        <v>0</v>
      </c>
      <c r="BV200" s="51">
        <f t="shared" si="400"/>
        <v>0</v>
      </c>
      <c r="BW200" s="51">
        <f t="shared" si="400"/>
        <v>0</v>
      </c>
      <c r="BX200" s="51">
        <f t="shared" si="400"/>
        <v>0</v>
      </c>
      <c r="BY200" s="51">
        <f t="shared" si="400"/>
        <v>0</v>
      </c>
      <c r="BZ200" s="51">
        <f t="shared" si="400"/>
        <v>0</v>
      </c>
      <c r="CA200" s="51">
        <f t="shared" si="400"/>
        <v>0</v>
      </c>
      <c r="CB200" s="51">
        <f t="shared" si="400"/>
        <v>0</v>
      </c>
      <c r="CC200" s="51">
        <f t="shared" si="400"/>
        <v>0</v>
      </c>
      <c r="CD200" s="51">
        <f t="shared" si="400"/>
        <v>0</v>
      </c>
      <c r="CE200" s="51">
        <f t="shared" si="400"/>
        <v>0</v>
      </c>
      <c r="CF200" s="51">
        <f t="shared" si="400"/>
        <v>0</v>
      </c>
      <c r="CG200" s="51">
        <f t="shared" si="400"/>
        <v>0</v>
      </c>
      <c r="CH200" s="51">
        <f t="shared" si="400"/>
        <v>0</v>
      </c>
      <c r="CI200" s="51">
        <f t="shared" si="400"/>
        <v>0</v>
      </c>
      <c r="CJ200" s="51">
        <f t="shared" si="400"/>
        <v>0</v>
      </c>
      <c r="CK200" s="51">
        <f t="shared" si="400"/>
        <v>0</v>
      </c>
      <c r="CL200" s="51"/>
      <c r="CM200" s="51">
        <f t="shared" si="400"/>
        <v>0</v>
      </c>
      <c r="CN200" s="51">
        <f t="shared" si="400"/>
        <v>0</v>
      </c>
      <c r="CO200" s="51">
        <f t="shared" si="400"/>
        <v>0</v>
      </c>
      <c r="CP200" s="51">
        <f t="shared" si="400"/>
        <v>0</v>
      </c>
      <c r="CQ200" s="51">
        <f t="shared" si="400"/>
        <v>0</v>
      </c>
      <c r="CR200" s="51">
        <f t="shared" si="400"/>
        <v>0</v>
      </c>
      <c r="CS200" s="51">
        <f t="shared" si="400"/>
        <v>0</v>
      </c>
      <c r="CT200" s="51">
        <f t="shared" si="400"/>
        <v>0</v>
      </c>
      <c r="CU200" s="51">
        <f t="shared" si="400"/>
        <v>0</v>
      </c>
      <c r="CV200" s="51">
        <f t="shared" si="400"/>
        <v>0</v>
      </c>
      <c r="CW200" s="51">
        <f t="shared" si="400"/>
        <v>0</v>
      </c>
      <c r="CX200" s="51">
        <f t="shared" si="400"/>
        <v>0</v>
      </c>
      <c r="CY200" s="51">
        <f t="shared" si="400"/>
        <v>0</v>
      </c>
      <c r="CZ200" s="51">
        <f t="shared" si="400"/>
        <v>0</v>
      </c>
      <c r="DA200" s="51">
        <f t="shared" si="400"/>
        <v>0</v>
      </c>
      <c r="DB200" s="51">
        <f t="shared" si="400"/>
        <v>0</v>
      </c>
      <c r="DC200" s="51">
        <f t="shared" si="400"/>
        <v>0</v>
      </c>
      <c r="DD200" s="51">
        <f t="shared" si="400"/>
        <v>0</v>
      </c>
      <c r="DE200" s="51">
        <f t="shared" si="400"/>
        <v>0</v>
      </c>
      <c r="DF200" s="51">
        <f t="shared" si="400"/>
        <v>0</v>
      </c>
      <c r="DG200" s="51">
        <f t="shared" si="400"/>
        <v>0</v>
      </c>
      <c r="DH200" s="51">
        <f t="shared" si="400"/>
        <v>0</v>
      </c>
      <c r="DI200" s="51">
        <f t="shared" si="400"/>
        <v>0</v>
      </c>
      <c r="DJ200" s="51">
        <f t="shared" si="400"/>
        <v>0</v>
      </c>
      <c r="DK200" s="51">
        <f t="shared" si="400"/>
        <v>0</v>
      </c>
      <c r="DL200" s="51">
        <f t="shared" si="400"/>
        <v>0</v>
      </c>
      <c r="DM200" s="51">
        <f t="shared" si="400"/>
        <v>0</v>
      </c>
    </row>
    <row r="201" spans="1:212" s="25" customFormat="1">
      <c r="B201" s="2" t="s">
        <v>9</v>
      </c>
      <c r="C201" s="98">
        <f>(C46-C44-C43-C42-C41-C40-C38-C37-C36-C25-C23-C20-C16-C11-C10-C15-C8)*$AI$211</f>
        <v>7585907.5450712312</v>
      </c>
      <c r="D201" s="98">
        <f t="shared" ref="D201:BO201" si="401">(D46-D44-D43-D42-D41-D40-D38-D37-D36-D25-D23-D20-D16-D11-D10-D15-D8)*$AI$211</f>
        <v>9677297.0022700578</v>
      </c>
      <c r="E201" s="98">
        <f t="shared" si="401"/>
        <v>6701384.7544387188</v>
      </c>
      <c r="F201" s="98">
        <f t="shared" si="401"/>
        <v>7101912.9339808952</v>
      </c>
      <c r="G201" s="98">
        <f t="shared" si="401"/>
        <v>6966847.6346458001</v>
      </c>
      <c r="H201" s="98">
        <f t="shared" si="401"/>
        <v>7473364.8733953573</v>
      </c>
      <c r="I201" s="98">
        <f t="shared" si="401"/>
        <v>7467892.7512595188</v>
      </c>
      <c r="J201" s="98">
        <f t="shared" si="401"/>
        <v>7457680.5248951465</v>
      </c>
      <c r="K201" s="98">
        <f t="shared" si="401"/>
        <v>7458314.5456852112</v>
      </c>
      <c r="L201" s="98">
        <f t="shared" si="401"/>
        <v>7619753.7860845719</v>
      </c>
      <c r="M201" s="98">
        <f t="shared" si="401"/>
        <v>7785635.4312455244</v>
      </c>
      <c r="N201" s="98">
        <f t="shared" si="401"/>
        <v>7936379.7355318228</v>
      </c>
      <c r="O201" s="98">
        <f t="shared" si="401"/>
        <v>8077332.5428924551</v>
      </c>
      <c r="P201" s="98">
        <f t="shared" si="401"/>
        <v>8214812.8935121465</v>
      </c>
      <c r="Q201" s="98">
        <f t="shared" si="401"/>
        <v>8355485.6783588389</v>
      </c>
      <c r="R201" s="98">
        <f t="shared" si="401"/>
        <v>8661513.7751275543</v>
      </c>
      <c r="S201" s="98">
        <f t="shared" si="401"/>
        <v>8709614.0492777079</v>
      </c>
      <c r="T201" s="98">
        <f t="shared" si="401"/>
        <v>9106016.0418102182</v>
      </c>
      <c r="U201" s="98">
        <f t="shared" si="401"/>
        <v>9110782.8050238229</v>
      </c>
      <c r="V201" s="98">
        <f t="shared" si="401"/>
        <v>9112798.0466197543</v>
      </c>
      <c r="W201" s="98">
        <f t="shared" si="401"/>
        <v>9113355.1113382988</v>
      </c>
      <c r="X201" s="98">
        <f t="shared" si="401"/>
        <v>9274794.3517376613</v>
      </c>
      <c r="Y201" s="98">
        <f t="shared" si="401"/>
        <v>9440675.9968986157</v>
      </c>
      <c r="Z201" s="98">
        <f t="shared" si="401"/>
        <v>9591420.3011849113</v>
      </c>
      <c r="AA201" s="98">
        <f t="shared" si="401"/>
        <v>9732373.1085455418</v>
      </c>
      <c r="AB201" s="98">
        <f t="shared" si="401"/>
        <v>9869853.4591652341</v>
      </c>
      <c r="AC201" s="98">
        <f t="shared" si="401"/>
        <v>10010526.244011926</v>
      </c>
      <c r="AD201" s="98">
        <f t="shared" si="401"/>
        <v>10316554.340780644</v>
      </c>
      <c r="AE201" s="98">
        <f t="shared" si="401"/>
        <v>10364654.614930796</v>
      </c>
      <c r="AF201" s="98">
        <f t="shared" si="401"/>
        <v>10761056.607463306</v>
      </c>
      <c r="AG201" s="98">
        <f t="shared" si="401"/>
        <v>0</v>
      </c>
      <c r="AH201" s="98">
        <f t="shared" si="401"/>
        <v>401467.82127514499</v>
      </c>
      <c r="AI201" s="98">
        <f t="shared" si="401"/>
        <v>-135065.299335096</v>
      </c>
      <c r="AJ201" s="98">
        <f t="shared" si="401"/>
        <v>509863.97317532467</v>
      </c>
      <c r="AK201" s="98">
        <f t="shared" si="401"/>
        <v>-5472.1221358386993</v>
      </c>
      <c r="AL201" s="98">
        <f t="shared" si="401"/>
        <v>-10212.2263643715</v>
      </c>
      <c r="AM201" s="98">
        <f t="shared" si="401"/>
        <v>634.02079006439999</v>
      </c>
      <c r="AN201" s="98">
        <f t="shared" si="401"/>
        <v>162152.15246574592</v>
      </c>
      <c r="AO201" s="98">
        <f t="shared" si="401"/>
        <v>166614.17478717101</v>
      </c>
      <c r="AP201" s="98">
        <f t="shared" si="401"/>
        <v>151409.9877545693</v>
      </c>
      <c r="AQ201" s="98">
        <f t="shared" si="401"/>
        <v>141575.25179799163</v>
      </c>
      <c r="AR201" s="98">
        <f t="shared" si="401"/>
        <v>138087.460765928</v>
      </c>
      <c r="AS201" s="98">
        <f t="shared" si="401"/>
        <v>141293.99271090722</v>
      </c>
      <c r="AT201" s="98">
        <f t="shared" si="401"/>
        <v>307379.50998336589</v>
      </c>
      <c r="AU201" s="98">
        <f t="shared" si="401"/>
        <v>48312.68388246456</v>
      </c>
      <c r="AV201" s="98">
        <f t="shared" si="401"/>
        <v>398152.49484481133</v>
      </c>
      <c r="AW201" s="98">
        <f t="shared" si="401"/>
        <v>4787.8131330946717</v>
      </c>
      <c r="AX201" s="98">
        <f t="shared" si="401"/>
        <v>2024.1408576380495</v>
      </c>
      <c r="AY201" s="98">
        <f t="shared" si="401"/>
        <v>559.5247038531752</v>
      </c>
      <c r="AZ201" s="98">
        <f t="shared" si="401"/>
        <v>162152.15246574592</v>
      </c>
      <c r="BA201" s="98">
        <f t="shared" si="401"/>
        <v>166614.17478717101</v>
      </c>
      <c r="BB201" s="98">
        <f t="shared" si="401"/>
        <v>151409.9877545693</v>
      </c>
      <c r="BC201" s="98">
        <f t="shared" si="401"/>
        <v>141575.25179799163</v>
      </c>
      <c r="BD201" s="98">
        <f t="shared" si="401"/>
        <v>138087.460765928</v>
      </c>
      <c r="BE201" s="98">
        <f t="shared" si="401"/>
        <v>141293.99271090722</v>
      </c>
      <c r="BF201" s="98">
        <f t="shared" si="401"/>
        <v>307379.50998336589</v>
      </c>
      <c r="BG201" s="98">
        <f t="shared" si="401"/>
        <v>48312.68388246456</v>
      </c>
      <c r="BH201" s="98">
        <f t="shared" si="401"/>
        <v>398152.49484481133</v>
      </c>
      <c r="BI201" s="98">
        <f t="shared" si="401"/>
        <v>0</v>
      </c>
      <c r="BJ201"/>
      <c r="BK201" s="98">
        <f t="shared" si="401"/>
        <v>0</v>
      </c>
      <c r="BL201" s="98">
        <f t="shared" si="401"/>
        <v>0</v>
      </c>
      <c r="BM201" s="98">
        <f t="shared" si="401"/>
        <v>-3346.7344257668997</v>
      </c>
      <c r="BN201" s="98">
        <f t="shared" si="401"/>
        <v>0</v>
      </c>
      <c r="BO201" s="98">
        <f t="shared" si="401"/>
        <v>0</v>
      </c>
      <c r="BP201" s="98">
        <f t="shared" ref="BP201:DM201" si="402">(BP46-BP44-BP43-BP42-BP41-BP40-BP38-BP37-BP36-BP25-BP23-BP20-BP16-BP11-BP10-BP15-BP8)*$AI$211</f>
        <v>0</v>
      </c>
      <c r="BQ201" s="98">
        <f t="shared" si="402"/>
        <v>-712.91206638340225</v>
      </c>
      <c r="BR201" s="98">
        <f t="shared" si="402"/>
        <v>-732.5296262186813</v>
      </c>
      <c r="BS201" s="98">
        <f t="shared" si="402"/>
        <v>-665.68346827217135</v>
      </c>
      <c r="BT201" s="98">
        <f t="shared" si="402"/>
        <v>-622.44443735878247</v>
      </c>
      <c r="BU201" s="98">
        <f t="shared" si="402"/>
        <v>-607.1101462379338</v>
      </c>
      <c r="BV201" s="98">
        <f t="shared" si="402"/>
        <v>-621.20786421489652</v>
      </c>
      <c r="BW201" s="98">
        <f t="shared" si="402"/>
        <v>-1351.4132146500522</v>
      </c>
      <c r="BX201" s="98">
        <f t="shared" si="402"/>
        <v>-212.409732312692</v>
      </c>
      <c r="BY201" s="98">
        <f t="shared" si="402"/>
        <v>-1750.5023122988352</v>
      </c>
      <c r="BZ201" s="98">
        <f t="shared" si="402"/>
        <v>-21.049919487767269</v>
      </c>
      <c r="CA201" s="98">
        <f t="shared" si="402"/>
        <v>-8.8992617089967414</v>
      </c>
      <c r="CB201" s="98">
        <f t="shared" si="402"/>
        <v>-2.4599853085563761</v>
      </c>
      <c r="CC201" s="98">
        <f t="shared" si="402"/>
        <v>-712.91206638340225</v>
      </c>
      <c r="CD201" s="98">
        <f t="shared" si="402"/>
        <v>-732.5296262186813</v>
      </c>
      <c r="CE201" s="98">
        <f t="shared" si="402"/>
        <v>-665.68346827217135</v>
      </c>
      <c r="CF201" s="98">
        <f t="shared" si="402"/>
        <v>-622.44443735878247</v>
      </c>
      <c r="CG201" s="98">
        <f t="shared" si="402"/>
        <v>-607.1101462379338</v>
      </c>
      <c r="CH201" s="98">
        <f t="shared" si="402"/>
        <v>-621.20786421489652</v>
      </c>
      <c r="CI201" s="98">
        <f t="shared" si="402"/>
        <v>-1351.4132146500522</v>
      </c>
      <c r="CJ201" s="98">
        <f t="shared" si="402"/>
        <v>-212.409732312692</v>
      </c>
      <c r="CK201" s="98">
        <f t="shared" si="402"/>
        <v>-1750.5023122988352</v>
      </c>
      <c r="CL201" s="98"/>
      <c r="CM201" s="98">
        <f t="shared" si="402"/>
        <v>-939.6417329681999</v>
      </c>
      <c r="CN201" s="98">
        <f t="shared" si="402"/>
        <v>0</v>
      </c>
      <c r="CO201" s="98">
        <f t="shared" si="402"/>
        <v>0</v>
      </c>
      <c r="CP201" s="98">
        <f t="shared" si="402"/>
        <v>0</v>
      </c>
      <c r="CQ201" s="98">
        <f t="shared" si="402"/>
        <v>0</v>
      </c>
      <c r="CR201" s="98">
        <f t="shared" si="402"/>
        <v>0</v>
      </c>
      <c r="CS201" s="98">
        <f t="shared" si="402"/>
        <v>0</v>
      </c>
      <c r="CT201" s="98">
        <f t="shared" si="402"/>
        <v>0</v>
      </c>
      <c r="CU201" s="98">
        <f t="shared" si="402"/>
        <v>0</v>
      </c>
      <c r="CV201" s="98">
        <f t="shared" si="402"/>
        <v>0</v>
      </c>
      <c r="CW201" s="98">
        <f t="shared" si="402"/>
        <v>0</v>
      </c>
      <c r="CX201" s="98">
        <f t="shared" si="402"/>
        <v>0</v>
      </c>
      <c r="CY201" s="98">
        <f t="shared" si="402"/>
        <v>0</v>
      </c>
      <c r="CZ201" s="98">
        <f t="shared" si="402"/>
        <v>0</v>
      </c>
      <c r="DA201" s="98">
        <f t="shared" si="402"/>
        <v>0</v>
      </c>
      <c r="DB201" s="98">
        <f t="shared" si="402"/>
        <v>0</v>
      </c>
      <c r="DC201" s="98">
        <f t="shared" si="402"/>
        <v>0</v>
      </c>
      <c r="DD201" s="98">
        <f t="shared" si="402"/>
        <v>0</v>
      </c>
      <c r="DE201" s="98">
        <f t="shared" si="402"/>
        <v>0</v>
      </c>
      <c r="DF201" s="98">
        <f t="shared" si="402"/>
        <v>0</v>
      </c>
      <c r="DG201" s="98">
        <f t="shared" si="402"/>
        <v>0</v>
      </c>
      <c r="DH201" s="98">
        <f t="shared" si="402"/>
        <v>0</v>
      </c>
      <c r="DI201" s="98">
        <f t="shared" si="402"/>
        <v>0</v>
      </c>
      <c r="DJ201" s="98">
        <f t="shared" si="402"/>
        <v>0</v>
      </c>
      <c r="DK201" s="98">
        <f t="shared" si="402"/>
        <v>0</v>
      </c>
      <c r="DL201" s="98">
        <f t="shared" si="402"/>
        <v>0</v>
      </c>
      <c r="DM201" s="98">
        <f t="shared" si="402"/>
        <v>0</v>
      </c>
      <c r="DN201" s="15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</row>
    <row r="202" spans="1:212" s="25" customFormat="1">
      <c r="B202" s="2" t="s">
        <v>190</v>
      </c>
      <c r="C202" s="98">
        <f>(C51+C54+C59+C60+C61+C62+C64+C66+C74+C75+C76+C77)*$AI$215</f>
        <v>420136.52984759427</v>
      </c>
      <c r="D202" s="98">
        <f t="shared" ref="D202:BO202" si="403">(D51+D54+D59+D60+D61+D62+D64+D66+D74+D75+D76+D77)*$AI$215</f>
        <v>420136.52984759427</v>
      </c>
      <c r="E202" s="98">
        <f t="shared" si="403"/>
        <v>420136.52984759427</v>
      </c>
      <c r="F202" s="98">
        <f t="shared" si="403"/>
        <v>420136.52984759427</v>
      </c>
      <c r="G202" s="98">
        <f t="shared" si="403"/>
        <v>420136.52984759427</v>
      </c>
      <c r="H202" s="98">
        <f t="shared" si="403"/>
        <v>420136.52984759427</v>
      </c>
      <c r="I202" s="98">
        <f t="shared" si="403"/>
        <v>420136.52984759427</v>
      </c>
      <c r="J202" s="98">
        <f t="shared" si="403"/>
        <v>420136.52984759427</v>
      </c>
      <c r="K202" s="98">
        <f t="shared" si="403"/>
        <v>420136.52984759427</v>
      </c>
      <c r="L202" s="98">
        <f t="shared" si="403"/>
        <v>420136.52984759427</v>
      </c>
      <c r="M202" s="98">
        <f t="shared" si="403"/>
        <v>420136.52984759427</v>
      </c>
      <c r="N202" s="98">
        <f t="shared" si="403"/>
        <v>420136.52984759427</v>
      </c>
      <c r="O202" s="98">
        <f t="shared" si="403"/>
        <v>420136.52984759427</v>
      </c>
      <c r="P202" s="98">
        <f t="shared" si="403"/>
        <v>420136.52984759427</v>
      </c>
      <c r="Q202" s="98">
        <f t="shared" si="403"/>
        <v>420136.52984759427</v>
      </c>
      <c r="R202" s="98">
        <f t="shared" si="403"/>
        <v>420136.52984759427</v>
      </c>
      <c r="S202" s="98">
        <f t="shared" si="403"/>
        <v>420136.52984759427</v>
      </c>
      <c r="T202" s="98">
        <f t="shared" si="403"/>
        <v>420136.52984759427</v>
      </c>
      <c r="U202" s="98">
        <f t="shared" si="403"/>
        <v>420136.52984759427</v>
      </c>
      <c r="V202" s="98">
        <f t="shared" si="403"/>
        <v>420136.52984759427</v>
      </c>
      <c r="W202" s="98">
        <f t="shared" si="403"/>
        <v>420136.52984759427</v>
      </c>
      <c r="X202" s="98">
        <f t="shared" si="403"/>
        <v>420136.52984759427</v>
      </c>
      <c r="Y202" s="98">
        <f t="shared" si="403"/>
        <v>420136.52984759427</v>
      </c>
      <c r="Z202" s="98">
        <f t="shared" si="403"/>
        <v>420136.52984759427</v>
      </c>
      <c r="AA202" s="98">
        <f t="shared" si="403"/>
        <v>420136.52984759427</v>
      </c>
      <c r="AB202" s="98">
        <f t="shared" si="403"/>
        <v>420136.52984759427</v>
      </c>
      <c r="AC202" s="98">
        <f t="shared" si="403"/>
        <v>420136.52984759427</v>
      </c>
      <c r="AD202" s="98">
        <f t="shared" si="403"/>
        <v>420136.52984759427</v>
      </c>
      <c r="AE202" s="98">
        <f t="shared" si="403"/>
        <v>420136.52984759427</v>
      </c>
      <c r="AF202" s="98">
        <f t="shared" si="403"/>
        <v>420136.52984759427</v>
      </c>
      <c r="AG202" s="98">
        <f t="shared" si="403"/>
        <v>0</v>
      </c>
      <c r="AH202" s="98">
        <f t="shared" si="403"/>
        <v>0</v>
      </c>
      <c r="AI202" s="98">
        <f t="shared" si="403"/>
        <v>0</v>
      </c>
      <c r="AJ202" s="98">
        <f t="shared" si="403"/>
        <v>0</v>
      </c>
      <c r="AK202" s="98">
        <f t="shared" si="403"/>
        <v>0</v>
      </c>
      <c r="AL202" s="98">
        <f t="shared" si="403"/>
        <v>0</v>
      </c>
      <c r="AM202" s="98">
        <f t="shared" si="403"/>
        <v>0</v>
      </c>
      <c r="AN202" s="98">
        <f t="shared" si="403"/>
        <v>0</v>
      </c>
      <c r="AO202" s="98">
        <f t="shared" si="403"/>
        <v>0</v>
      </c>
      <c r="AP202" s="98">
        <f t="shared" si="403"/>
        <v>0</v>
      </c>
      <c r="AQ202" s="98">
        <f t="shared" si="403"/>
        <v>0</v>
      </c>
      <c r="AR202" s="98">
        <f t="shared" si="403"/>
        <v>0</v>
      </c>
      <c r="AS202" s="98">
        <f t="shared" si="403"/>
        <v>0</v>
      </c>
      <c r="AT202" s="98">
        <f t="shared" si="403"/>
        <v>0</v>
      </c>
      <c r="AU202" s="98">
        <f t="shared" si="403"/>
        <v>0</v>
      </c>
      <c r="AV202" s="98">
        <f t="shared" si="403"/>
        <v>0</v>
      </c>
      <c r="AW202" s="98">
        <f t="shared" si="403"/>
        <v>0</v>
      </c>
      <c r="AX202" s="98">
        <f t="shared" si="403"/>
        <v>0</v>
      </c>
      <c r="AY202" s="98">
        <f t="shared" si="403"/>
        <v>0</v>
      </c>
      <c r="AZ202" s="98">
        <f t="shared" si="403"/>
        <v>0</v>
      </c>
      <c r="BA202" s="98">
        <f t="shared" si="403"/>
        <v>0</v>
      </c>
      <c r="BB202" s="98">
        <f t="shared" si="403"/>
        <v>0</v>
      </c>
      <c r="BC202" s="98">
        <f t="shared" si="403"/>
        <v>0</v>
      </c>
      <c r="BD202" s="98">
        <f t="shared" si="403"/>
        <v>0</v>
      </c>
      <c r="BE202" s="98">
        <f t="shared" si="403"/>
        <v>0</v>
      </c>
      <c r="BF202" s="98">
        <f t="shared" si="403"/>
        <v>0</v>
      </c>
      <c r="BG202" s="98">
        <f t="shared" si="403"/>
        <v>0</v>
      </c>
      <c r="BH202" s="98">
        <f t="shared" si="403"/>
        <v>0</v>
      </c>
      <c r="BI202" s="98">
        <f t="shared" si="403"/>
        <v>0</v>
      </c>
      <c r="BJ202"/>
      <c r="BK202" s="98">
        <f t="shared" si="403"/>
        <v>0</v>
      </c>
      <c r="BL202" s="98">
        <f t="shared" si="403"/>
        <v>0</v>
      </c>
      <c r="BM202" s="98">
        <f t="shared" si="403"/>
        <v>0</v>
      </c>
      <c r="BN202" s="98">
        <f t="shared" si="403"/>
        <v>0</v>
      </c>
      <c r="BO202" s="98">
        <f t="shared" si="403"/>
        <v>0</v>
      </c>
      <c r="BP202" s="98">
        <f t="shared" ref="BP202:DM202" si="404">(BP51+BP54+BP59+BP60+BP61+BP62+BP64+BP66+BP74+BP75+BP76+BP77)*$AI$215</f>
        <v>0</v>
      </c>
      <c r="BQ202" s="98">
        <f t="shared" si="404"/>
        <v>0</v>
      </c>
      <c r="BR202" s="98">
        <f t="shared" si="404"/>
        <v>0</v>
      </c>
      <c r="BS202" s="98">
        <f t="shared" si="404"/>
        <v>0</v>
      </c>
      <c r="BT202" s="98">
        <f t="shared" si="404"/>
        <v>0</v>
      </c>
      <c r="BU202" s="98">
        <f t="shared" si="404"/>
        <v>0</v>
      </c>
      <c r="BV202" s="98">
        <f t="shared" si="404"/>
        <v>0</v>
      </c>
      <c r="BW202" s="98">
        <f t="shared" si="404"/>
        <v>0</v>
      </c>
      <c r="BX202" s="98">
        <f t="shared" si="404"/>
        <v>0</v>
      </c>
      <c r="BY202" s="98">
        <f t="shared" si="404"/>
        <v>0</v>
      </c>
      <c r="BZ202" s="98">
        <f t="shared" si="404"/>
        <v>0</v>
      </c>
      <c r="CA202" s="98">
        <f t="shared" si="404"/>
        <v>0</v>
      </c>
      <c r="CB202" s="98">
        <f t="shared" si="404"/>
        <v>0</v>
      </c>
      <c r="CC202" s="98">
        <f t="shared" si="404"/>
        <v>0</v>
      </c>
      <c r="CD202" s="98">
        <f t="shared" si="404"/>
        <v>0</v>
      </c>
      <c r="CE202" s="98">
        <f t="shared" si="404"/>
        <v>0</v>
      </c>
      <c r="CF202" s="98">
        <f t="shared" si="404"/>
        <v>0</v>
      </c>
      <c r="CG202" s="98">
        <f t="shared" si="404"/>
        <v>0</v>
      </c>
      <c r="CH202" s="98">
        <f t="shared" si="404"/>
        <v>0</v>
      </c>
      <c r="CI202" s="98">
        <f t="shared" si="404"/>
        <v>0</v>
      </c>
      <c r="CJ202" s="98">
        <f t="shared" si="404"/>
        <v>0</v>
      </c>
      <c r="CK202" s="98">
        <f t="shared" si="404"/>
        <v>0</v>
      </c>
      <c r="CL202"/>
      <c r="CM202" s="98">
        <f t="shared" si="404"/>
        <v>0</v>
      </c>
      <c r="CN202" s="98">
        <f t="shared" si="404"/>
        <v>0</v>
      </c>
      <c r="CO202" s="98">
        <f t="shared" si="404"/>
        <v>0</v>
      </c>
      <c r="CP202" s="98">
        <f t="shared" si="404"/>
        <v>0</v>
      </c>
      <c r="CQ202" s="98">
        <f t="shared" si="404"/>
        <v>0</v>
      </c>
      <c r="CR202" s="98">
        <f t="shared" si="404"/>
        <v>0</v>
      </c>
      <c r="CS202" s="98">
        <f t="shared" si="404"/>
        <v>0</v>
      </c>
      <c r="CT202" s="98">
        <f t="shared" si="404"/>
        <v>0</v>
      </c>
      <c r="CU202" s="98">
        <f t="shared" si="404"/>
        <v>0</v>
      </c>
      <c r="CV202" s="98">
        <f t="shared" si="404"/>
        <v>0</v>
      </c>
      <c r="CW202" s="98">
        <f t="shared" si="404"/>
        <v>0</v>
      </c>
      <c r="CX202" s="98">
        <f t="shared" si="404"/>
        <v>0</v>
      </c>
      <c r="CY202" s="98">
        <f t="shared" si="404"/>
        <v>0</v>
      </c>
      <c r="CZ202" s="98">
        <f t="shared" si="404"/>
        <v>0</v>
      </c>
      <c r="DA202" s="98">
        <f t="shared" si="404"/>
        <v>0</v>
      </c>
      <c r="DB202" s="98">
        <f t="shared" si="404"/>
        <v>0</v>
      </c>
      <c r="DC202" s="98">
        <f t="shared" si="404"/>
        <v>0</v>
      </c>
      <c r="DD202" s="98">
        <f t="shared" si="404"/>
        <v>0</v>
      </c>
      <c r="DE202" s="98">
        <f t="shared" si="404"/>
        <v>0</v>
      </c>
      <c r="DF202" s="98">
        <f t="shared" si="404"/>
        <v>0</v>
      </c>
      <c r="DG202" s="98">
        <f t="shared" si="404"/>
        <v>0</v>
      </c>
      <c r="DH202" s="98">
        <f t="shared" si="404"/>
        <v>0</v>
      </c>
      <c r="DI202" s="98">
        <f t="shared" si="404"/>
        <v>0</v>
      </c>
      <c r="DJ202" s="98">
        <f t="shared" si="404"/>
        <v>0</v>
      </c>
      <c r="DK202" s="98">
        <f t="shared" si="404"/>
        <v>0</v>
      </c>
      <c r="DL202" s="98">
        <f t="shared" si="404"/>
        <v>0</v>
      </c>
      <c r="DM202" s="98">
        <f t="shared" si="404"/>
        <v>0</v>
      </c>
      <c r="DN202" s="15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</row>
    <row r="203" spans="1:212" s="25" customFormat="1">
      <c r="B203" s="2" t="s">
        <v>31</v>
      </c>
      <c r="C203" s="98">
        <f>(C80-C77-C76-C75-C74-C66-C64-C62-C61-C60-C59-C54-C51)*$AI$212</f>
        <v>7492149.3679702906</v>
      </c>
      <c r="D203" s="98">
        <f t="shared" ref="D203:BO203" si="405">(D80-D77-D76-D75-D74-D66-D64-D62-D61-D60-D59-D54-D51)*$AI$212</f>
        <v>7625487.3998741116</v>
      </c>
      <c r="E203" s="98">
        <f t="shared" si="405"/>
        <v>7428670.7076883474</v>
      </c>
      <c r="F203" s="98">
        <f t="shared" si="405"/>
        <v>7434625.1236152118</v>
      </c>
      <c r="G203" s="98">
        <f t="shared" si="405"/>
        <v>7434557.0588811655</v>
      </c>
      <c r="H203" s="98">
        <f t="shared" si="405"/>
        <v>7476376.967483406</v>
      </c>
      <c r="I203" s="98">
        <f t="shared" si="405"/>
        <v>7476487.6747544194</v>
      </c>
      <c r="J203" s="98">
        <f t="shared" si="405"/>
        <v>7506397.6211330257</v>
      </c>
      <c r="K203" s="98">
        <f t="shared" si="405"/>
        <v>7506429.1479951097</v>
      </c>
      <c r="L203" s="98">
        <f t="shared" si="405"/>
        <v>7510974.0950120091</v>
      </c>
      <c r="M203" s="98">
        <f t="shared" si="405"/>
        <v>7515542.3091802225</v>
      </c>
      <c r="N203" s="98">
        <f t="shared" si="405"/>
        <v>7520082.5989841251</v>
      </c>
      <c r="O203" s="98">
        <f t="shared" si="405"/>
        <v>7524627.3229309786</v>
      </c>
      <c r="P203" s="98">
        <f t="shared" si="405"/>
        <v>7529144.9385827351</v>
      </c>
      <c r="Q203" s="98">
        <f t="shared" si="405"/>
        <v>7534026.2173730116</v>
      </c>
      <c r="R203" s="98">
        <f t="shared" si="405"/>
        <v>7539980.6332998788</v>
      </c>
      <c r="S203" s="98">
        <f t="shared" si="405"/>
        <v>7539912.5685658315</v>
      </c>
      <c r="T203" s="98">
        <f t="shared" si="405"/>
        <v>7581732.4771680729</v>
      </c>
      <c r="U203" s="98">
        <f t="shared" si="405"/>
        <v>7581843.1844390845</v>
      </c>
      <c r="V203" s="98">
        <f t="shared" si="405"/>
        <v>7611753.1308176909</v>
      </c>
      <c r="W203" s="98">
        <f t="shared" si="405"/>
        <v>7611784.6576797776</v>
      </c>
      <c r="X203" s="98">
        <f t="shared" si="405"/>
        <v>7616329.6046966752</v>
      </c>
      <c r="Y203" s="98">
        <f t="shared" si="405"/>
        <v>7620897.8188648876</v>
      </c>
      <c r="Z203" s="98">
        <f t="shared" si="405"/>
        <v>7625438.1086687902</v>
      </c>
      <c r="AA203" s="98">
        <f t="shared" si="405"/>
        <v>7629982.8326156437</v>
      </c>
      <c r="AB203" s="98">
        <f t="shared" si="405"/>
        <v>7634500.4482674012</v>
      </c>
      <c r="AC203" s="98">
        <f t="shared" si="405"/>
        <v>7639381.7270576777</v>
      </c>
      <c r="AD203" s="98">
        <f t="shared" si="405"/>
        <v>7645336.1429845458</v>
      </c>
      <c r="AE203" s="98">
        <f t="shared" si="405"/>
        <v>7645268.0782504994</v>
      </c>
      <c r="AF203" s="98">
        <f t="shared" si="405"/>
        <v>7687087.9868527371</v>
      </c>
      <c r="AG203" s="98">
        <f t="shared" si="405"/>
        <v>0</v>
      </c>
      <c r="AH203" s="98">
        <f t="shared" si="405"/>
        <v>5954.4159268663989</v>
      </c>
      <c r="AI203" s="98">
        <f t="shared" si="405"/>
        <v>-68.064734046399991</v>
      </c>
      <c r="AJ203" s="98">
        <f t="shared" si="405"/>
        <v>41819.908602239593</v>
      </c>
      <c r="AK203" s="98">
        <f t="shared" si="405"/>
        <v>110.70727101279998</v>
      </c>
      <c r="AL203" s="98">
        <f t="shared" si="405"/>
        <v>29909.946378605997</v>
      </c>
      <c r="AM203" s="98">
        <f t="shared" si="405"/>
        <v>31.526862085599998</v>
      </c>
      <c r="AN203" s="98">
        <f t="shared" si="405"/>
        <v>4544.9470168984008</v>
      </c>
      <c r="AO203" s="98">
        <f t="shared" si="405"/>
        <v>4568.2141682127994</v>
      </c>
      <c r="AP203" s="98">
        <f t="shared" si="405"/>
        <v>4540.2898039016</v>
      </c>
      <c r="AQ203" s="98">
        <f t="shared" si="405"/>
        <v>4544.7239468540001</v>
      </c>
      <c r="AR203" s="98">
        <f t="shared" si="405"/>
        <v>4517.6156517576001</v>
      </c>
      <c r="AS203" s="98">
        <f t="shared" si="405"/>
        <v>4881.278790276001</v>
      </c>
      <c r="AT203" s="98">
        <f t="shared" si="405"/>
        <v>5954.4159268663998</v>
      </c>
      <c r="AU203" s="98">
        <f t="shared" si="405"/>
        <v>-68.064734046399991</v>
      </c>
      <c r="AV203" s="98">
        <f t="shared" si="405"/>
        <v>41819.9086022396</v>
      </c>
      <c r="AW203" s="98">
        <f t="shared" si="405"/>
        <v>110.70727101279999</v>
      </c>
      <c r="AX203" s="98">
        <f t="shared" si="405"/>
        <v>29909.946378606004</v>
      </c>
      <c r="AY203" s="98">
        <f t="shared" si="405"/>
        <v>31.526862085599998</v>
      </c>
      <c r="AZ203" s="98">
        <f t="shared" si="405"/>
        <v>4544.9470168984008</v>
      </c>
      <c r="BA203" s="98">
        <f t="shared" si="405"/>
        <v>4568.2141682127994</v>
      </c>
      <c r="BB203" s="98">
        <f t="shared" si="405"/>
        <v>4540.2898039016</v>
      </c>
      <c r="BC203" s="98">
        <f t="shared" si="405"/>
        <v>4544.7239468540001</v>
      </c>
      <c r="BD203" s="98">
        <f t="shared" si="405"/>
        <v>4517.6156517576001</v>
      </c>
      <c r="BE203" s="98">
        <f t="shared" si="405"/>
        <v>4881.278790276001</v>
      </c>
      <c r="BF203" s="98">
        <f t="shared" si="405"/>
        <v>5954.4159268663998</v>
      </c>
      <c r="BG203" s="98">
        <f t="shared" si="405"/>
        <v>-68.064734046399991</v>
      </c>
      <c r="BH203" s="98">
        <f t="shared" si="405"/>
        <v>41819.9086022396</v>
      </c>
      <c r="BI203" s="98">
        <f t="shared" si="405"/>
        <v>0</v>
      </c>
      <c r="BJ203"/>
      <c r="BK203" s="98">
        <f t="shared" si="405"/>
        <v>0</v>
      </c>
      <c r="BL203" s="98">
        <f t="shared" si="405"/>
        <v>0</v>
      </c>
      <c r="BM203" s="98">
        <f t="shared" si="405"/>
        <v>0</v>
      </c>
      <c r="BN203" s="98">
        <f t="shared" si="405"/>
        <v>0</v>
      </c>
      <c r="BO203" s="98">
        <f t="shared" si="405"/>
        <v>0</v>
      </c>
      <c r="BP203" s="98">
        <f t="shared" ref="BP203:DM203" si="406">(BP80-BP77-BP76-BP75-BP74-BP66-BP64-BP62-BP61-BP60-BP59-BP54-BP51)*$AI$212</f>
        <v>0</v>
      </c>
      <c r="BQ203" s="98">
        <f t="shared" si="406"/>
        <v>0</v>
      </c>
      <c r="BR203" s="98">
        <f t="shared" si="406"/>
        <v>0</v>
      </c>
      <c r="BS203" s="98">
        <f t="shared" si="406"/>
        <v>0</v>
      </c>
      <c r="BT203" s="98">
        <f t="shared" si="406"/>
        <v>0</v>
      </c>
      <c r="BU203" s="98">
        <f t="shared" si="406"/>
        <v>0</v>
      </c>
      <c r="BV203" s="98">
        <f t="shared" si="406"/>
        <v>0</v>
      </c>
      <c r="BW203" s="98">
        <f t="shared" si="406"/>
        <v>0</v>
      </c>
      <c r="BX203" s="98">
        <f t="shared" si="406"/>
        <v>0</v>
      </c>
      <c r="BY203" s="98">
        <f t="shared" si="406"/>
        <v>0</v>
      </c>
      <c r="BZ203" s="98">
        <f t="shared" si="406"/>
        <v>0</v>
      </c>
      <c r="CA203" s="98">
        <f t="shared" si="406"/>
        <v>0</v>
      </c>
      <c r="CB203" s="98">
        <f t="shared" si="406"/>
        <v>0</v>
      </c>
      <c r="CC203" s="98">
        <f t="shared" si="406"/>
        <v>0</v>
      </c>
      <c r="CD203" s="98">
        <f t="shared" si="406"/>
        <v>0</v>
      </c>
      <c r="CE203" s="98">
        <f t="shared" si="406"/>
        <v>0</v>
      </c>
      <c r="CF203" s="98">
        <f t="shared" si="406"/>
        <v>0</v>
      </c>
      <c r="CG203" s="98">
        <f t="shared" si="406"/>
        <v>0</v>
      </c>
      <c r="CH203" s="98">
        <f t="shared" si="406"/>
        <v>0</v>
      </c>
      <c r="CI203" s="98">
        <f t="shared" si="406"/>
        <v>0</v>
      </c>
      <c r="CJ203" s="98">
        <f t="shared" si="406"/>
        <v>0</v>
      </c>
      <c r="CK203" s="98">
        <f t="shared" si="406"/>
        <v>0</v>
      </c>
      <c r="CL203"/>
      <c r="CM203" s="98">
        <f t="shared" si="406"/>
        <v>0</v>
      </c>
      <c r="CN203" s="98">
        <f t="shared" si="406"/>
        <v>0</v>
      </c>
      <c r="CO203" s="98">
        <f t="shared" si="406"/>
        <v>0</v>
      </c>
      <c r="CP203" s="98">
        <f t="shared" si="406"/>
        <v>0</v>
      </c>
      <c r="CQ203" s="98">
        <f t="shared" si="406"/>
        <v>0</v>
      </c>
      <c r="CR203" s="98">
        <f t="shared" si="406"/>
        <v>0</v>
      </c>
      <c r="CS203" s="98">
        <f t="shared" si="406"/>
        <v>0</v>
      </c>
      <c r="CT203" s="98">
        <f t="shared" si="406"/>
        <v>0</v>
      </c>
      <c r="CU203" s="98">
        <f t="shared" si="406"/>
        <v>0</v>
      </c>
      <c r="CV203" s="98">
        <f t="shared" si="406"/>
        <v>0</v>
      </c>
      <c r="CW203" s="98">
        <f t="shared" si="406"/>
        <v>0</v>
      </c>
      <c r="CX203" s="98">
        <f t="shared" si="406"/>
        <v>0</v>
      </c>
      <c r="CY203" s="98">
        <f t="shared" si="406"/>
        <v>0</v>
      </c>
      <c r="CZ203" s="98">
        <f t="shared" si="406"/>
        <v>0</v>
      </c>
      <c r="DA203" s="98">
        <f t="shared" si="406"/>
        <v>0</v>
      </c>
      <c r="DB203" s="98">
        <f t="shared" si="406"/>
        <v>0</v>
      </c>
      <c r="DC203" s="98">
        <f t="shared" si="406"/>
        <v>0</v>
      </c>
      <c r="DD203" s="98">
        <f t="shared" si="406"/>
        <v>0</v>
      </c>
      <c r="DE203" s="98">
        <f t="shared" si="406"/>
        <v>0</v>
      </c>
      <c r="DF203" s="98">
        <f t="shared" si="406"/>
        <v>0</v>
      </c>
      <c r="DG203" s="98">
        <f t="shared" si="406"/>
        <v>0</v>
      </c>
      <c r="DH203" s="98">
        <f t="shared" si="406"/>
        <v>0</v>
      </c>
      <c r="DI203" s="98">
        <f t="shared" si="406"/>
        <v>0</v>
      </c>
      <c r="DJ203" s="98">
        <f t="shared" si="406"/>
        <v>0</v>
      </c>
      <c r="DK203" s="98">
        <f t="shared" si="406"/>
        <v>0</v>
      </c>
      <c r="DL203" s="98">
        <f t="shared" si="406"/>
        <v>0</v>
      </c>
      <c r="DM203" s="98">
        <f t="shared" si="406"/>
        <v>0</v>
      </c>
      <c r="DN203" s="15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</row>
    <row r="204" spans="1:212" s="25" customFormat="1">
      <c r="B204" s="2" t="s">
        <v>34</v>
      </c>
      <c r="C204" s="98">
        <f t="shared" ref="C204:D204" si="407">C108*$AI$213</f>
        <v>1121042.9589759998</v>
      </c>
      <c r="D204" s="98">
        <f t="shared" si="407"/>
        <v>1058624.164065846</v>
      </c>
      <c r="E204" s="98">
        <f>E108*$AI$213</f>
        <v>1368414.1478479996</v>
      </c>
      <c r="F204" s="98">
        <f t="shared" ref="F204:BQ204" si="408">F108*$AI$213</f>
        <v>1374599.0936179997</v>
      </c>
      <c r="G204" s="98">
        <f t="shared" si="408"/>
        <v>1374599.0936179997</v>
      </c>
      <c r="H204" s="98">
        <f t="shared" si="408"/>
        <v>1046312.1391719998</v>
      </c>
      <c r="I204" s="98">
        <f t="shared" si="408"/>
        <v>1046312.1391719998</v>
      </c>
      <c r="J204" s="98">
        <f t="shared" si="408"/>
        <v>1046312.1391719998</v>
      </c>
      <c r="K204" s="98">
        <f t="shared" si="408"/>
        <v>1045287.1056139997</v>
      </c>
      <c r="L204" s="98">
        <f t="shared" si="408"/>
        <v>1045287.1056139997</v>
      </c>
      <c r="M204" s="98">
        <f t="shared" si="408"/>
        <v>1045287.0955299997</v>
      </c>
      <c r="N204" s="98">
        <f t="shared" si="408"/>
        <v>1045287.0955299997</v>
      </c>
      <c r="O204" s="98">
        <f t="shared" si="408"/>
        <v>1045287.0955299997</v>
      </c>
      <c r="P204" s="98">
        <f t="shared" si="408"/>
        <v>1045287.0955299997</v>
      </c>
      <c r="Q204" s="98">
        <f t="shared" si="408"/>
        <v>1045287.1207399996</v>
      </c>
      <c r="R204" s="98">
        <f t="shared" si="408"/>
        <v>1051472.0665099996</v>
      </c>
      <c r="S204" s="98">
        <f t="shared" si="408"/>
        <v>1051472.0665099996</v>
      </c>
      <c r="T204" s="98">
        <f t="shared" si="408"/>
        <v>1056787.9529919997</v>
      </c>
      <c r="U204" s="98">
        <f t="shared" si="408"/>
        <v>1056787.9529919997</v>
      </c>
      <c r="V204" s="98">
        <f t="shared" si="408"/>
        <v>1056787.9529919997</v>
      </c>
      <c r="W204" s="98">
        <f t="shared" si="408"/>
        <v>1056787.9529919997</v>
      </c>
      <c r="X204" s="98">
        <f t="shared" si="408"/>
        <v>1056787.9529919997</v>
      </c>
      <c r="Y204" s="98">
        <f t="shared" si="408"/>
        <v>1056787.9429079997</v>
      </c>
      <c r="Z204" s="98">
        <f t="shared" si="408"/>
        <v>1056787.9429079997</v>
      </c>
      <c r="AA204" s="98">
        <f t="shared" si="408"/>
        <v>1056787.9429079997</v>
      </c>
      <c r="AB204" s="98">
        <f t="shared" si="408"/>
        <v>1056787.9429079995</v>
      </c>
      <c r="AC204" s="98">
        <f t="shared" si="408"/>
        <v>1056787.9681179998</v>
      </c>
      <c r="AD204" s="98">
        <f t="shared" si="408"/>
        <v>1062972.9138879995</v>
      </c>
      <c r="AE204" s="98">
        <f t="shared" si="408"/>
        <v>1062972.9138879995</v>
      </c>
      <c r="AF204" s="98">
        <f t="shared" si="408"/>
        <v>1068288.8003699996</v>
      </c>
      <c r="AG204" s="98">
        <f t="shared" si="408"/>
        <v>0</v>
      </c>
      <c r="AH204" s="98">
        <f t="shared" si="408"/>
        <v>6184.9457700000003</v>
      </c>
      <c r="AI204" s="98">
        <f t="shared" si="408"/>
        <v>0</v>
      </c>
      <c r="AJ204" s="98">
        <f t="shared" si="408"/>
        <v>5315.886481999999</v>
      </c>
      <c r="AK204" s="98">
        <f t="shared" si="408"/>
        <v>0</v>
      </c>
      <c r="AL204" s="98">
        <f t="shared" si="408"/>
        <v>0</v>
      </c>
      <c r="AM204" s="98">
        <f t="shared" si="408"/>
        <v>0</v>
      </c>
      <c r="AN204" s="98">
        <f t="shared" si="408"/>
        <v>0</v>
      </c>
      <c r="AO204" s="98">
        <f t="shared" si="408"/>
        <v>-1.0083999950694851E-2</v>
      </c>
      <c r="AP204" s="98">
        <f t="shared" si="408"/>
        <v>0</v>
      </c>
      <c r="AQ204" s="98">
        <f t="shared" si="408"/>
        <v>0</v>
      </c>
      <c r="AR204" s="98">
        <f t="shared" si="408"/>
        <v>-5.8696605265140531E-11</v>
      </c>
      <c r="AS204" s="98">
        <f t="shared" si="408"/>
        <v>2.5209999964782036E-2</v>
      </c>
      <c r="AT204" s="98">
        <f t="shared" si="408"/>
        <v>6184.9457700000003</v>
      </c>
      <c r="AU204" s="98">
        <f t="shared" si="408"/>
        <v>0</v>
      </c>
      <c r="AV204" s="98">
        <f t="shared" si="408"/>
        <v>5315.886481999999</v>
      </c>
      <c r="AW204" s="98">
        <f t="shared" si="408"/>
        <v>0</v>
      </c>
      <c r="AX204" s="98">
        <f t="shared" si="408"/>
        <v>0</v>
      </c>
      <c r="AY204" s="98">
        <f t="shared" si="408"/>
        <v>0</v>
      </c>
      <c r="AZ204" s="98">
        <f t="shared" si="408"/>
        <v>0</v>
      </c>
      <c r="BA204" s="98">
        <f t="shared" si="408"/>
        <v>-1.0083999950694851E-2</v>
      </c>
      <c r="BB204" s="98">
        <f t="shared" si="408"/>
        <v>0</v>
      </c>
      <c r="BC204" s="98">
        <f t="shared" si="408"/>
        <v>0</v>
      </c>
      <c r="BD204" s="98">
        <f t="shared" si="408"/>
        <v>-5.8696605265140531E-11</v>
      </c>
      <c r="BE204" s="98">
        <f t="shared" si="408"/>
        <v>2.5209999964782036E-2</v>
      </c>
      <c r="BF204" s="98">
        <f t="shared" si="408"/>
        <v>6184.9457700000003</v>
      </c>
      <c r="BG204" s="98">
        <f t="shared" si="408"/>
        <v>0</v>
      </c>
      <c r="BH204" s="98">
        <f t="shared" si="408"/>
        <v>5315.886481999999</v>
      </c>
      <c r="BI204" s="98">
        <f t="shared" si="408"/>
        <v>0</v>
      </c>
      <c r="BJ204"/>
      <c r="BK204" s="98">
        <f t="shared" si="408"/>
        <v>0</v>
      </c>
      <c r="BL204" s="98">
        <f t="shared" si="408"/>
        <v>0</v>
      </c>
      <c r="BM204" s="98">
        <f t="shared" si="408"/>
        <v>-333602.84092800005</v>
      </c>
      <c r="BN204" s="98">
        <f t="shared" si="408"/>
        <v>0</v>
      </c>
      <c r="BO204" s="98">
        <f t="shared" si="408"/>
        <v>0</v>
      </c>
      <c r="BP204" s="98">
        <f t="shared" si="408"/>
        <v>-1025.0335579999999</v>
      </c>
      <c r="BQ204" s="98">
        <f t="shared" si="408"/>
        <v>0</v>
      </c>
      <c r="BR204" s="98">
        <f t="shared" ref="BR204:DM204" si="409">BR108*$AI$213</f>
        <v>0</v>
      </c>
      <c r="BS204" s="98">
        <f t="shared" si="409"/>
        <v>0</v>
      </c>
      <c r="BT204" s="98">
        <f t="shared" si="409"/>
        <v>0</v>
      </c>
      <c r="BU204" s="98">
        <f t="shared" si="409"/>
        <v>0</v>
      </c>
      <c r="BV204" s="98">
        <f t="shared" si="409"/>
        <v>0</v>
      </c>
      <c r="BW204" s="98">
        <f t="shared" si="409"/>
        <v>0</v>
      </c>
      <c r="BX204" s="98">
        <f t="shared" si="409"/>
        <v>0</v>
      </c>
      <c r="BY204" s="98">
        <f t="shared" si="409"/>
        <v>0</v>
      </c>
      <c r="BZ204" s="98">
        <f t="shared" si="409"/>
        <v>0</v>
      </c>
      <c r="CA204" s="98">
        <f t="shared" si="409"/>
        <v>0</v>
      </c>
      <c r="CB204" s="98">
        <f t="shared" si="409"/>
        <v>0</v>
      </c>
      <c r="CC204" s="98">
        <f t="shared" si="409"/>
        <v>0</v>
      </c>
      <c r="CD204" s="98">
        <f t="shared" si="409"/>
        <v>0</v>
      </c>
      <c r="CE204" s="98">
        <f t="shared" si="409"/>
        <v>0</v>
      </c>
      <c r="CF204" s="98">
        <f t="shared" si="409"/>
        <v>0</v>
      </c>
      <c r="CG204" s="98">
        <f t="shared" si="409"/>
        <v>0</v>
      </c>
      <c r="CH204" s="98">
        <f t="shared" si="409"/>
        <v>0</v>
      </c>
      <c r="CI204" s="98">
        <f t="shared" si="409"/>
        <v>0</v>
      </c>
      <c r="CJ204" s="98">
        <f t="shared" si="409"/>
        <v>0</v>
      </c>
      <c r="CK204" s="98">
        <f t="shared" si="409"/>
        <v>0</v>
      </c>
      <c r="CL204"/>
      <c r="CM204" s="98">
        <f t="shared" si="409"/>
        <v>0</v>
      </c>
      <c r="CN204" s="98">
        <f t="shared" si="409"/>
        <v>0</v>
      </c>
      <c r="CO204" s="98">
        <f t="shared" si="409"/>
        <v>0</v>
      </c>
      <c r="CP204" s="98">
        <f t="shared" si="409"/>
        <v>0</v>
      </c>
      <c r="CQ204" s="98">
        <f t="shared" si="409"/>
        <v>0</v>
      </c>
      <c r="CR204" s="98">
        <f t="shared" si="409"/>
        <v>0</v>
      </c>
      <c r="CS204" s="98">
        <f t="shared" si="409"/>
        <v>0</v>
      </c>
      <c r="CT204" s="98">
        <f t="shared" si="409"/>
        <v>0</v>
      </c>
      <c r="CU204" s="98">
        <f t="shared" si="409"/>
        <v>0</v>
      </c>
      <c r="CV204" s="98">
        <f t="shared" si="409"/>
        <v>0</v>
      </c>
      <c r="CW204" s="98">
        <f t="shared" si="409"/>
        <v>0</v>
      </c>
      <c r="CX204" s="98">
        <f t="shared" si="409"/>
        <v>0</v>
      </c>
      <c r="CY204" s="98">
        <f t="shared" si="409"/>
        <v>0</v>
      </c>
      <c r="CZ204" s="98">
        <f t="shared" si="409"/>
        <v>0</v>
      </c>
      <c r="DA204" s="98">
        <f t="shared" si="409"/>
        <v>0</v>
      </c>
      <c r="DB204" s="98">
        <f t="shared" si="409"/>
        <v>0</v>
      </c>
      <c r="DC204" s="98">
        <f t="shared" si="409"/>
        <v>0</v>
      </c>
      <c r="DD204" s="98">
        <f t="shared" si="409"/>
        <v>0</v>
      </c>
      <c r="DE204" s="98">
        <f t="shared" si="409"/>
        <v>0</v>
      </c>
      <c r="DF204" s="98">
        <f t="shared" si="409"/>
        <v>0</v>
      </c>
      <c r="DG204" s="98">
        <f t="shared" si="409"/>
        <v>0</v>
      </c>
      <c r="DH204" s="98">
        <f t="shared" si="409"/>
        <v>0</v>
      </c>
      <c r="DI204" s="98">
        <f t="shared" si="409"/>
        <v>0</v>
      </c>
      <c r="DJ204" s="98">
        <f t="shared" si="409"/>
        <v>0</v>
      </c>
      <c r="DK204" s="98">
        <f t="shared" si="409"/>
        <v>0</v>
      </c>
      <c r="DL204" s="98">
        <f t="shared" si="409"/>
        <v>0</v>
      </c>
      <c r="DM204" s="98">
        <f t="shared" si="409"/>
        <v>0</v>
      </c>
      <c r="DN204" s="15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</row>
    <row r="205" spans="1:212" s="25" customFormat="1">
      <c r="B205" s="2" t="s">
        <v>73</v>
      </c>
      <c r="C205" s="98">
        <f t="shared" ref="C205:D205" si="410">C193</f>
        <v>791981541.78157151</v>
      </c>
      <c r="D205" s="98">
        <f t="shared" si="410"/>
        <v>846986698.46293068</v>
      </c>
      <c r="E205" s="98">
        <f>E193</f>
        <v>776387470.48999965</v>
      </c>
      <c r="F205" s="98">
        <f t="shared" ref="F205:BQ205" si="411">F193</f>
        <v>778312528.81999969</v>
      </c>
      <c r="G205" s="98">
        <f t="shared" si="411"/>
        <v>779866772.88999987</v>
      </c>
      <c r="H205" s="98">
        <f t="shared" si="411"/>
        <v>782521702.31999969</v>
      </c>
      <c r="I205" s="98">
        <f t="shared" si="411"/>
        <v>783987048.81999969</v>
      </c>
      <c r="J205" s="98">
        <f t="shared" si="411"/>
        <v>783940202.60999978</v>
      </c>
      <c r="K205" s="98">
        <f t="shared" si="411"/>
        <v>789378347.63999987</v>
      </c>
      <c r="L205" s="98">
        <f t="shared" si="411"/>
        <v>793782334.67194378</v>
      </c>
      <c r="M205" s="98">
        <f t="shared" si="411"/>
        <v>798094059.87028193</v>
      </c>
      <c r="N205" s="98">
        <f t="shared" si="411"/>
        <v>802398660.30391395</v>
      </c>
      <c r="O205" s="98">
        <f t="shared" si="411"/>
        <v>806042233.70187449</v>
      </c>
      <c r="P205" s="98">
        <f t="shared" si="411"/>
        <v>808684013.54222047</v>
      </c>
      <c r="Q205" s="98">
        <f t="shared" si="411"/>
        <v>812364667.48019409</v>
      </c>
      <c r="R205" s="98">
        <f t="shared" si="411"/>
        <v>816329148.99232793</v>
      </c>
      <c r="S205" s="98">
        <f t="shared" si="411"/>
        <v>820389131.97827649</v>
      </c>
      <c r="T205" s="98">
        <f t="shared" si="411"/>
        <v>824732062.91371787</v>
      </c>
      <c r="U205" s="98">
        <f t="shared" si="411"/>
        <v>828875121.153808</v>
      </c>
      <c r="V205" s="98">
        <f t="shared" si="411"/>
        <v>832853094.74155962</v>
      </c>
      <c r="W205" s="98">
        <f t="shared" si="411"/>
        <v>836704443.23035383</v>
      </c>
      <c r="X205" s="98">
        <f t="shared" si="411"/>
        <v>840563013.52324724</v>
      </c>
      <c r="Y205" s="98">
        <f t="shared" si="411"/>
        <v>844481347.4808687</v>
      </c>
      <c r="Z205" s="98">
        <f t="shared" si="411"/>
        <v>848315414.57527256</v>
      </c>
      <c r="AA205" s="98">
        <f t="shared" si="411"/>
        <v>852020102.10721493</v>
      </c>
      <c r="AB205" s="98">
        <f t="shared" si="411"/>
        <v>855511200.8105067</v>
      </c>
      <c r="AC205" s="98">
        <f t="shared" si="411"/>
        <v>858951445.52885413</v>
      </c>
      <c r="AD205" s="98">
        <f t="shared" si="411"/>
        <v>860755985.94669652</v>
      </c>
      <c r="AE205" s="98">
        <f t="shared" si="411"/>
        <v>862558250.25461483</v>
      </c>
      <c r="AF205" s="98">
        <f t="shared" si="411"/>
        <v>864505597.75138485</v>
      </c>
      <c r="AG205" s="98">
        <f t="shared" si="411"/>
        <v>0</v>
      </c>
      <c r="AH205" s="98">
        <f t="shared" si="411"/>
        <v>2849188.5200000005</v>
      </c>
      <c r="AI205" s="98">
        <f t="shared" si="411"/>
        <v>2095448.9700000002</v>
      </c>
      <c r="AJ205" s="98">
        <f t="shared" si="411"/>
        <v>3527247.1200000006</v>
      </c>
      <c r="AK205" s="98">
        <f t="shared" si="411"/>
        <v>2294831.5</v>
      </c>
      <c r="AL205" s="98">
        <f t="shared" si="411"/>
        <v>1603884.61</v>
      </c>
      <c r="AM205" s="98">
        <f t="shared" si="411"/>
        <v>5885607.2000000011</v>
      </c>
      <c r="AN205" s="98">
        <f t="shared" si="411"/>
        <v>5978827.7200000025</v>
      </c>
      <c r="AO205" s="98">
        <f t="shared" si="411"/>
        <v>5853573.5799999991</v>
      </c>
      <c r="AP205" s="98">
        <f t="shared" si="411"/>
        <v>5843901.0399999972</v>
      </c>
      <c r="AQ205" s="98">
        <f t="shared" si="411"/>
        <v>4946494.5</v>
      </c>
      <c r="AR205" s="98">
        <f t="shared" si="411"/>
        <v>3586465.2700000005</v>
      </c>
      <c r="AS205" s="98">
        <f t="shared" si="411"/>
        <v>4996834.8299999991</v>
      </c>
      <c r="AT205" s="98">
        <f t="shared" si="411"/>
        <v>5382157.5286774468</v>
      </c>
      <c r="AU205" s="98">
        <f t="shared" si="411"/>
        <v>5511809.7857801151</v>
      </c>
      <c r="AV205" s="98">
        <f t="shared" si="411"/>
        <v>5895938.3110180134</v>
      </c>
      <c r="AW205" s="98">
        <f t="shared" si="411"/>
        <v>5624592.2778051058</v>
      </c>
      <c r="AX205" s="98">
        <f t="shared" si="411"/>
        <v>5400474.2937176554</v>
      </c>
      <c r="AY205" s="98">
        <f t="shared" si="411"/>
        <v>5228568.7803262817</v>
      </c>
      <c r="AZ205" s="98">
        <f t="shared" si="411"/>
        <v>5238373.060453346</v>
      </c>
      <c r="BA205" s="98">
        <f t="shared" si="411"/>
        <v>5319507.8714171564</v>
      </c>
      <c r="BB205" s="98">
        <f t="shared" si="411"/>
        <v>5205107.65769576</v>
      </c>
      <c r="BC205" s="98">
        <f t="shared" si="411"/>
        <v>5029462.7003334844</v>
      </c>
      <c r="BD205" s="98">
        <f t="shared" si="411"/>
        <v>4739495.7226484315</v>
      </c>
      <c r="BE205" s="98">
        <f t="shared" si="411"/>
        <v>4670456.6422308823</v>
      </c>
      <c r="BF205" s="98">
        <f t="shared" si="411"/>
        <v>2449833.7969210641</v>
      </c>
      <c r="BG205" s="98">
        <f t="shared" si="411"/>
        <v>2446743.7630468928</v>
      </c>
      <c r="BH205" s="98">
        <f t="shared" si="411"/>
        <v>2643707.8741853824</v>
      </c>
      <c r="BI205" s="98">
        <f t="shared" si="411"/>
        <v>0</v>
      </c>
      <c r="BJ205"/>
      <c r="BK205" s="98">
        <f t="shared" si="411"/>
        <v>-924130.19000000006</v>
      </c>
      <c r="BL205" s="98">
        <f t="shared" si="411"/>
        <v>-541204.9</v>
      </c>
      <c r="BM205" s="98">
        <f t="shared" si="411"/>
        <v>-856567.91</v>
      </c>
      <c r="BN205" s="98">
        <f t="shared" si="411"/>
        <v>-829485</v>
      </c>
      <c r="BO205" s="98">
        <f t="shared" si="411"/>
        <v>-1650730.82</v>
      </c>
      <c r="BP205" s="98">
        <f t="shared" si="411"/>
        <v>-447462.17</v>
      </c>
      <c r="BQ205" s="98">
        <f t="shared" si="411"/>
        <v>-1574840.6880562762</v>
      </c>
      <c r="BR205" s="98">
        <f t="shared" ref="BR205:DM205" si="412">BR193</f>
        <v>-1541848.3816615529</v>
      </c>
      <c r="BS205" s="98">
        <f t="shared" si="412"/>
        <v>-1539300.6063680954</v>
      </c>
      <c r="BT205" s="98">
        <f t="shared" si="412"/>
        <v>-1302921.102039478</v>
      </c>
      <c r="BU205" s="98">
        <f t="shared" si="412"/>
        <v>-944685.42965421581</v>
      </c>
      <c r="BV205" s="98">
        <f t="shared" si="412"/>
        <v>-1316180.8920262314</v>
      </c>
      <c r="BW205" s="98">
        <f t="shared" si="412"/>
        <v>-1417676.0165435327</v>
      </c>
      <c r="BX205" s="98">
        <f t="shared" si="412"/>
        <v>-1451826.799831802</v>
      </c>
      <c r="BY205" s="98">
        <f t="shared" si="412"/>
        <v>-1553007.3755764554</v>
      </c>
      <c r="BZ205" s="98">
        <f t="shared" si="412"/>
        <v>-1481534.0377151072</v>
      </c>
      <c r="CA205" s="98">
        <f t="shared" si="412"/>
        <v>-1422500.7059659082</v>
      </c>
      <c r="CB205" s="98">
        <f t="shared" si="412"/>
        <v>-1377220.2915320999</v>
      </c>
      <c r="CC205" s="98">
        <f t="shared" si="412"/>
        <v>-1379802.767559893</v>
      </c>
      <c r="CD205" s="98">
        <f t="shared" si="412"/>
        <v>-1401173.9137958251</v>
      </c>
      <c r="CE205" s="98">
        <f t="shared" si="412"/>
        <v>-1371040.5632916577</v>
      </c>
      <c r="CF205" s="98">
        <f t="shared" si="412"/>
        <v>-1324775.1683914645</v>
      </c>
      <c r="CG205" s="98">
        <f t="shared" si="412"/>
        <v>-1248397.019356736</v>
      </c>
      <c r="CH205" s="98">
        <f t="shared" si="412"/>
        <v>-1230211.9238832796</v>
      </c>
      <c r="CI205" s="98">
        <f t="shared" si="412"/>
        <v>-645293.37907844665</v>
      </c>
      <c r="CJ205" s="98">
        <f t="shared" si="412"/>
        <v>-644479.45512873388</v>
      </c>
      <c r="CK205" s="98">
        <f t="shared" si="412"/>
        <v>-696360.37741557474</v>
      </c>
      <c r="CL205"/>
      <c r="CM205" s="98">
        <f t="shared" si="412"/>
        <v>0</v>
      </c>
      <c r="CN205" s="98">
        <f t="shared" si="412"/>
        <v>0</v>
      </c>
      <c r="CO205" s="98">
        <f t="shared" si="412"/>
        <v>-15749.78</v>
      </c>
      <c r="CP205" s="98">
        <f t="shared" si="412"/>
        <v>0</v>
      </c>
      <c r="CQ205" s="98">
        <f t="shared" si="412"/>
        <v>0</v>
      </c>
      <c r="CR205" s="98">
        <f t="shared" si="412"/>
        <v>0</v>
      </c>
      <c r="CS205" s="98">
        <f t="shared" si="412"/>
        <v>0</v>
      </c>
      <c r="CT205" s="98">
        <f t="shared" si="412"/>
        <v>0</v>
      </c>
      <c r="CU205" s="98">
        <f t="shared" si="412"/>
        <v>0</v>
      </c>
      <c r="CV205" s="98">
        <f t="shared" si="412"/>
        <v>0</v>
      </c>
      <c r="CW205" s="98">
        <f t="shared" si="412"/>
        <v>0</v>
      </c>
      <c r="CX205" s="98">
        <f t="shared" si="412"/>
        <v>0</v>
      </c>
      <c r="CY205" s="98">
        <f t="shared" si="412"/>
        <v>0</v>
      </c>
      <c r="CZ205" s="98">
        <f t="shared" si="412"/>
        <v>0</v>
      </c>
      <c r="DA205" s="98">
        <f t="shared" si="412"/>
        <v>0</v>
      </c>
      <c r="DB205" s="98">
        <f t="shared" si="412"/>
        <v>0</v>
      </c>
      <c r="DC205" s="98">
        <f t="shared" si="412"/>
        <v>0</v>
      </c>
      <c r="DD205" s="98">
        <f t="shared" si="412"/>
        <v>0</v>
      </c>
      <c r="DE205" s="98">
        <f t="shared" si="412"/>
        <v>0</v>
      </c>
      <c r="DF205" s="98">
        <f t="shared" si="412"/>
        <v>0</v>
      </c>
      <c r="DG205" s="98">
        <f t="shared" si="412"/>
        <v>0</v>
      </c>
      <c r="DH205" s="98">
        <f t="shared" si="412"/>
        <v>0</v>
      </c>
      <c r="DI205" s="98">
        <f t="shared" si="412"/>
        <v>0</v>
      </c>
      <c r="DJ205" s="98">
        <f t="shared" si="412"/>
        <v>0</v>
      </c>
      <c r="DK205" s="98">
        <f t="shared" si="412"/>
        <v>0</v>
      </c>
      <c r="DL205" s="98">
        <f t="shared" si="412"/>
        <v>0</v>
      </c>
      <c r="DM205" s="98">
        <f t="shared" si="412"/>
        <v>0</v>
      </c>
      <c r="DN205" s="15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</row>
    <row r="206" spans="1:212" s="25" customFormat="1">
      <c r="B206" s="79" t="s">
        <v>147</v>
      </c>
      <c r="C206" s="99">
        <f>SUM(C198:C205)</f>
        <v>811758515.06464064</v>
      </c>
      <c r="D206" s="99">
        <f t="shared" ref="D206:BO206" si="413">SUM(D198:D205)</f>
        <v>869703137.71140349</v>
      </c>
      <c r="E206" s="99">
        <f t="shared" si="413"/>
        <v>795140879.76229227</v>
      </c>
      <c r="F206" s="99">
        <f t="shared" si="413"/>
        <v>797479831.91415226</v>
      </c>
      <c r="G206" s="99">
        <f t="shared" si="413"/>
        <v>799135771.52041078</v>
      </c>
      <c r="H206" s="99">
        <f t="shared" si="413"/>
        <v>802023312.69948959</v>
      </c>
      <c r="I206" s="99">
        <f t="shared" si="413"/>
        <v>803497701.67824173</v>
      </c>
      <c r="J206" s="99">
        <f t="shared" si="413"/>
        <v>803486343.27813125</v>
      </c>
      <c r="K206" s="99">
        <f t="shared" si="413"/>
        <v>808924247.83349717</v>
      </c>
      <c r="L206" s="99">
        <f t="shared" si="413"/>
        <v>813553816.08829868</v>
      </c>
      <c r="M206" s="99">
        <f t="shared" si="413"/>
        <v>818097228.1329174</v>
      </c>
      <c r="N206" s="99">
        <f t="shared" si="413"/>
        <v>822612762.04515445</v>
      </c>
      <c r="O206" s="99">
        <f t="shared" si="413"/>
        <v>826453867.22232318</v>
      </c>
      <c r="P206" s="99">
        <f t="shared" si="413"/>
        <v>829288397.38201237</v>
      </c>
      <c r="Q206" s="99">
        <f t="shared" si="413"/>
        <v>833166536.28340471</v>
      </c>
      <c r="R206" s="99">
        <f t="shared" si="413"/>
        <v>837562158.82402384</v>
      </c>
      <c r="S206" s="99">
        <f t="shared" si="413"/>
        <v>841687930.75397289</v>
      </c>
      <c r="T206" s="99">
        <f t="shared" si="413"/>
        <v>846620735.54464114</v>
      </c>
      <c r="U206" s="99">
        <f t="shared" si="413"/>
        <v>850770430.95722806</v>
      </c>
      <c r="V206" s="99">
        <f t="shared" si="413"/>
        <v>854781073.68110788</v>
      </c>
      <c r="W206" s="99">
        <f t="shared" si="413"/>
        <v>858633216.40792704</v>
      </c>
      <c r="X206" s="99">
        <f t="shared" si="413"/>
        <v>862717367.92367816</v>
      </c>
      <c r="Y206" s="99">
        <f t="shared" si="413"/>
        <v>866867388.72758019</v>
      </c>
      <c r="Z206" s="99">
        <f t="shared" si="413"/>
        <v>870912389.30058908</v>
      </c>
      <c r="AA206" s="99">
        <f t="shared" si="413"/>
        <v>874814608.61173964</v>
      </c>
      <c r="AB206" s="99">
        <f t="shared" si="413"/>
        <v>878498457.6343745</v>
      </c>
      <c r="AC206" s="99">
        <f t="shared" si="413"/>
        <v>882136187.31614077</v>
      </c>
      <c r="AD206" s="99">
        <f t="shared" si="413"/>
        <v>884371868.76246846</v>
      </c>
      <c r="AE206" s="99">
        <f t="shared" si="413"/>
        <v>886239922.01438725</v>
      </c>
      <c r="AF206" s="99">
        <f t="shared" si="413"/>
        <v>888777143.36638403</v>
      </c>
      <c r="AG206" s="99">
        <f t="shared" si="413"/>
        <v>0</v>
      </c>
      <c r="AH206" s="99">
        <f t="shared" si="413"/>
        <v>3262867.9205319742</v>
      </c>
      <c r="AI206" s="99">
        <f t="shared" si="413"/>
        <v>2197144.5062583047</v>
      </c>
      <c r="AJ206" s="99">
        <f t="shared" si="413"/>
        <v>4096808.4444327271</v>
      </c>
      <c r="AK206" s="99">
        <f t="shared" si="413"/>
        <v>2303873.9787521791</v>
      </c>
      <c r="AL206" s="99">
        <f t="shared" si="413"/>
        <v>1639372.4198894247</v>
      </c>
      <c r="AM206" s="99">
        <f t="shared" si="413"/>
        <v>5886391.7589237848</v>
      </c>
      <c r="AN206" s="99">
        <f t="shared" si="413"/>
        <v>6205121.854924052</v>
      </c>
      <c r="AO206" s="99">
        <f t="shared" si="413"/>
        <v>6085992.9559068009</v>
      </c>
      <c r="AP206" s="99">
        <f t="shared" si="413"/>
        <v>6055500.2020732639</v>
      </c>
      <c r="AQ206" s="99">
        <f t="shared" si="413"/>
        <v>5144648.7236455213</v>
      </c>
      <c r="AR206" s="99">
        <f t="shared" si="413"/>
        <v>3779822.6994894044</v>
      </c>
      <c r="AS206" s="99">
        <f t="shared" si="413"/>
        <v>5194941.0012830039</v>
      </c>
      <c r="AT206" s="99">
        <f t="shared" si="413"/>
        <v>5814649.9703774191</v>
      </c>
      <c r="AU206" s="99">
        <f t="shared" si="413"/>
        <v>5577811.1395128667</v>
      </c>
      <c r="AV206" s="99">
        <f t="shared" si="413"/>
        <v>6487562.6685571615</v>
      </c>
      <c r="AW206" s="99">
        <f t="shared" si="413"/>
        <v>5631250.500221434</v>
      </c>
      <c r="AX206" s="99">
        <f t="shared" si="413"/>
        <v>5433152.3291075109</v>
      </c>
      <c r="AY206" s="99">
        <f t="shared" si="413"/>
        <v>5229365.4783366174</v>
      </c>
      <c r="AZ206" s="99">
        <f t="shared" si="413"/>
        <v>5464667.1953773955</v>
      </c>
      <c r="BA206" s="99">
        <f t="shared" si="413"/>
        <v>5551927.2473239582</v>
      </c>
      <c r="BB206" s="99">
        <f t="shared" si="413"/>
        <v>5416706.8197690267</v>
      </c>
      <c r="BC206" s="99">
        <f t="shared" si="413"/>
        <v>5227616.9239790058</v>
      </c>
      <c r="BD206" s="99">
        <f t="shared" si="413"/>
        <v>4932853.1521378355</v>
      </c>
      <c r="BE206" s="99">
        <f t="shared" si="413"/>
        <v>4868562.8135138871</v>
      </c>
      <c r="BF206" s="99">
        <f t="shared" si="413"/>
        <v>2882326.2386210361</v>
      </c>
      <c r="BG206" s="99">
        <f t="shared" si="413"/>
        <v>2512745.1167796445</v>
      </c>
      <c r="BH206" s="99">
        <f t="shared" si="413"/>
        <v>3235332.2317245305</v>
      </c>
      <c r="BI206" s="99">
        <f t="shared" si="413"/>
        <v>0</v>
      </c>
      <c r="BJ206"/>
      <c r="BK206" s="99">
        <f t="shared" si="413"/>
        <v>-924130.19000000006</v>
      </c>
      <c r="BL206" s="99">
        <f t="shared" si="413"/>
        <v>-541204.9</v>
      </c>
      <c r="BM206" s="99">
        <f t="shared" si="413"/>
        <v>-1193517.4853537669</v>
      </c>
      <c r="BN206" s="99">
        <f t="shared" si="413"/>
        <v>-829485</v>
      </c>
      <c r="BO206" s="99">
        <f t="shared" si="413"/>
        <v>-1650730.82</v>
      </c>
      <c r="BP206" s="99">
        <f t="shared" ref="BP206:DM206" si="414">SUM(BP198:BP205)</f>
        <v>-448487.20355799998</v>
      </c>
      <c r="BQ206" s="99">
        <f t="shared" si="414"/>
        <v>-1575553.6001226595</v>
      </c>
      <c r="BR206" s="99">
        <f t="shared" si="414"/>
        <v>-1542580.9112877715</v>
      </c>
      <c r="BS206" s="99">
        <f t="shared" si="414"/>
        <v>-1539966.2898363676</v>
      </c>
      <c r="BT206" s="99">
        <f t="shared" si="414"/>
        <v>-1303543.5464768368</v>
      </c>
      <c r="BU206" s="99">
        <f t="shared" si="414"/>
        <v>-945292.5398004537</v>
      </c>
      <c r="BV206" s="99">
        <f t="shared" si="414"/>
        <v>-1316802.0998904463</v>
      </c>
      <c r="BW206" s="99">
        <f t="shared" si="414"/>
        <v>-1419027.4297581827</v>
      </c>
      <c r="BX206" s="99">
        <f t="shared" si="414"/>
        <v>-1452039.2095641147</v>
      </c>
      <c r="BY206" s="99">
        <f t="shared" si="414"/>
        <v>-1554757.8778887542</v>
      </c>
      <c r="BZ206" s="99">
        <f t="shared" si="414"/>
        <v>-1481555.0876345949</v>
      </c>
      <c r="CA206" s="99">
        <f t="shared" si="414"/>
        <v>-1422509.6052276173</v>
      </c>
      <c r="CB206" s="99">
        <f t="shared" si="414"/>
        <v>-1377222.7515174085</v>
      </c>
      <c r="CC206" s="99">
        <f t="shared" si="414"/>
        <v>-1380515.6796262763</v>
      </c>
      <c r="CD206" s="99">
        <f t="shared" si="414"/>
        <v>-1401906.4434220437</v>
      </c>
      <c r="CE206" s="99">
        <f t="shared" si="414"/>
        <v>-1371706.2467599299</v>
      </c>
      <c r="CF206" s="99">
        <f t="shared" si="414"/>
        <v>-1325397.6128288233</v>
      </c>
      <c r="CG206" s="99">
        <f t="shared" si="414"/>
        <v>-1249004.129502974</v>
      </c>
      <c r="CH206" s="99">
        <f t="shared" si="414"/>
        <v>-1230833.1317474945</v>
      </c>
      <c r="CI206" s="99">
        <f t="shared" si="414"/>
        <v>-646644.79229309666</v>
      </c>
      <c r="CJ206" s="99">
        <f t="shared" si="414"/>
        <v>-644691.86486104655</v>
      </c>
      <c r="CK206" s="99">
        <f t="shared" si="414"/>
        <v>-698110.8797278736</v>
      </c>
      <c r="CL206"/>
      <c r="CM206" s="99">
        <f t="shared" si="414"/>
        <v>214.42132800960007</v>
      </c>
      <c r="CN206" s="99">
        <f t="shared" si="414"/>
        <v>0</v>
      </c>
      <c r="CO206" s="99">
        <f t="shared" si="414"/>
        <v>-15749.78</v>
      </c>
      <c r="CP206" s="99">
        <f t="shared" si="414"/>
        <v>0</v>
      </c>
      <c r="CQ206" s="99">
        <f t="shared" si="414"/>
        <v>0</v>
      </c>
      <c r="CR206" s="99">
        <f t="shared" si="414"/>
        <v>0</v>
      </c>
      <c r="CS206" s="99">
        <f t="shared" si="414"/>
        <v>0</v>
      </c>
      <c r="CT206" s="99">
        <f t="shared" si="414"/>
        <v>0</v>
      </c>
      <c r="CU206" s="99">
        <f t="shared" si="414"/>
        <v>0</v>
      </c>
      <c r="CV206" s="99">
        <f t="shared" si="414"/>
        <v>0</v>
      </c>
      <c r="CW206" s="99">
        <f t="shared" si="414"/>
        <v>0</v>
      </c>
      <c r="CX206" s="99">
        <f t="shared" si="414"/>
        <v>0</v>
      </c>
      <c r="CY206" s="99">
        <f t="shared" si="414"/>
        <v>0</v>
      </c>
      <c r="CZ206" s="99">
        <f t="shared" si="414"/>
        <v>0</v>
      </c>
      <c r="DA206" s="99">
        <f t="shared" si="414"/>
        <v>0</v>
      </c>
      <c r="DB206" s="99">
        <f t="shared" si="414"/>
        <v>0</v>
      </c>
      <c r="DC206" s="99">
        <f t="shared" si="414"/>
        <v>0</v>
      </c>
      <c r="DD206" s="99">
        <f t="shared" si="414"/>
        <v>0</v>
      </c>
      <c r="DE206" s="99">
        <f t="shared" si="414"/>
        <v>0</v>
      </c>
      <c r="DF206" s="99">
        <f t="shared" si="414"/>
        <v>0</v>
      </c>
      <c r="DG206" s="99">
        <f t="shared" si="414"/>
        <v>0</v>
      </c>
      <c r="DH206" s="99">
        <f t="shared" si="414"/>
        <v>0</v>
      </c>
      <c r="DI206" s="99">
        <f t="shared" si="414"/>
        <v>0</v>
      </c>
      <c r="DJ206" s="99">
        <f t="shared" si="414"/>
        <v>0</v>
      </c>
      <c r="DK206" s="99">
        <f t="shared" si="414"/>
        <v>0</v>
      </c>
      <c r="DL206" s="99">
        <f t="shared" si="414"/>
        <v>0</v>
      </c>
      <c r="DM206" s="99">
        <f t="shared" si="414"/>
        <v>0</v>
      </c>
      <c r="DN206" s="15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</row>
    <row r="207" spans="1:212" s="25" customFormat="1">
      <c r="C207" s="26"/>
      <c r="D207" s="26"/>
      <c r="E207" s="1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</row>
    <row r="208" spans="1:212">
      <c r="B208" s="64" t="s">
        <v>109</v>
      </c>
      <c r="AL208"/>
      <c r="AM208"/>
      <c r="AN208"/>
      <c r="AU208" s="50"/>
    </row>
    <row r="209" spans="1:47">
      <c r="A209" s="28" t="s">
        <v>9</v>
      </c>
      <c r="B209" s="25"/>
      <c r="C209" s="19"/>
      <c r="D209" s="19"/>
      <c r="E209" s="19"/>
      <c r="F209" s="19"/>
      <c r="G209" s="19"/>
      <c r="H209" s="19"/>
      <c r="I209" s="19"/>
      <c r="J209" s="19"/>
      <c r="K209" s="19"/>
      <c r="AI209" s="30" t="s">
        <v>121</v>
      </c>
      <c r="AL209"/>
      <c r="AM209"/>
      <c r="AN209"/>
      <c r="AU209" s="58"/>
    </row>
    <row r="210" spans="1:47">
      <c r="A210" s="25"/>
      <c r="B210" s="25" t="s">
        <v>134</v>
      </c>
      <c r="C210" s="98">
        <f t="shared" ref="C210:C211" si="415">SUM(E210:Q210)/13</f>
        <v>22974.006153846156</v>
      </c>
      <c r="D210" s="98">
        <f>SUM(T210:AF210)/13</f>
        <v>35996.51</v>
      </c>
      <c r="E210" s="100">
        <f>'[22]CWIP Summary'!L9</f>
        <v>0</v>
      </c>
      <c r="F210" s="100">
        <f>'[22]CWIP Summary'!M9</f>
        <v>0</v>
      </c>
      <c r="G210" s="100">
        <f>'[22]CWIP Summary'!N9</f>
        <v>0</v>
      </c>
      <c r="H210" s="100">
        <f>'[22]CWIP Summary'!O9</f>
        <v>5335.65</v>
      </c>
      <c r="I210" s="100">
        <f>'[22]CWIP Summary'!P9</f>
        <v>15988.38</v>
      </c>
      <c r="J210" s="100">
        <f>'[22]CWIP Summary'!Q9</f>
        <v>25362.48</v>
      </c>
      <c r="K210" s="100">
        <f>'[22]CWIP Summary'!R9</f>
        <v>35996.51</v>
      </c>
      <c r="L210" s="98">
        <f>K210</f>
        <v>35996.51</v>
      </c>
      <c r="M210" s="98">
        <f>L210</f>
        <v>35996.51</v>
      </c>
      <c r="N210" s="98">
        <f t="shared" ref="N210:AF210" si="416">M210</f>
        <v>35996.51</v>
      </c>
      <c r="O210" s="98">
        <f t="shared" si="416"/>
        <v>35996.51</v>
      </c>
      <c r="P210" s="98">
        <f t="shared" si="416"/>
        <v>35996.51</v>
      </c>
      <c r="Q210" s="98">
        <f t="shared" si="416"/>
        <v>35996.51</v>
      </c>
      <c r="R210" s="98">
        <f t="shared" si="416"/>
        <v>35996.51</v>
      </c>
      <c r="S210" s="98">
        <f t="shared" si="416"/>
        <v>35996.51</v>
      </c>
      <c r="T210" s="98">
        <f t="shared" si="416"/>
        <v>35996.51</v>
      </c>
      <c r="U210" s="98">
        <f t="shared" si="416"/>
        <v>35996.51</v>
      </c>
      <c r="V210" s="98">
        <f t="shared" si="416"/>
        <v>35996.51</v>
      </c>
      <c r="W210" s="98">
        <f t="shared" si="416"/>
        <v>35996.51</v>
      </c>
      <c r="X210" s="98">
        <f t="shared" si="416"/>
        <v>35996.51</v>
      </c>
      <c r="Y210" s="98">
        <f t="shared" si="416"/>
        <v>35996.51</v>
      </c>
      <c r="Z210" s="98">
        <f t="shared" si="416"/>
        <v>35996.51</v>
      </c>
      <c r="AA210" s="98">
        <f t="shared" si="416"/>
        <v>35996.51</v>
      </c>
      <c r="AB210" s="98">
        <f t="shared" si="416"/>
        <v>35996.51</v>
      </c>
      <c r="AC210" s="98">
        <f t="shared" si="416"/>
        <v>35996.51</v>
      </c>
      <c r="AD210" s="98">
        <f t="shared" si="416"/>
        <v>35996.51</v>
      </c>
      <c r="AE210" s="98">
        <f t="shared" si="416"/>
        <v>35996.51</v>
      </c>
      <c r="AF210" s="98">
        <f t="shared" si="416"/>
        <v>35996.51</v>
      </c>
      <c r="AI210" s="15" t="s">
        <v>148</v>
      </c>
      <c r="AJ210" s="30" t="s">
        <v>149</v>
      </c>
      <c r="AL210"/>
      <c r="AM210"/>
      <c r="AN210"/>
    </row>
    <row r="211" spans="1:47">
      <c r="A211" s="25"/>
      <c r="B211" s="25" t="s">
        <v>192</v>
      </c>
      <c r="C211" s="98">
        <f t="shared" si="415"/>
        <v>11335005.331538461</v>
      </c>
      <c r="D211" s="102">
        <f>SUM(T211:AF211)/13</f>
        <v>9646514.3700000048</v>
      </c>
      <c r="E211" s="103">
        <f>'[22]CWIP Summary'!L10</f>
        <v>20970984.389999997</v>
      </c>
      <c r="F211" s="103">
        <f>'[22]CWIP Summary'!M10</f>
        <v>14646247.729999999</v>
      </c>
      <c r="G211" s="103">
        <f>'[22]CWIP Summary'!N10</f>
        <v>14949743.529999996</v>
      </c>
      <c r="H211" s="103">
        <f>'[22]CWIP Summary'!O10</f>
        <v>8307225.299999998</v>
      </c>
      <c r="I211" s="103">
        <f>'[22]CWIP Summary'!P10</f>
        <v>9097074.6900000013</v>
      </c>
      <c r="J211" s="103">
        <f>'[22]CWIP Summary'!Q10</f>
        <v>11858193.08</v>
      </c>
      <c r="K211" s="103">
        <f>'[22]CWIP Summary'!R10</f>
        <v>9646514.3700000048</v>
      </c>
      <c r="L211" s="104">
        <f>K211</f>
        <v>9646514.3700000048</v>
      </c>
      <c r="M211" s="104">
        <f>L211</f>
        <v>9646514.3700000048</v>
      </c>
      <c r="N211" s="104">
        <f t="shared" ref="N211:AF211" si="417">M211</f>
        <v>9646514.3700000048</v>
      </c>
      <c r="O211" s="104">
        <f t="shared" si="417"/>
        <v>9646514.3700000048</v>
      </c>
      <c r="P211" s="104">
        <f t="shared" si="417"/>
        <v>9646514.3700000048</v>
      </c>
      <c r="Q211" s="104">
        <f t="shared" si="417"/>
        <v>9646514.3700000048</v>
      </c>
      <c r="R211" s="104">
        <f t="shared" si="417"/>
        <v>9646514.3700000048</v>
      </c>
      <c r="S211" s="104">
        <f t="shared" si="417"/>
        <v>9646514.3700000048</v>
      </c>
      <c r="T211" s="104">
        <f t="shared" si="417"/>
        <v>9646514.3700000048</v>
      </c>
      <c r="U211" s="104">
        <f t="shared" si="417"/>
        <v>9646514.3700000048</v>
      </c>
      <c r="V211" s="104">
        <f t="shared" si="417"/>
        <v>9646514.3700000048</v>
      </c>
      <c r="W211" s="104">
        <f t="shared" si="417"/>
        <v>9646514.3700000048</v>
      </c>
      <c r="X211" s="104">
        <f t="shared" si="417"/>
        <v>9646514.3700000048</v>
      </c>
      <c r="Y211" s="104">
        <f t="shared" si="417"/>
        <v>9646514.3700000048</v>
      </c>
      <c r="Z211" s="104">
        <f t="shared" si="417"/>
        <v>9646514.3700000048</v>
      </c>
      <c r="AA211" s="104">
        <f t="shared" si="417"/>
        <v>9646514.3700000048</v>
      </c>
      <c r="AB211" s="104">
        <f t="shared" si="417"/>
        <v>9646514.3700000048</v>
      </c>
      <c r="AC211" s="104">
        <f t="shared" si="417"/>
        <v>9646514.3700000048</v>
      </c>
      <c r="AD211" s="104">
        <f t="shared" si="417"/>
        <v>9646514.3700000048</v>
      </c>
      <c r="AE211" s="104">
        <f t="shared" si="417"/>
        <v>9646514.3700000048</v>
      </c>
      <c r="AF211" s="104">
        <f t="shared" si="417"/>
        <v>9646514.3700000048</v>
      </c>
      <c r="AH211" s="18">
        <v>2</v>
      </c>
      <c r="AI211" s="150">
        <f>'[28]Div 002 Rates'!$J$38</f>
        <v>4.9718229999999995E-2</v>
      </c>
      <c r="AJ211" s="151">
        <f t="shared" ref="AJ211:AJ213" si="418">AI211</f>
        <v>4.9718229999999995E-2</v>
      </c>
      <c r="AL211"/>
      <c r="AM211"/>
      <c r="AN211"/>
    </row>
    <row r="212" spans="1:47">
      <c r="A212" s="25"/>
      <c r="B212" s="25" t="s">
        <v>110</v>
      </c>
      <c r="C212" s="51">
        <f t="shared" ref="C212:AF212" si="419">SUM(C210:C211)</f>
        <v>11357979.337692307</v>
      </c>
      <c r="D212" s="51">
        <f t="shared" si="419"/>
        <v>9682510.8800000045</v>
      </c>
      <c r="E212" s="98">
        <f t="shared" si="419"/>
        <v>20970984.389999997</v>
      </c>
      <c r="F212" s="98">
        <f t="shared" si="419"/>
        <v>14646247.729999999</v>
      </c>
      <c r="G212" s="98">
        <f t="shared" si="419"/>
        <v>14949743.529999996</v>
      </c>
      <c r="H212" s="98">
        <f t="shared" si="419"/>
        <v>8312560.9499999983</v>
      </c>
      <c r="I212" s="98">
        <f t="shared" si="419"/>
        <v>9113063.0700000022</v>
      </c>
      <c r="J212" s="98">
        <f t="shared" si="419"/>
        <v>11883555.560000001</v>
      </c>
      <c r="K212" s="98">
        <f t="shared" si="419"/>
        <v>9682510.8800000045</v>
      </c>
      <c r="L212" s="98">
        <f t="shared" si="419"/>
        <v>9682510.8800000045</v>
      </c>
      <c r="M212" s="98">
        <f t="shared" si="419"/>
        <v>9682510.8800000045</v>
      </c>
      <c r="N212" s="98">
        <f t="shared" si="419"/>
        <v>9682510.8800000045</v>
      </c>
      <c r="O212" s="98">
        <f t="shared" si="419"/>
        <v>9682510.8800000045</v>
      </c>
      <c r="P212" s="98">
        <f t="shared" si="419"/>
        <v>9682510.8800000045</v>
      </c>
      <c r="Q212" s="98">
        <f t="shared" si="419"/>
        <v>9682510.8800000045</v>
      </c>
      <c r="R212" s="98">
        <f t="shared" si="419"/>
        <v>9682510.8800000045</v>
      </c>
      <c r="S212" s="98">
        <f t="shared" ref="S212" si="420">SUM(S210:S211)</f>
        <v>9682510.8800000045</v>
      </c>
      <c r="T212" s="98">
        <f t="shared" si="419"/>
        <v>9682510.8800000045</v>
      </c>
      <c r="U212" s="98">
        <f t="shared" si="419"/>
        <v>9682510.8800000045</v>
      </c>
      <c r="V212" s="98">
        <f t="shared" si="419"/>
        <v>9682510.8800000045</v>
      </c>
      <c r="W212" s="98">
        <f t="shared" si="419"/>
        <v>9682510.8800000045</v>
      </c>
      <c r="X212" s="98">
        <f t="shared" si="419"/>
        <v>9682510.8800000045</v>
      </c>
      <c r="Y212" s="98">
        <f t="shared" si="419"/>
        <v>9682510.8800000045</v>
      </c>
      <c r="Z212" s="98">
        <f t="shared" si="419"/>
        <v>9682510.8800000045</v>
      </c>
      <c r="AA212" s="98">
        <f t="shared" si="419"/>
        <v>9682510.8800000045</v>
      </c>
      <c r="AB212" s="98">
        <f t="shared" si="419"/>
        <v>9682510.8800000045</v>
      </c>
      <c r="AC212" s="98">
        <f t="shared" si="419"/>
        <v>9682510.8800000045</v>
      </c>
      <c r="AD212" s="98">
        <f t="shared" si="419"/>
        <v>9682510.8800000045</v>
      </c>
      <c r="AE212" s="98">
        <f t="shared" si="419"/>
        <v>9682510.8800000045</v>
      </c>
      <c r="AF212" s="98">
        <f t="shared" si="419"/>
        <v>9682510.8800000045</v>
      </c>
      <c r="AH212" s="18">
        <v>12</v>
      </c>
      <c r="AI212" s="150">
        <f>'[28]Div 012 Rates'!$J$36</f>
        <v>5.5628439999999994E-2</v>
      </c>
      <c r="AJ212" s="151">
        <f t="shared" si="418"/>
        <v>5.5628439999999994E-2</v>
      </c>
      <c r="AL212"/>
      <c r="AM212"/>
      <c r="AN212"/>
    </row>
    <row r="213" spans="1:47">
      <c r="A213" s="28" t="s">
        <v>31</v>
      </c>
      <c r="B213" s="25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H213" s="18">
        <v>91</v>
      </c>
      <c r="AI213" s="150">
        <f>'[28]Mid States FY21'!$M$10/100</f>
        <v>0.50419999999999998</v>
      </c>
      <c r="AJ213" s="151">
        <f t="shared" si="418"/>
        <v>0.50419999999999998</v>
      </c>
      <c r="AL213"/>
      <c r="AM213"/>
      <c r="AN213"/>
    </row>
    <row r="214" spans="1:47">
      <c r="A214" s="25"/>
      <c r="B214" s="25" t="s">
        <v>134</v>
      </c>
      <c r="C214" s="98">
        <f t="shared" ref="C214" si="421">SUM(E214:Q214)/13</f>
        <v>0</v>
      </c>
      <c r="D214" s="98">
        <f>SUM(T214:AF214)/13</f>
        <v>0</v>
      </c>
      <c r="E214" s="100">
        <f>'[22]CWIP Summary'!L17</f>
        <v>0</v>
      </c>
      <c r="F214" s="100">
        <f>'[22]CWIP Summary'!M17</f>
        <v>0</v>
      </c>
      <c r="G214" s="100">
        <f>'[22]CWIP Summary'!N17</f>
        <v>0</v>
      </c>
      <c r="H214" s="100">
        <f>'[22]CWIP Summary'!O17</f>
        <v>0</v>
      </c>
      <c r="I214" s="100">
        <f>'[22]CWIP Summary'!P17</f>
        <v>0</v>
      </c>
      <c r="J214" s="100">
        <f>'[22]CWIP Summary'!Q17</f>
        <v>0</v>
      </c>
      <c r="K214" s="100">
        <f>'[22]CWIP Summary'!R17</f>
        <v>0</v>
      </c>
      <c r="L214" s="98">
        <f t="shared" ref="L214:R214" si="422">K214</f>
        <v>0</v>
      </c>
      <c r="M214" s="98">
        <f t="shared" si="422"/>
        <v>0</v>
      </c>
      <c r="N214" s="98">
        <f t="shared" si="422"/>
        <v>0</v>
      </c>
      <c r="O214" s="98">
        <f t="shared" si="422"/>
        <v>0</v>
      </c>
      <c r="P214" s="98">
        <f t="shared" si="422"/>
        <v>0</v>
      </c>
      <c r="Q214" s="98">
        <f t="shared" si="422"/>
        <v>0</v>
      </c>
      <c r="R214" s="98">
        <f t="shared" si="422"/>
        <v>0</v>
      </c>
      <c r="S214" s="98">
        <f t="shared" ref="S214:AF214" si="423">R214</f>
        <v>0</v>
      </c>
      <c r="T214" s="98">
        <f t="shared" si="423"/>
        <v>0</v>
      </c>
      <c r="U214" s="98">
        <f t="shared" si="423"/>
        <v>0</v>
      </c>
      <c r="V214" s="98">
        <f t="shared" si="423"/>
        <v>0</v>
      </c>
      <c r="W214" s="98">
        <f t="shared" si="423"/>
        <v>0</v>
      </c>
      <c r="X214" s="98">
        <f t="shared" si="423"/>
        <v>0</v>
      </c>
      <c r="Y214" s="98">
        <f t="shared" si="423"/>
        <v>0</v>
      </c>
      <c r="Z214" s="98">
        <f t="shared" si="423"/>
        <v>0</v>
      </c>
      <c r="AA214" s="98">
        <f t="shared" si="423"/>
        <v>0</v>
      </c>
      <c r="AB214" s="98">
        <f t="shared" si="423"/>
        <v>0</v>
      </c>
      <c r="AC214" s="98">
        <f t="shared" si="423"/>
        <v>0</v>
      </c>
      <c r="AD214" s="98">
        <f t="shared" si="423"/>
        <v>0</v>
      </c>
      <c r="AE214" s="98">
        <f t="shared" si="423"/>
        <v>0</v>
      </c>
      <c r="AF214" s="98">
        <f t="shared" si="423"/>
        <v>0</v>
      </c>
      <c r="AH214" s="18" t="s">
        <v>184</v>
      </c>
      <c r="AI214" s="150">
        <f>[26]Greenville!$J$24</f>
        <v>1.559576E-2</v>
      </c>
      <c r="AJ214" s="151">
        <f>AI214</f>
        <v>1.559576E-2</v>
      </c>
      <c r="AL214"/>
      <c r="AM214"/>
      <c r="AN214"/>
    </row>
    <row r="215" spans="1:47">
      <c r="A215" s="25"/>
      <c r="B215" s="25" t="s">
        <v>192</v>
      </c>
      <c r="C215" s="98">
        <f>SUM(E215:Q215)/13</f>
        <v>801940.25</v>
      </c>
      <c r="D215" s="102">
        <f>SUM(T215:AF215)/13</f>
        <v>463343.83999999991</v>
      </c>
      <c r="E215" s="103">
        <f>'[22]CWIP Summary'!L18</f>
        <v>1638044.78</v>
      </c>
      <c r="F215" s="103">
        <f>'[22]CWIP Summary'!M18</f>
        <v>1573332.37</v>
      </c>
      <c r="G215" s="103">
        <f>'[22]CWIP Summary'!N18</f>
        <v>1623310.2300000002</v>
      </c>
      <c r="H215" s="103">
        <f>'[22]CWIP Summary'!O18</f>
        <v>933675.95</v>
      </c>
      <c r="I215" s="103">
        <f>'[22]CWIP Summary'!P18</f>
        <v>962157.79999999993</v>
      </c>
      <c r="J215" s="103">
        <f>'[22]CWIP Summary'!Q18</f>
        <v>451295.24</v>
      </c>
      <c r="K215" s="103">
        <f>'[22]CWIP Summary'!R18</f>
        <v>463343.83999999997</v>
      </c>
      <c r="L215" s="104">
        <f t="shared" ref="L215:R215" si="424">K215</f>
        <v>463343.83999999997</v>
      </c>
      <c r="M215" s="104">
        <f t="shared" si="424"/>
        <v>463343.83999999997</v>
      </c>
      <c r="N215" s="104">
        <f t="shared" si="424"/>
        <v>463343.83999999997</v>
      </c>
      <c r="O215" s="104">
        <f t="shared" si="424"/>
        <v>463343.83999999997</v>
      </c>
      <c r="P215" s="104">
        <f t="shared" si="424"/>
        <v>463343.83999999997</v>
      </c>
      <c r="Q215" s="104">
        <f t="shared" si="424"/>
        <v>463343.83999999997</v>
      </c>
      <c r="R215" s="104">
        <f t="shared" si="424"/>
        <v>463343.83999999997</v>
      </c>
      <c r="S215" s="104">
        <f t="shared" ref="S215:AF215" si="425">R215</f>
        <v>463343.83999999997</v>
      </c>
      <c r="T215" s="104">
        <f t="shared" si="425"/>
        <v>463343.83999999997</v>
      </c>
      <c r="U215" s="104">
        <f t="shared" si="425"/>
        <v>463343.83999999997</v>
      </c>
      <c r="V215" s="104">
        <f t="shared" si="425"/>
        <v>463343.83999999997</v>
      </c>
      <c r="W215" s="104">
        <f t="shared" si="425"/>
        <v>463343.83999999997</v>
      </c>
      <c r="X215" s="104">
        <f t="shared" si="425"/>
        <v>463343.83999999997</v>
      </c>
      <c r="Y215" s="104">
        <f t="shared" si="425"/>
        <v>463343.83999999997</v>
      </c>
      <c r="Z215" s="104">
        <f t="shared" si="425"/>
        <v>463343.83999999997</v>
      </c>
      <c r="AA215" s="104">
        <f t="shared" si="425"/>
        <v>463343.83999999997</v>
      </c>
      <c r="AB215" s="104">
        <f t="shared" si="425"/>
        <v>463343.83999999997</v>
      </c>
      <c r="AC215" s="104">
        <f t="shared" si="425"/>
        <v>463343.83999999997</v>
      </c>
      <c r="AD215" s="104">
        <f t="shared" si="425"/>
        <v>463343.83999999997</v>
      </c>
      <c r="AE215" s="104">
        <f t="shared" si="425"/>
        <v>463343.83999999997</v>
      </c>
      <c r="AF215" s="104">
        <f t="shared" si="425"/>
        <v>463343.83999999997</v>
      </c>
      <c r="AH215" s="18" t="s">
        <v>151</v>
      </c>
      <c r="AI215" s="150">
        <f>'[26]CKV Center'!$L$20</f>
        <v>2.4788790000000002E-2</v>
      </c>
      <c r="AJ215" s="151">
        <f t="shared" ref="AJ215:AJ217" si="426">AI215</f>
        <v>2.4788790000000002E-2</v>
      </c>
      <c r="AL215"/>
      <c r="AM215"/>
      <c r="AN215"/>
    </row>
    <row r="216" spans="1:47">
      <c r="A216" s="25"/>
      <c r="B216" s="25" t="s">
        <v>110</v>
      </c>
      <c r="C216" s="98">
        <f t="shared" ref="C216:AF216" si="427">SUM(C214:C215)</f>
        <v>801940.25</v>
      </c>
      <c r="D216" s="98">
        <f t="shared" si="427"/>
        <v>463343.83999999991</v>
      </c>
      <c r="E216" s="98">
        <f>SUM(E214:E215)</f>
        <v>1638044.78</v>
      </c>
      <c r="F216" s="98">
        <f t="shared" ref="F216:S216" si="428">SUM(F214:F215)</f>
        <v>1573332.37</v>
      </c>
      <c r="G216" s="98">
        <f t="shared" si="428"/>
        <v>1623310.2300000002</v>
      </c>
      <c r="H216" s="98">
        <f t="shared" si="428"/>
        <v>933675.95</v>
      </c>
      <c r="I216" s="98">
        <f t="shared" si="428"/>
        <v>962157.79999999993</v>
      </c>
      <c r="J216" s="98">
        <f t="shared" si="428"/>
        <v>451295.24</v>
      </c>
      <c r="K216" s="98">
        <f t="shared" si="428"/>
        <v>463343.83999999997</v>
      </c>
      <c r="L216" s="98">
        <f t="shared" si="428"/>
        <v>463343.83999999997</v>
      </c>
      <c r="M216" s="98">
        <f t="shared" si="428"/>
        <v>463343.83999999997</v>
      </c>
      <c r="N216" s="98">
        <f t="shared" si="428"/>
        <v>463343.83999999997</v>
      </c>
      <c r="O216" s="98">
        <f t="shared" si="428"/>
        <v>463343.83999999997</v>
      </c>
      <c r="P216" s="98">
        <f t="shared" si="428"/>
        <v>463343.83999999997</v>
      </c>
      <c r="Q216" s="98">
        <f t="shared" si="428"/>
        <v>463343.83999999997</v>
      </c>
      <c r="R216" s="98">
        <f t="shared" si="428"/>
        <v>463343.83999999997</v>
      </c>
      <c r="S216" s="98">
        <f t="shared" si="428"/>
        <v>463343.83999999997</v>
      </c>
      <c r="T216" s="98">
        <f t="shared" si="427"/>
        <v>463343.83999999997</v>
      </c>
      <c r="U216" s="98">
        <f t="shared" si="427"/>
        <v>463343.83999999997</v>
      </c>
      <c r="V216" s="98">
        <f t="shared" si="427"/>
        <v>463343.83999999997</v>
      </c>
      <c r="W216" s="98">
        <f t="shared" si="427"/>
        <v>463343.83999999997</v>
      </c>
      <c r="X216" s="98">
        <f t="shared" si="427"/>
        <v>463343.83999999997</v>
      </c>
      <c r="Y216" s="98">
        <f t="shared" si="427"/>
        <v>463343.83999999997</v>
      </c>
      <c r="Z216" s="98">
        <f t="shared" si="427"/>
        <v>463343.83999999997</v>
      </c>
      <c r="AA216" s="98">
        <f t="shared" si="427"/>
        <v>463343.83999999997</v>
      </c>
      <c r="AB216" s="98">
        <f t="shared" si="427"/>
        <v>463343.83999999997</v>
      </c>
      <c r="AC216" s="98">
        <f t="shared" si="427"/>
        <v>463343.83999999997</v>
      </c>
      <c r="AD216" s="98">
        <f t="shared" si="427"/>
        <v>463343.83999999997</v>
      </c>
      <c r="AE216" s="98">
        <f t="shared" si="427"/>
        <v>463343.83999999997</v>
      </c>
      <c r="AF216" s="98">
        <f t="shared" si="427"/>
        <v>463343.83999999997</v>
      </c>
      <c r="AH216" s="18" t="s">
        <v>185</v>
      </c>
      <c r="AI216" s="150">
        <f>'[28]Div 002 Rates (Excl APT)'!$J$38</f>
        <v>6.106367E-2</v>
      </c>
      <c r="AJ216" s="151">
        <f t="shared" si="426"/>
        <v>6.106367E-2</v>
      </c>
      <c r="AL216"/>
      <c r="AM216"/>
      <c r="AN216"/>
      <c r="AP216" s="143"/>
    </row>
    <row r="217" spans="1:47">
      <c r="A217" s="28" t="s">
        <v>34</v>
      </c>
      <c r="B217" s="25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H217" s="18" t="s">
        <v>186</v>
      </c>
      <c r="AI217" s="150">
        <f>'[27] Aligne Blending Rates All'!$E$21</f>
        <v>4.6370689999999999E-2</v>
      </c>
      <c r="AJ217" s="151">
        <f t="shared" si="426"/>
        <v>4.6370689999999999E-2</v>
      </c>
      <c r="AL217"/>
      <c r="AM217"/>
      <c r="AN217"/>
      <c r="AP217" s="143"/>
    </row>
    <row r="218" spans="1:47">
      <c r="A218" s="25"/>
      <c r="B218" s="25" t="s">
        <v>134</v>
      </c>
      <c r="C218" s="98">
        <f t="shared" ref="C218:C219" si="429">SUM(E218:Q218)/13</f>
        <v>0</v>
      </c>
      <c r="D218" s="102">
        <f>SUM(T218:AF218)/13</f>
        <v>0</v>
      </c>
      <c r="E218" s="100">
        <f>'[22]CWIP Summary'!L21</f>
        <v>0</v>
      </c>
      <c r="F218" s="100">
        <f>'[22]CWIP Summary'!M21</f>
        <v>0</v>
      </c>
      <c r="G218" s="100">
        <f>'[22]CWIP Summary'!N21</f>
        <v>0</v>
      </c>
      <c r="H218" s="100">
        <f>'[22]CWIP Summary'!O21</f>
        <v>0</v>
      </c>
      <c r="I218" s="100">
        <f>'[22]CWIP Summary'!P21</f>
        <v>0</v>
      </c>
      <c r="J218" s="100">
        <f>'[22]CWIP Summary'!Q21</f>
        <v>0</v>
      </c>
      <c r="K218" s="100">
        <f>'[22]CWIP Summary'!R21</f>
        <v>0</v>
      </c>
      <c r="L218" s="98">
        <f>K218</f>
        <v>0</v>
      </c>
      <c r="M218" s="98">
        <f>L218</f>
        <v>0</v>
      </c>
      <c r="N218" s="98">
        <f t="shared" ref="N218:AF219" si="430">M218</f>
        <v>0</v>
      </c>
      <c r="O218" s="98">
        <f t="shared" si="430"/>
        <v>0</v>
      </c>
      <c r="P218" s="98">
        <f t="shared" si="430"/>
        <v>0</v>
      </c>
      <c r="Q218" s="98">
        <f t="shared" si="430"/>
        <v>0</v>
      </c>
      <c r="R218" s="98">
        <f t="shared" si="430"/>
        <v>0</v>
      </c>
      <c r="S218" s="98">
        <f t="shared" si="430"/>
        <v>0</v>
      </c>
      <c r="T218" s="98">
        <f t="shared" si="430"/>
        <v>0</v>
      </c>
      <c r="U218" s="98">
        <f t="shared" si="430"/>
        <v>0</v>
      </c>
      <c r="V218" s="98">
        <f t="shared" si="430"/>
        <v>0</v>
      </c>
      <c r="W218" s="98">
        <f t="shared" si="430"/>
        <v>0</v>
      </c>
      <c r="X218" s="98">
        <f t="shared" si="430"/>
        <v>0</v>
      </c>
      <c r="Y218" s="98">
        <f t="shared" si="430"/>
        <v>0</v>
      </c>
      <c r="Z218" s="98">
        <f t="shared" si="430"/>
        <v>0</v>
      </c>
      <c r="AA218" s="98">
        <f t="shared" si="430"/>
        <v>0</v>
      </c>
      <c r="AB218" s="98">
        <f t="shared" si="430"/>
        <v>0</v>
      </c>
      <c r="AC218" s="98">
        <f t="shared" si="430"/>
        <v>0</v>
      </c>
      <c r="AD218" s="98">
        <f t="shared" si="430"/>
        <v>0</v>
      </c>
      <c r="AE218" s="98">
        <f t="shared" si="430"/>
        <v>0</v>
      </c>
      <c r="AF218" s="98">
        <f t="shared" si="430"/>
        <v>0</v>
      </c>
    </row>
    <row r="219" spans="1:47">
      <c r="A219" s="25"/>
      <c r="B219" s="25" t="s">
        <v>192</v>
      </c>
      <c r="C219" s="98">
        <f t="shared" si="429"/>
        <v>-295752.80230769224</v>
      </c>
      <c r="D219" s="98">
        <f>SUM(T219:AF219)/13</f>
        <v>-36798.729999999763</v>
      </c>
      <c r="E219" s="103">
        <f>'[22]CWIP Summary'!L22</f>
        <v>-10502.06999999972</v>
      </c>
      <c r="F219" s="103">
        <f>'[22]CWIP Summary'!M22</f>
        <v>-371646.4899999997</v>
      </c>
      <c r="G219" s="103">
        <f>'[22]CWIP Summary'!N22</f>
        <v>-462761.70999999938</v>
      </c>
      <c r="H219" s="103">
        <f>'[22]CWIP Summary'!O22</f>
        <v>-10502.069999999774</v>
      </c>
      <c r="I219" s="103">
        <f>'[22]CWIP Summary'!P22</f>
        <v>-1434957.7000000009</v>
      </c>
      <c r="J219" s="103">
        <f>'[22]CWIP Summary'!Q22</f>
        <v>-1296825.2799999996</v>
      </c>
      <c r="K219" s="103">
        <f>'[22]CWIP Summary'!R22</f>
        <v>-36798.729999999778</v>
      </c>
      <c r="L219" s="104">
        <f>K219</f>
        <v>-36798.729999999778</v>
      </c>
      <c r="M219" s="104">
        <f>L219</f>
        <v>-36798.729999999778</v>
      </c>
      <c r="N219" s="104">
        <f t="shared" ref="N219:Q219" si="431">M219</f>
        <v>-36798.729999999778</v>
      </c>
      <c r="O219" s="104">
        <f t="shared" si="431"/>
        <v>-36798.729999999778</v>
      </c>
      <c r="P219" s="104">
        <f t="shared" si="431"/>
        <v>-36798.729999999778</v>
      </c>
      <c r="Q219" s="104">
        <f t="shared" si="431"/>
        <v>-36798.729999999778</v>
      </c>
      <c r="R219" s="104">
        <f t="shared" si="430"/>
        <v>-36798.729999999778</v>
      </c>
      <c r="S219" s="104">
        <f t="shared" si="430"/>
        <v>-36798.729999999778</v>
      </c>
      <c r="T219" s="104">
        <f t="shared" si="430"/>
        <v>-36798.729999999778</v>
      </c>
      <c r="U219" s="104">
        <f t="shared" si="430"/>
        <v>-36798.729999999778</v>
      </c>
      <c r="V219" s="104">
        <f t="shared" si="430"/>
        <v>-36798.729999999778</v>
      </c>
      <c r="W219" s="104">
        <f t="shared" si="430"/>
        <v>-36798.729999999778</v>
      </c>
      <c r="X219" s="104">
        <f t="shared" si="430"/>
        <v>-36798.729999999778</v>
      </c>
      <c r="Y219" s="104">
        <f t="shared" si="430"/>
        <v>-36798.729999999778</v>
      </c>
      <c r="Z219" s="104">
        <f t="shared" si="430"/>
        <v>-36798.729999999778</v>
      </c>
      <c r="AA219" s="104">
        <f t="shared" si="430"/>
        <v>-36798.729999999778</v>
      </c>
      <c r="AB219" s="104">
        <f t="shared" si="430"/>
        <v>-36798.729999999778</v>
      </c>
      <c r="AC219" s="104">
        <f t="shared" si="430"/>
        <v>-36798.729999999778</v>
      </c>
      <c r="AD219" s="104">
        <f t="shared" si="430"/>
        <v>-36798.729999999778</v>
      </c>
      <c r="AE219" s="104">
        <f t="shared" si="430"/>
        <v>-36798.729999999778</v>
      </c>
      <c r="AF219" s="104">
        <f t="shared" si="430"/>
        <v>-36798.729999999778</v>
      </c>
      <c r="AI219" s="76"/>
    </row>
    <row r="220" spans="1:47">
      <c r="A220" s="25"/>
      <c r="B220" s="25" t="s">
        <v>110</v>
      </c>
      <c r="C220" s="51">
        <f t="shared" ref="C220:N220" si="432">SUM(C218:C219)</f>
        <v>-295752.80230769224</v>
      </c>
      <c r="D220" s="51">
        <f t="shared" si="432"/>
        <v>-36798.729999999763</v>
      </c>
      <c r="E220" s="98">
        <f t="shared" si="432"/>
        <v>-10502.06999999972</v>
      </c>
      <c r="F220" s="98">
        <f t="shared" si="432"/>
        <v>-371646.4899999997</v>
      </c>
      <c r="G220" s="98">
        <f t="shared" si="432"/>
        <v>-462761.70999999938</v>
      </c>
      <c r="H220" s="98">
        <f t="shared" si="432"/>
        <v>-10502.069999999774</v>
      </c>
      <c r="I220" s="98">
        <f t="shared" si="432"/>
        <v>-1434957.7000000009</v>
      </c>
      <c r="J220" s="98">
        <f t="shared" si="432"/>
        <v>-1296825.2799999996</v>
      </c>
      <c r="K220" s="98">
        <f t="shared" si="432"/>
        <v>-36798.729999999778</v>
      </c>
      <c r="L220" s="98">
        <f t="shared" si="432"/>
        <v>-36798.729999999778</v>
      </c>
      <c r="M220" s="98">
        <f t="shared" si="432"/>
        <v>-36798.729999999778</v>
      </c>
      <c r="N220" s="98">
        <f t="shared" si="432"/>
        <v>-36798.729999999778</v>
      </c>
      <c r="O220" s="98">
        <f t="shared" ref="O220:AD220" si="433">SUM(O218:O219)</f>
        <v>-36798.729999999778</v>
      </c>
      <c r="P220" s="98">
        <f t="shared" si="433"/>
        <v>-36798.729999999778</v>
      </c>
      <c r="Q220" s="98">
        <f t="shared" si="433"/>
        <v>-36798.729999999778</v>
      </c>
      <c r="R220" s="98">
        <f t="shared" si="433"/>
        <v>-36798.729999999778</v>
      </c>
      <c r="S220" s="98">
        <f t="shared" si="433"/>
        <v>-36798.729999999778</v>
      </c>
      <c r="T220" s="98">
        <f t="shared" si="433"/>
        <v>-36798.729999999778</v>
      </c>
      <c r="U220" s="98">
        <f t="shared" si="433"/>
        <v>-36798.729999999778</v>
      </c>
      <c r="V220" s="98">
        <f t="shared" si="433"/>
        <v>-36798.729999999778</v>
      </c>
      <c r="W220" s="98">
        <f t="shared" si="433"/>
        <v>-36798.729999999778</v>
      </c>
      <c r="X220" s="98">
        <f t="shared" si="433"/>
        <v>-36798.729999999778</v>
      </c>
      <c r="Y220" s="98">
        <f t="shared" si="433"/>
        <v>-36798.729999999778</v>
      </c>
      <c r="Z220" s="98">
        <f t="shared" si="433"/>
        <v>-36798.729999999778</v>
      </c>
      <c r="AA220" s="98">
        <f t="shared" si="433"/>
        <v>-36798.729999999778</v>
      </c>
      <c r="AB220" s="98">
        <f t="shared" si="433"/>
        <v>-36798.729999999778</v>
      </c>
      <c r="AC220" s="98">
        <f t="shared" si="433"/>
        <v>-36798.729999999778</v>
      </c>
      <c r="AD220" s="98">
        <f t="shared" si="433"/>
        <v>-36798.729999999778</v>
      </c>
      <c r="AE220" s="98">
        <f t="shared" ref="AE220:AF220" si="434">SUM(AE218:AE219)</f>
        <v>-36798.729999999778</v>
      </c>
      <c r="AF220" s="98">
        <f t="shared" si="434"/>
        <v>-36798.729999999778</v>
      </c>
      <c r="AI220"/>
    </row>
    <row r="221" spans="1:47">
      <c r="A221" s="28" t="s">
        <v>73</v>
      </c>
      <c r="B221" s="25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</row>
    <row r="222" spans="1:47">
      <c r="A222" s="25"/>
      <c r="B222" s="25" t="s">
        <v>134</v>
      </c>
      <c r="C222" s="98">
        <f t="shared" ref="C222:C223" si="435">SUM(E222:Q222)/13</f>
        <v>141076.50538461542</v>
      </c>
      <c r="D222" s="102">
        <f>SUM(T222:AF222)/13</f>
        <v>195904.55</v>
      </c>
      <c r="E222" s="100">
        <f>'[22]CWIP Summary'!L13</f>
        <v>1520.2600000000002</v>
      </c>
      <c r="F222" s="100">
        <f>'[22]CWIP Summary'!M13</f>
        <v>10395.449999999999</v>
      </c>
      <c r="G222" s="100">
        <f>'[22]CWIP Summary'!N13</f>
        <v>38682.009999999995</v>
      </c>
      <c r="H222" s="100">
        <f>'[22]CWIP Summary'!O13</f>
        <v>76694.590000000011</v>
      </c>
      <c r="I222" s="100">
        <f>'[22]CWIP Summary'!P13</f>
        <v>134147.36999999997</v>
      </c>
      <c r="J222" s="100">
        <f>'[22]CWIP Summary'!Q13</f>
        <v>201223.04000000001</v>
      </c>
      <c r="K222" s="100">
        <f>'[22]CWIP Summary'!R13</f>
        <v>195904.55000000002</v>
      </c>
      <c r="L222" s="98">
        <f>K222</f>
        <v>195904.55000000002</v>
      </c>
      <c r="M222" s="98">
        <f>L222</f>
        <v>195904.55000000002</v>
      </c>
      <c r="N222" s="98">
        <f t="shared" ref="N222:AF222" si="436">M222</f>
        <v>195904.55000000002</v>
      </c>
      <c r="O222" s="98">
        <f t="shared" si="436"/>
        <v>195904.55000000002</v>
      </c>
      <c r="P222" s="98">
        <f t="shared" si="436"/>
        <v>195904.55000000002</v>
      </c>
      <c r="Q222" s="98">
        <f t="shared" si="436"/>
        <v>195904.55000000002</v>
      </c>
      <c r="R222" s="98">
        <f t="shared" si="436"/>
        <v>195904.55000000002</v>
      </c>
      <c r="S222" s="98">
        <f t="shared" si="436"/>
        <v>195904.55000000002</v>
      </c>
      <c r="T222" s="98">
        <f t="shared" si="436"/>
        <v>195904.55000000002</v>
      </c>
      <c r="U222" s="98">
        <f t="shared" si="436"/>
        <v>195904.55000000002</v>
      </c>
      <c r="V222" s="98">
        <f t="shared" si="436"/>
        <v>195904.55000000002</v>
      </c>
      <c r="W222" s="98">
        <f t="shared" si="436"/>
        <v>195904.55000000002</v>
      </c>
      <c r="X222" s="98">
        <f t="shared" si="436"/>
        <v>195904.55000000002</v>
      </c>
      <c r="Y222" s="98">
        <f t="shared" si="436"/>
        <v>195904.55000000002</v>
      </c>
      <c r="Z222" s="98">
        <f t="shared" si="436"/>
        <v>195904.55000000002</v>
      </c>
      <c r="AA222" s="98">
        <f t="shared" si="436"/>
        <v>195904.55000000002</v>
      </c>
      <c r="AB222" s="98">
        <f t="shared" si="436"/>
        <v>195904.55000000002</v>
      </c>
      <c r="AC222" s="98">
        <f t="shared" si="436"/>
        <v>195904.55000000002</v>
      </c>
      <c r="AD222" s="98">
        <f t="shared" si="436"/>
        <v>195904.55000000002</v>
      </c>
      <c r="AE222" s="98">
        <f t="shared" si="436"/>
        <v>195904.55000000002</v>
      </c>
      <c r="AF222" s="98">
        <f t="shared" si="436"/>
        <v>195904.55000000002</v>
      </c>
    </row>
    <row r="223" spans="1:47">
      <c r="A223" s="25"/>
      <c r="B223" s="25" t="s">
        <v>192</v>
      </c>
      <c r="C223" s="98">
        <f t="shared" si="435"/>
        <v>6846490.4530769223</v>
      </c>
      <c r="D223" s="102">
        <f>SUM(T223:AF223)/13</f>
        <v>8127182.6599999974</v>
      </c>
      <c r="E223" s="103">
        <f>'[22]CWIP Summary'!L14</f>
        <v>391934.56999999954</v>
      </c>
      <c r="F223" s="103">
        <f>'[22]CWIP Summary'!M14</f>
        <v>2484204.6500000013</v>
      </c>
      <c r="G223" s="103">
        <f>'[22]CWIP Summary'!N14</f>
        <v>4634844.089999998</v>
      </c>
      <c r="H223" s="103">
        <f>'[22]CWIP Summary'!O14</f>
        <v>6218548.2600000007</v>
      </c>
      <c r="I223" s="103">
        <f>'[22]CWIP Summary'!P14</f>
        <v>8345943.0299999965</v>
      </c>
      <c r="J223" s="103">
        <f>'[22]CWIP Summary'!Q14</f>
        <v>10038622.670000004</v>
      </c>
      <c r="K223" s="103">
        <f>'[22]CWIP Summary'!R14</f>
        <v>8127182.6599999992</v>
      </c>
      <c r="L223" s="104">
        <f>K223</f>
        <v>8127182.6599999992</v>
      </c>
      <c r="M223" s="104">
        <f>L223</f>
        <v>8127182.6599999992</v>
      </c>
      <c r="N223" s="104">
        <f t="shared" ref="N223:AF223" si="437">M223</f>
        <v>8127182.6599999992</v>
      </c>
      <c r="O223" s="104">
        <f t="shared" si="437"/>
        <v>8127182.6599999992</v>
      </c>
      <c r="P223" s="104">
        <f t="shared" si="437"/>
        <v>8127182.6599999992</v>
      </c>
      <c r="Q223" s="104">
        <f t="shared" si="437"/>
        <v>8127182.6599999992</v>
      </c>
      <c r="R223" s="104">
        <f t="shared" si="437"/>
        <v>8127182.6599999992</v>
      </c>
      <c r="S223" s="104">
        <f t="shared" si="437"/>
        <v>8127182.6599999992</v>
      </c>
      <c r="T223" s="104">
        <f t="shared" si="437"/>
        <v>8127182.6599999992</v>
      </c>
      <c r="U223" s="104">
        <f t="shared" si="437"/>
        <v>8127182.6599999992</v>
      </c>
      <c r="V223" s="104">
        <f t="shared" si="437"/>
        <v>8127182.6599999992</v>
      </c>
      <c r="W223" s="104">
        <f t="shared" si="437"/>
        <v>8127182.6599999992</v>
      </c>
      <c r="X223" s="104">
        <f t="shared" si="437"/>
        <v>8127182.6599999992</v>
      </c>
      <c r="Y223" s="104">
        <f t="shared" si="437"/>
        <v>8127182.6599999992</v>
      </c>
      <c r="Z223" s="104">
        <f t="shared" si="437"/>
        <v>8127182.6599999992</v>
      </c>
      <c r="AA223" s="104">
        <f t="shared" si="437"/>
        <v>8127182.6599999992</v>
      </c>
      <c r="AB223" s="104">
        <f t="shared" si="437"/>
        <v>8127182.6599999992</v>
      </c>
      <c r="AC223" s="104">
        <f t="shared" si="437"/>
        <v>8127182.6599999992</v>
      </c>
      <c r="AD223" s="104">
        <f t="shared" si="437"/>
        <v>8127182.6599999992</v>
      </c>
      <c r="AE223" s="104">
        <f t="shared" si="437"/>
        <v>8127182.6599999992</v>
      </c>
      <c r="AF223" s="104">
        <f t="shared" si="437"/>
        <v>8127182.6599999992</v>
      </c>
    </row>
    <row r="224" spans="1:47">
      <c r="A224" s="25"/>
      <c r="B224" s="25" t="s">
        <v>110</v>
      </c>
      <c r="C224" s="51">
        <f t="shared" ref="C224:N224" si="438">SUM(C222:C223)</f>
        <v>6987566.958461538</v>
      </c>
      <c r="D224" s="51">
        <f t="shared" si="438"/>
        <v>8323087.2099999972</v>
      </c>
      <c r="E224" s="98">
        <f t="shared" si="438"/>
        <v>393454.82999999955</v>
      </c>
      <c r="F224" s="98">
        <f t="shared" si="438"/>
        <v>2494600.1000000015</v>
      </c>
      <c r="G224" s="98">
        <f t="shared" si="438"/>
        <v>4673526.0999999978</v>
      </c>
      <c r="H224" s="98">
        <f t="shared" si="438"/>
        <v>6295242.8500000006</v>
      </c>
      <c r="I224" s="98">
        <f t="shared" si="438"/>
        <v>8480090.3999999966</v>
      </c>
      <c r="J224" s="98">
        <f t="shared" si="438"/>
        <v>10239845.710000003</v>
      </c>
      <c r="K224" s="98">
        <f t="shared" si="438"/>
        <v>8323087.209999999</v>
      </c>
      <c r="L224" s="98">
        <f t="shared" si="438"/>
        <v>8323087.209999999</v>
      </c>
      <c r="M224" s="98">
        <f t="shared" si="438"/>
        <v>8323087.209999999</v>
      </c>
      <c r="N224" s="98">
        <f t="shared" si="438"/>
        <v>8323087.209999999</v>
      </c>
      <c r="O224" s="98">
        <f t="shared" ref="O224:AD224" si="439">SUM(O222:O223)</f>
        <v>8323087.209999999</v>
      </c>
      <c r="P224" s="98">
        <f t="shared" si="439"/>
        <v>8323087.209999999</v>
      </c>
      <c r="Q224" s="98">
        <f t="shared" si="439"/>
        <v>8323087.209999999</v>
      </c>
      <c r="R224" s="98">
        <f t="shared" si="439"/>
        <v>8323087.209999999</v>
      </c>
      <c r="S224" s="98">
        <f t="shared" si="439"/>
        <v>8323087.209999999</v>
      </c>
      <c r="T224" s="98">
        <f t="shared" si="439"/>
        <v>8323087.209999999</v>
      </c>
      <c r="U224" s="98">
        <f t="shared" si="439"/>
        <v>8323087.209999999</v>
      </c>
      <c r="V224" s="98">
        <f t="shared" si="439"/>
        <v>8323087.209999999</v>
      </c>
      <c r="W224" s="98">
        <f t="shared" si="439"/>
        <v>8323087.209999999</v>
      </c>
      <c r="X224" s="98">
        <f t="shared" si="439"/>
        <v>8323087.209999999</v>
      </c>
      <c r="Y224" s="98">
        <f t="shared" si="439"/>
        <v>8323087.209999999</v>
      </c>
      <c r="Z224" s="98">
        <f t="shared" si="439"/>
        <v>8323087.209999999</v>
      </c>
      <c r="AA224" s="98">
        <f t="shared" si="439"/>
        <v>8323087.209999999</v>
      </c>
      <c r="AB224" s="98">
        <f t="shared" si="439"/>
        <v>8323087.209999999</v>
      </c>
      <c r="AC224" s="98">
        <f t="shared" si="439"/>
        <v>8323087.209999999</v>
      </c>
      <c r="AD224" s="98">
        <f t="shared" si="439"/>
        <v>8323087.209999999</v>
      </c>
      <c r="AE224" s="98">
        <f t="shared" ref="AE224:AF224" si="440">SUM(AE222:AE223)</f>
        <v>8323087.209999999</v>
      </c>
      <c r="AF224" s="98">
        <f t="shared" si="440"/>
        <v>8323087.209999999</v>
      </c>
    </row>
    <row r="225" spans="1:32">
      <c r="A225" s="25"/>
      <c r="B225" s="25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</row>
    <row r="226" spans="1:32">
      <c r="A226" s="25"/>
      <c r="B226" s="25" t="s">
        <v>6</v>
      </c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</row>
    <row r="227" spans="1:32">
      <c r="A227" s="25"/>
      <c r="B227" s="25" t="s">
        <v>192</v>
      </c>
      <c r="C227" s="51">
        <f>C223+C219+C215+C211</f>
        <v>18687683.232307691</v>
      </c>
      <c r="D227" s="51">
        <f>D223+D219+D215+D211</f>
        <v>18200242.140000001</v>
      </c>
      <c r="E227" s="51">
        <f t="shared" ref="E227:AF227" si="441">E223+E219+E215+E211</f>
        <v>22990461.669999998</v>
      </c>
      <c r="F227" s="51">
        <f t="shared" si="441"/>
        <v>18332138.260000002</v>
      </c>
      <c r="G227" s="51">
        <f t="shared" si="441"/>
        <v>20745136.139999993</v>
      </c>
      <c r="H227" s="51">
        <f t="shared" si="441"/>
        <v>15448947.439999999</v>
      </c>
      <c r="I227" s="51">
        <f t="shared" si="441"/>
        <v>16970217.819999997</v>
      </c>
      <c r="J227" s="51">
        <f t="shared" si="441"/>
        <v>21051285.710000005</v>
      </c>
      <c r="K227" s="51">
        <f t="shared" si="441"/>
        <v>18200242.140000004</v>
      </c>
      <c r="L227" s="98">
        <f t="shared" si="441"/>
        <v>18200242.140000004</v>
      </c>
      <c r="M227" s="98">
        <f t="shared" si="441"/>
        <v>18200242.140000004</v>
      </c>
      <c r="N227" s="98">
        <f t="shared" si="441"/>
        <v>18200242.140000004</v>
      </c>
      <c r="O227" s="98">
        <f t="shared" si="441"/>
        <v>18200242.140000004</v>
      </c>
      <c r="P227" s="98">
        <f t="shared" si="441"/>
        <v>18200242.140000004</v>
      </c>
      <c r="Q227" s="98">
        <f t="shared" si="441"/>
        <v>18200242.140000004</v>
      </c>
      <c r="R227" s="98">
        <f t="shared" si="441"/>
        <v>18200242.140000004</v>
      </c>
      <c r="S227" s="98">
        <f t="shared" ref="S227" si="442">S223+S219+S215+S211</f>
        <v>18200242.140000004</v>
      </c>
      <c r="T227" s="98">
        <f t="shared" si="441"/>
        <v>18200242.140000004</v>
      </c>
      <c r="U227" s="98">
        <f t="shared" si="441"/>
        <v>18200242.140000004</v>
      </c>
      <c r="V227" s="98">
        <f t="shared" si="441"/>
        <v>18200242.140000004</v>
      </c>
      <c r="W227" s="98">
        <f t="shared" si="441"/>
        <v>18200242.140000004</v>
      </c>
      <c r="X227" s="98">
        <f t="shared" si="441"/>
        <v>18200242.140000004</v>
      </c>
      <c r="Y227" s="98">
        <f t="shared" si="441"/>
        <v>18200242.140000004</v>
      </c>
      <c r="Z227" s="98">
        <f t="shared" si="441"/>
        <v>18200242.140000004</v>
      </c>
      <c r="AA227" s="98">
        <f t="shared" si="441"/>
        <v>18200242.140000004</v>
      </c>
      <c r="AB227" s="98">
        <f t="shared" si="441"/>
        <v>18200242.140000004</v>
      </c>
      <c r="AC227" s="98">
        <f t="shared" si="441"/>
        <v>18200242.140000004</v>
      </c>
      <c r="AD227" s="98">
        <f t="shared" si="441"/>
        <v>18200242.140000004</v>
      </c>
      <c r="AE227" s="98">
        <f t="shared" si="441"/>
        <v>18200242.140000004</v>
      </c>
      <c r="AF227" s="98">
        <f t="shared" si="441"/>
        <v>18200242.140000004</v>
      </c>
    </row>
    <row r="229" spans="1:32">
      <c r="B229" s="54"/>
    </row>
    <row r="230" spans="1:32">
      <c r="A230" s="54"/>
    </row>
  </sheetData>
  <mergeCells count="8">
    <mergeCell ref="DB3:DM3"/>
    <mergeCell ref="F3:Q3"/>
    <mergeCell ref="AH3:AS3"/>
    <mergeCell ref="BK3:BV3"/>
    <mergeCell ref="CM3:CX3"/>
    <mergeCell ref="U3:AF3"/>
    <mergeCell ref="AW3:BH3"/>
    <mergeCell ref="BZ3:CK3"/>
  </mergeCells>
  <phoneticPr fontId="27" type="noConversion"/>
  <pageMargins left="0.5" right="0.5" top="0.5" bottom="0.3" header="0.26" footer="0.17"/>
  <pageSetup scale="33" fitToWidth="9" fitToHeight="2" orientation="landscape" r:id="rId1"/>
  <headerFooter alignWithMargins="0">
    <oddFooter>&amp;C&amp;P of&amp;N</oddFooter>
  </headerFooter>
  <rowBreaks count="2" manualBreakCount="2">
    <brk id="110" max="16383" man="1"/>
    <brk id="195" max="16383" man="1"/>
  </rowBreaks>
  <colBreaks count="12" manualBreakCount="12">
    <brk id="21" max="1048575" man="1"/>
    <brk id="49" max="1048575" man="1"/>
    <brk id="60" max="120" man="1"/>
    <brk id="78" max="120" man="1"/>
    <brk id="89" max="120" man="1"/>
    <brk id="106" max="120" man="1"/>
    <brk id="117" max="120" man="1"/>
    <brk id="120" max="1048575" man="1"/>
    <brk id="141" max="1048575" man="1"/>
    <brk id="162" max="1048575" man="1"/>
    <brk id="183" max="1048575" man="1"/>
    <brk id="20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S223"/>
  <sheetViews>
    <sheetView workbookViewId="0">
      <pane xSplit="4" ySplit="5" topLeftCell="AP6" activePane="bottomRight" state="frozen"/>
      <selection pane="topRight" activeCell="E1" sqref="E1"/>
      <selection pane="bottomLeft" activeCell="A6" sqref="A6"/>
      <selection pane="bottomRight" activeCell="BA39" sqref="BA39"/>
    </sheetView>
  </sheetViews>
  <sheetFormatPr defaultRowHeight="12.75" outlineLevelCol="1"/>
  <cols>
    <col min="1" max="1" width="11.28515625" style="156" customWidth="1"/>
    <col min="2" max="2" width="38.7109375" style="156" bestFit="1" customWidth="1" outlineLevel="1"/>
    <col min="3" max="23" width="15.7109375" style="41" customWidth="1"/>
    <col min="24" max="25" width="15.42578125" style="41" customWidth="1"/>
    <col min="26" max="26" width="17" style="41" customWidth="1"/>
    <col min="27" max="28" width="16.5703125" style="41" customWidth="1"/>
    <col min="29" max="29" width="17.140625" style="41" customWidth="1"/>
    <col min="30" max="31" width="15.42578125" style="41" customWidth="1"/>
    <col min="32" max="32" width="16.42578125" style="41" customWidth="1"/>
    <col min="33" max="33" width="16.5703125" style="41" customWidth="1"/>
    <col min="34" max="35" width="16.5703125" style="41" hidden="1" customWidth="1" outlineLevel="1"/>
    <col min="36" max="36" width="12.42578125" style="30" customWidth="1" collapsed="1"/>
    <col min="37" max="37" width="10.28515625" style="30" customWidth="1"/>
    <col min="38" max="43" width="13.85546875" style="41" customWidth="1"/>
    <col min="44" max="64" width="13.7109375" style="41" customWidth="1"/>
    <col min="65" max="65" width="15.28515625" style="156" customWidth="1"/>
    <col min="66" max="66" width="5.28515625" style="156" bestFit="1" customWidth="1"/>
    <col min="67" max="72" width="14.7109375" style="156" customWidth="1"/>
    <col min="73" max="82" width="12" style="156" bestFit="1" customWidth="1"/>
    <col min="83" max="83" width="13" style="156" bestFit="1" customWidth="1"/>
    <col min="84" max="93" width="12" style="156" bestFit="1" customWidth="1"/>
    <col min="94" max="94" width="5.28515625" style="156" bestFit="1" customWidth="1"/>
    <col min="95" max="98" width="9" style="156" customWidth="1"/>
    <col min="99" max="100" width="12" style="156" bestFit="1" customWidth="1"/>
    <col min="101" max="106" width="9" style="156" customWidth="1"/>
    <col min="107" max="107" width="9.7109375" style="156" bestFit="1" customWidth="1"/>
    <col min="108" max="108" width="9.7109375" style="156" customWidth="1"/>
    <col min="109" max="121" width="9.7109375" style="156" bestFit="1" customWidth="1"/>
    <col min="122" max="122" width="3.7109375" style="156" customWidth="1"/>
    <col min="123" max="128" width="12.5703125" style="156" customWidth="1"/>
    <col min="129" max="129" width="17.140625" style="156" customWidth="1"/>
    <col min="130" max="130" width="10.5703125" style="156" customWidth="1"/>
    <col min="131" max="131" width="10.140625" style="156" bestFit="1" customWidth="1"/>
    <col min="132" max="132" width="10.5703125" style="156" bestFit="1" customWidth="1"/>
    <col min="133" max="133" width="10.42578125" style="156" bestFit="1" customWidth="1"/>
    <col min="134" max="149" width="10.5703125" style="156" bestFit="1" customWidth="1"/>
    <col min="150" max="16384" width="9.140625" style="156"/>
  </cols>
  <sheetData>
    <row r="1" spans="1:149" s="80" customFormat="1" ht="23.25">
      <c r="A1" s="1"/>
      <c r="B1" s="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54"/>
      <c r="AK1" s="154"/>
      <c r="AL1" s="146"/>
      <c r="AM1" s="146"/>
      <c r="AN1" s="146"/>
      <c r="AO1" s="146"/>
      <c r="AP1" s="146"/>
      <c r="AQ1" s="75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DY1" s="157">
        <v>0</v>
      </c>
      <c r="DZ1" s="65" t="s">
        <v>196</v>
      </c>
      <c r="EA1" s="155"/>
      <c r="EB1" s="155"/>
      <c r="EC1" s="155"/>
      <c r="ED1" s="155"/>
      <c r="EE1" s="155"/>
      <c r="EF1" s="155"/>
    </row>
    <row r="2" spans="1:149" s="80" customFormat="1" ht="27.75" customHeight="1">
      <c r="A2" s="1"/>
      <c r="C2" s="38"/>
      <c r="D2" s="38"/>
      <c r="E2" s="38" t="s">
        <v>65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146"/>
      <c r="AH2" s="146"/>
      <c r="AI2" s="146"/>
      <c r="AJ2" s="79"/>
      <c r="AK2" s="79"/>
      <c r="AL2" s="39" t="s">
        <v>66</v>
      </c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O2" s="39" t="s">
        <v>2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Q2" s="40" t="s">
        <v>67</v>
      </c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S2" s="40" t="s">
        <v>191</v>
      </c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</row>
    <row r="3" spans="1:149" s="79" customFormat="1" ht="25.5">
      <c r="C3" s="159" t="s">
        <v>112</v>
      </c>
      <c r="D3" s="160" t="s">
        <v>198</v>
      </c>
      <c r="E3" s="105" t="str">
        <f>'Gross Plant'!E3</f>
        <v>Balance</v>
      </c>
      <c r="F3" s="203" t="s">
        <v>112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161"/>
      <c r="S3" s="161"/>
      <c r="T3" s="161"/>
      <c r="U3" s="202" t="s">
        <v>197</v>
      </c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13"/>
      <c r="AH3" s="13"/>
      <c r="AI3" s="13"/>
      <c r="AL3" s="203" t="s">
        <v>112</v>
      </c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162"/>
      <c r="AY3" s="162"/>
      <c r="AZ3" s="162"/>
      <c r="BA3" s="202" t="s">
        <v>197</v>
      </c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162"/>
      <c r="BN3" s="163"/>
      <c r="BO3" s="203" t="s">
        <v>112</v>
      </c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163"/>
      <c r="CB3" s="163"/>
      <c r="CC3" s="163"/>
      <c r="CD3" s="202" t="s">
        <v>197</v>
      </c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164"/>
      <c r="CQ3" s="203" t="s">
        <v>112</v>
      </c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163"/>
      <c r="DD3" s="163"/>
      <c r="DE3" s="163"/>
      <c r="DF3" s="202" t="s">
        <v>197</v>
      </c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164"/>
      <c r="DS3" s="203" t="s">
        <v>112</v>
      </c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163"/>
      <c r="EF3" s="163"/>
      <c r="EG3" s="163"/>
      <c r="EH3" s="202" t="s">
        <v>197</v>
      </c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</row>
    <row r="4" spans="1:149" s="80" customFormat="1">
      <c r="C4" s="35" t="s">
        <v>111</v>
      </c>
      <c r="D4" s="35" t="s">
        <v>111</v>
      </c>
      <c r="E4" s="106" t="str">
        <f>'Gross Plant'!E4</f>
        <v>Actual</v>
      </c>
      <c r="F4" s="106" t="str">
        <f>'Gross Plant'!F4</f>
        <v>Actual</v>
      </c>
      <c r="G4" s="106" t="str">
        <f>'Gross Plant'!G4</f>
        <v>Actual</v>
      </c>
      <c r="H4" s="106" t="str">
        <f>'Gross Plant'!H4</f>
        <v>Actual</v>
      </c>
      <c r="I4" s="106" t="str">
        <f>'Gross Plant'!I4</f>
        <v>Actual</v>
      </c>
      <c r="J4" s="106" t="str">
        <f>'Gross Plant'!J4</f>
        <v>Actual</v>
      </c>
      <c r="K4" s="106" t="str">
        <f>'Gross Plant'!K4</f>
        <v>Actual</v>
      </c>
      <c r="L4" s="106" t="str">
        <f>'Gross Plant'!L4</f>
        <v>Projected</v>
      </c>
      <c r="M4" s="106" t="str">
        <f>'Gross Plant'!M4</f>
        <v>Projected</v>
      </c>
      <c r="N4" s="106" t="str">
        <f>'Gross Plant'!N4</f>
        <v>Projected</v>
      </c>
      <c r="O4" s="106" t="str">
        <f>'Gross Plant'!O4</f>
        <v>Projected</v>
      </c>
      <c r="P4" s="106" t="str">
        <f>'Gross Plant'!P4</f>
        <v>Projected</v>
      </c>
      <c r="Q4" s="106" t="str">
        <f>'Gross Plant'!Q4</f>
        <v>Projected</v>
      </c>
      <c r="R4" s="106" t="str">
        <f>'Gross Plant'!R4</f>
        <v>Projected</v>
      </c>
      <c r="S4" s="106" t="str">
        <f>'Gross Plant'!S4</f>
        <v>Projected</v>
      </c>
      <c r="T4" s="106" t="str">
        <f>'Gross Plant'!T4</f>
        <v>Projected</v>
      </c>
      <c r="U4" s="106" t="str">
        <f>'Gross Plant'!U4</f>
        <v>Projected</v>
      </c>
      <c r="V4" s="106" t="str">
        <f>'Gross Plant'!V4</f>
        <v>Projected</v>
      </c>
      <c r="W4" s="106" t="str">
        <f>'Gross Plant'!W4</f>
        <v>Projected</v>
      </c>
      <c r="X4" s="106" t="str">
        <f>'Gross Plant'!X4</f>
        <v>Projected</v>
      </c>
      <c r="Y4" s="106" t="str">
        <f>'Gross Plant'!Y4</f>
        <v>Projected</v>
      </c>
      <c r="Z4" s="106" t="str">
        <f>'Gross Plant'!Z4</f>
        <v>Projected</v>
      </c>
      <c r="AA4" s="106" t="str">
        <f>'Gross Plant'!AA4</f>
        <v>Projected</v>
      </c>
      <c r="AB4" s="106" t="str">
        <f>'Gross Plant'!AB4</f>
        <v>Projected</v>
      </c>
      <c r="AC4" s="106" t="str">
        <f>'Gross Plant'!AC4</f>
        <v>Projected</v>
      </c>
      <c r="AD4" s="106" t="str">
        <f>'Gross Plant'!AD4</f>
        <v>Projected</v>
      </c>
      <c r="AE4" s="106" t="str">
        <f>'Gross Plant'!AE4</f>
        <v>Projected</v>
      </c>
      <c r="AF4" s="106" t="str">
        <f>'Gross Plant'!AF4</f>
        <v>Projected</v>
      </c>
      <c r="AG4" s="165" t="s">
        <v>68</v>
      </c>
      <c r="AH4" s="165"/>
      <c r="AI4" s="165"/>
      <c r="AJ4" s="46" t="s">
        <v>69</v>
      </c>
      <c r="AK4" s="46" t="s">
        <v>133</v>
      </c>
      <c r="AL4" s="88" t="str">
        <f>$F$4</f>
        <v>Actual</v>
      </c>
      <c r="AM4" s="88" t="str">
        <f>$G$4</f>
        <v>Actual</v>
      </c>
      <c r="AN4" s="88" t="str">
        <f>$H$4</f>
        <v>Actual</v>
      </c>
      <c r="AO4" s="88" t="str">
        <f>$I$4</f>
        <v>Actual</v>
      </c>
      <c r="AP4" s="88" t="str">
        <f>$J$4</f>
        <v>Actual</v>
      </c>
      <c r="AQ4" s="88" t="str">
        <f>$K$4</f>
        <v>Actual</v>
      </c>
      <c r="AR4" s="89" t="str">
        <f>$L$4</f>
        <v>Projected</v>
      </c>
      <c r="AS4" s="88" t="str">
        <f>$M$4</f>
        <v>Projected</v>
      </c>
      <c r="AT4" s="88" t="str">
        <f>$N$4</f>
        <v>Projected</v>
      </c>
      <c r="AU4" s="88" t="str">
        <f>$O$4</f>
        <v>Projected</v>
      </c>
      <c r="AV4" s="88" t="str">
        <f>$P$4</f>
        <v>Projected</v>
      </c>
      <c r="AW4" s="88" t="str">
        <f>$Q$4</f>
        <v>Projected</v>
      </c>
      <c r="AX4" s="88" t="str">
        <f>$R$4</f>
        <v>Projected</v>
      </c>
      <c r="AY4" s="88" t="str">
        <f t="shared" ref="AY4" si="0">$R$4</f>
        <v>Projected</v>
      </c>
      <c r="AZ4" s="88" t="str">
        <f>$T$4</f>
        <v>Projected</v>
      </c>
      <c r="BA4" s="88" t="str">
        <f>$U$4</f>
        <v>Projected</v>
      </c>
      <c r="BB4" s="88" t="str">
        <f>$V$4</f>
        <v>Projected</v>
      </c>
      <c r="BC4" s="88" t="str">
        <f>$W$4</f>
        <v>Projected</v>
      </c>
      <c r="BD4" s="88" t="str">
        <f>$X$4</f>
        <v>Projected</v>
      </c>
      <c r="BE4" s="88" t="str">
        <f>$Y$4</f>
        <v>Projected</v>
      </c>
      <c r="BF4" s="88" t="str">
        <f>$Z$4</f>
        <v>Projected</v>
      </c>
      <c r="BG4" s="88" t="str">
        <f>$AA$4</f>
        <v>Projected</v>
      </c>
      <c r="BH4" s="88" t="str">
        <f>$AB$4</f>
        <v>Projected</v>
      </c>
      <c r="BI4" s="88" t="str">
        <f>$AC$4</f>
        <v>Projected</v>
      </c>
      <c r="BJ4" s="88" t="str">
        <f>$AD$4</f>
        <v>Projected</v>
      </c>
      <c r="BK4" s="88" t="str">
        <f>$AE$4</f>
        <v>Projected</v>
      </c>
      <c r="BL4" s="88" t="str">
        <f>$AF$4</f>
        <v>Projected</v>
      </c>
      <c r="BM4" s="165" t="s">
        <v>120</v>
      </c>
      <c r="BO4" s="88" t="str">
        <f>$F$4</f>
        <v>Actual</v>
      </c>
      <c r="BP4" s="88" t="str">
        <f>$G$4</f>
        <v>Actual</v>
      </c>
      <c r="BQ4" s="88" t="str">
        <f>$H$4</f>
        <v>Actual</v>
      </c>
      <c r="BR4" s="88" t="str">
        <f>$I$4</f>
        <v>Actual</v>
      </c>
      <c r="BS4" s="88" t="str">
        <f>$J$4</f>
        <v>Actual</v>
      </c>
      <c r="BT4" s="88" t="str">
        <f>$K$4</f>
        <v>Actual</v>
      </c>
      <c r="BU4" s="88" t="str">
        <f>$L$4</f>
        <v>Projected</v>
      </c>
      <c r="BV4" s="88" t="str">
        <f>$M$4</f>
        <v>Projected</v>
      </c>
      <c r="BW4" s="88" t="str">
        <f>$N$4</f>
        <v>Projected</v>
      </c>
      <c r="BX4" s="88" t="str">
        <f>$O$4</f>
        <v>Projected</v>
      </c>
      <c r="BY4" s="88" t="str">
        <f>$P$4</f>
        <v>Projected</v>
      </c>
      <c r="BZ4" s="88" t="str">
        <f>$Q$4</f>
        <v>Projected</v>
      </c>
      <c r="CA4" s="88" t="str">
        <f>$R$4</f>
        <v>Projected</v>
      </c>
      <c r="CB4" s="88" t="str">
        <f t="shared" ref="CB4" si="1">$R$4</f>
        <v>Projected</v>
      </c>
      <c r="CC4" s="88" t="str">
        <f>$T$4</f>
        <v>Projected</v>
      </c>
      <c r="CD4" s="88" t="str">
        <f>$U$4</f>
        <v>Projected</v>
      </c>
      <c r="CE4" s="88" t="str">
        <f>$V$4</f>
        <v>Projected</v>
      </c>
      <c r="CF4" s="88" t="str">
        <f>$W$4</f>
        <v>Projected</v>
      </c>
      <c r="CG4" s="88" t="str">
        <f>$X$4</f>
        <v>Projected</v>
      </c>
      <c r="CH4" s="88" t="str">
        <f>$Y$4</f>
        <v>Projected</v>
      </c>
      <c r="CI4" s="88" t="str">
        <f>$Z$4</f>
        <v>Projected</v>
      </c>
      <c r="CJ4" s="88" t="str">
        <f>$AA$4</f>
        <v>Projected</v>
      </c>
      <c r="CK4" s="88" t="str">
        <f>$AB$4</f>
        <v>Projected</v>
      </c>
      <c r="CL4" s="88" t="str">
        <f>$AC$4</f>
        <v>Projected</v>
      </c>
      <c r="CM4" s="88" t="str">
        <f>$AD$4</f>
        <v>Projected</v>
      </c>
      <c r="CN4" s="88" t="str">
        <f>$AE$4</f>
        <v>Projected</v>
      </c>
      <c r="CO4" s="88" t="str">
        <f>$AF$4</f>
        <v>Projected</v>
      </c>
      <c r="CQ4" s="88" t="str">
        <f>$F$4</f>
        <v>Actual</v>
      </c>
      <c r="CR4" s="88" t="str">
        <f>$G$4</f>
        <v>Actual</v>
      </c>
      <c r="CS4" s="88" t="str">
        <f>$H$4</f>
        <v>Actual</v>
      </c>
      <c r="CT4" s="88" t="str">
        <f>$I$4</f>
        <v>Actual</v>
      </c>
      <c r="CU4" s="88" t="str">
        <f>$J$4</f>
        <v>Actual</v>
      </c>
      <c r="CV4" s="88" t="str">
        <f>$K$4</f>
        <v>Actual</v>
      </c>
      <c r="CW4" s="88" t="str">
        <f>$L$4</f>
        <v>Projected</v>
      </c>
      <c r="CX4" s="88" t="str">
        <f>$M$4</f>
        <v>Projected</v>
      </c>
      <c r="CY4" s="88" t="str">
        <f>$N$4</f>
        <v>Projected</v>
      </c>
      <c r="CZ4" s="88" t="str">
        <f>$O$4</f>
        <v>Projected</v>
      </c>
      <c r="DA4" s="88" t="str">
        <f>$P$4</f>
        <v>Projected</v>
      </c>
      <c r="DB4" s="88" t="str">
        <f>$Q$4</f>
        <v>Projected</v>
      </c>
      <c r="DC4" s="88" t="str">
        <f>$R$4</f>
        <v>Projected</v>
      </c>
      <c r="DD4" s="88" t="str">
        <f t="shared" ref="DD4" si="2">$R$4</f>
        <v>Projected</v>
      </c>
      <c r="DE4" s="88" t="str">
        <f>$T$4</f>
        <v>Projected</v>
      </c>
      <c r="DF4" s="88" t="str">
        <f>$U$4</f>
        <v>Projected</v>
      </c>
      <c r="DG4" s="88" t="str">
        <f>$V$4</f>
        <v>Projected</v>
      </c>
      <c r="DH4" s="88" t="str">
        <f>$W$4</f>
        <v>Projected</v>
      </c>
      <c r="DI4" s="88" t="str">
        <f>$X$4</f>
        <v>Projected</v>
      </c>
      <c r="DJ4" s="88" t="str">
        <f>$Y$4</f>
        <v>Projected</v>
      </c>
      <c r="DK4" s="88" t="str">
        <f>$Z$4</f>
        <v>Projected</v>
      </c>
      <c r="DL4" s="88" t="str">
        <f>$AA$4</f>
        <v>Projected</v>
      </c>
      <c r="DM4" s="88" t="str">
        <f>$AB$4</f>
        <v>Projected</v>
      </c>
      <c r="DN4" s="88" t="str">
        <f>$AC$4</f>
        <v>Projected</v>
      </c>
      <c r="DO4" s="88" t="str">
        <f>$AD$4</f>
        <v>Projected</v>
      </c>
      <c r="DP4" s="88" t="str">
        <f>$AE$4</f>
        <v>Projected</v>
      </c>
      <c r="DQ4" s="88" t="str">
        <f>$AF$4</f>
        <v>Projected</v>
      </c>
      <c r="DS4" s="88" t="str">
        <f>$F$4</f>
        <v>Actual</v>
      </c>
      <c r="DT4" s="88" t="str">
        <f>$G$4</f>
        <v>Actual</v>
      </c>
      <c r="DU4" s="88" t="str">
        <f>$H$4</f>
        <v>Actual</v>
      </c>
      <c r="DV4" s="88" t="str">
        <f>$I$4</f>
        <v>Actual</v>
      </c>
      <c r="DW4" s="88" t="str">
        <f>$J$4</f>
        <v>Actual</v>
      </c>
      <c r="DX4" s="88" t="str">
        <f>$K$4</f>
        <v>Actual</v>
      </c>
      <c r="DY4" s="88" t="str">
        <f>$L$4</f>
        <v>Projected</v>
      </c>
      <c r="DZ4" s="88" t="str">
        <f>$M$4</f>
        <v>Projected</v>
      </c>
      <c r="EA4" s="88" t="str">
        <f>$N$4</f>
        <v>Projected</v>
      </c>
      <c r="EB4" s="88" t="str">
        <f>$O$4</f>
        <v>Projected</v>
      </c>
      <c r="EC4" s="88" t="str">
        <f>$P$4</f>
        <v>Projected</v>
      </c>
      <c r="ED4" s="88" t="str">
        <f>$Q$4</f>
        <v>Projected</v>
      </c>
      <c r="EE4" s="88" t="str">
        <f>$R$4</f>
        <v>Projected</v>
      </c>
      <c r="EF4" s="88" t="str">
        <f t="shared" ref="EF4" si="3">$R$4</f>
        <v>Projected</v>
      </c>
      <c r="EG4" s="88" t="str">
        <f>$T$4</f>
        <v>Projected</v>
      </c>
      <c r="EH4" s="88" t="str">
        <f>$U$4</f>
        <v>Projected</v>
      </c>
      <c r="EI4" s="88" t="str">
        <f>$V$4</f>
        <v>Projected</v>
      </c>
      <c r="EJ4" s="88" t="str">
        <f>$W$4</f>
        <v>Projected</v>
      </c>
      <c r="EK4" s="88" t="str">
        <f>$X$4</f>
        <v>Projected</v>
      </c>
      <c r="EL4" s="88" t="str">
        <f>$Y$4</f>
        <v>Projected</v>
      </c>
      <c r="EM4" s="88" t="str">
        <f>$Z$4</f>
        <v>Projected</v>
      </c>
      <c r="EN4" s="88" t="str">
        <f>$AA$4</f>
        <v>Projected</v>
      </c>
      <c r="EO4" s="88" t="str">
        <f>$AB$4</f>
        <v>Projected</v>
      </c>
      <c r="EP4" s="88" t="str">
        <f>$AC$4</f>
        <v>Projected</v>
      </c>
      <c r="EQ4" s="88" t="str">
        <f>$AD$4</f>
        <v>Projected</v>
      </c>
      <c r="ER4" s="88" t="str">
        <f>$AE$4</f>
        <v>Projected</v>
      </c>
      <c r="ES4" s="88" t="str">
        <f>$AF$4</f>
        <v>Projected</v>
      </c>
    </row>
    <row r="5" spans="1:149" s="165" customFormat="1">
      <c r="A5" s="174" t="s">
        <v>7</v>
      </c>
      <c r="B5" s="165" t="s">
        <v>8</v>
      </c>
      <c r="C5" s="36" t="s">
        <v>70</v>
      </c>
      <c r="D5" s="36" t="s">
        <v>70</v>
      </c>
      <c r="E5" s="107">
        <f>'Gross Plant'!E5</f>
        <v>44104</v>
      </c>
      <c r="F5" s="107">
        <f>'Gross Plant'!F5</f>
        <v>44135</v>
      </c>
      <c r="G5" s="107">
        <f>'Gross Plant'!G5</f>
        <v>44165</v>
      </c>
      <c r="H5" s="107">
        <f>'Gross Plant'!H5</f>
        <v>44196</v>
      </c>
      <c r="I5" s="107">
        <f>'Gross Plant'!I5</f>
        <v>44227</v>
      </c>
      <c r="J5" s="107">
        <f>'Gross Plant'!J5</f>
        <v>44255</v>
      </c>
      <c r="K5" s="107">
        <f>'Gross Plant'!K5</f>
        <v>44286</v>
      </c>
      <c r="L5" s="107">
        <f>'Gross Plant'!L5</f>
        <v>44316</v>
      </c>
      <c r="M5" s="107">
        <f>'Gross Plant'!M5</f>
        <v>44347</v>
      </c>
      <c r="N5" s="107">
        <f>'Gross Plant'!N5</f>
        <v>44377</v>
      </c>
      <c r="O5" s="107">
        <f>'Gross Plant'!O5</f>
        <v>44408</v>
      </c>
      <c r="P5" s="107">
        <f>'Gross Plant'!P5</f>
        <v>44439</v>
      </c>
      <c r="Q5" s="107">
        <f>'Gross Plant'!Q5</f>
        <v>44469</v>
      </c>
      <c r="R5" s="107">
        <f>'Gross Plant'!R5</f>
        <v>44500</v>
      </c>
      <c r="S5" s="107">
        <f>'Gross Plant'!S5</f>
        <v>44530</v>
      </c>
      <c r="T5" s="107">
        <f>'Gross Plant'!T5</f>
        <v>44561</v>
      </c>
      <c r="U5" s="107">
        <f>'Gross Plant'!U5</f>
        <v>44592</v>
      </c>
      <c r="V5" s="107">
        <f>'Gross Plant'!V5</f>
        <v>44620</v>
      </c>
      <c r="W5" s="107">
        <f>'Gross Plant'!W5</f>
        <v>44651</v>
      </c>
      <c r="X5" s="107">
        <f>'Gross Plant'!X5</f>
        <v>44681</v>
      </c>
      <c r="Y5" s="107">
        <f>'Gross Plant'!Y5</f>
        <v>44712</v>
      </c>
      <c r="Z5" s="107">
        <f>'Gross Plant'!Z5</f>
        <v>44742</v>
      </c>
      <c r="AA5" s="107">
        <f>'Gross Plant'!AA5</f>
        <v>44773</v>
      </c>
      <c r="AB5" s="107">
        <f>'Gross Plant'!AB5</f>
        <v>44804</v>
      </c>
      <c r="AC5" s="107">
        <f>'Gross Plant'!AC5</f>
        <v>44834</v>
      </c>
      <c r="AD5" s="107">
        <f>'Gross Plant'!AD5</f>
        <v>44865</v>
      </c>
      <c r="AE5" s="107">
        <f>'Gross Plant'!AE5</f>
        <v>44895</v>
      </c>
      <c r="AF5" s="107">
        <f>'Gross Plant'!AF5</f>
        <v>44926</v>
      </c>
      <c r="AG5" s="166" t="s">
        <v>70</v>
      </c>
      <c r="AH5" s="166" t="s">
        <v>194</v>
      </c>
      <c r="AI5" s="166" t="s">
        <v>193</v>
      </c>
      <c r="AJ5" s="47" t="s">
        <v>71</v>
      </c>
      <c r="AK5" s="47" t="s">
        <v>71</v>
      </c>
      <c r="AL5" s="90">
        <f>$F$5</f>
        <v>44135</v>
      </c>
      <c r="AM5" s="90">
        <f>$G$5</f>
        <v>44165</v>
      </c>
      <c r="AN5" s="90">
        <f>$H$5</f>
        <v>44196</v>
      </c>
      <c r="AO5" s="90">
        <f>$I$5</f>
        <v>44227</v>
      </c>
      <c r="AP5" s="90">
        <f>$J$5</f>
        <v>44255</v>
      </c>
      <c r="AQ5" s="90">
        <f>$K$5</f>
        <v>44286</v>
      </c>
      <c r="AR5" s="91">
        <f>$L$5</f>
        <v>44316</v>
      </c>
      <c r="AS5" s="90">
        <f>$M$5</f>
        <v>44347</v>
      </c>
      <c r="AT5" s="90">
        <f>$N$5</f>
        <v>44377</v>
      </c>
      <c r="AU5" s="90">
        <f>$O$5</f>
        <v>44408</v>
      </c>
      <c r="AV5" s="90">
        <f>$P$5</f>
        <v>44439</v>
      </c>
      <c r="AW5" s="90">
        <f>$Q$5</f>
        <v>44469</v>
      </c>
      <c r="AX5" s="90">
        <f>R$5</f>
        <v>44500</v>
      </c>
      <c r="AY5" s="90">
        <f>S$5</f>
        <v>44530</v>
      </c>
      <c r="AZ5" s="90">
        <f>$T$5</f>
        <v>44561</v>
      </c>
      <c r="BA5" s="90">
        <f>$U$5</f>
        <v>44592</v>
      </c>
      <c r="BB5" s="90">
        <f>$V$5</f>
        <v>44620</v>
      </c>
      <c r="BC5" s="90">
        <f>$W$5</f>
        <v>44651</v>
      </c>
      <c r="BD5" s="90">
        <f>$X$5</f>
        <v>44681</v>
      </c>
      <c r="BE5" s="90">
        <f>$Y$5</f>
        <v>44712</v>
      </c>
      <c r="BF5" s="90">
        <f>$Z$5</f>
        <v>44742</v>
      </c>
      <c r="BG5" s="90">
        <f>$AA$5</f>
        <v>44773</v>
      </c>
      <c r="BH5" s="90">
        <f>$AB$5</f>
        <v>44804</v>
      </c>
      <c r="BI5" s="90">
        <f>$AC$5</f>
        <v>44834</v>
      </c>
      <c r="BJ5" s="90">
        <f>$AD$5</f>
        <v>44865</v>
      </c>
      <c r="BK5" s="90">
        <f>$AE$5</f>
        <v>44895</v>
      </c>
      <c r="BL5" s="90">
        <f>$AF$5</f>
        <v>44926</v>
      </c>
      <c r="BM5" s="165" t="s">
        <v>137</v>
      </c>
      <c r="BO5" s="90">
        <f>$F$5</f>
        <v>44135</v>
      </c>
      <c r="BP5" s="90">
        <f>$G$5</f>
        <v>44165</v>
      </c>
      <c r="BQ5" s="90">
        <f>$H$5</f>
        <v>44196</v>
      </c>
      <c r="BR5" s="90">
        <f>$I$5</f>
        <v>44227</v>
      </c>
      <c r="BS5" s="90">
        <f>$J$5</f>
        <v>44255</v>
      </c>
      <c r="BT5" s="90">
        <f>$K$5</f>
        <v>44286</v>
      </c>
      <c r="BU5" s="90">
        <f>$L$5</f>
        <v>44316</v>
      </c>
      <c r="BV5" s="90">
        <f>$M$5</f>
        <v>44347</v>
      </c>
      <c r="BW5" s="90">
        <f>$N$5</f>
        <v>44377</v>
      </c>
      <c r="BX5" s="90">
        <f>$O$5</f>
        <v>44408</v>
      </c>
      <c r="BY5" s="90">
        <f>$P$5</f>
        <v>44439</v>
      </c>
      <c r="BZ5" s="90">
        <f>$Q$5</f>
        <v>44469</v>
      </c>
      <c r="CA5" s="90">
        <f>R$5</f>
        <v>44500</v>
      </c>
      <c r="CB5" s="90">
        <f>S$5</f>
        <v>44530</v>
      </c>
      <c r="CC5" s="90">
        <f>$T$5</f>
        <v>44561</v>
      </c>
      <c r="CD5" s="90">
        <f>$U$5</f>
        <v>44592</v>
      </c>
      <c r="CE5" s="90">
        <f>$V$5</f>
        <v>44620</v>
      </c>
      <c r="CF5" s="90">
        <f>$W$5</f>
        <v>44651</v>
      </c>
      <c r="CG5" s="90">
        <f>$X$5</f>
        <v>44681</v>
      </c>
      <c r="CH5" s="90">
        <f>$Y$5</f>
        <v>44712</v>
      </c>
      <c r="CI5" s="90">
        <f>$Z$5</f>
        <v>44742</v>
      </c>
      <c r="CJ5" s="90">
        <f>$AA$5</f>
        <v>44773</v>
      </c>
      <c r="CK5" s="90">
        <f>$AB$5</f>
        <v>44804</v>
      </c>
      <c r="CL5" s="90">
        <f>$AC$5</f>
        <v>44834</v>
      </c>
      <c r="CM5" s="90">
        <f>$AD$5</f>
        <v>44865</v>
      </c>
      <c r="CN5" s="90">
        <f>$AE$5</f>
        <v>44895</v>
      </c>
      <c r="CO5" s="90">
        <f>$AF$5</f>
        <v>44926</v>
      </c>
      <c r="CQ5" s="90">
        <f>$F$5</f>
        <v>44135</v>
      </c>
      <c r="CR5" s="90">
        <f>$G$5</f>
        <v>44165</v>
      </c>
      <c r="CS5" s="90">
        <f>$H$5</f>
        <v>44196</v>
      </c>
      <c r="CT5" s="90">
        <f>$I$5</f>
        <v>44227</v>
      </c>
      <c r="CU5" s="90">
        <f>$J$5</f>
        <v>44255</v>
      </c>
      <c r="CV5" s="90">
        <f>$K$5</f>
        <v>44286</v>
      </c>
      <c r="CW5" s="90">
        <f>$L$5</f>
        <v>44316</v>
      </c>
      <c r="CX5" s="90">
        <f>$M$5</f>
        <v>44347</v>
      </c>
      <c r="CY5" s="90">
        <f>$N$5</f>
        <v>44377</v>
      </c>
      <c r="CZ5" s="90">
        <f>$O$5</f>
        <v>44408</v>
      </c>
      <c r="DA5" s="90">
        <f>$P$5</f>
        <v>44439</v>
      </c>
      <c r="DB5" s="90">
        <f>$Q$5</f>
        <v>44469</v>
      </c>
      <c r="DC5" s="90">
        <f>R$5</f>
        <v>44500</v>
      </c>
      <c r="DD5" s="90">
        <f>S$5</f>
        <v>44530</v>
      </c>
      <c r="DE5" s="90">
        <f>$T$5</f>
        <v>44561</v>
      </c>
      <c r="DF5" s="90">
        <f>$U$5</f>
        <v>44592</v>
      </c>
      <c r="DG5" s="90">
        <f>$V$5</f>
        <v>44620</v>
      </c>
      <c r="DH5" s="90">
        <f>$W$5</f>
        <v>44651</v>
      </c>
      <c r="DI5" s="90">
        <f>$X$5</f>
        <v>44681</v>
      </c>
      <c r="DJ5" s="90">
        <f>$Y$5</f>
        <v>44712</v>
      </c>
      <c r="DK5" s="90">
        <f>$Z$5</f>
        <v>44742</v>
      </c>
      <c r="DL5" s="90">
        <f>$AA$5</f>
        <v>44773</v>
      </c>
      <c r="DM5" s="90">
        <f>$AB$5</f>
        <v>44804</v>
      </c>
      <c r="DN5" s="90">
        <f>$AC$5</f>
        <v>44834</v>
      </c>
      <c r="DO5" s="90">
        <f>$AD$5</f>
        <v>44865</v>
      </c>
      <c r="DP5" s="90">
        <f>$AE$5</f>
        <v>44895</v>
      </c>
      <c r="DQ5" s="90">
        <f>$AF$5</f>
        <v>44926</v>
      </c>
      <c r="DR5" s="166"/>
      <c r="DS5" s="90">
        <f>$F$5</f>
        <v>44135</v>
      </c>
      <c r="DT5" s="90">
        <f>$G$5</f>
        <v>44165</v>
      </c>
      <c r="DU5" s="90">
        <f>$H$5</f>
        <v>44196</v>
      </c>
      <c r="DV5" s="90">
        <f>$I$5</f>
        <v>44227</v>
      </c>
      <c r="DW5" s="90">
        <f>$J$5</f>
        <v>44255</v>
      </c>
      <c r="DX5" s="90">
        <f>$K$5</f>
        <v>44286</v>
      </c>
      <c r="DY5" s="90">
        <f>$L$5</f>
        <v>44316</v>
      </c>
      <c r="DZ5" s="90">
        <f>$M$5</f>
        <v>44347</v>
      </c>
      <c r="EA5" s="90">
        <f>$N$5</f>
        <v>44377</v>
      </c>
      <c r="EB5" s="90">
        <f>$O$5</f>
        <v>44408</v>
      </c>
      <c r="EC5" s="90">
        <f>$P$5</f>
        <v>44439</v>
      </c>
      <c r="ED5" s="90">
        <f>$Q$5</f>
        <v>44469</v>
      </c>
      <c r="EE5" s="90">
        <f>R$5</f>
        <v>44500</v>
      </c>
      <c r="EF5" s="90">
        <f>S$5</f>
        <v>44530</v>
      </c>
      <c r="EG5" s="90">
        <f>$T$5</f>
        <v>44561</v>
      </c>
      <c r="EH5" s="90">
        <f>$U$5</f>
        <v>44592</v>
      </c>
      <c r="EI5" s="90">
        <f>$V$5</f>
        <v>44620</v>
      </c>
      <c r="EJ5" s="90">
        <f>$W$5</f>
        <v>44651</v>
      </c>
      <c r="EK5" s="90">
        <f>$X$5</f>
        <v>44681</v>
      </c>
      <c r="EL5" s="90">
        <f>$Y$5</f>
        <v>44712</v>
      </c>
      <c r="EM5" s="90">
        <f>$Z$5</f>
        <v>44742</v>
      </c>
      <c r="EN5" s="90">
        <f>$AA$5</f>
        <v>44773</v>
      </c>
      <c r="EO5" s="90">
        <f>$AB$5</f>
        <v>44804</v>
      </c>
      <c r="EP5" s="90">
        <f>$AC$5</f>
        <v>44834</v>
      </c>
      <c r="EQ5" s="90">
        <f>$AD$5</f>
        <v>44865</v>
      </c>
      <c r="ER5" s="90">
        <f>$AE$5</f>
        <v>44895</v>
      </c>
      <c r="ES5" s="90">
        <f>$AF$5</f>
        <v>44926</v>
      </c>
    </row>
    <row r="6" spans="1:149" s="80" customFormat="1">
      <c r="A6" s="80" t="s">
        <v>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27"/>
      <c r="AK6" s="27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</row>
    <row r="7" spans="1:149">
      <c r="A7" s="167">
        <v>39000</v>
      </c>
      <c r="B7" s="168" t="s">
        <v>10</v>
      </c>
      <c r="C7" s="51">
        <f t="shared" ref="C7:C9" si="4">SUM(E7:Q7)/13</f>
        <v>727669.31028437673</v>
      </c>
      <c r="D7" s="51">
        <f>SUM(T7:AF7)/13</f>
        <v>1048465.2741859489</v>
      </c>
      <c r="E7" s="92">
        <f>'[20]Reserve End Balances'!P5</f>
        <v>640989.12</v>
      </c>
      <c r="F7" s="51">
        <f t="shared" ref="F7:F45" si="5">E7+AL7+BO7+CQ7+DS7</f>
        <v>654449.99</v>
      </c>
      <c r="G7" s="51">
        <f t="shared" ref="G7:G45" si="6">F7+AM7+BP7+CR7+DT7</f>
        <v>667910.86</v>
      </c>
      <c r="H7" s="51">
        <f t="shared" ref="H7:H45" si="7">G7+AN7+BQ7+CS7+DU7</f>
        <v>681371.73</v>
      </c>
      <c r="I7" s="51">
        <f t="shared" ref="I7:I45" si="8">H7+AO7+BR7+CT7+DV7</f>
        <v>694872.25</v>
      </c>
      <c r="J7" s="51">
        <f t="shared" ref="J7:J45" si="9">I7+AP7+BS7+CU7+DW7</f>
        <v>708372.77</v>
      </c>
      <c r="K7" s="51">
        <f t="shared" ref="K7:K45" si="10">J7+AQ7+BT7+CV7+DX7</f>
        <v>721873.4</v>
      </c>
      <c r="L7" s="51">
        <f t="shared" ref="L7:L45" si="11">K7+AR7+BU7+CW7+DY7</f>
        <v>737560.33572069881</v>
      </c>
      <c r="M7" s="51">
        <f t="shared" ref="M7:M45" si="12">L7+AS7+BV7+CX7+DZ7</f>
        <v>754145.01793010207</v>
      </c>
      <c r="N7" s="51">
        <f t="shared" ref="N7:N45" si="13">M7+AT7+BW7+CY7+EA7</f>
        <v>771545.52379337559</v>
      </c>
      <c r="O7" s="51">
        <f t="shared" ref="O7:O45" si="14">N7+AU7+BX7+CZ7+EB7</f>
        <v>789708.86202281143</v>
      </c>
      <c r="P7" s="51">
        <f t="shared" ref="P7:P45" si="15">O7+AV7+BY7+DA7+EC7</f>
        <v>808616.23978666915</v>
      </c>
      <c r="Q7" s="51">
        <f t="shared" ref="Q7:Q45" si="16">P7+AW7+BZ7+DB7+ED7</f>
        <v>828284.9344432418</v>
      </c>
      <c r="R7" s="51">
        <f t="shared" ref="R7:R45" si="17">Q7+AX7+CA7+DC7+EE7</f>
        <v>849609.84398152994</v>
      </c>
      <c r="S7" s="51">
        <f t="shared" ref="S7:S45" si="18">R7+AY7+CB7+DD7+EF7</f>
        <v>871195.07076095778</v>
      </c>
      <c r="T7" s="51">
        <f t="shared" ref="T7:T45" si="19">S7+AZ7+CC7+DE7+EG7</f>
        <v>894925.61323559831</v>
      </c>
      <c r="U7" s="51">
        <f t="shared" ref="U7:U45" si="20">T7+BA7+CD7+DF7+EH7</f>
        <v>918681.95328979229</v>
      </c>
      <c r="V7" s="51">
        <f t="shared" ref="V7:V45" si="21">U7+BB7+CE7+DG7+EI7</f>
        <v>942449.19977106492</v>
      </c>
      <c r="W7" s="51">
        <f t="shared" ref="W7:W45" si="22">V7+BC7+CF7+DH7+EJ7</f>
        <v>966219.46106988762</v>
      </c>
      <c r="X7" s="51">
        <f t="shared" ref="X7:X45" si="23">W7+BD7+CG7+DI7+EK7</f>
        <v>990863.42669607583</v>
      </c>
      <c r="Y7" s="51">
        <f t="shared" ref="Y7:Y45" si="24">X7+BE7+CH7+DJ7+EL7</f>
        <v>1016405.1388109684</v>
      </c>
      <c r="Z7" s="51">
        <f t="shared" ref="Z7:Z45" si="25">Y7+BF7+CI7+DK7+EM7</f>
        <v>1042762.6745797312</v>
      </c>
      <c r="AA7" s="51">
        <f t="shared" ref="AA7:AA45" si="26">Z7+BG7+CJ7+DL7+EN7</f>
        <v>1069883.0427146563</v>
      </c>
      <c r="AB7" s="51">
        <f t="shared" ref="AB7:AB45" si="27">AA7+BH7+CK7+DM7+EO7</f>
        <v>1097747.4503840033</v>
      </c>
      <c r="AC7" s="51">
        <f t="shared" ref="AC7:AC45" si="28">AB7+BI7+CL7+DN7+EP7</f>
        <v>1126373.1749460653</v>
      </c>
      <c r="AD7" s="51">
        <f t="shared" ref="AD7:AD45" si="29">AC7+BJ7+CM7+DO7+EQ7</f>
        <v>1156655.1143898428</v>
      </c>
      <c r="AE7" s="51">
        <f t="shared" ref="AE7:AE45" si="30">AD7+BK7+CN7+DP7+ER7</f>
        <v>1187197.3710747601</v>
      </c>
      <c r="AF7" s="51">
        <f t="shared" ref="AF7:AF45" si="31">AE7+BL7+CO7+DQ7+ES7</f>
        <v>1219884.94345489</v>
      </c>
      <c r="AG7" s="108">
        <f>ROUND(AVERAGE(T7:AF7),0)</f>
        <v>1048465</v>
      </c>
      <c r="AH7" s="145" t="b">
        <f>VALUE(A7)=VALUE(AI7)</f>
        <v>1</v>
      </c>
      <c r="AI7" s="109" t="str">
        <f>[23]SSU!E4</f>
        <v>39000</v>
      </c>
      <c r="AJ7" s="109">
        <f>[23]SSU!F4</f>
        <v>3.0099999999999998E-2</v>
      </c>
      <c r="AK7" s="109">
        <f>[23]SSU!G4</f>
        <v>2.3800000000000002E-2</v>
      </c>
      <c r="AL7" s="92">
        <f>'[20]Depreciation Provision'!Q5</f>
        <v>13460.87</v>
      </c>
      <c r="AM7" s="92">
        <f>'[20]Depreciation Provision'!R5</f>
        <v>13460.87</v>
      </c>
      <c r="AN7" s="92">
        <f>'[20]Depreciation Provision'!S5</f>
        <v>13460.87</v>
      </c>
      <c r="AO7" s="92">
        <f>'[20]Depreciation Provision'!T5</f>
        <v>13500.52</v>
      </c>
      <c r="AP7" s="92">
        <f>'[20]Depreciation Provision'!U5</f>
        <v>13500.52</v>
      </c>
      <c r="AQ7" s="92">
        <f>'[20]Depreciation Provision'!V5</f>
        <v>13500.63</v>
      </c>
      <c r="AR7" s="93">
        <f>IF('Net Plant'!I7&gt;0,'Gross Plant'!L7*$AJ7/12,0)</f>
        <v>15686.935720698848</v>
      </c>
      <c r="AS7" s="93">
        <f>IF('Net Plant'!J7&gt;0,'Gross Plant'!M7*$AJ7/12,0)</f>
        <v>16584.682209403258</v>
      </c>
      <c r="AT7" s="93">
        <f>IF('Net Plant'!K7&gt;0,'Gross Plant'!N7*$AJ7/12,0)</f>
        <v>17400.505863273484</v>
      </c>
      <c r="AU7" s="93">
        <f>IF('Net Plant'!L7&gt;0,'Gross Plant'!O7*$AJ7/12,0)</f>
        <v>18163.33822943586</v>
      </c>
      <c r="AV7" s="93">
        <f>IF('Net Plant'!M7&gt;0,'Gross Plant'!P7*$AJ7/12,0)</f>
        <v>18907.377763857665</v>
      </c>
      <c r="AW7" s="93">
        <f>IF('Net Plant'!N7&gt;0,'Gross Plant'!Q7*$AJ7/12,0)</f>
        <v>19668.694656572668</v>
      </c>
      <c r="AX7" s="93">
        <f>IF('Net Plant'!O7&gt;0,'Gross Plant'!R7*$AJ7/12,0)</f>
        <v>21324.909538288102</v>
      </c>
      <c r="AY7" s="93">
        <f>IF('Net Plant'!P7&gt;0,'Gross Plant'!S7*$AJ7/12,0)</f>
        <v>21585.226779427827</v>
      </c>
      <c r="AZ7" s="93">
        <f>IF('Net Plant'!Q7&gt;0,'Gross Plant'!T7*$AJ7/12,0)</f>
        <v>23730.54247464053</v>
      </c>
      <c r="BA7" s="93">
        <f>IF('Net Plant'!R7&gt;0,'Gross Plant'!U7*$AJ7/12,0)</f>
        <v>23756.340054194003</v>
      </c>
      <c r="BB7" s="93">
        <f>IF('Net Plant'!S7&gt;0,'Gross Plant'!V7*$AJ7/12,0)</f>
        <v>23767.246481272665</v>
      </c>
      <c r="BC7" s="93">
        <f>IF('Net Plant'!T7&gt;0,'Gross Plant'!W7*$AJ7/12,0)</f>
        <v>23770.261298822672</v>
      </c>
      <c r="BD7" s="93">
        <f>IF('Net Plant'!U7&gt;0,'Gross Plant'!X7*$AJ7/12,0)</f>
        <v>24643.965626188186</v>
      </c>
      <c r="BE7" s="93">
        <f>IF('Net Plant'!V7&gt;0,'Gross Plant'!Y7*$AJ7/12,0)</f>
        <v>25541.712114892594</v>
      </c>
      <c r="BF7" s="93">
        <f>IF('Net Plant'!W7&gt;0,'Gross Plant'!Z7*$AJ7/12,0)</f>
        <v>26357.535768762824</v>
      </c>
      <c r="BG7" s="93">
        <f>IF('Net Plant'!X7&gt;0,'Gross Plant'!AA7*$AJ7/12,0)</f>
        <v>27120.368134925204</v>
      </c>
      <c r="BH7" s="93">
        <f>IF('Net Plant'!Y7&gt;0,'Gross Plant'!AB7*$AJ7/12,0)</f>
        <v>27864.407669347009</v>
      </c>
      <c r="BI7" s="93">
        <f>IF('Net Plant'!Z7&gt;0,'Gross Plant'!AC7*$AJ7/12,0)</f>
        <v>28625.724562062009</v>
      </c>
      <c r="BJ7" s="93">
        <f>IF('Net Plant'!AA7&gt;0,'Gross Plant'!AD7*$AJ7/12,0)</f>
        <v>30281.939443777443</v>
      </c>
      <c r="BK7" s="93">
        <f>IF('Net Plant'!AB7&gt;0,'Gross Plant'!AE7*$AJ7/12,0)</f>
        <v>30542.256684917171</v>
      </c>
      <c r="BL7" s="93">
        <f>IF('Net Plant'!AC7&gt;0,'Gross Plant'!AF7*$AJ7/12,0)</f>
        <v>32687.572380129874</v>
      </c>
      <c r="BM7" s="108">
        <f>SUM(BA7:BL7)</f>
        <v>324959.33021929167</v>
      </c>
      <c r="BN7" s="41"/>
      <c r="BO7" s="92">
        <f>'[20]Reserve Retirements'!Q5</f>
        <v>0</v>
      </c>
      <c r="BP7" s="92">
        <f>'[20]Reserve Retirements'!R5</f>
        <v>0</v>
      </c>
      <c r="BQ7" s="92">
        <f>'[20]Reserve Retirements'!S5</f>
        <v>0</v>
      </c>
      <c r="BR7" s="92">
        <f>'[20]Reserve Retirements'!T5</f>
        <v>0</v>
      </c>
      <c r="BS7" s="92">
        <f>'[20]Reserve Retirements'!U5</f>
        <v>0</v>
      </c>
      <c r="BT7" s="92">
        <f>'[20]Reserve Retirements'!V5</f>
        <v>0</v>
      </c>
      <c r="BU7" s="93">
        <f>'Gross Plant'!BQ7</f>
        <v>0</v>
      </c>
      <c r="BV7" s="93">
        <f>'Gross Plant'!BR7</f>
        <v>0</v>
      </c>
      <c r="BW7" s="93">
        <f>'Gross Plant'!BS7</f>
        <v>0</v>
      </c>
      <c r="BX7" s="93">
        <f>'Gross Plant'!BT7</f>
        <v>0</v>
      </c>
      <c r="BY7" s="93">
        <f>'Gross Plant'!BU7</f>
        <v>0</v>
      </c>
      <c r="BZ7" s="93">
        <f>'Gross Plant'!BV7</f>
        <v>0</v>
      </c>
      <c r="CA7" s="93">
        <f>'Gross Plant'!BW7</f>
        <v>0</v>
      </c>
      <c r="CB7" s="93">
        <f>'Gross Plant'!BX7</f>
        <v>0</v>
      </c>
      <c r="CC7" s="93">
        <f>'Gross Plant'!BY7</f>
        <v>0</v>
      </c>
      <c r="CD7" s="93">
        <f>'Gross Plant'!BZ7</f>
        <v>0</v>
      </c>
      <c r="CE7" s="93">
        <f>'Gross Plant'!CA7</f>
        <v>0</v>
      </c>
      <c r="CF7" s="93">
        <f>'Gross Plant'!CB7</f>
        <v>0</v>
      </c>
      <c r="CG7" s="93">
        <f>'Gross Plant'!CC7</f>
        <v>0</v>
      </c>
      <c r="CH7" s="93">
        <f>'Gross Plant'!CD7</f>
        <v>0</v>
      </c>
      <c r="CI7" s="93">
        <f>'Gross Plant'!CE7</f>
        <v>0</v>
      </c>
      <c r="CJ7" s="93">
        <f>'Gross Plant'!CF7</f>
        <v>0</v>
      </c>
      <c r="CK7" s="93">
        <f>'Gross Plant'!CG7</f>
        <v>0</v>
      </c>
      <c r="CL7" s="93">
        <f>'Gross Plant'!CH7</f>
        <v>0</v>
      </c>
      <c r="CM7" s="93">
        <f>'Gross Plant'!CI7</f>
        <v>0</v>
      </c>
      <c r="CN7" s="93">
        <f>'Gross Plant'!CJ7</f>
        <v>0</v>
      </c>
      <c r="CO7" s="93">
        <f>'Gross Plant'!CK7</f>
        <v>0</v>
      </c>
      <c r="CP7" s="41"/>
      <c r="CQ7" s="92">
        <f>'[20]Reserve Transfers'!Q5</f>
        <v>0</v>
      </c>
      <c r="CR7" s="92">
        <f>'[20]Reserve Transfers'!R5</f>
        <v>0</v>
      </c>
      <c r="CS7" s="92">
        <f>'[20]Reserve Transfers'!S5</f>
        <v>0</v>
      </c>
      <c r="CT7" s="92">
        <f>'[20]Reserve Transfers'!T5</f>
        <v>0</v>
      </c>
      <c r="CU7" s="92">
        <f>'[20]Reserve Transfers'!U5</f>
        <v>0</v>
      </c>
      <c r="CV7" s="92">
        <f>'[20]Reserve Transfers'!V5</f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/>
      <c r="DS7" s="92">
        <f>[20]COR!Q5</f>
        <v>0</v>
      </c>
      <c r="DT7" s="92">
        <f>[20]COR!R5</f>
        <v>0</v>
      </c>
      <c r="DU7" s="92">
        <f>[20]COR!S5</f>
        <v>0</v>
      </c>
      <c r="DV7" s="92">
        <f>[20]COR!T5</f>
        <v>0</v>
      </c>
      <c r="DW7" s="92">
        <f>[20]COR!U5</f>
        <v>0</v>
      </c>
      <c r="DX7" s="92">
        <f>[20]COR!V5</f>
        <v>0</v>
      </c>
      <c r="DY7" s="93">
        <f>IFERROR(SUM($DS7:$DX7)/SUM('Gross Plant'!$BK7:$BP7),0)*'Gross Plant'!BQ7*Reserve!$DY$1</f>
        <v>0</v>
      </c>
      <c r="DZ7" s="93">
        <f>IFERROR(SUM($DS7:$DX7)/SUM('Gross Plant'!$BK7:$BP7),0)*'Gross Plant'!BR7*Reserve!$DY$1</f>
        <v>0</v>
      </c>
      <c r="EA7" s="93">
        <f>IFERROR(SUM($DS7:$DX7)/SUM('Gross Plant'!$BK7:$BP7),0)*'Gross Plant'!BS7*Reserve!$DY$1</f>
        <v>0</v>
      </c>
      <c r="EB7" s="93">
        <f>IFERROR(SUM($DS7:$DX7)/SUM('Gross Plant'!$BK7:$BP7),0)*'Gross Plant'!BT7*Reserve!$DY$1</f>
        <v>0</v>
      </c>
      <c r="EC7" s="93">
        <f>IFERROR(SUM($DS7:$DX7)/SUM('Gross Plant'!$BK7:$BP7),0)*'Gross Plant'!BU7*Reserve!$DY$1</f>
        <v>0</v>
      </c>
      <c r="ED7" s="93">
        <f>IFERROR(SUM($DS7:$DX7)/SUM('Gross Plant'!$BK7:$BP7),0)*'Gross Plant'!BV7*Reserve!$DY$1</f>
        <v>0</v>
      </c>
      <c r="EE7" s="93">
        <f>IFERROR(SUM($DS7:$DX7)/SUM('Gross Plant'!$BK7:$BP7),0)*'Gross Plant'!BW7*Reserve!$DY$1</f>
        <v>0</v>
      </c>
      <c r="EF7" s="93">
        <f>IFERROR(SUM($DS7:$DX7)/SUM('Gross Plant'!$BK7:$BP7),0)*'Gross Plant'!BX7*Reserve!$DY$1</f>
        <v>0</v>
      </c>
      <c r="EG7" s="93">
        <f>IFERROR(SUM($DS7:$DX7)/SUM('Gross Plant'!$BK7:$BP7),0)*'Gross Plant'!BY7*Reserve!$DY$1</f>
        <v>0</v>
      </c>
      <c r="EH7" s="93">
        <f>IFERROR(SUM($DS7:$DX7)/SUM('Gross Plant'!$BK7:$BP7),0)*'Gross Plant'!BZ7*Reserve!$DY$1</f>
        <v>0</v>
      </c>
      <c r="EI7" s="93">
        <f>IFERROR(SUM($DS7:$DX7)/SUM('Gross Plant'!$BK7:$BP7),0)*'Gross Plant'!CA7*Reserve!$DY$1</f>
        <v>0</v>
      </c>
      <c r="EJ7" s="93">
        <f>IFERROR(SUM($DS7:$DX7)/SUM('Gross Plant'!$BK7:$BP7),0)*'Gross Plant'!CB7*Reserve!$DY$1</f>
        <v>0</v>
      </c>
      <c r="EK7" s="93">
        <f>IFERROR(SUM($DS7:$DX7)/SUM('Gross Plant'!$BK7:$BP7),0)*'Gross Plant'!CC7*Reserve!$DY$1</f>
        <v>0</v>
      </c>
      <c r="EL7" s="93">
        <f>IFERROR(SUM($DS7:$DX7)/SUM('Gross Plant'!$BK7:$BP7),0)*'Gross Plant'!CD7*Reserve!$DY$1</f>
        <v>0</v>
      </c>
      <c r="EM7" s="93">
        <f>IFERROR(SUM($DS7:$DX7)/SUM('Gross Plant'!$BK7:$BP7),0)*'Gross Plant'!CE7*Reserve!$DY$1</f>
        <v>0</v>
      </c>
      <c r="EN7" s="93">
        <f>IFERROR(SUM($DS7:$DX7)/SUM('Gross Plant'!$BK7:$BP7),0)*'Gross Plant'!CF7*Reserve!$DY$1</f>
        <v>0</v>
      </c>
      <c r="EO7" s="93">
        <f>IFERROR(SUM($DS7:$DX7)/SUM('Gross Plant'!$BK7:$BP7),0)*'Gross Plant'!CG7*Reserve!$DY$1</f>
        <v>0</v>
      </c>
      <c r="EP7" s="93">
        <f>IFERROR(SUM($DS7:$DX7)/SUM('Gross Plant'!$BK7:$BP7),0)*'Gross Plant'!CH7*Reserve!$DY$1</f>
        <v>0</v>
      </c>
      <c r="EQ7" s="93">
        <f>IFERROR(SUM($DS7:$DX7)/SUM('Gross Plant'!$BK7:$BP7),0)*'Gross Plant'!CI7*Reserve!$DY$1</f>
        <v>0</v>
      </c>
      <c r="ER7" s="93">
        <f>IFERROR(SUM($DS7:$DX7)/SUM('Gross Plant'!$BK7:$BP7),0)*'Gross Plant'!CJ7*Reserve!$DY$1</f>
        <v>0</v>
      </c>
      <c r="ES7" s="93">
        <f>IFERROR(SUM($DS7:$DX7)/SUM('Gross Plant'!$BK7:$BP7),0)*'Gross Plant'!CK7*Reserve!$DY$1</f>
        <v>0</v>
      </c>
    </row>
    <row r="8" spans="1:149">
      <c r="A8" s="167">
        <v>39005</v>
      </c>
      <c r="B8" s="169" t="s">
        <v>122</v>
      </c>
      <c r="C8" s="51">
        <f t="shared" si="4"/>
        <v>4383353.6456361376</v>
      </c>
      <c r="D8" s="51">
        <f t="shared" ref="D8:D9" si="32">SUM(T8:AF8)/13</f>
        <v>4729701.2566212574</v>
      </c>
      <c r="E8" s="92">
        <f>'[20]Reserve End Balances'!P6</f>
        <v>4243237.66</v>
      </c>
      <c r="F8" s="51">
        <f t="shared" si="5"/>
        <v>4266703.8900000006</v>
      </c>
      <c r="G8" s="51">
        <f t="shared" si="6"/>
        <v>4290170.120000001</v>
      </c>
      <c r="H8" s="51">
        <f t="shared" si="7"/>
        <v>4313636.3500000015</v>
      </c>
      <c r="I8" s="51">
        <f t="shared" si="8"/>
        <v>4337102.5800000019</v>
      </c>
      <c r="J8" s="51">
        <f t="shared" si="9"/>
        <v>4360568.8100000024</v>
      </c>
      <c r="K8" s="51">
        <f t="shared" si="10"/>
        <v>4384035.0400000028</v>
      </c>
      <c r="L8" s="51">
        <f t="shared" si="11"/>
        <v>4407079.4544414198</v>
      </c>
      <c r="M8" s="51">
        <f t="shared" si="12"/>
        <v>4430123.8688828368</v>
      </c>
      <c r="N8" s="51">
        <f t="shared" si="13"/>
        <v>4453168.2833242537</v>
      </c>
      <c r="O8" s="51">
        <f t="shared" si="14"/>
        <v>4476212.6977656707</v>
      </c>
      <c r="P8" s="51">
        <f t="shared" si="15"/>
        <v>4499257.1122070877</v>
      </c>
      <c r="Q8" s="51">
        <f t="shared" si="16"/>
        <v>4522301.5266485047</v>
      </c>
      <c r="R8" s="51">
        <f t="shared" si="17"/>
        <v>4545345.9410899216</v>
      </c>
      <c r="S8" s="51">
        <f t="shared" si="18"/>
        <v>4568390.3555313386</v>
      </c>
      <c r="T8" s="51">
        <f t="shared" si="19"/>
        <v>4591434.7699727556</v>
      </c>
      <c r="U8" s="51">
        <f t="shared" si="20"/>
        <v>4614479.1844141725</v>
      </c>
      <c r="V8" s="51">
        <f t="shared" si="21"/>
        <v>4637523.5988555895</v>
      </c>
      <c r="W8" s="51">
        <f t="shared" si="22"/>
        <v>4660568.0132970065</v>
      </c>
      <c r="X8" s="51">
        <f t="shared" si="23"/>
        <v>4683612.4277384235</v>
      </c>
      <c r="Y8" s="51">
        <f t="shared" si="24"/>
        <v>4706656.8421798404</v>
      </c>
      <c r="Z8" s="51">
        <f t="shared" si="25"/>
        <v>4729701.2566212574</v>
      </c>
      <c r="AA8" s="51">
        <f t="shared" si="26"/>
        <v>4752745.6710626744</v>
      </c>
      <c r="AB8" s="51">
        <f t="shared" si="27"/>
        <v>4775790.0855040913</v>
      </c>
      <c r="AC8" s="51">
        <f t="shared" si="28"/>
        <v>4798834.4999455083</v>
      </c>
      <c r="AD8" s="51">
        <f t="shared" si="29"/>
        <v>4821878.9143869253</v>
      </c>
      <c r="AE8" s="51">
        <f t="shared" si="30"/>
        <v>4844923.3288283423</v>
      </c>
      <c r="AF8" s="51">
        <f t="shared" si="31"/>
        <v>4867967.7432697592</v>
      </c>
      <c r="AG8" s="110">
        <f t="shared" ref="AG8:AG9" si="33">ROUND(AVERAGE(T8:AF8),0)</f>
        <v>4729701</v>
      </c>
      <c r="AH8" s="145" t="b">
        <f t="shared" ref="AH8:AH71" si="34">VALUE(A8)=VALUE(AI8)</f>
        <v>1</v>
      </c>
      <c r="AI8" s="109" t="str">
        <f>[23]SSU!E27</f>
        <v>39005</v>
      </c>
      <c r="AJ8" s="109">
        <f>[23]SSU!F27</f>
        <v>3.0099999999999998E-2</v>
      </c>
      <c r="AK8" s="109">
        <f>[23]SSU!G27</f>
        <v>2.3800000000000002E-2</v>
      </c>
      <c r="AL8" s="92">
        <f>'[20]Depreciation Provision'!Q6</f>
        <v>23466.23</v>
      </c>
      <c r="AM8" s="92">
        <f>'[20]Depreciation Provision'!R6</f>
        <v>23466.23</v>
      </c>
      <c r="AN8" s="92">
        <f>'[20]Depreciation Provision'!S6</f>
        <v>23466.23</v>
      </c>
      <c r="AO8" s="92">
        <f>'[20]Depreciation Provision'!T6</f>
        <v>23466.23</v>
      </c>
      <c r="AP8" s="92">
        <f>'[20]Depreciation Provision'!U6</f>
        <v>23466.23</v>
      </c>
      <c r="AQ8" s="92">
        <f>'[20]Depreciation Provision'!V6</f>
        <v>23466.23</v>
      </c>
      <c r="AR8" s="93">
        <f>IF('Net Plant'!I8&gt;0,'Gross Plant'!L8*$AJ8/12,0)</f>
        <v>23044.414441416666</v>
      </c>
      <c r="AS8" s="93">
        <f>IF('Net Plant'!J8&gt;0,'Gross Plant'!M8*$AJ8/12,0)</f>
        <v>23044.414441416666</v>
      </c>
      <c r="AT8" s="93">
        <f>IF('Net Plant'!K8&gt;0,'Gross Plant'!N8*$AJ8/12,0)</f>
        <v>23044.414441416666</v>
      </c>
      <c r="AU8" s="93">
        <f>IF('Net Plant'!L8&gt;0,'Gross Plant'!O8*$AJ8/12,0)</f>
        <v>23044.414441416666</v>
      </c>
      <c r="AV8" s="93">
        <f>IF('Net Plant'!M8&gt;0,'Gross Plant'!P8*$AJ8/12,0)</f>
        <v>23044.414441416666</v>
      </c>
      <c r="AW8" s="93">
        <f>IF('Net Plant'!N8&gt;0,'Gross Plant'!Q8*$AJ8/12,0)</f>
        <v>23044.414441416666</v>
      </c>
      <c r="AX8" s="93">
        <f>IF('Net Plant'!O8&gt;0,'Gross Plant'!R8*$AJ8/12,0)</f>
        <v>23044.414441416666</v>
      </c>
      <c r="AY8" s="93">
        <f>IF('Net Plant'!P8&gt;0,'Gross Plant'!S8*$AJ8/12,0)</f>
        <v>23044.414441416666</v>
      </c>
      <c r="AZ8" s="93">
        <f>IF('Net Plant'!Q8&gt;0,'Gross Plant'!T8*$AJ8/12,0)</f>
        <v>23044.414441416666</v>
      </c>
      <c r="BA8" s="93">
        <f>IF('Net Plant'!R8&gt;0,'Gross Plant'!U8*$AJ8/12,0)</f>
        <v>23044.414441416666</v>
      </c>
      <c r="BB8" s="93">
        <f>IF('Net Plant'!S8&gt;0,'Gross Plant'!V8*$AJ8/12,0)</f>
        <v>23044.414441416666</v>
      </c>
      <c r="BC8" s="93">
        <f>IF('Net Plant'!T8&gt;0,'Gross Plant'!W8*$AJ8/12,0)</f>
        <v>23044.414441416666</v>
      </c>
      <c r="BD8" s="93">
        <f>IF('Net Plant'!U8&gt;0,'Gross Plant'!X8*$AJ8/12,0)</f>
        <v>23044.414441416666</v>
      </c>
      <c r="BE8" s="93">
        <f>IF('Net Plant'!V8&gt;0,'Gross Plant'!Y8*$AJ8/12,0)</f>
        <v>23044.414441416666</v>
      </c>
      <c r="BF8" s="93">
        <f>IF('Net Plant'!W8&gt;0,'Gross Plant'!Z8*$AJ8/12,0)</f>
        <v>23044.414441416666</v>
      </c>
      <c r="BG8" s="93">
        <f>IF('Net Plant'!X8&gt;0,'Gross Plant'!AA8*$AJ8/12,0)</f>
        <v>23044.414441416666</v>
      </c>
      <c r="BH8" s="93">
        <f>IF('Net Plant'!Y8&gt;0,'Gross Plant'!AB8*$AJ8/12,0)</f>
        <v>23044.414441416666</v>
      </c>
      <c r="BI8" s="93">
        <f>IF('Net Plant'!Z8&gt;0,'Gross Plant'!AC8*$AJ8/12,0)</f>
        <v>23044.414441416666</v>
      </c>
      <c r="BJ8" s="93">
        <f>IF('Net Plant'!AA8&gt;0,'Gross Plant'!AD8*$AJ8/12,0)</f>
        <v>23044.414441416666</v>
      </c>
      <c r="BK8" s="93">
        <f>IF('Net Plant'!AB8&gt;0,'Gross Plant'!AE8*$AJ8/12,0)</f>
        <v>23044.414441416666</v>
      </c>
      <c r="BL8" s="93">
        <f>IF('Net Plant'!AC8&gt;0,'Gross Plant'!AF8*$AJ8/12,0)</f>
        <v>23044.414441416666</v>
      </c>
      <c r="BM8" s="110">
        <f t="shared" ref="BM8:BM9" si="35">SUM(BA8:BL8)</f>
        <v>276532.97329700005</v>
      </c>
      <c r="BN8" s="41"/>
      <c r="BO8" s="92">
        <f>'[20]Reserve Retirements'!Q6</f>
        <v>0</v>
      </c>
      <c r="BP8" s="92">
        <f>'[20]Reserve Retirements'!R6</f>
        <v>0</v>
      </c>
      <c r="BQ8" s="92">
        <f>'[20]Reserve Retirements'!S6</f>
        <v>0</v>
      </c>
      <c r="BR8" s="92">
        <f>'[20]Reserve Retirements'!T6</f>
        <v>0</v>
      </c>
      <c r="BS8" s="92">
        <f>'[20]Reserve Retirements'!U6</f>
        <v>0</v>
      </c>
      <c r="BT8" s="92">
        <f>'[20]Reserve Retirements'!V6</f>
        <v>0</v>
      </c>
      <c r="BU8" s="93">
        <f>'Gross Plant'!BQ8</f>
        <v>0</v>
      </c>
      <c r="BV8" s="93">
        <f>'Gross Plant'!BR8</f>
        <v>0</v>
      </c>
      <c r="BW8" s="93">
        <f>'Gross Plant'!BS8</f>
        <v>0</v>
      </c>
      <c r="BX8" s="93">
        <f>'Gross Plant'!BT8</f>
        <v>0</v>
      </c>
      <c r="BY8" s="93">
        <f>'Gross Plant'!BU8</f>
        <v>0</v>
      </c>
      <c r="BZ8" s="93">
        <f>'Gross Plant'!BV8</f>
        <v>0</v>
      </c>
      <c r="CA8" s="93">
        <f>'Gross Plant'!BW8</f>
        <v>0</v>
      </c>
      <c r="CB8" s="93">
        <f>'Gross Plant'!BX8</f>
        <v>0</v>
      </c>
      <c r="CC8" s="93">
        <f>'Gross Plant'!BY8</f>
        <v>0</v>
      </c>
      <c r="CD8" s="93">
        <f>'Gross Plant'!BZ8</f>
        <v>0</v>
      </c>
      <c r="CE8" s="93">
        <f>'Gross Plant'!CA8</f>
        <v>0</v>
      </c>
      <c r="CF8" s="93">
        <f>'Gross Plant'!CB8</f>
        <v>0</v>
      </c>
      <c r="CG8" s="93">
        <f>'Gross Plant'!CC8</f>
        <v>0</v>
      </c>
      <c r="CH8" s="93">
        <f>'Gross Plant'!CD8</f>
        <v>0</v>
      </c>
      <c r="CI8" s="93">
        <f>'Gross Plant'!CE8</f>
        <v>0</v>
      </c>
      <c r="CJ8" s="93">
        <f>'Gross Plant'!CF8</f>
        <v>0</v>
      </c>
      <c r="CK8" s="93">
        <f>'Gross Plant'!CG8</f>
        <v>0</v>
      </c>
      <c r="CL8" s="93">
        <f>'Gross Plant'!CH8</f>
        <v>0</v>
      </c>
      <c r="CM8" s="93">
        <f>'Gross Plant'!CI8</f>
        <v>0</v>
      </c>
      <c r="CN8" s="93">
        <f>'Gross Plant'!CJ8</f>
        <v>0</v>
      </c>
      <c r="CO8" s="93">
        <f>'Gross Plant'!CK8</f>
        <v>0</v>
      </c>
      <c r="CP8" s="41"/>
      <c r="CQ8" s="92">
        <f>'[20]Reserve Transfers'!Q6</f>
        <v>0</v>
      </c>
      <c r="CR8" s="92">
        <f>'[20]Reserve Transfers'!R6</f>
        <v>0</v>
      </c>
      <c r="CS8" s="92">
        <f>'[20]Reserve Transfers'!S6</f>
        <v>0</v>
      </c>
      <c r="CT8" s="92">
        <f>'[20]Reserve Transfers'!T6</f>
        <v>0</v>
      </c>
      <c r="CU8" s="92">
        <f>'[20]Reserve Transfers'!U6</f>
        <v>0</v>
      </c>
      <c r="CV8" s="92">
        <f>'[20]Reserve Transfers'!V6</f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/>
      <c r="DS8" s="92">
        <f>[20]COR!Q6</f>
        <v>0</v>
      </c>
      <c r="DT8" s="92">
        <f>[20]COR!R6</f>
        <v>0</v>
      </c>
      <c r="DU8" s="92">
        <f>[20]COR!S6</f>
        <v>0</v>
      </c>
      <c r="DV8" s="92">
        <f>[20]COR!T6</f>
        <v>0</v>
      </c>
      <c r="DW8" s="92">
        <f>[20]COR!U6</f>
        <v>0</v>
      </c>
      <c r="DX8" s="92">
        <f>[20]COR!V6</f>
        <v>0</v>
      </c>
      <c r="DY8" s="93">
        <f>IFERROR(SUM($DS8:$DX8)/SUM('Gross Plant'!$BK8:$BP8),0)*'Gross Plant'!BQ8*Reserve!$DY$1</f>
        <v>0</v>
      </c>
      <c r="DZ8" s="93">
        <f>IFERROR(SUM($DS8:$DX8)/SUM('Gross Plant'!$BK8:$BP8),0)*'Gross Plant'!BR8*Reserve!$DY$1</f>
        <v>0</v>
      </c>
      <c r="EA8" s="93">
        <f>IFERROR(SUM($DS8:$DX8)/SUM('Gross Plant'!$BK8:$BP8),0)*'Gross Plant'!BS8*Reserve!$DY$1</f>
        <v>0</v>
      </c>
      <c r="EB8" s="93">
        <f>IFERROR(SUM($DS8:$DX8)/SUM('Gross Plant'!$BK8:$BP8),0)*'Gross Plant'!BT8*Reserve!$DY$1</f>
        <v>0</v>
      </c>
      <c r="EC8" s="93">
        <f>IFERROR(SUM($DS8:$DX8)/SUM('Gross Plant'!$BK8:$BP8),0)*'Gross Plant'!BU8*Reserve!$DY$1</f>
        <v>0</v>
      </c>
      <c r="ED8" s="93">
        <f>IFERROR(SUM($DS8:$DX8)/SUM('Gross Plant'!$BK8:$BP8),0)*'Gross Plant'!BV8*Reserve!$DY$1</f>
        <v>0</v>
      </c>
      <c r="EE8" s="93">
        <f>IFERROR(SUM($DS8:$DX8)/SUM('Gross Plant'!$BK8:$BP8),0)*'Gross Plant'!BW8*Reserve!$DY$1</f>
        <v>0</v>
      </c>
      <c r="EF8" s="93">
        <f>IFERROR(SUM($DS8:$DX8)/SUM('Gross Plant'!$BK8:$BP8),0)*'Gross Plant'!BX8*Reserve!$DY$1</f>
        <v>0</v>
      </c>
      <c r="EG8" s="93">
        <f>IFERROR(SUM($DS8:$DX8)/SUM('Gross Plant'!$BK8:$BP8),0)*'Gross Plant'!BY8*Reserve!$DY$1</f>
        <v>0</v>
      </c>
      <c r="EH8" s="93">
        <f>IFERROR(SUM($DS8:$DX8)/SUM('Gross Plant'!$BK8:$BP8),0)*'Gross Plant'!BZ8*Reserve!$DY$1</f>
        <v>0</v>
      </c>
      <c r="EI8" s="93">
        <f>IFERROR(SUM($DS8:$DX8)/SUM('Gross Plant'!$BK8:$BP8),0)*'Gross Plant'!CA8*Reserve!$DY$1</f>
        <v>0</v>
      </c>
      <c r="EJ8" s="93">
        <f>IFERROR(SUM($DS8:$DX8)/SUM('Gross Plant'!$BK8:$BP8),0)*'Gross Plant'!CB8*Reserve!$DY$1</f>
        <v>0</v>
      </c>
      <c r="EK8" s="93">
        <f>IFERROR(SUM($DS8:$DX8)/SUM('Gross Plant'!$BK8:$BP8),0)*'Gross Plant'!CC8*Reserve!$DY$1</f>
        <v>0</v>
      </c>
      <c r="EL8" s="93">
        <f>IFERROR(SUM($DS8:$DX8)/SUM('Gross Plant'!$BK8:$BP8),0)*'Gross Plant'!CD8*Reserve!$DY$1</f>
        <v>0</v>
      </c>
      <c r="EM8" s="93">
        <f>IFERROR(SUM($DS8:$DX8)/SUM('Gross Plant'!$BK8:$BP8),0)*'Gross Plant'!CE8*Reserve!$DY$1</f>
        <v>0</v>
      </c>
      <c r="EN8" s="93">
        <f>IFERROR(SUM($DS8:$DX8)/SUM('Gross Plant'!$BK8:$BP8),0)*'Gross Plant'!CF8*Reserve!$DY$1</f>
        <v>0</v>
      </c>
      <c r="EO8" s="93">
        <f>IFERROR(SUM($DS8:$DX8)/SUM('Gross Plant'!$BK8:$BP8),0)*'Gross Plant'!CG8*Reserve!$DY$1</f>
        <v>0</v>
      </c>
      <c r="EP8" s="93">
        <f>IFERROR(SUM($DS8:$DX8)/SUM('Gross Plant'!$BK8:$BP8),0)*'Gross Plant'!CH8*Reserve!$DY$1</f>
        <v>0</v>
      </c>
      <c r="EQ8" s="93">
        <f>IFERROR(SUM($DS8:$DX8)/SUM('Gross Plant'!$BK8:$BP8),0)*'Gross Plant'!CI8*Reserve!$DY$1</f>
        <v>0</v>
      </c>
      <c r="ER8" s="93">
        <f>IFERROR(SUM($DS8:$DX8)/SUM('Gross Plant'!$BK8:$BP8),0)*'Gross Plant'!CJ8*Reserve!$DY$1</f>
        <v>0</v>
      </c>
      <c r="ES8" s="93">
        <f>IFERROR(SUM($DS8:$DX8)/SUM('Gross Plant'!$BK8:$BP8),0)*'Gross Plant'!CK8*Reserve!$DY$1</f>
        <v>0</v>
      </c>
    </row>
    <row r="9" spans="1:149">
      <c r="A9" s="167">
        <v>39009</v>
      </c>
      <c r="B9" s="169" t="s">
        <v>11</v>
      </c>
      <c r="C9" s="51">
        <f t="shared" si="4"/>
        <v>9438804.9899341334</v>
      </c>
      <c r="D9" s="51">
        <f t="shared" si="32"/>
        <v>9817388.939874988</v>
      </c>
      <c r="E9" s="92">
        <f>'[20]Reserve End Balances'!P7</f>
        <v>9254660.8399999999</v>
      </c>
      <c r="F9" s="51">
        <f t="shared" si="5"/>
        <v>9285288.129999999</v>
      </c>
      <c r="G9" s="51">
        <f t="shared" si="6"/>
        <v>9315915.4199999981</v>
      </c>
      <c r="H9" s="51">
        <f t="shared" si="7"/>
        <v>9355019.4099999983</v>
      </c>
      <c r="I9" s="51">
        <f t="shared" si="8"/>
        <v>9385720.9999999981</v>
      </c>
      <c r="J9" s="51">
        <f t="shared" si="9"/>
        <v>9416422.589999998</v>
      </c>
      <c r="K9" s="51">
        <f t="shared" si="10"/>
        <v>9447124.1799999978</v>
      </c>
      <c r="L9" s="51">
        <f t="shared" si="11"/>
        <v>9473865.5237687472</v>
      </c>
      <c r="M9" s="51">
        <f t="shared" si="12"/>
        <v>9500606.8675374966</v>
      </c>
      <c r="N9" s="51">
        <f t="shared" si="13"/>
        <v>9527348.211306246</v>
      </c>
      <c r="O9" s="51">
        <f t="shared" si="14"/>
        <v>9554089.5550749954</v>
      </c>
      <c r="P9" s="51">
        <f t="shared" si="15"/>
        <v>9580830.8988437448</v>
      </c>
      <c r="Q9" s="51">
        <f t="shared" si="16"/>
        <v>9607572.2426124942</v>
      </c>
      <c r="R9" s="51">
        <f t="shared" si="17"/>
        <v>9634313.5863812435</v>
      </c>
      <c r="S9" s="51">
        <f t="shared" si="18"/>
        <v>9661054.9301499929</v>
      </c>
      <c r="T9" s="51">
        <f t="shared" si="19"/>
        <v>9687796.2739187423</v>
      </c>
      <c r="U9" s="51">
        <f t="shared" si="20"/>
        <v>9714537.6176874917</v>
      </c>
      <c r="V9" s="51">
        <f t="shared" si="21"/>
        <v>9741278.9614562411</v>
      </c>
      <c r="W9" s="51">
        <f t="shared" si="22"/>
        <v>9768020.3052249905</v>
      </c>
      <c r="X9" s="51">
        <f t="shared" si="23"/>
        <v>9794761.6489937399</v>
      </c>
      <c r="Y9" s="51">
        <f t="shared" si="24"/>
        <v>9821502.9927624892</v>
      </c>
      <c r="Z9" s="51">
        <f t="shared" si="25"/>
        <v>9848244.3365312386</v>
      </c>
      <c r="AA9" s="51">
        <f t="shared" si="26"/>
        <v>9874985.680299988</v>
      </c>
      <c r="AB9" s="51">
        <f t="shared" si="27"/>
        <v>9874985.680299988</v>
      </c>
      <c r="AC9" s="51">
        <f t="shared" si="28"/>
        <v>9874985.680299988</v>
      </c>
      <c r="AD9" s="51">
        <f t="shared" si="29"/>
        <v>9874985.680299988</v>
      </c>
      <c r="AE9" s="51">
        <f t="shared" si="30"/>
        <v>9874985.680299988</v>
      </c>
      <c r="AF9" s="51">
        <f t="shared" si="31"/>
        <v>9874985.680299988</v>
      </c>
      <c r="AG9" s="110">
        <f t="shared" si="33"/>
        <v>9817389</v>
      </c>
      <c r="AH9" s="145" t="b">
        <f t="shared" si="34"/>
        <v>1</v>
      </c>
      <c r="AI9" s="109" t="str">
        <f>[23]SSU!E5</f>
        <v>39009</v>
      </c>
      <c r="AJ9" s="109">
        <f>[23]SSU!F5</f>
        <v>3.2500000000000001E-2</v>
      </c>
      <c r="AK9" s="109">
        <f>[23]SSU!G5</f>
        <v>5.1299999999999998E-2</v>
      </c>
      <c r="AL9" s="92">
        <f>'[20]Depreciation Provision'!Q7</f>
        <v>30627.29</v>
      </c>
      <c r="AM9" s="92">
        <f>'[20]Depreciation Provision'!R7</f>
        <v>30627.29</v>
      </c>
      <c r="AN9" s="92">
        <f>'[20]Depreciation Provision'!S7</f>
        <v>30701.59</v>
      </c>
      <c r="AO9" s="92">
        <f>'[20]Depreciation Provision'!T7</f>
        <v>30701.59</v>
      </c>
      <c r="AP9" s="92">
        <f>'[20]Depreciation Provision'!U7</f>
        <v>30701.59</v>
      </c>
      <c r="AQ9" s="92">
        <f>'[20]Depreciation Provision'!V7</f>
        <v>30701.59</v>
      </c>
      <c r="AR9" s="93">
        <f>IF('Net Plant'!I9&gt;0,'Gross Plant'!L9*$AJ9/12,0)</f>
        <v>26741.343768750001</v>
      </c>
      <c r="AS9" s="93">
        <f>IF('Net Plant'!J9&gt;0,'Gross Plant'!M9*$AJ9/12,0)</f>
        <v>26741.343768750001</v>
      </c>
      <c r="AT9" s="93">
        <f>IF('Net Plant'!K9&gt;0,'Gross Plant'!N9*$AJ9/12,0)</f>
        <v>26741.343768750001</v>
      </c>
      <c r="AU9" s="93">
        <f>IF('Net Plant'!L9&gt;0,'Gross Plant'!O9*$AJ9/12,0)</f>
        <v>26741.343768750001</v>
      </c>
      <c r="AV9" s="93">
        <f>IF('Net Plant'!M9&gt;0,'Gross Plant'!P9*$AJ9/12,0)</f>
        <v>26741.343768750001</v>
      </c>
      <c r="AW9" s="93">
        <f>IF('Net Plant'!N9&gt;0,'Gross Plant'!Q9*$AJ9/12,0)</f>
        <v>26741.343768750001</v>
      </c>
      <c r="AX9" s="93">
        <f>IF('Net Plant'!O9&gt;0,'Gross Plant'!R9*$AJ9/12,0)</f>
        <v>26741.343768750001</v>
      </c>
      <c r="AY9" s="93">
        <f>IF('Net Plant'!P9&gt;0,'Gross Plant'!S9*$AJ9/12,0)</f>
        <v>26741.343768750001</v>
      </c>
      <c r="AZ9" s="93">
        <f>IF('Net Plant'!Q9&gt;0,'Gross Plant'!T9*$AJ9/12,0)</f>
        <v>26741.343768750001</v>
      </c>
      <c r="BA9" s="93">
        <f>IF('Net Plant'!R9&gt;0,'Gross Plant'!U9*$AJ9/12,0)</f>
        <v>26741.343768750001</v>
      </c>
      <c r="BB9" s="93">
        <f>IF('Net Plant'!S9&gt;0,'Gross Plant'!V9*$AJ9/12,0)</f>
        <v>26741.343768750001</v>
      </c>
      <c r="BC9" s="93">
        <f>IF('Net Plant'!T9&gt;0,'Gross Plant'!W9*$AJ9/12,0)</f>
        <v>26741.343768750001</v>
      </c>
      <c r="BD9" s="93">
        <f>IF('Net Plant'!U9&gt;0,'Gross Plant'!X9*$AJ9/12,0)</f>
        <v>26741.343768750001</v>
      </c>
      <c r="BE9" s="93">
        <f>IF('Net Plant'!V9&gt;0,'Gross Plant'!Y9*$AJ9/12,0)</f>
        <v>26741.343768750001</v>
      </c>
      <c r="BF9" s="93">
        <f>IF('Net Plant'!W9&gt;0,'Gross Plant'!Z9*$AJ9/12,0)</f>
        <v>26741.343768750001</v>
      </c>
      <c r="BG9" s="93">
        <f>IF('Net Plant'!X9&gt;0,'Gross Plant'!AA9*$AJ9/12,0)</f>
        <v>26741.343768750001</v>
      </c>
      <c r="BH9" s="93">
        <f>IF('Net Plant'!Y9&gt;0,'Gross Plant'!AB9*$AJ9/12,0)</f>
        <v>0</v>
      </c>
      <c r="BI9" s="93">
        <f>IF('Net Plant'!Z9&gt;0,'Gross Plant'!AC9*$AJ9/12,0)</f>
        <v>0</v>
      </c>
      <c r="BJ9" s="93">
        <f>IF('Net Plant'!AA9&gt;0,'Gross Plant'!AD9*$AJ9/12,0)</f>
        <v>0</v>
      </c>
      <c r="BK9" s="93">
        <f>IF('Net Plant'!AB9&gt;0,'Gross Plant'!AE9*$AJ9/12,0)</f>
        <v>0</v>
      </c>
      <c r="BL9" s="93">
        <f>IF('Net Plant'!AC9&gt;0,'Gross Plant'!AF9*$AJ9/12,0)</f>
        <v>0</v>
      </c>
      <c r="BM9" s="110">
        <f t="shared" si="35"/>
        <v>187189.40638125001</v>
      </c>
      <c r="BN9" s="41"/>
      <c r="BO9" s="92">
        <f>'[20]Reserve Retirements'!Q7</f>
        <v>0</v>
      </c>
      <c r="BP9" s="92">
        <f>'[20]Reserve Retirements'!R7</f>
        <v>0</v>
      </c>
      <c r="BQ9" s="92">
        <f>'[20]Reserve Retirements'!S7</f>
        <v>0</v>
      </c>
      <c r="BR9" s="92">
        <f>'[20]Reserve Retirements'!T7</f>
        <v>0</v>
      </c>
      <c r="BS9" s="92">
        <f>'[20]Reserve Retirements'!U7</f>
        <v>0</v>
      </c>
      <c r="BT9" s="92">
        <f>'[20]Reserve Retirements'!V7</f>
        <v>0</v>
      </c>
      <c r="BU9" s="93">
        <f>'Gross Plant'!BQ9</f>
        <v>0</v>
      </c>
      <c r="BV9" s="93">
        <f>'Gross Plant'!BR9</f>
        <v>0</v>
      </c>
      <c r="BW9" s="93">
        <f>'Gross Plant'!BS9</f>
        <v>0</v>
      </c>
      <c r="BX9" s="93">
        <f>'Gross Plant'!BT9</f>
        <v>0</v>
      </c>
      <c r="BY9" s="93">
        <f>'Gross Plant'!BU9</f>
        <v>0</v>
      </c>
      <c r="BZ9" s="93">
        <f>'Gross Plant'!BV9</f>
        <v>0</v>
      </c>
      <c r="CA9" s="93">
        <f>'Gross Plant'!BW9</f>
        <v>0</v>
      </c>
      <c r="CB9" s="93">
        <f>'Gross Plant'!BX9</f>
        <v>0</v>
      </c>
      <c r="CC9" s="93">
        <f>'Gross Plant'!BY9</f>
        <v>0</v>
      </c>
      <c r="CD9" s="93">
        <f>'Gross Plant'!BZ9</f>
        <v>0</v>
      </c>
      <c r="CE9" s="93">
        <f>'Gross Plant'!CA9</f>
        <v>0</v>
      </c>
      <c r="CF9" s="93">
        <f>'Gross Plant'!CB9</f>
        <v>0</v>
      </c>
      <c r="CG9" s="93">
        <f>'Gross Plant'!CC9</f>
        <v>0</v>
      </c>
      <c r="CH9" s="93">
        <f>'Gross Plant'!CD9</f>
        <v>0</v>
      </c>
      <c r="CI9" s="93">
        <f>'Gross Plant'!CE9</f>
        <v>0</v>
      </c>
      <c r="CJ9" s="93">
        <f>'Gross Plant'!CF9</f>
        <v>0</v>
      </c>
      <c r="CK9" s="93">
        <f>'Gross Plant'!CG9</f>
        <v>0</v>
      </c>
      <c r="CL9" s="93">
        <f>'Gross Plant'!CH9</f>
        <v>0</v>
      </c>
      <c r="CM9" s="93">
        <f>'Gross Plant'!CI9</f>
        <v>0</v>
      </c>
      <c r="CN9" s="93">
        <f>'Gross Plant'!CJ9</f>
        <v>0</v>
      </c>
      <c r="CO9" s="93">
        <f>'Gross Plant'!CK9</f>
        <v>0</v>
      </c>
      <c r="CP9" s="41"/>
      <c r="CQ9" s="92">
        <f>'[20]Reserve Transfers'!Q7</f>
        <v>0</v>
      </c>
      <c r="CR9" s="92">
        <f>'[20]Reserve Transfers'!R7</f>
        <v>0</v>
      </c>
      <c r="CS9" s="92">
        <f>'[20]Reserve Transfers'!S7</f>
        <v>8402.4</v>
      </c>
      <c r="CT9" s="92">
        <f>'[20]Reserve Transfers'!T7</f>
        <v>0</v>
      </c>
      <c r="CU9" s="92">
        <f>'[20]Reserve Transfers'!U7</f>
        <v>0</v>
      </c>
      <c r="CV9" s="92">
        <f>'[20]Reserve Transfers'!V7</f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0</v>
      </c>
      <c r="DF9" s="17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/>
      <c r="DS9" s="92">
        <f>[20]COR!Q7</f>
        <v>0</v>
      </c>
      <c r="DT9" s="92">
        <f>[20]COR!R7</f>
        <v>0</v>
      </c>
      <c r="DU9" s="92">
        <f>[20]COR!S7</f>
        <v>0</v>
      </c>
      <c r="DV9" s="92">
        <f>[20]COR!T7</f>
        <v>0</v>
      </c>
      <c r="DW9" s="92">
        <f>[20]COR!U7</f>
        <v>0</v>
      </c>
      <c r="DX9" s="92">
        <f>[20]COR!V7</f>
        <v>0</v>
      </c>
      <c r="DY9" s="93">
        <f>IFERROR(SUM($DS9:$DX9)/SUM('Gross Plant'!$BK9:$BP9),0)*'Gross Plant'!BQ9*Reserve!$DY$1</f>
        <v>0</v>
      </c>
      <c r="DZ9" s="93">
        <f>IFERROR(SUM($DS9:$DX9)/SUM('Gross Plant'!$BK9:$BP9),0)*'Gross Plant'!BR9*Reserve!$DY$1</f>
        <v>0</v>
      </c>
      <c r="EA9" s="93">
        <f>IFERROR(SUM($DS9:$DX9)/SUM('Gross Plant'!$BK9:$BP9),0)*'Gross Plant'!BS9*Reserve!$DY$1</f>
        <v>0</v>
      </c>
      <c r="EB9" s="93">
        <f>IFERROR(SUM($DS9:$DX9)/SUM('Gross Plant'!$BK9:$BP9),0)*'Gross Plant'!BT9*Reserve!$DY$1</f>
        <v>0</v>
      </c>
      <c r="EC9" s="93">
        <f>IFERROR(SUM($DS9:$DX9)/SUM('Gross Plant'!$BK9:$BP9),0)*'Gross Plant'!BU9*Reserve!$DY$1</f>
        <v>0</v>
      </c>
      <c r="ED9" s="93">
        <f>IFERROR(SUM($DS9:$DX9)/SUM('Gross Plant'!$BK9:$BP9),0)*'Gross Plant'!BV9*Reserve!$DY$1</f>
        <v>0</v>
      </c>
      <c r="EE9" s="93">
        <f>IFERROR(SUM($DS9:$DX9)/SUM('Gross Plant'!$BK9:$BP9),0)*'Gross Plant'!BW9*Reserve!$DY$1</f>
        <v>0</v>
      </c>
      <c r="EF9" s="93">
        <f>IFERROR(SUM($DS9:$DX9)/SUM('Gross Plant'!$BK9:$BP9),0)*'Gross Plant'!BX9*Reserve!$DY$1</f>
        <v>0</v>
      </c>
      <c r="EG9" s="93">
        <f>IFERROR(SUM($DS9:$DX9)/SUM('Gross Plant'!$BK9:$BP9),0)*'Gross Plant'!BY9*Reserve!$DY$1</f>
        <v>0</v>
      </c>
      <c r="EH9" s="93">
        <f>IFERROR(SUM($DS9:$DX9)/SUM('Gross Plant'!$BK9:$BP9),0)*'Gross Plant'!BZ9*Reserve!$DY$1</f>
        <v>0</v>
      </c>
      <c r="EI9" s="93">
        <f>IFERROR(SUM($DS9:$DX9)/SUM('Gross Plant'!$BK9:$BP9),0)*'Gross Plant'!CA9*Reserve!$DY$1</f>
        <v>0</v>
      </c>
      <c r="EJ9" s="93">
        <f>IFERROR(SUM($DS9:$DX9)/SUM('Gross Plant'!$BK9:$BP9),0)*'Gross Plant'!CB9*Reserve!$DY$1</f>
        <v>0</v>
      </c>
      <c r="EK9" s="93">
        <f>IFERROR(SUM($DS9:$DX9)/SUM('Gross Plant'!$BK9:$BP9),0)*'Gross Plant'!CC9*Reserve!$DY$1</f>
        <v>0</v>
      </c>
      <c r="EL9" s="93">
        <f>IFERROR(SUM($DS9:$DX9)/SUM('Gross Plant'!$BK9:$BP9),0)*'Gross Plant'!CD9*Reserve!$DY$1</f>
        <v>0</v>
      </c>
      <c r="EM9" s="93">
        <f>IFERROR(SUM($DS9:$DX9)/SUM('Gross Plant'!$BK9:$BP9),0)*'Gross Plant'!CE9*Reserve!$DY$1</f>
        <v>0</v>
      </c>
      <c r="EN9" s="93">
        <f>IFERROR(SUM($DS9:$DX9)/SUM('Gross Plant'!$BK9:$BP9),0)*'Gross Plant'!CF9*Reserve!$DY$1</f>
        <v>0</v>
      </c>
      <c r="EO9" s="93">
        <f>IFERROR(SUM($DS9:$DX9)/SUM('Gross Plant'!$BK9:$BP9),0)*'Gross Plant'!CG9*Reserve!$DY$1</f>
        <v>0</v>
      </c>
      <c r="EP9" s="93">
        <f>IFERROR(SUM($DS9:$DX9)/SUM('Gross Plant'!$BK9:$BP9),0)*'Gross Plant'!CH9*Reserve!$DY$1</f>
        <v>0</v>
      </c>
      <c r="EQ9" s="93">
        <f>IFERROR(SUM($DS9:$DX9)/SUM('Gross Plant'!$BK9:$BP9),0)*'Gross Plant'!CI9*Reserve!$DY$1</f>
        <v>0</v>
      </c>
      <c r="ER9" s="93">
        <f>IFERROR(SUM($DS9:$DX9)/SUM('Gross Plant'!$BK9:$BP9),0)*'Gross Plant'!CJ9*Reserve!$DY$1</f>
        <v>0</v>
      </c>
      <c r="ES9" s="93">
        <f>IFERROR(SUM($DS9:$DX9)/SUM('Gross Plant'!$BK9:$BP9),0)*'Gross Plant'!CK9*Reserve!$DY$1</f>
        <v>0</v>
      </c>
    </row>
    <row r="10" spans="1:149">
      <c r="A10" s="170">
        <v>39020</v>
      </c>
      <c r="B10" s="171" t="s">
        <v>153</v>
      </c>
      <c r="C10" s="51">
        <f t="shared" ref="C10:C45" si="36">SUM(E10:Q10)/13</f>
        <v>188.44880876923077</v>
      </c>
      <c r="D10" s="51">
        <f t="shared" ref="D10:D45" si="37">SUM(T10:AF10)/13</f>
        <v>268.66751000000022</v>
      </c>
      <c r="E10" s="92">
        <f>'[20]Reserve End Balances'!P8</f>
        <v>154.97</v>
      </c>
      <c r="F10" s="51">
        <f t="shared" si="5"/>
        <v>160.65</v>
      </c>
      <c r="G10" s="51">
        <f t="shared" si="6"/>
        <v>166.33</v>
      </c>
      <c r="H10" s="51">
        <f t="shared" si="7"/>
        <v>172.01000000000002</v>
      </c>
      <c r="I10" s="51">
        <f t="shared" si="8"/>
        <v>177.69000000000003</v>
      </c>
      <c r="J10" s="51">
        <f t="shared" si="9"/>
        <v>183.37000000000003</v>
      </c>
      <c r="K10" s="51">
        <f t="shared" si="10"/>
        <v>189.05000000000004</v>
      </c>
      <c r="L10" s="51">
        <f t="shared" si="11"/>
        <v>194.35783400000003</v>
      </c>
      <c r="M10" s="51">
        <f t="shared" si="12"/>
        <v>199.66566800000004</v>
      </c>
      <c r="N10" s="51">
        <f t="shared" si="13"/>
        <v>204.97350200000005</v>
      </c>
      <c r="O10" s="51">
        <f t="shared" si="14"/>
        <v>210.28133600000007</v>
      </c>
      <c r="P10" s="51">
        <f t="shared" si="15"/>
        <v>215.58917000000008</v>
      </c>
      <c r="Q10" s="51">
        <f t="shared" si="16"/>
        <v>220.89700400000009</v>
      </c>
      <c r="R10" s="51">
        <f t="shared" si="17"/>
        <v>226.20483800000011</v>
      </c>
      <c r="S10" s="51">
        <f t="shared" si="18"/>
        <v>231.51267200000012</v>
      </c>
      <c r="T10" s="51">
        <f t="shared" si="19"/>
        <v>236.82050600000014</v>
      </c>
      <c r="U10" s="51">
        <f t="shared" si="20"/>
        <v>242.12834000000015</v>
      </c>
      <c r="V10" s="51">
        <f t="shared" si="21"/>
        <v>247.43617400000016</v>
      </c>
      <c r="W10" s="51">
        <f t="shared" si="22"/>
        <v>252.74400800000018</v>
      </c>
      <c r="X10" s="51">
        <f t="shared" si="23"/>
        <v>258.05184200000019</v>
      </c>
      <c r="Y10" s="51">
        <f t="shared" si="24"/>
        <v>263.35967600000021</v>
      </c>
      <c r="Z10" s="51">
        <f t="shared" si="25"/>
        <v>268.66751000000022</v>
      </c>
      <c r="AA10" s="51">
        <f t="shared" si="26"/>
        <v>273.97534400000023</v>
      </c>
      <c r="AB10" s="51">
        <f t="shared" si="27"/>
        <v>279.28317800000025</v>
      </c>
      <c r="AC10" s="51">
        <f t="shared" si="28"/>
        <v>284.59101200000026</v>
      </c>
      <c r="AD10" s="51">
        <f t="shared" si="29"/>
        <v>289.89884600000028</v>
      </c>
      <c r="AE10" s="51">
        <f t="shared" si="30"/>
        <v>295.20668000000029</v>
      </c>
      <c r="AF10" s="51">
        <f t="shared" si="31"/>
        <v>300.5145140000003</v>
      </c>
      <c r="AG10" s="110">
        <f t="shared" ref="AG10:AG45" si="38">ROUND(AVERAGE(T10:AF10),0)</f>
        <v>269</v>
      </c>
      <c r="AH10" s="145" t="b">
        <f t="shared" si="34"/>
        <v>1</v>
      </c>
      <c r="AI10" s="109" t="str">
        <f>[23]SSU!E31</f>
        <v>39020</v>
      </c>
      <c r="AJ10" s="109">
        <f>[23]SSU!F31</f>
        <v>3.0099999999999998E-2</v>
      </c>
      <c r="AK10" s="109">
        <f>[23]SSU!G31</f>
        <v>2.3800000000000002E-2</v>
      </c>
      <c r="AL10" s="92">
        <f>'[20]Depreciation Provision'!Q8</f>
        <v>5.68</v>
      </c>
      <c r="AM10" s="92">
        <f>'[20]Depreciation Provision'!R8</f>
        <v>5.68</v>
      </c>
      <c r="AN10" s="92">
        <f>'[20]Depreciation Provision'!S8</f>
        <v>5.68</v>
      </c>
      <c r="AO10" s="92">
        <f>'[20]Depreciation Provision'!T8</f>
        <v>5.68</v>
      </c>
      <c r="AP10" s="92">
        <f>'[20]Depreciation Provision'!U8</f>
        <v>5.68</v>
      </c>
      <c r="AQ10" s="92">
        <f>'[20]Depreciation Provision'!V8</f>
        <v>5.68</v>
      </c>
      <c r="AR10" s="93">
        <f>IF('Net Plant'!I10&gt;0,'Gross Plant'!L10*$AJ10/12,0)</f>
        <v>5.3078339999999997</v>
      </c>
      <c r="AS10" s="93">
        <f>IF('Net Plant'!J10&gt;0,'Gross Plant'!M10*$AJ10/12,0)</f>
        <v>5.3078339999999997</v>
      </c>
      <c r="AT10" s="93">
        <f>IF('Net Plant'!K10&gt;0,'Gross Plant'!N10*$AJ10/12,0)</f>
        <v>5.3078339999999997</v>
      </c>
      <c r="AU10" s="93">
        <f>IF('Net Plant'!L10&gt;0,'Gross Plant'!O10*$AJ10/12,0)</f>
        <v>5.3078339999999997</v>
      </c>
      <c r="AV10" s="93">
        <f>IF('Net Plant'!M10&gt;0,'Gross Plant'!P10*$AJ10/12,0)</f>
        <v>5.3078339999999997</v>
      </c>
      <c r="AW10" s="93">
        <f>IF('Net Plant'!N10&gt;0,'Gross Plant'!Q10*$AJ10/12,0)</f>
        <v>5.3078339999999997</v>
      </c>
      <c r="AX10" s="93">
        <f>IF('Net Plant'!O10&gt;0,'Gross Plant'!R10*$AJ10/12,0)</f>
        <v>5.3078339999999997</v>
      </c>
      <c r="AY10" s="93">
        <f>IF('Net Plant'!P10&gt;0,'Gross Plant'!S10*$AJ10/12,0)</f>
        <v>5.3078339999999997</v>
      </c>
      <c r="AZ10" s="93">
        <f>IF('Net Plant'!Q10&gt;0,'Gross Plant'!T10*$AJ10/12,0)</f>
        <v>5.3078339999999997</v>
      </c>
      <c r="BA10" s="93">
        <f>IF('Net Plant'!R10&gt;0,'Gross Plant'!U10*$AJ10/12,0)</f>
        <v>5.3078339999999997</v>
      </c>
      <c r="BB10" s="93">
        <f>IF('Net Plant'!S10&gt;0,'Gross Plant'!V10*$AJ10/12,0)</f>
        <v>5.3078339999999997</v>
      </c>
      <c r="BC10" s="93">
        <f>IF('Net Plant'!T10&gt;0,'Gross Plant'!W10*$AJ10/12,0)</f>
        <v>5.3078339999999997</v>
      </c>
      <c r="BD10" s="93">
        <f>IF('Net Plant'!U10&gt;0,'Gross Plant'!X10*$AJ10/12,0)</f>
        <v>5.3078339999999997</v>
      </c>
      <c r="BE10" s="93">
        <f>IF('Net Plant'!V10&gt;0,'Gross Plant'!Y10*$AJ10/12,0)</f>
        <v>5.3078339999999997</v>
      </c>
      <c r="BF10" s="93">
        <f>IF('Net Plant'!W10&gt;0,'Gross Plant'!Z10*$AJ10/12,0)</f>
        <v>5.3078339999999997</v>
      </c>
      <c r="BG10" s="93">
        <f>IF('Net Plant'!X10&gt;0,'Gross Plant'!AA10*$AJ10/12,0)</f>
        <v>5.3078339999999997</v>
      </c>
      <c r="BH10" s="93">
        <f>IF('Net Plant'!Y10&gt;0,'Gross Plant'!AB10*$AJ10/12,0)</f>
        <v>5.3078339999999997</v>
      </c>
      <c r="BI10" s="93">
        <f>IF('Net Plant'!Z10&gt;0,'Gross Plant'!AC10*$AJ10/12,0)</f>
        <v>5.3078339999999997</v>
      </c>
      <c r="BJ10" s="93">
        <f>IF('Net Plant'!AA10&gt;0,'Gross Plant'!AD10*$AJ10/12,0)</f>
        <v>5.3078339999999997</v>
      </c>
      <c r="BK10" s="93">
        <f>IF('Net Plant'!AB10&gt;0,'Gross Plant'!AE10*$AJ10/12,0)</f>
        <v>5.3078339999999997</v>
      </c>
      <c r="BL10" s="93">
        <f>IF('Net Plant'!AC10&gt;0,'Gross Plant'!AF10*$AJ10/12,0)</f>
        <v>5.3078339999999997</v>
      </c>
      <c r="BM10" s="110">
        <f t="shared" ref="BM10:BM45" si="39">SUM(BA10:BL10)</f>
        <v>63.694007999999997</v>
      </c>
      <c r="BN10" s="41"/>
      <c r="BO10" s="92">
        <f>'[20]Reserve Retirements'!Q8</f>
        <v>0</v>
      </c>
      <c r="BP10" s="92">
        <f>'[20]Reserve Retirements'!R8</f>
        <v>0</v>
      </c>
      <c r="BQ10" s="92">
        <f>'[20]Reserve Retirements'!S8</f>
        <v>0</v>
      </c>
      <c r="BR10" s="92">
        <f>'[20]Reserve Retirements'!T8</f>
        <v>0</v>
      </c>
      <c r="BS10" s="92">
        <f>'[20]Reserve Retirements'!U8</f>
        <v>0</v>
      </c>
      <c r="BT10" s="92">
        <f>'[20]Reserve Retirements'!V8</f>
        <v>0</v>
      </c>
      <c r="BU10" s="93">
        <f>'Gross Plant'!BQ10</f>
        <v>0</v>
      </c>
      <c r="BV10" s="93">
        <f>'Gross Plant'!BR10</f>
        <v>0</v>
      </c>
      <c r="BW10" s="93">
        <f>'Gross Plant'!BS10</f>
        <v>0</v>
      </c>
      <c r="BX10" s="93">
        <f>'Gross Plant'!BT10</f>
        <v>0</v>
      </c>
      <c r="BY10" s="93">
        <f>'Gross Plant'!BU10</f>
        <v>0</v>
      </c>
      <c r="BZ10" s="93">
        <f>'Gross Plant'!BV10</f>
        <v>0</v>
      </c>
      <c r="CA10" s="93">
        <f>'Gross Plant'!BW10</f>
        <v>0</v>
      </c>
      <c r="CB10" s="93">
        <f>'Gross Plant'!BX10</f>
        <v>0</v>
      </c>
      <c r="CC10" s="93">
        <f>'Gross Plant'!BY10</f>
        <v>0</v>
      </c>
      <c r="CD10" s="93">
        <f>'Gross Plant'!BZ10</f>
        <v>0</v>
      </c>
      <c r="CE10" s="93">
        <f>'Gross Plant'!CA10</f>
        <v>0</v>
      </c>
      <c r="CF10" s="93">
        <f>'Gross Plant'!CB10</f>
        <v>0</v>
      </c>
      <c r="CG10" s="93">
        <f>'Gross Plant'!CC10</f>
        <v>0</v>
      </c>
      <c r="CH10" s="93">
        <f>'Gross Plant'!CD10</f>
        <v>0</v>
      </c>
      <c r="CI10" s="93">
        <f>'Gross Plant'!CE10</f>
        <v>0</v>
      </c>
      <c r="CJ10" s="93">
        <f>'Gross Plant'!CF10</f>
        <v>0</v>
      </c>
      <c r="CK10" s="93">
        <f>'Gross Plant'!CG10</f>
        <v>0</v>
      </c>
      <c r="CL10" s="93">
        <f>'Gross Plant'!CH10</f>
        <v>0</v>
      </c>
      <c r="CM10" s="93">
        <f>'Gross Plant'!CI10</f>
        <v>0</v>
      </c>
      <c r="CN10" s="93">
        <f>'Gross Plant'!CJ10</f>
        <v>0</v>
      </c>
      <c r="CO10" s="93">
        <f>'Gross Plant'!CK10</f>
        <v>0</v>
      </c>
      <c r="CP10" s="41"/>
      <c r="CQ10" s="92">
        <f>'[20]Reserve Transfers'!Q8</f>
        <v>0</v>
      </c>
      <c r="CR10" s="92">
        <f>'[20]Reserve Transfers'!R8</f>
        <v>0</v>
      </c>
      <c r="CS10" s="92">
        <f>'[20]Reserve Transfers'!S8</f>
        <v>0</v>
      </c>
      <c r="CT10" s="92">
        <f>'[20]Reserve Transfers'!T8</f>
        <v>0</v>
      </c>
      <c r="CU10" s="92">
        <f>'[20]Reserve Transfers'!U8</f>
        <v>0</v>
      </c>
      <c r="CV10" s="92">
        <f>'[20]Reserve Transfers'!V8</f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/>
      <c r="DS10" s="92">
        <f>[20]COR!Q8</f>
        <v>0</v>
      </c>
      <c r="DT10" s="92">
        <f>[20]COR!R8</f>
        <v>0</v>
      </c>
      <c r="DU10" s="92">
        <f>[20]COR!S8</f>
        <v>0</v>
      </c>
      <c r="DV10" s="92">
        <f>[20]COR!T8</f>
        <v>0</v>
      </c>
      <c r="DW10" s="92">
        <f>[20]COR!U8</f>
        <v>0</v>
      </c>
      <c r="DX10" s="92">
        <f>[20]COR!V8</f>
        <v>0</v>
      </c>
      <c r="DY10" s="93">
        <f>IFERROR(SUM($DS10:$DX10)/SUM('Gross Plant'!$BK10:$BP10),0)*'Gross Plant'!BQ10*Reserve!$DY$1</f>
        <v>0</v>
      </c>
      <c r="DZ10" s="93">
        <f>IFERROR(SUM($DS10:$DX10)/SUM('Gross Plant'!$BK10:$BP10),0)*'Gross Plant'!BR10*Reserve!$DY$1</f>
        <v>0</v>
      </c>
      <c r="EA10" s="93">
        <f>IFERROR(SUM($DS10:$DX10)/SUM('Gross Plant'!$BK10:$BP10),0)*'Gross Plant'!BS10*Reserve!$DY$1</f>
        <v>0</v>
      </c>
      <c r="EB10" s="93">
        <f>IFERROR(SUM($DS10:$DX10)/SUM('Gross Plant'!$BK10:$BP10),0)*'Gross Plant'!BT10*Reserve!$DY$1</f>
        <v>0</v>
      </c>
      <c r="EC10" s="93">
        <f>IFERROR(SUM($DS10:$DX10)/SUM('Gross Plant'!$BK10:$BP10),0)*'Gross Plant'!BU10*Reserve!$DY$1</f>
        <v>0</v>
      </c>
      <c r="ED10" s="93">
        <f>IFERROR(SUM($DS10:$DX10)/SUM('Gross Plant'!$BK10:$BP10),0)*'Gross Plant'!BV10*Reserve!$DY$1</f>
        <v>0</v>
      </c>
      <c r="EE10" s="93">
        <f>IFERROR(SUM($DS10:$DX10)/SUM('Gross Plant'!$BK10:$BP10),0)*'Gross Plant'!BW10*Reserve!$DY$1</f>
        <v>0</v>
      </c>
      <c r="EF10" s="93">
        <f>IFERROR(SUM($DS10:$DX10)/SUM('Gross Plant'!$BK10:$BP10),0)*'Gross Plant'!BX10*Reserve!$DY$1</f>
        <v>0</v>
      </c>
      <c r="EG10" s="93">
        <f>IFERROR(SUM($DS10:$DX10)/SUM('Gross Plant'!$BK10:$BP10),0)*'Gross Plant'!BY10*Reserve!$DY$1</f>
        <v>0</v>
      </c>
      <c r="EH10" s="93">
        <f>IFERROR(SUM($DS10:$DX10)/SUM('Gross Plant'!$BK10:$BP10),0)*'Gross Plant'!BZ10*Reserve!$DY$1</f>
        <v>0</v>
      </c>
      <c r="EI10" s="93">
        <f>IFERROR(SUM($DS10:$DX10)/SUM('Gross Plant'!$BK10:$BP10),0)*'Gross Plant'!CA10*Reserve!$DY$1</f>
        <v>0</v>
      </c>
      <c r="EJ10" s="93">
        <f>IFERROR(SUM($DS10:$DX10)/SUM('Gross Plant'!$BK10:$BP10),0)*'Gross Plant'!CB10*Reserve!$DY$1</f>
        <v>0</v>
      </c>
      <c r="EK10" s="93">
        <f>IFERROR(SUM($DS10:$DX10)/SUM('Gross Plant'!$BK10:$BP10),0)*'Gross Plant'!CC10*Reserve!$DY$1</f>
        <v>0</v>
      </c>
      <c r="EL10" s="93">
        <f>IFERROR(SUM($DS10:$DX10)/SUM('Gross Plant'!$BK10:$BP10),0)*'Gross Plant'!CD10*Reserve!$DY$1</f>
        <v>0</v>
      </c>
      <c r="EM10" s="93">
        <f>IFERROR(SUM($DS10:$DX10)/SUM('Gross Plant'!$BK10:$BP10),0)*'Gross Plant'!CE10*Reserve!$DY$1</f>
        <v>0</v>
      </c>
      <c r="EN10" s="93">
        <f>IFERROR(SUM($DS10:$DX10)/SUM('Gross Plant'!$BK10:$BP10),0)*'Gross Plant'!CF10*Reserve!$DY$1</f>
        <v>0</v>
      </c>
      <c r="EO10" s="93">
        <f>IFERROR(SUM($DS10:$DX10)/SUM('Gross Plant'!$BK10:$BP10),0)*'Gross Plant'!CG10*Reserve!$DY$1</f>
        <v>0</v>
      </c>
      <c r="EP10" s="93">
        <f>IFERROR(SUM($DS10:$DX10)/SUM('Gross Plant'!$BK10:$BP10),0)*'Gross Plant'!CH10*Reserve!$DY$1</f>
        <v>0</v>
      </c>
      <c r="EQ10" s="93">
        <f>IFERROR(SUM($DS10:$DX10)/SUM('Gross Plant'!$BK10:$BP10),0)*'Gross Plant'!CI10*Reserve!$DY$1</f>
        <v>0</v>
      </c>
      <c r="ER10" s="93">
        <f>IFERROR(SUM($DS10:$DX10)/SUM('Gross Plant'!$BK10:$BP10),0)*'Gross Plant'!CJ10*Reserve!$DY$1</f>
        <v>0</v>
      </c>
      <c r="ES10" s="93">
        <f>IFERROR(SUM($DS10:$DX10)/SUM('Gross Plant'!$BK10:$BP10),0)*'Gross Plant'!CK10*Reserve!$DY$1</f>
        <v>0</v>
      </c>
    </row>
    <row r="11" spans="1:149">
      <c r="A11" s="170">
        <v>39029</v>
      </c>
      <c r="B11" s="171" t="s">
        <v>154</v>
      </c>
      <c r="C11" s="51">
        <f t="shared" si="36"/>
        <v>2465.3143639423074</v>
      </c>
      <c r="D11" s="51">
        <f t="shared" si="37"/>
        <v>3783.3490937499982</v>
      </c>
      <c r="E11" s="92">
        <f>'[20]Reserve End Balances'!P9</f>
        <v>1879.86</v>
      </c>
      <c r="F11" s="51">
        <f t="shared" si="5"/>
        <v>1981.6299999999999</v>
      </c>
      <c r="G11" s="51">
        <f t="shared" si="6"/>
        <v>2083.4</v>
      </c>
      <c r="H11" s="51">
        <f t="shared" si="7"/>
        <v>2185.17</v>
      </c>
      <c r="I11" s="51">
        <f t="shared" si="8"/>
        <v>2286.94</v>
      </c>
      <c r="J11" s="51">
        <f t="shared" si="9"/>
        <v>2388.71</v>
      </c>
      <c r="K11" s="51">
        <f t="shared" si="10"/>
        <v>2490.48</v>
      </c>
      <c r="L11" s="51">
        <f t="shared" si="11"/>
        <v>2576.6712729166666</v>
      </c>
      <c r="M11" s="51">
        <f t="shared" si="12"/>
        <v>2662.8625458333331</v>
      </c>
      <c r="N11" s="51">
        <f t="shared" si="13"/>
        <v>2749.0538187499997</v>
      </c>
      <c r="O11" s="51">
        <f t="shared" si="14"/>
        <v>2835.2450916666662</v>
      </c>
      <c r="P11" s="51">
        <f t="shared" si="15"/>
        <v>2921.4363645833328</v>
      </c>
      <c r="Q11" s="51">
        <f t="shared" si="16"/>
        <v>3007.6276374999993</v>
      </c>
      <c r="R11" s="51">
        <f t="shared" si="17"/>
        <v>3093.8189104166659</v>
      </c>
      <c r="S11" s="51">
        <f t="shared" si="18"/>
        <v>3180.0101833333324</v>
      </c>
      <c r="T11" s="51">
        <f t="shared" si="19"/>
        <v>3266.201456249999</v>
      </c>
      <c r="U11" s="51">
        <f t="shared" si="20"/>
        <v>3352.3927291666655</v>
      </c>
      <c r="V11" s="51">
        <f t="shared" si="21"/>
        <v>3438.5840020833321</v>
      </c>
      <c r="W11" s="51">
        <f t="shared" si="22"/>
        <v>3524.7752749999986</v>
      </c>
      <c r="X11" s="51">
        <f t="shared" si="23"/>
        <v>3610.9665479166651</v>
      </c>
      <c r="Y11" s="51">
        <f t="shared" si="24"/>
        <v>3697.1578208333317</v>
      </c>
      <c r="Z11" s="51">
        <f t="shared" si="25"/>
        <v>3783.3490937499982</v>
      </c>
      <c r="AA11" s="51">
        <f t="shared" si="26"/>
        <v>3869.5403666666648</v>
      </c>
      <c r="AB11" s="51">
        <f t="shared" si="27"/>
        <v>3955.7316395833313</v>
      </c>
      <c r="AC11" s="51">
        <f t="shared" si="28"/>
        <v>4041.9229124999979</v>
      </c>
      <c r="AD11" s="51">
        <f t="shared" si="29"/>
        <v>4128.1141854166644</v>
      </c>
      <c r="AE11" s="51">
        <f t="shared" si="30"/>
        <v>4214.3054583333314</v>
      </c>
      <c r="AF11" s="51">
        <f t="shared" si="31"/>
        <v>4300.4967312499984</v>
      </c>
      <c r="AG11" s="110">
        <f t="shared" si="38"/>
        <v>3783</v>
      </c>
      <c r="AH11" s="145" t="b">
        <f t="shared" si="34"/>
        <v>1</v>
      </c>
      <c r="AI11" s="109" t="str">
        <f>[23]SSU!E32</f>
        <v>39029</v>
      </c>
      <c r="AJ11" s="109">
        <f>[23]SSU!F32</f>
        <v>3.2500000000000001E-2</v>
      </c>
      <c r="AK11" s="109">
        <f>[23]SSU!G32</f>
        <v>5.1299999999999998E-2</v>
      </c>
      <c r="AL11" s="92">
        <f>'[20]Depreciation Provision'!Q9</f>
        <v>101.77</v>
      </c>
      <c r="AM11" s="92">
        <f>'[20]Depreciation Provision'!R9</f>
        <v>101.77</v>
      </c>
      <c r="AN11" s="92">
        <f>'[20]Depreciation Provision'!S9</f>
        <v>101.77</v>
      </c>
      <c r="AO11" s="92">
        <f>'[20]Depreciation Provision'!T9</f>
        <v>101.77</v>
      </c>
      <c r="AP11" s="92">
        <f>'[20]Depreciation Provision'!U9</f>
        <v>101.77</v>
      </c>
      <c r="AQ11" s="92">
        <f>'[20]Depreciation Provision'!V9</f>
        <v>101.77</v>
      </c>
      <c r="AR11" s="93">
        <f>IF('Net Plant'!I11&gt;0,'Gross Plant'!L11*$AJ11/12,0)</f>
        <v>86.191272916666676</v>
      </c>
      <c r="AS11" s="93">
        <f>IF('Net Plant'!J11&gt;0,'Gross Plant'!M11*$AJ11/12,0)</f>
        <v>86.191272916666676</v>
      </c>
      <c r="AT11" s="93">
        <f>IF('Net Plant'!K11&gt;0,'Gross Plant'!N11*$AJ11/12,0)</f>
        <v>86.191272916666676</v>
      </c>
      <c r="AU11" s="93">
        <f>IF('Net Plant'!L11&gt;0,'Gross Plant'!O11*$AJ11/12,0)</f>
        <v>86.191272916666676</v>
      </c>
      <c r="AV11" s="93">
        <f>IF('Net Plant'!M11&gt;0,'Gross Plant'!P11*$AJ11/12,0)</f>
        <v>86.191272916666676</v>
      </c>
      <c r="AW11" s="93">
        <f>IF('Net Plant'!N11&gt;0,'Gross Plant'!Q11*$AJ11/12,0)</f>
        <v>86.191272916666676</v>
      </c>
      <c r="AX11" s="93">
        <f>IF('Net Plant'!O11&gt;0,'Gross Plant'!R11*$AJ11/12,0)</f>
        <v>86.191272916666676</v>
      </c>
      <c r="AY11" s="93">
        <f>IF('Net Plant'!P11&gt;0,'Gross Plant'!S11*$AJ11/12,0)</f>
        <v>86.191272916666676</v>
      </c>
      <c r="AZ11" s="93">
        <f>IF('Net Plant'!Q11&gt;0,'Gross Plant'!T11*$AJ11/12,0)</f>
        <v>86.191272916666676</v>
      </c>
      <c r="BA11" s="93">
        <f>IF('Net Plant'!R11&gt;0,'Gross Plant'!U11*$AJ11/12,0)</f>
        <v>86.191272916666676</v>
      </c>
      <c r="BB11" s="93">
        <f>IF('Net Plant'!S11&gt;0,'Gross Plant'!V11*$AJ11/12,0)</f>
        <v>86.191272916666676</v>
      </c>
      <c r="BC11" s="93">
        <f>IF('Net Plant'!T11&gt;0,'Gross Plant'!W11*$AJ11/12,0)</f>
        <v>86.191272916666676</v>
      </c>
      <c r="BD11" s="93">
        <f>IF('Net Plant'!U11&gt;0,'Gross Plant'!X11*$AJ11/12,0)</f>
        <v>86.191272916666676</v>
      </c>
      <c r="BE11" s="93">
        <f>IF('Net Plant'!V11&gt;0,'Gross Plant'!Y11*$AJ11/12,0)</f>
        <v>86.191272916666676</v>
      </c>
      <c r="BF11" s="93">
        <f>IF('Net Plant'!W11&gt;0,'Gross Plant'!Z11*$AJ11/12,0)</f>
        <v>86.191272916666676</v>
      </c>
      <c r="BG11" s="93">
        <f>IF('Net Plant'!X11&gt;0,'Gross Plant'!AA11*$AJ11/12,0)</f>
        <v>86.191272916666676</v>
      </c>
      <c r="BH11" s="93">
        <f>IF('Net Plant'!Y11&gt;0,'Gross Plant'!AB11*$AJ11/12,0)</f>
        <v>86.191272916666676</v>
      </c>
      <c r="BI11" s="93">
        <f>IF('Net Plant'!Z11&gt;0,'Gross Plant'!AC11*$AJ11/12,0)</f>
        <v>86.191272916666676</v>
      </c>
      <c r="BJ11" s="93">
        <f>IF('Net Plant'!AA11&gt;0,'Gross Plant'!AD11*$AJ11/12,0)</f>
        <v>86.191272916666676</v>
      </c>
      <c r="BK11" s="93">
        <f>IF('Net Plant'!AB11&gt;0,'Gross Plant'!AE11*$AJ11/12,0)</f>
        <v>86.191272916666676</v>
      </c>
      <c r="BL11" s="93">
        <f>IF('Net Plant'!AC11&gt;0,'Gross Plant'!AF11*$AJ11/12,0)</f>
        <v>86.191272916666676</v>
      </c>
      <c r="BM11" s="110">
        <f t="shared" si="39"/>
        <v>1034.2952750000002</v>
      </c>
      <c r="BN11" s="41"/>
      <c r="BO11" s="92">
        <f>'[20]Reserve Retirements'!Q9</f>
        <v>0</v>
      </c>
      <c r="BP11" s="92">
        <f>'[20]Reserve Retirements'!R9</f>
        <v>0</v>
      </c>
      <c r="BQ11" s="92">
        <f>'[20]Reserve Retirements'!S9</f>
        <v>0</v>
      </c>
      <c r="BR11" s="92">
        <f>'[20]Reserve Retirements'!T9</f>
        <v>0</v>
      </c>
      <c r="BS11" s="92">
        <f>'[20]Reserve Retirements'!U9</f>
        <v>0</v>
      </c>
      <c r="BT11" s="92">
        <f>'[20]Reserve Retirements'!V9</f>
        <v>0</v>
      </c>
      <c r="BU11" s="93">
        <f>'Gross Plant'!BQ11</f>
        <v>0</v>
      </c>
      <c r="BV11" s="93">
        <f>'Gross Plant'!BR11</f>
        <v>0</v>
      </c>
      <c r="BW11" s="93">
        <f>'Gross Plant'!BS11</f>
        <v>0</v>
      </c>
      <c r="BX11" s="93">
        <f>'Gross Plant'!BT11</f>
        <v>0</v>
      </c>
      <c r="BY11" s="93">
        <f>'Gross Plant'!BU11</f>
        <v>0</v>
      </c>
      <c r="BZ11" s="93">
        <f>'Gross Plant'!BV11</f>
        <v>0</v>
      </c>
      <c r="CA11" s="93">
        <f>'Gross Plant'!BW11</f>
        <v>0</v>
      </c>
      <c r="CB11" s="93">
        <f>'Gross Plant'!BX11</f>
        <v>0</v>
      </c>
      <c r="CC11" s="93">
        <f>'Gross Plant'!BY11</f>
        <v>0</v>
      </c>
      <c r="CD11" s="93">
        <f>'Gross Plant'!BZ11</f>
        <v>0</v>
      </c>
      <c r="CE11" s="93">
        <f>'Gross Plant'!CA11</f>
        <v>0</v>
      </c>
      <c r="CF11" s="93">
        <f>'Gross Plant'!CB11</f>
        <v>0</v>
      </c>
      <c r="CG11" s="93">
        <f>'Gross Plant'!CC11</f>
        <v>0</v>
      </c>
      <c r="CH11" s="93">
        <f>'Gross Plant'!CD11</f>
        <v>0</v>
      </c>
      <c r="CI11" s="93">
        <f>'Gross Plant'!CE11</f>
        <v>0</v>
      </c>
      <c r="CJ11" s="93">
        <f>'Gross Plant'!CF11</f>
        <v>0</v>
      </c>
      <c r="CK11" s="93">
        <f>'Gross Plant'!CG11</f>
        <v>0</v>
      </c>
      <c r="CL11" s="93">
        <f>'Gross Plant'!CH11</f>
        <v>0</v>
      </c>
      <c r="CM11" s="93">
        <f>'Gross Plant'!CI11</f>
        <v>0</v>
      </c>
      <c r="CN11" s="93">
        <f>'Gross Plant'!CJ11</f>
        <v>0</v>
      </c>
      <c r="CO11" s="93">
        <f>'Gross Plant'!CK11</f>
        <v>0</v>
      </c>
      <c r="CP11" s="41"/>
      <c r="CQ11" s="92">
        <f>'[20]Reserve Transfers'!Q9</f>
        <v>0</v>
      </c>
      <c r="CR11" s="92">
        <f>'[20]Reserve Transfers'!R9</f>
        <v>0</v>
      </c>
      <c r="CS11" s="92">
        <f>'[20]Reserve Transfers'!S9</f>
        <v>0</v>
      </c>
      <c r="CT11" s="92">
        <f>'[20]Reserve Transfers'!T9</f>
        <v>0</v>
      </c>
      <c r="CU11" s="92">
        <f>'[20]Reserve Transfers'!U9</f>
        <v>0</v>
      </c>
      <c r="CV11" s="92">
        <f>'[20]Reserve Transfers'!V9</f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/>
      <c r="DS11" s="92">
        <f>[20]COR!Q9</f>
        <v>0</v>
      </c>
      <c r="DT11" s="92">
        <f>[20]COR!R9</f>
        <v>0</v>
      </c>
      <c r="DU11" s="92">
        <f>[20]COR!S9</f>
        <v>0</v>
      </c>
      <c r="DV11" s="92">
        <f>[20]COR!T9</f>
        <v>0</v>
      </c>
      <c r="DW11" s="92">
        <f>[20]COR!U9</f>
        <v>0</v>
      </c>
      <c r="DX11" s="92">
        <f>[20]COR!V9</f>
        <v>0</v>
      </c>
      <c r="DY11" s="93">
        <f>IFERROR(SUM($DS11:$DX11)/SUM('Gross Plant'!$BK11:$BP11),0)*'Gross Plant'!BQ11*Reserve!$DY$1</f>
        <v>0</v>
      </c>
      <c r="DZ11" s="93">
        <f>IFERROR(SUM($DS11:$DX11)/SUM('Gross Plant'!$BK11:$BP11),0)*'Gross Plant'!BR11*Reserve!$DY$1</f>
        <v>0</v>
      </c>
      <c r="EA11" s="93">
        <f>IFERROR(SUM($DS11:$DX11)/SUM('Gross Plant'!$BK11:$BP11),0)*'Gross Plant'!BS11*Reserve!$DY$1</f>
        <v>0</v>
      </c>
      <c r="EB11" s="93">
        <f>IFERROR(SUM($DS11:$DX11)/SUM('Gross Plant'!$BK11:$BP11),0)*'Gross Plant'!BT11*Reserve!$DY$1</f>
        <v>0</v>
      </c>
      <c r="EC11" s="93">
        <f>IFERROR(SUM($DS11:$DX11)/SUM('Gross Plant'!$BK11:$BP11),0)*'Gross Plant'!BU11*Reserve!$DY$1</f>
        <v>0</v>
      </c>
      <c r="ED11" s="93">
        <f>IFERROR(SUM($DS11:$DX11)/SUM('Gross Plant'!$BK11:$BP11),0)*'Gross Plant'!BV11*Reserve!$DY$1</f>
        <v>0</v>
      </c>
      <c r="EE11" s="93">
        <f>IFERROR(SUM($DS11:$DX11)/SUM('Gross Plant'!$BK11:$BP11),0)*'Gross Plant'!BW11*Reserve!$DY$1</f>
        <v>0</v>
      </c>
      <c r="EF11" s="93">
        <f>IFERROR(SUM($DS11:$DX11)/SUM('Gross Plant'!$BK11:$BP11),0)*'Gross Plant'!BX11*Reserve!$DY$1</f>
        <v>0</v>
      </c>
      <c r="EG11" s="93">
        <f>IFERROR(SUM($DS11:$DX11)/SUM('Gross Plant'!$BK11:$BP11),0)*'Gross Plant'!BY11*Reserve!$DY$1</f>
        <v>0</v>
      </c>
      <c r="EH11" s="93">
        <f>IFERROR(SUM($DS11:$DX11)/SUM('Gross Plant'!$BK11:$BP11),0)*'Gross Plant'!BZ11*Reserve!$DY$1</f>
        <v>0</v>
      </c>
      <c r="EI11" s="93">
        <f>IFERROR(SUM($DS11:$DX11)/SUM('Gross Plant'!$BK11:$BP11),0)*'Gross Plant'!CA11*Reserve!$DY$1</f>
        <v>0</v>
      </c>
      <c r="EJ11" s="93">
        <f>IFERROR(SUM($DS11:$DX11)/SUM('Gross Plant'!$BK11:$BP11),0)*'Gross Plant'!CB11*Reserve!$DY$1</f>
        <v>0</v>
      </c>
      <c r="EK11" s="93">
        <f>IFERROR(SUM($DS11:$DX11)/SUM('Gross Plant'!$BK11:$BP11),0)*'Gross Plant'!CC11*Reserve!$DY$1</f>
        <v>0</v>
      </c>
      <c r="EL11" s="93">
        <f>IFERROR(SUM($DS11:$DX11)/SUM('Gross Plant'!$BK11:$BP11),0)*'Gross Plant'!CD11*Reserve!$DY$1</f>
        <v>0</v>
      </c>
      <c r="EM11" s="93">
        <f>IFERROR(SUM($DS11:$DX11)/SUM('Gross Plant'!$BK11:$BP11),0)*'Gross Plant'!CE11*Reserve!$DY$1</f>
        <v>0</v>
      </c>
      <c r="EN11" s="93">
        <f>IFERROR(SUM($DS11:$DX11)/SUM('Gross Plant'!$BK11:$BP11),0)*'Gross Plant'!CF11*Reserve!$DY$1</f>
        <v>0</v>
      </c>
      <c r="EO11" s="93">
        <f>IFERROR(SUM($DS11:$DX11)/SUM('Gross Plant'!$BK11:$BP11),0)*'Gross Plant'!CG11*Reserve!$DY$1</f>
        <v>0</v>
      </c>
      <c r="EP11" s="93">
        <f>IFERROR(SUM($DS11:$DX11)/SUM('Gross Plant'!$BK11:$BP11),0)*'Gross Plant'!CH11*Reserve!$DY$1</f>
        <v>0</v>
      </c>
      <c r="EQ11" s="93">
        <f>IFERROR(SUM($DS11:$DX11)/SUM('Gross Plant'!$BK11:$BP11),0)*'Gross Plant'!CI11*Reserve!$DY$1</f>
        <v>0</v>
      </c>
      <c r="ER11" s="93">
        <f>IFERROR(SUM($DS11:$DX11)/SUM('Gross Plant'!$BK11:$BP11),0)*'Gross Plant'!CJ11*Reserve!$DY$1</f>
        <v>0</v>
      </c>
      <c r="ES11" s="93">
        <f>IFERROR(SUM($DS11:$DX11)/SUM('Gross Plant'!$BK11:$BP11),0)*'Gross Plant'!CK11*Reserve!$DY$1</f>
        <v>0</v>
      </c>
    </row>
    <row r="12" spans="1:149">
      <c r="A12" s="167">
        <v>39100</v>
      </c>
      <c r="B12" s="169" t="s">
        <v>12</v>
      </c>
      <c r="C12" s="51">
        <f t="shared" si="36"/>
        <v>2473686.069959098</v>
      </c>
      <c r="D12" s="51">
        <f t="shared" si="37"/>
        <v>2801840.2536219093</v>
      </c>
      <c r="E12" s="92">
        <f>'[20]Reserve End Balances'!P10</f>
        <v>2354590.0699999998</v>
      </c>
      <c r="F12" s="51">
        <f t="shared" si="5"/>
        <v>2373639.21</v>
      </c>
      <c r="G12" s="51">
        <f t="shared" si="6"/>
        <v>2393335.62</v>
      </c>
      <c r="H12" s="51">
        <f t="shared" si="7"/>
        <v>2413033.96</v>
      </c>
      <c r="I12" s="51">
        <f t="shared" si="8"/>
        <v>2432732.2999999998</v>
      </c>
      <c r="J12" s="51">
        <f t="shared" si="9"/>
        <v>2452430.6399999997</v>
      </c>
      <c r="K12" s="51">
        <f t="shared" si="10"/>
        <v>2472134.0499999998</v>
      </c>
      <c r="L12" s="51">
        <f t="shared" si="11"/>
        <v>2492363.5398567729</v>
      </c>
      <c r="M12" s="51">
        <f t="shared" si="12"/>
        <v>2512851.3147679106</v>
      </c>
      <c r="N12" s="51">
        <f t="shared" si="13"/>
        <v>2533573.8052245202</v>
      </c>
      <c r="O12" s="51">
        <f t="shared" si="14"/>
        <v>2554515.7654330526</v>
      </c>
      <c r="P12" s="51">
        <f t="shared" si="15"/>
        <v>2575671.7886248608</v>
      </c>
      <c r="Q12" s="51">
        <f t="shared" si="16"/>
        <v>2597046.8455611588</v>
      </c>
      <c r="R12" s="51">
        <f t="shared" si="17"/>
        <v>2618898.4017721917</v>
      </c>
      <c r="S12" s="51">
        <f t="shared" si="18"/>
        <v>2640824.852236364</v>
      </c>
      <c r="T12" s="51">
        <f t="shared" si="19"/>
        <v>2663368.5181259811</v>
      </c>
      <c r="U12" s="51">
        <f t="shared" si="20"/>
        <v>2685919.6060766382</v>
      </c>
      <c r="V12" s="51">
        <f t="shared" si="21"/>
        <v>2708473.8318475443</v>
      </c>
      <c r="W12" s="51">
        <f t="shared" si="22"/>
        <v>2731028.9249928426</v>
      </c>
      <c r="X12" s="51">
        <f t="shared" si="23"/>
        <v>2753835.3861719137</v>
      </c>
      <c r="Y12" s="51">
        <f t="shared" si="24"/>
        <v>2776900.1324053495</v>
      </c>
      <c r="Z12" s="51">
        <f t="shared" si="25"/>
        <v>2800199.5941842576</v>
      </c>
      <c r="AA12" s="51">
        <f t="shared" si="26"/>
        <v>2823718.525715088</v>
      </c>
      <c r="AB12" s="51">
        <f t="shared" si="27"/>
        <v>2847451.5202291943</v>
      </c>
      <c r="AC12" s="51">
        <f t="shared" si="28"/>
        <v>2871403.5484877909</v>
      </c>
      <c r="AD12" s="51">
        <f t="shared" si="29"/>
        <v>2895832.0760211223</v>
      </c>
      <c r="AE12" s="51">
        <f t="shared" si="30"/>
        <v>2920335.4978075926</v>
      </c>
      <c r="AF12" s="51">
        <f t="shared" si="31"/>
        <v>2945456.1350195082</v>
      </c>
      <c r="AG12" s="110">
        <f t="shared" si="38"/>
        <v>2801840</v>
      </c>
      <c r="AH12" s="145" t="b">
        <f t="shared" si="34"/>
        <v>1</v>
      </c>
      <c r="AI12" s="109" t="str">
        <f>[23]SSU!E6</f>
        <v>39100</v>
      </c>
      <c r="AJ12" s="109">
        <f>[23]SSU!F6</f>
        <v>3.9600000000000003E-2</v>
      </c>
      <c r="AK12" s="109">
        <f>[23]SSU!G6</f>
        <v>6.6000000000000003E-2</v>
      </c>
      <c r="AL12" s="92">
        <f>'[20]Depreciation Provision'!Q10</f>
        <v>19049.14</v>
      </c>
      <c r="AM12" s="92">
        <f>'[20]Depreciation Provision'!R10</f>
        <v>19696.41</v>
      </c>
      <c r="AN12" s="92">
        <f>'[20]Depreciation Provision'!S10</f>
        <v>19698.34</v>
      </c>
      <c r="AO12" s="92">
        <f>'[20]Depreciation Provision'!T10</f>
        <v>19698.34</v>
      </c>
      <c r="AP12" s="92">
        <f>'[20]Depreciation Provision'!U10</f>
        <v>19698.34</v>
      </c>
      <c r="AQ12" s="92">
        <f>'[20]Depreciation Provision'!V10</f>
        <v>19703.41</v>
      </c>
      <c r="AR12" s="93">
        <f>IF('Net Plant'!I12&gt;0,'Gross Plant'!L12*$AJ12/12,0)</f>
        <v>20229.489856773002</v>
      </c>
      <c r="AS12" s="93">
        <f>IF('Net Plant'!J12&gt;0,'Gross Plant'!M12*$AJ12/12,0)</f>
        <v>20487.774911137658</v>
      </c>
      <c r="AT12" s="93">
        <f>IF('Net Plant'!K12&gt;0,'Gross Plant'!N12*$AJ12/12,0)</f>
        <v>20722.490456609677</v>
      </c>
      <c r="AU12" s="93">
        <f>IF('Net Plant'!L12&gt;0,'Gross Plant'!O12*$AJ12/12,0)</f>
        <v>20941.960208532309</v>
      </c>
      <c r="AV12" s="93">
        <f>IF('Net Plant'!M12&gt;0,'Gross Plant'!P12*$AJ12/12,0)</f>
        <v>21156.023191808279</v>
      </c>
      <c r="AW12" s="93">
        <f>IF('Net Plant'!N12&gt;0,'Gross Plant'!Q12*$AJ12/12,0)</f>
        <v>21375.056936298224</v>
      </c>
      <c r="AX12" s="93">
        <f>IF('Net Plant'!O12&gt;0,'Gross Plant'!R12*$AJ12/12,0)</f>
        <v>21851.556211033094</v>
      </c>
      <c r="AY12" s="93">
        <f>IF('Net Plant'!P12&gt;0,'Gross Plant'!S12*$AJ12/12,0)</f>
        <v>21926.450464172271</v>
      </c>
      <c r="AZ12" s="93">
        <f>IF('Net Plant'!Q12&gt;0,'Gross Plant'!T12*$AJ12/12,0)</f>
        <v>22543.665889617183</v>
      </c>
      <c r="BA12" s="93">
        <f>IF('Net Plant'!R12&gt;0,'Gross Plant'!U12*$AJ12/12,0)</f>
        <v>22551.087950657002</v>
      </c>
      <c r="BB12" s="93">
        <f>IF('Net Plant'!S12&gt;0,'Gross Plant'!V12*$AJ12/12,0)</f>
        <v>22554.225770906236</v>
      </c>
      <c r="BC12" s="93">
        <f>IF('Net Plant'!T12&gt;0,'Gross Plant'!W12*$AJ12/12,0)</f>
        <v>22555.09314529823</v>
      </c>
      <c r="BD12" s="93">
        <f>IF('Net Plant'!U12&gt;0,'Gross Plant'!X12*$AJ12/12,0)</f>
        <v>22806.461179071222</v>
      </c>
      <c r="BE12" s="93">
        <f>IF('Net Plant'!V12&gt;0,'Gross Plant'!Y12*$AJ12/12,0)</f>
        <v>23064.746233435882</v>
      </c>
      <c r="BF12" s="93">
        <f>IF('Net Plant'!W12&gt;0,'Gross Plant'!Z12*$AJ12/12,0)</f>
        <v>23299.461778907902</v>
      </c>
      <c r="BG12" s="93">
        <f>IF('Net Plant'!X12&gt;0,'Gross Plant'!AA12*$AJ12/12,0)</f>
        <v>23518.931530830534</v>
      </c>
      <c r="BH12" s="93">
        <f>IF('Net Plant'!Y12&gt;0,'Gross Plant'!AB12*$AJ12/12,0)</f>
        <v>23732.994514106507</v>
      </c>
      <c r="BI12" s="93">
        <f>IF('Net Plant'!Z12&gt;0,'Gross Plant'!AC12*$AJ12/12,0)</f>
        <v>23952.028258596449</v>
      </c>
      <c r="BJ12" s="93">
        <f>IF('Net Plant'!AA12&gt;0,'Gross Plant'!AD12*$AJ12/12,0)</f>
        <v>24428.527533331318</v>
      </c>
      <c r="BK12" s="93">
        <f>IF('Net Plant'!AB12&gt;0,'Gross Plant'!AE12*$AJ12/12,0)</f>
        <v>24503.421786470495</v>
      </c>
      <c r="BL12" s="93">
        <f>IF('Net Plant'!AC12&gt;0,'Gross Plant'!AF12*$AJ12/12,0)</f>
        <v>25120.637211915408</v>
      </c>
      <c r="BM12" s="110">
        <f t="shared" si="39"/>
        <v>282087.61689352721</v>
      </c>
      <c r="BN12" s="41"/>
      <c r="BO12" s="92">
        <f>'[20]Reserve Retirements'!Q10</f>
        <v>0</v>
      </c>
      <c r="BP12" s="92">
        <f>'[20]Reserve Retirements'!R10</f>
        <v>0</v>
      </c>
      <c r="BQ12" s="92">
        <f>'[20]Reserve Retirements'!S10</f>
        <v>0</v>
      </c>
      <c r="BR12" s="92">
        <f>'[20]Reserve Retirements'!T10</f>
        <v>0</v>
      </c>
      <c r="BS12" s="92">
        <f>'[20]Reserve Retirements'!U10</f>
        <v>0</v>
      </c>
      <c r="BT12" s="92">
        <f>'[20]Reserve Retirements'!V10</f>
        <v>0</v>
      </c>
      <c r="BU12" s="93">
        <f>'Gross Plant'!BQ12</f>
        <v>0</v>
      </c>
      <c r="BV12" s="93">
        <f>'Gross Plant'!BR12</f>
        <v>0</v>
      </c>
      <c r="BW12" s="93">
        <f>'Gross Plant'!BS12</f>
        <v>0</v>
      </c>
      <c r="BX12" s="93">
        <f>'Gross Plant'!BT12</f>
        <v>0</v>
      </c>
      <c r="BY12" s="93">
        <f>'Gross Plant'!BU12</f>
        <v>0</v>
      </c>
      <c r="BZ12" s="93">
        <f>'Gross Plant'!BV12</f>
        <v>0</v>
      </c>
      <c r="CA12" s="93">
        <f>'Gross Plant'!BW12</f>
        <v>0</v>
      </c>
      <c r="CB12" s="93">
        <f>'Gross Plant'!BX12</f>
        <v>0</v>
      </c>
      <c r="CC12" s="93">
        <f>'Gross Plant'!BY12</f>
        <v>0</v>
      </c>
      <c r="CD12" s="93">
        <f>'Gross Plant'!BZ12</f>
        <v>0</v>
      </c>
      <c r="CE12" s="93">
        <f>'Gross Plant'!CA12</f>
        <v>0</v>
      </c>
      <c r="CF12" s="93">
        <f>'Gross Plant'!CB12</f>
        <v>0</v>
      </c>
      <c r="CG12" s="93">
        <f>'Gross Plant'!CC12</f>
        <v>0</v>
      </c>
      <c r="CH12" s="93">
        <f>'Gross Plant'!CD12</f>
        <v>0</v>
      </c>
      <c r="CI12" s="93">
        <f>'Gross Plant'!CE12</f>
        <v>0</v>
      </c>
      <c r="CJ12" s="93">
        <f>'Gross Plant'!CF12</f>
        <v>0</v>
      </c>
      <c r="CK12" s="93">
        <f>'Gross Plant'!CG12</f>
        <v>0</v>
      </c>
      <c r="CL12" s="93">
        <f>'Gross Plant'!CH12</f>
        <v>0</v>
      </c>
      <c r="CM12" s="93">
        <f>'Gross Plant'!CI12</f>
        <v>0</v>
      </c>
      <c r="CN12" s="93">
        <f>'Gross Plant'!CJ12</f>
        <v>0</v>
      </c>
      <c r="CO12" s="93">
        <f>'Gross Plant'!CK12</f>
        <v>0</v>
      </c>
      <c r="CP12" s="41"/>
      <c r="CQ12" s="92">
        <f>'[20]Reserve Transfers'!Q10</f>
        <v>0</v>
      </c>
      <c r="CR12" s="92">
        <f>'[20]Reserve Transfers'!R10</f>
        <v>0</v>
      </c>
      <c r="CS12" s="92">
        <f>'[20]Reserve Transfers'!S10</f>
        <v>0</v>
      </c>
      <c r="CT12" s="92">
        <f>'[20]Reserve Transfers'!T10</f>
        <v>0</v>
      </c>
      <c r="CU12" s="92">
        <f>'[20]Reserve Transfers'!U10</f>
        <v>0</v>
      </c>
      <c r="CV12" s="92">
        <f>'[20]Reserve Transfers'!V10</f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/>
      <c r="DS12" s="92">
        <f>[20]COR!Q10</f>
        <v>0</v>
      </c>
      <c r="DT12" s="92">
        <f>[20]COR!R10</f>
        <v>0</v>
      </c>
      <c r="DU12" s="92">
        <f>[20]COR!S10</f>
        <v>0</v>
      </c>
      <c r="DV12" s="92">
        <f>[20]COR!T10</f>
        <v>0</v>
      </c>
      <c r="DW12" s="92">
        <f>[20]COR!U10</f>
        <v>0</v>
      </c>
      <c r="DX12" s="92">
        <f>[20]COR!V10</f>
        <v>0</v>
      </c>
      <c r="DY12" s="93">
        <f>IFERROR(SUM($DS12:$DX12)/SUM('Gross Plant'!$BK12:$BP12),0)*'Gross Plant'!BQ12*Reserve!$DY$1</f>
        <v>0</v>
      </c>
      <c r="DZ12" s="93">
        <f>IFERROR(SUM($DS12:$DX12)/SUM('Gross Plant'!$BK12:$BP12),0)*'Gross Plant'!BR12*Reserve!$DY$1</f>
        <v>0</v>
      </c>
      <c r="EA12" s="93">
        <f>IFERROR(SUM($DS12:$DX12)/SUM('Gross Plant'!$BK12:$BP12),0)*'Gross Plant'!BS12*Reserve!$DY$1</f>
        <v>0</v>
      </c>
      <c r="EB12" s="93">
        <f>IFERROR(SUM($DS12:$DX12)/SUM('Gross Plant'!$BK12:$BP12),0)*'Gross Plant'!BT12*Reserve!$DY$1</f>
        <v>0</v>
      </c>
      <c r="EC12" s="93">
        <f>IFERROR(SUM($DS12:$DX12)/SUM('Gross Plant'!$BK12:$BP12),0)*'Gross Plant'!BU12*Reserve!$DY$1</f>
        <v>0</v>
      </c>
      <c r="ED12" s="93">
        <f>IFERROR(SUM($DS12:$DX12)/SUM('Gross Plant'!$BK12:$BP12),0)*'Gross Plant'!BV12*Reserve!$DY$1</f>
        <v>0</v>
      </c>
      <c r="EE12" s="93">
        <f>IFERROR(SUM($DS12:$DX12)/SUM('Gross Plant'!$BK12:$BP12),0)*'Gross Plant'!BW12*Reserve!$DY$1</f>
        <v>0</v>
      </c>
      <c r="EF12" s="93">
        <f>IFERROR(SUM($DS12:$DX12)/SUM('Gross Plant'!$BK12:$BP12),0)*'Gross Plant'!BX12*Reserve!$DY$1</f>
        <v>0</v>
      </c>
      <c r="EG12" s="93">
        <f>IFERROR(SUM($DS12:$DX12)/SUM('Gross Plant'!$BK12:$BP12),0)*'Gross Plant'!BY12*Reserve!$DY$1</f>
        <v>0</v>
      </c>
      <c r="EH12" s="93">
        <f>IFERROR(SUM($DS12:$DX12)/SUM('Gross Plant'!$BK12:$BP12),0)*'Gross Plant'!BZ12*Reserve!$DY$1</f>
        <v>0</v>
      </c>
      <c r="EI12" s="93">
        <f>IFERROR(SUM($DS12:$DX12)/SUM('Gross Plant'!$BK12:$BP12),0)*'Gross Plant'!CA12*Reserve!$DY$1</f>
        <v>0</v>
      </c>
      <c r="EJ12" s="93">
        <f>IFERROR(SUM($DS12:$DX12)/SUM('Gross Plant'!$BK12:$BP12),0)*'Gross Plant'!CB12*Reserve!$DY$1</f>
        <v>0</v>
      </c>
      <c r="EK12" s="93">
        <f>IFERROR(SUM($DS12:$DX12)/SUM('Gross Plant'!$BK12:$BP12),0)*'Gross Plant'!CC12*Reserve!$DY$1</f>
        <v>0</v>
      </c>
      <c r="EL12" s="93">
        <f>IFERROR(SUM($DS12:$DX12)/SUM('Gross Plant'!$BK12:$BP12),0)*'Gross Plant'!CD12*Reserve!$DY$1</f>
        <v>0</v>
      </c>
      <c r="EM12" s="93">
        <f>IFERROR(SUM($DS12:$DX12)/SUM('Gross Plant'!$BK12:$BP12),0)*'Gross Plant'!CE12*Reserve!$DY$1</f>
        <v>0</v>
      </c>
      <c r="EN12" s="93">
        <f>IFERROR(SUM($DS12:$DX12)/SUM('Gross Plant'!$BK12:$BP12),0)*'Gross Plant'!CF12*Reserve!$DY$1</f>
        <v>0</v>
      </c>
      <c r="EO12" s="93">
        <f>IFERROR(SUM($DS12:$DX12)/SUM('Gross Plant'!$BK12:$BP12),0)*'Gross Plant'!CG12*Reserve!$DY$1</f>
        <v>0</v>
      </c>
      <c r="EP12" s="93">
        <f>IFERROR(SUM($DS12:$DX12)/SUM('Gross Plant'!$BK12:$BP12),0)*'Gross Plant'!CH12*Reserve!$DY$1</f>
        <v>0</v>
      </c>
      <c r="EQ12" s="93">
        <f>IFERROR(SUM($DS12:$DX12)/SUM('Gross Plant'!$BK12:$BP12),0)*'Gross Plant'!CI12*Reserve!$DY$1</f>
        <v>0</v>
      </c>
      <c r="ER12" s="93">
        <f>IFERROR(SUM($DS12:$DX12)/SUM('Gross Plant'!$BK12:$BP12),0)*'Gross Plant'!CJ12*Reserve!$DY$1</f>
        <v>0</v>
      </c>
      <c r="ES12" s="93">
        <f>IFERROR(SUM($DS12:$DX12)/SUM('Gross Plant'!$BK12:$BP12),0)*'Gross Plant'!CK12*Reserve!$DY$1</f>
        <v>0</v>
      </c>
    </row>
    <row r="13" spans="1:149">
      <c r="A13" s="167">
        <v>39102</v>
      </c>
      <c r="B13" s="169" t="s">
        <v>13</v>
      </c>
      <c r="C13" s="51">
        <f t="shared" si="36"/>
        <v>1.26</v>
      </c>
      <c r="D13" s="51">
        <f t="shared" si="37"/>
        <v>1.26</v>
      </c>
      <c r="E13" s="92">
        <f>'[20]Reserve End Balances'!P11</f>
        <v>1.26</v>
      </c>
      <c r="F13" s="51">
        <f t="shared" si="5"/>
        <v>1.26</v>
      </c>
      <c r="G13" s="51">
        <f t="shared" si="6"/>
        <v>1.26</v>
      </c>
      <c r="H13" s="51">
        <f t="shared" si="7"/>
        <v>1.26</v>
      </c>
      <c r="I13" s="51">
        <f t="shared" si="8"/>
        <v>1.26</v>
      </c>
      <c r="J13" s="51">
        <f t="shared" si="9"/>
        <v>1.26</v>
      </c>
      <c r="K13" s="51">
        <f t="shared" si="10"/>
        <v>1.26</v>
      </c>
      <c r="L13" s="51">
        <f t="shared" si="11"/>
        <v>1.26</v>
      </c>
      <c r="M13" s="51">
        <f t="shared" si="12"/>
        <v>1.26</v>
      </c>
      <c r="N13" s="51">
        <f t="shared" si="13"/>
        <v>1.26</v>
      </c>
      <c r="O13" s="51">
        <f t="shared" si="14"/>
        <v>1.26</v>
      </c>
      <c r="P13" s="51">
        <f t="shared" si="15"/>
        <v>1.26</v>
      </c>
      <c r="Q13" s="51">
        <f t="shared" si="16"/>
        <v>1.26</v>
      </c>
      <c r="R13" s="51">
        <f t="shared" si="17"/>
        <v>1.26</v>
      </c>
      <c r="S13" s="51">
        <f t="shared" si="18"/>
        <v>1.26</v>
      </c>
      <c r="T13" s="51">
        <f t="shared" si="19"/>
        <v>1.26</v>
      </c>
      <c r="U13" s="51">
        <f t="shared" si="20"/>
        <v>1.26</v>
      </c>
      <c r="V13" s="51">
        <f t="shared" si="21"/>
        <v>1.26</v>
      </c>
      <c r="W13" s="51">
        <f t="shared" si="22"/>
        <v>1.26</v>
      </c>
      <c r="X13" s="51">
        <f t="shared" si="23"/>
        <v>1.26</v>
      </c>
      <c r="Y13" s="51">
        <f t="shared" si="24"/>
        <v>1.26</v>
      </c>
      <c r="Z13" s="51">
        <f t="shared" si="25"/>
        <v>1.26</v>
      </c>
      <c r="AA13" s="51">
        <f t="shared" si="26"/>
        <v>1.26</v>
      </c>
      <c r="AB13" s="51">
        <f t="shared" si="27"/>
        <v>1.26</v>
      </c>
      <c r="AC13" s="51">
        <f t="shared" si="28"/>
        <v>1.26</v>
      </c>
      <c r="AD13" s="51">
        <f t="shared" si="29"/>
        <v>1.26</v>
      </c>
      <c r="AE13" s="51">
        <f t="shared" si="30"/>
        <v>1.26</v>
      </c>
      <c r="AF13" s="51">
        <f t="shared" si="31"/>
        <v>1.26</v>
      </c>
      <c r="AG13" s="110">
        <f t="shared" si="38"/>
        <v>1</v>
      </c>
      <c r="AH13" s="145" t="b">
        <f t="shared" si="34"/>
        <v>1</v>
      </c>
      <c r="AI13" s="109" t="str">
        <f>[23]SSU!E8</f>
        <v>39102</v>
      </c>
      <c r="AJ13" s="109">
        <f>[23]SSU!F8</f>
        <v>3.9600000000000003E-2</v>
      </c>
      <c r="AK13" s="109">
        <f>[23]SSU!G8</f>
        <v>6.6000000000000003E-2</v>
      </c>
      <c r="AL13" s="92">
        <f>'[20]Depreciation Provision'!Q11</f>
        <v>0</v>
      </c>
      <c r="AM13" s="92">
        <f>'[20]Depreciation Provision'!R11</f>
        <v>0</v>
      </c>
      <c r="AN13" s="92">
        <f>'[20]Depreciation Provision'!S11</f>
        <v>0</v>
      </c>
      <c r="AO13" s="92">
        <f>'[20]Depreciation Provision'!T11</f>
        <v>0</v>
      </c>
      <c r="AP13" s="92">
        <f>'[20]Depreciation Provision'!U11</f>
        <v>0</v>
      </c>
      <c r="AQ13" s="92">
        <f>'[20]Depreciation Provision'!V11</f>
        <v>0</v>
      </c>
      <c r="AR13" s="93">
        <f>IF('Net Plant'!I13&gt;0,'Gross Plant'!L13*$AJ13/12,0)</f>
        <v>0</v>
      </c>
      <c r="AS13" s="93">
        <f>IF('Net Plant'!J13&gt;0,'Gross Plant'!M13*$AJ13/12,0)</f>
        <v>0</v>
      </c>
      <c r="AT13" s="93">
        <f>IF('Net Plant'!K13&gt;0,'Gross Plant'!N13*$AJ13/12,0)</f>
        <v>0</v>
      </c>
      <c r="AU13" s="93">
        <f>IF('Net Plant'!L13&gt;0,'Gross Plant'!O13*$AJ13/12,0)</f>
        <v>0</v>
      </c>
      <c r="AV13" s="93">
        <f>IF('Net Plant'!M13&gt;0,'Gross Plant'!P13*$AJ13/12,0)</f>
        <v>0</v>
      </c>
      <c r="AW13" s="93">
        <f>IF('Net Plant'!N13&gt;0,'Gross Plant'!Q13*$AJ13/12,0)</f>
        <v>0</v>
      </c>
      <c r="AX13" s="93">
        <f>IF('Net Plant'!O13&gt;0,'Gross Plant'!R13*$AJ13/12,0)</f>
        <v>0</v>
      </c>
      <c r="AY13" s="93">
        <f>IF('Net Plant'!P13&gt;0,'Gross Plant'!S13*$AJ13/12,0)</f>
        <v>0</v>
      </c>
      <c r="AZ13" s="93">
        <f>IF('Net Plant'!Q13&gt;0,'Gross Plant'!T13*$AJ13/12,0)</f>
        <v>0</v>
      </c>
      <c r="BA13" s="93">
        <f>IF('Net Plant'!R13&gt;0,'Gross Plant'!U13*$AJ13/12,0)</f>
        <v>0</v>
      </c>
      <c r="BB13" s="93">
        <f>IF('Net Plant'!S13&gt;0,'Gross Plant'!V13*$AJ13/12,0)</f>
        <v>0</v>
      </c>
      <c r="BC13" s="93">
        <f>IF('Net Plant'!T13&gt;0,'Gross Plant'!W13*$AJ13/12,0)</f>
        <v>0</v>
      </c>
      <c r="BD13" s="93">
        <f>IF('Net Plant'!U13&gt;0,'Gross Plant'!X13*$AJ13/12,0)</f>
        <v>0</v>
      </c>
      <c r="BE13" s="93">
        <f>IF('Net Plant'!V13&gt;0,'Gross Plant'!Y13*$AJ13/12,0)</f>
        <v>0</v>
      </c>
      <c r="BF13" s="93">
        <f>IF('Net Plant'!W13&gt;0,'Gross Plant'!Z13*$AJ13/12,0)</f>
        <v>0</v>
      </c>
      <c r="BG13" s="93">
        <f>IF('Net Plant'!X13&gt;0,'Gross Plant'!AA13*$AJ13/12,0)</f>
        <v>0</v>
      </c>
      <c r="BH13" s="93">
        <f>IF('Net Plant'!Y13&gt;0,'Gross Plant'!AB13*$AJ13/12,0)</f>
        <v>0</v>
      </c>
      <c r="BI13" s="93">
        <f>IF('Net Plant'!Z13&gt;0,'Gross Plant'!AC13*$AJ13/12,0)</f>
        <v>0</v>
      </c>
      <c r="BJ13" s="93">
        <f>IF('Net Plant'!AA13&gt;0,'Gross Plant'!AD13*$AJ13/12,0)</f>
        <v>0</v>
      </c>
      <c r="BK13" s="93">
        <f>IF('Net Plant'!AB13&gt;0,'Gross Plant'!AE13*$AJ13/12,0)</f>
        <v>0</v>
      </c>
      <c r="BL13" s="93">
        <f>IF('Net Plant'!AC13&gt;0,'Gross Plant'!AF13*$AJ13/12,0)</f>
        <v>0</v>
      </c>
      <c r="BM13" s="110">
        <f t="shared" si="39"/>
        <v>0</v>
      </c>
      <c r="BN13" s="41"/>
      <c r="BO13" s="92">
        <f>'[20]Reserve Retirements'!Q11</f>
        <v>0</v>
      </c>
      <c r="BP13" s="92">
        <f>'[20]Reserve Retirements'!R11</f>
        <v>0</v>
      </c>
      <c r="BQ13" s="92">
        <f>'[20]Reserve Retirements'!S11</f>
        <v>0</v>
      </c>
      <c r="BR13" s="92">
        <f>'[20]Reserve Retirements'!T11</f>
        <v>0</v>
      </c>
      <c r="BS13" s="92">
        <f>'[20]Reserve Retirements'!U11</f>
        <v>0</v>
      </c>
      <c r="BT13" s="92">
        <f>'[20]Reserve Retirements'!V11</f>
        <v>0</v>
      </c>
      <c r="BU13" s="93">
        <f>'Gross Plant'!BQ13</f>
        <v>0</v>
      </c>
      <c r="BV13" s="93">
        <f>'Gross Plant'!BR13</f>
        <v>0</v>
      </c>
      <c r="BW13" s="93">
        <f>'Gross Plant'!BS13</f>
        <v>0</v>
      </c>
      <c r="BX13" s="93">
        <f>'Gross Plant'!BT13</f>
        <v>0</v>
      </c>
      <c r="BY13" s="93">
        <f>'Gross Plant'!BU13</f>
        <v>0</v>
      </c>
      <c r="BZ13" s="93">
        <f>'Gross Plant'!BV13</f>
        <v>0</v>
      </c>
      <c r="CA13" s="93">
        <f>'Gross Plant'!BW13</f>
        <v>0</v>
      </c>
      <c r="CB13" s="93">
        <f>'Gross Plant'!BX13</f>
        <v>0</v>
      </c>
      <c r="CC13" s="93">
        <f>'Gross Plant'!BY13</f>
        <v>0</v>
      </c>
      <c r="CD13" s="93">
        <f>'Gross Plant'!BZ13</f>
        <v>0</v>
      </c>
      <c r="CE13" s="93">
        <f>'Gross Plant'!CA13</f>
        <v>0</v>
      </c>
      <c r="CF13" s="93">
        <f>'Gross Plant'!CB13</f>
        <v>0</v>
      </c>
      <c r="CG13" s="93">
        <f>'Gross Plant'!CC13</f>
        <v>0</v>
      </c>
      <c r="CH13" s="93">
        <f>'Gross Plant'!CD13</f>
        <v>0</v>
      </c>
      <c r="CI13" s="93">
        <f>'Gross Plant'!CE13</f>
        <v>0</v>
      </c>
      <c r="CJ13" s="93">
        <f>'Gross Plant'!CF13</f>
        <v>0</v>
      </c>
      <c r="CK13" s="93">
        <f>'Gross Plant'!CG13</f>
        <v>0</v>
      </c>
      <c r="CL13" s="93">
        <f>'Gross Plant'!CH13</f>
        <v>0</v>
      </c>
      <c r="CM13" s="93">
        <f>'Gross Plant'!CI13</f>
        <v>0</v>
      </c>
      <c r="CN13" s="93">
        <f>'Gross Plant'!CJ13</f>
        <v>0</v>
      </c>
      <c r="CO13" s="93">
        <f>'Gross Plant'!CK13</f>
        <v>0</v>
      </c>
      <c r="CP13" s="41"/>
      <c r="CQ13" s="92">
        <f>'[20]Reserve Transfers'!Q11</f>
        <v>0</v>
      </c>
      <c r="CR13" s="92">
        <f>'[20]Reserve Transfers'!R11</f>
        <v>0</v>
      </c>
      <c r="CS13" s="92">
        <f>'[20]Reserve Transfers'!S11</f>
        <v>0</v>
      </c>
      <c r="CT13" s="92">
        <f>'[20]Reserve Transfers'!T11</f>
        <v>0</v>
      </c>
      <c r="CU13" s="92">
        <f>'[20]Reserve Transfers'!U11</f>
        <v>0</v>
      </c>
      <c r="CV13" s="92">
        <f>'[20]Reserve Transfers'!V11</f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/>
      <c r="DS13" s="92">
        <f>[20]COR!Q11</f>
        <v>0</v>
      </c>
      <c r="DT13" s="92">
        <f>[20]COR!R11</f>
        <v>0</v>
      </c>
      <c r="DU13" s="92">
        <f>[20]COR!S11</f>
        <v>0</v>
      </c>
      <c r="DV13" s="92">
        <f>[20]COR!T11</f>
        <v>0</v>
      </c>
      <c r="DW13" s="92">
        <f>[20]COR!U11</f>
        <v>0</v>
      </c>
      <c r="DX13" s="92">
        <f>[20]COR!V11</f>
        <v>0</v>
      </c>
      <c r="DY13" s="93">
        <f>IFERROR(SUM($DS13:$DX13)/SUM('Gross Plant'!$BK13:$BP13),0)*'Gross Plant'!BQ13*Reserve!$DY$1</f>
        <v>0</v>
      </c>
      <c r="DZ13" s="93">
        <f>IFERROR(SUM($DS13:$DX13)/SUM('Gross Plant'!$BK13:$BP13),0)*'Gross Plant'!BR13*Reserve!$DY$1</f>
        <v>0</v>
      </c>
      <c r="EA13" s="93">
        <f>IFERROR(SUM($DS13:$DX13)/SUM('Gross Plant'!$BK13:$BP13),0)*'Gross Plant'!BS13*Reserve!$DY$1</f>
        <v>0</v>
      </c>
      <c r="EB13" s="93">
        <f>IFERROR(SUM($DS13:$DX13)/SUM('Gross Plant'!$BK13:$BP13),0)*'Gross Plant'!BT13*Reserve!$DY$1</f>
        <v>0</v>
      </c>
      <c r="EC13" s="93">
        <f>IFERROR(SUM($DS13:$DX13)/SUM('Gross Plant'!$BK13:$BP13),0)*'Gross Plant'!BU13*Reserve!$DY$1</f>
        <v>0</v>
      </c>
      <c r="ED13" s="93">
        <f>IFERROR(SUM($DS13:$DX13)/SUM('Gross Plant'!$BK13:$BP13),0)*'Gross Plant'!BV13*Reserve!$DY$1</f>
        <v>0</v>
      </c>
      <c r="EE13" s="93">
        <f>IFERROR(SUM($DS13:$DX13)/SUM('Gross Plant'!$BK13:$BP13),0)*'Gross Plant'!BW13*Reserve!$DY$1</f>
        <v>0</v>
      </c>
      <c r="EF13" s="93">
        <f>IFERROR(SUM($DS13:$DX13)/SUM('Gross Plant'!$BK13:$BP13),0)*'Gross Plant'!BX13*Reserve!$DY$1</f>
        <v>0</v>
      </c>
      <c r="EG13" s="93">
        <f>IFERROR(SUM($DS13:$DX13)/SUM('Gross Plant'!$BK13:$BP13),0)*'Gross Plant'!BY13*Reserve!$DY$1</f>
        <v>0</v>
      </c>
      <c r="EH13" s="93">
        <f>IFERROR(SUM($DS13:$DX13)/SUM('Gross Plant'!$BK13:$BP13),0)*'Gross Plant'!BZ13*Reserve!$DY$1</f>
        <v>0</v>
      </c>
      <c r="EI13" s="93">
        <f>IFERROR(SUM($DS13:$DX13)/SUM('Gross Plant'!$BK13:$BP13),0)*'Gross Plant'!CA13*Reserve!$DY$1</f>
        <v>0</v>
      </c>
      <c r="EJ13" s="93">
        <f>IFERROR(SUM($DS13:$DX13)/SUM('Gross Plant'!$BK13:$BP13),0)*'Gross Plant'!CB13*Reserve!$DY$1</f>
        <v>0</v>
      </c>
      <c r="EK13" s="93">
        <f>IFERROR(SUM($DS13:$DX13)/SUM('Gross Plant'!$BK13:$BP13),0)*'Gross Plant'!CC13*Reserve!$DY$1</f>
        <v>0</v>
      </c>
      <c r="EL13" s="93">
        <f>IFERROR(SUM($DS13:$DX13)/SUM('Gross Plant'!$BK13:$BP13),0)*'Gross Plant'!CD13*Reserve!$DY$1</f>
        <v>0</v>
      </c>
      <c r="EM13" s="93">
        <f>IFERROR(SUM($DS13:$DX13)/SUM('Gross Plant'!$BK13:$BP13),0)*'Gross Plant'!CE13*Reserve!$DY$1</f>
        <v>0</v>
      </c>
      <c r="EN13" s="93">
        <f>IFERROR(SUM($DS13:$DX13)/SUM('Gross Plant'!$BK13:$BP13),0)*'Gross Plant'!CF13*Reserve!$DY$1</f>
        <v>0</v>
      </c>
      <c r="EO13" s="93">
        <f>IFERROR(SUM($DS13:$DX13)/SUM('Gross Plant'!$BK13:$BP13),0)*'Gross Plant'!CG13*Reserve!$DY$1</f>
        <v>0</v>
      </c>
      <c r="EP13" s="93">
        <f>IFERROR(SUM($DS13:$DX13)/SUM('Gross Plant'!$BK13:$BP13),0)*'Gross Plant'!CH13*Reserve!$DY$1</f>
        <v>0</v>
      </c>
      <c r="EQ13" s="93">
        <f>IFERROR(SUM($DS13:$DX13)/SUM('Gross Plant'!$BK13:$BP13),0)*'Gross Plant'!CI13*Reserve!$DY$1</f>
        <v>0</v>
      </c>
      <c r="ER13" s="93">
        <f>IFERROR(SUM($DS13:$DX13)/SUM('Gross Plant'!$BK13:$BP13),0)*'Gross Plant'!CJ13*Reserve!$DY$1</f>
        <v>0</v>
      </c>
      <c r="ES13" s="93">
        <f>IFERROR(SUM($DS13:$DX13)/SUM('Gross Plant'!$BK13:$BP13),0)*'Gross Plant'!CK13*Reserve!$DY$1</f>
        <v>0</v>
      </c>
    </row>
    <row r="14" spans="1:149">
      <c r="A14" s="167">
        <v>39103</v>
      </c>
      <c r="B14" s="169" t="s">
        <v>14</v>
      </c>
      <c r="C14" s="51">
        <f t="shared" si="36"/>
        <v>0.45000000000000012</v>
      </c>
      <c r="D14" s="51">
        <f t="shared" si="37"/>
        <v>0.45000000000000012</v>
      </c>
      <c r="E14" s="92">
        <f>'[20]Reserve End Balances'!P12</f>
        <v>0.45</v>
      </c>
      <c r="F14" s="51">
        <f t="shared" si="5"/>
        <v>0.45</v>
      </c>
      <c r="G14" s="51">
        <f t="shared" si="6"/>
        <v>0.45</v>
      </c>
      <c r="H14" s="51">
        <f t="shared" si="7"/>
        <v>0.45</v>
      </c>
      <c r="I14" s="51">
        <f t="shared" si="8"/>
        <v>0.45</v>
      </c>
      <c r="J14" s="51">
        <f t="shared" si="9"/>
        <v>0.45</v>
      </c>
      <c r="K14" s="51">
        <f t="shared" si="10"/>
        <v>0.45</v>
      </c>
      <c r="L14" s="51">
        <f t="shared" si="11"/>
        <v>0.45</v>
      </c>
      <c r="M14" s="51">
        <f t="shared" si="12"/>
        <v>0.45</v>
      </c>
      <c r="N14" s="51">
        <f t="shared" si="13"/>
        <v>0.45</v>
      </c>
      <c r="O14" s="51">
        <f t="shared" si="14"/>
        <v>0.45</v>
      </c>
      <c r="P14" s="51">
        <f t="shared" si="15"/>
        <v>0.45</v>
      </c>
      <c r="Q14" s="51">
        <f t="shared" si="16"/>
        <v>0.45</v>
      </c>
      <c r="R14" s="51">
        <f t="shared" si="17"/>
        <v>0.45</v>
      </c>
      <c r="S14" s="51">
        <f t="shared" si="18"/>
        <v>0.45</v>
      </c>
      <c r="T14" s="51">
        <f t="shared" si="19"/>
        <v>0.45</v>
      </c>
      <c r="U14" s="51">
        <f t="shared" si="20"/>
        <v>0.45</v>
      </c>
      <c r="V14" s="51">
        <f t="shared" si="21"/>
        <v>0.45</v>
      </c>
      <c r="W14" s="51">
        <f t="shared" si="22"/>
        <v>0.45</v>
      </c>
      <c r="X14" s="51">
        <f t="shared" si="23"/>
        <v>0.45</v>
      </c>
      <c r="Y14" s="51">
        <f t="shared" si="24"/>
        <v>0.45</v>
      </c>
      <c r="Z14" s="51">
        <f t="shared" si="25"/>
        <v>0.45</v>
      </c>
      <c r="AA14" s="51">
        <f t="shared" si="26"/>
        <v>0.45</v>
      </c>
      <c r="AB14" s="51">
        <f t="shared" si="27"/>
        <v>0.45</v>
      </c>
      <c r="AC14" s="51">
        <f t="shared" si="28"/>
        <v>0.45</v>
      </c>
      <c r="AD14" s="51">
        <f t="shared" si="29"/>
        <v>0.45</v>
      </c>
      <c r="AE14" s="51">
        <f t="shared" si="30"/>
        <v>0.45</v>
      </c>
      <c r="AF14" s="51">
        <f t="shared" si="31"/>
        <v>0.45</v>
      </c>
      <c r="AG14" s="110">
        <f t="shared" si="38"/>
        <v>0</v>
      </c>
      <c r="AH14" s="145" t="b">
        <f t="shared" si="34"/>
        <v>1</v>
      </c>
      <c r="AI14" s="109" t="str">
        <f>[23]SSU!E9</f>
        <v>39103</v>
      </c>
      <c r="AJ14" s="109">
        <f>[23]SSU!F9</f>
        <v>3.9600000000000003E-2</v>
      </c>
      <c r="AK14" s="109">
        <f>[23]SSU!G9</f>
        <v>6.6000000000000003E-2</v>
      </c>
      <c r="AL14" s="92">
        <f>'[20]Depreciation Provision'!Q12</f>
        <v>0</v>
      </c>
      <c r="AM14" s="92">
        <f>'[20]Depreciation Provision'!R12</f>
        <v>0</v>
      </c>
      <c r="AN14" s="92">
        <f>'[20]Depreciation Provision'!S12</f>
        <v>0</v>
      </c>
      <c r="AO14" s="92">
        <f>'[20]Depreciation Provision'!T12</f>
        <v>0</v>
      </c>
      <c r="AP14" s="92">
        <f>'[20]Depreciation Provision'!U12</f>
        <v>0</v>
      </c>
      <c r="AQ14" s="92">
        <f>'[20]Depreciation Provision'!V12</f>
        <v>0</v>
      </c>
      <c r="AR14" s="93">
        <f>IF('Net Plant'!I14&gt;0,'Gross Plant'!L14*$AJ14/12,0)</f>
        <v>0</v>
      </c>
      <c r="AS14" s="93">
        <f>IF('Net Plant'!J14&gt;0,'Gross Plant'!M14*$AJ14/12,0)</f>
        <v>0</v>
      </c>
      <c r="AT14" s="93">
        <f>IF('Net Plant'!K14&gt;0,'Gross Plant'!N14*$AJ14/12,0)</f>
        <v>0</v>
      </c>
      <c r="AU14" s="93">
        <f>IF('Net Plant'!L14&gt;0,'Gross Plant'!O14*$AJ14/12,0)</f>
        <v>0</v>
      </c>
      <c r="AV14" s="93">
        <f>IF('Net Plant'!M14&gt;0,'Gross Plant'!P14*$AJ14/12,0)</f>
        <v>0</v>
      </c>
      <c r="AW14" s="93">
        <f>IF('Net Plant'!N14&gt;0,'Gross Plant'!Q14*$AJ14/12,0)</f>
        <v>0</v>
      </c>
      <c r="AX14" s="93">
        <f>IF('Net Plant'!O14&gt;0,'Gross Plant'!R14*$AJ14/12,0)</f>
        <v>0</v>
      </c>
      <c r="AY14" s="93">
        <f>IF('Net Plant'!P14&gt;0,'Gross Plant'!S14*$AJ14/12,0)</f>
        <v>0</v>
      </c>
      <c r="AZ14" s="93">
        <f>IF('Net Plant'!Q14&gt;0,'Gross Plant'!T14*$AJ14/12,0)</f>
        <v>0</v>
      </c>
      <c r="BA14" s="93">
        <f>IF('Net Plant'!R14&gt;0,'Gross Plant'!U14*$AJ14/12,0)</f>
        <v>0</v>
      </c>
      <c r="BB14" s="93">
        <f>IF('Net Plant'!S14&gt;0,'Gross Plant'!V14*$AJ14/12,0)</f>
        <v>0</v>
      </c>
      <c r="BC14" s="93">
        <f>IF('Net Plant'!T14&gt;0,'Gross Plant'!W14*$AJ14/12,0)</f>
        <v>0</v>
      </c>
      <c r="BD14" s="93">
        <f>IF('Net Plant'!U14&gt;0,'Gross Plant'!X14*$AJ14/12,0)</f>
        <v>0</v>
      </c>
      <c r="BE14" s="93">
        <f>IF('Net Plant'!V14&gt;0,'Gross Plant'!Y14*$AJ14/12,0)</f>
        <v>0</v>
      </c>
      <c r="BF14" s="93">
        <f>IF('Net Plant'!W14&gt;0,'Gross Plant'!Z14*$AJ14/12,0)</f>
        <v>0</v>
      </c>
      <c r="BG14" s="93">
        <f>IF('Net Plant'!X14&gt;0,'Gross Plant'!AA14*$AJ14/12,0)</f>
        <v>0</v>
      </c>
      <c r="BH14" s="93">
        <f>IF('Net Plant'!Y14&gt;0,'Gross Plant'!AB14*$AJ14/12,0)</f>
        <v>0</v>
      </c>
      <c r="BI14" s="93">
        <f>IF('Net Plant'!Z14&gt;0,'Gross Plant'!AC14*$AJ14/12,0)</f>
        <v>0</v>
      </c>
      <c r="BJ14" s="93">
        <f>IF('Net Plant'!AA14&gt;0,'Gross Plant'!AD14*$AJ14/12,0)</f>
        <v>0</v>
      </c>
      <c r="BK14" s="93">
        <f>IF('Net Plant'!AB14&gt;0,'Gross Plant'!AE14*$AJ14/12,0)</f>
        <v>0</v>
      </c>
      <c r="BL14" s="93">
        <f>IF('Net Plant'!AC14&gt;0,'Gross Plant'!AF14*$AJ14/12,0)</f>
        <v>0</v>
      </c>
      <c r="BM14" s="110">
        <f t="shared" si="39"/>
        <v>0</v>
      </c>
      <c r="BN14" s="41"/>
      <c r="BO14" s="92">
        <f>'[20]Reserve Retirements'!Q12</f>
        <v>0</v>
      </c>
      <c r="BP14" s="92">
        <f>'[20]Reserve Retirements'!R12</f>
        <v>0</v>
      </c>
      <c r="BQ14" s="92">
        <f>'[20]Reserve Retirements'!S12</f>
        <v>0</v>
      </c>
      <c r="BR14" s="92">
        <f>'[20]Reserve Retirements'!T12</f>
        <v>0</v>
      </c>
      <c r="BS14" s="92">
        <f>'[20]Reserve Retirements'!U12</f>
        <v>0</v>
      </c>
      <c r="BT14" s="92">
        <f>'[20]Reserve Retirements'!V12</f>
        <v>0</v>
      </c>
      <c r="BU14" s="93">
        <f>'Gross Plant'!BQ14</f>
        <v>0</v>
      </c>
      <c r="BV14" s="93">
        <f>'Gross Plant'!BR14</f>
        <v>0</v>
      </c>
      <c r="BW14" s="93">
        <f>'Gross Plant'!BS14</f>
        <v>0</v>
      </c>
      <c r="BX14" s="93">
        <f>'Gross Plant'!BT14</f>
        <v>0</v>
      </c>
      <c r="BY14" s="93">
        <f>'Gross Plant'!BU14</f>
        <v>0</v>
      </c>
      <c r="BZ14" s="93">
        <f>'Gross Plant'!BV14</f>
        <v>0</v>
      </c>
      <c r="CA14" s="93">
        <f>'Gross Plant'!BW14</f>
        <v>0</v>
      </c>
      <c r="CB14" s="93">
        <f>'Gross Plant'!BX14</f>
        <v>0</v>
      </c>
      <c r="CC14" s="93">
        <f>'Gross Plant'!BY14</f>
        <v>0</v>
      </c>
      <c r="CD14" s="93">
        <f>'Gross Plant'!BZ14</f>
        <v>0</v>
      </c>
      <c r="CE14" s="93">
        <f>'Gross Plant'!CA14</f>
        <v>0</v>
      </c>
      <c r="CF14" s="93">
        <f>'Gross Plant'!CB14</f>
        <v>0</v>
      </c>
      <c r="CG14" s="93">
        <f>'Gross Plant'!CC14</f>
        <v>0</v>
      </c>
      <c r="CH14" s="93">
        <f>'Gross Plant'!CD14</f>
        <v>0</v>
      </c>
      <c r="CI14" s="93">
        <f>'Gross Plant'!CE14</f>
        <v>0</v>
      </c>
      <c r="CJ14" s="93">
        <f>'Gross Plant'!CF14</f>
        <v>0</v>
      </c>
      <c r="CK14" s="93">
        <f>'Gross Plant'!CG14</f>
        <v>0</v>
      </c>
      <c r="CL14" s="93">
        <f>'Gross Plant'!CH14</f>
        <v>0</v>
      </c>
      <c r="CM14" s="93">
        <f>'Gross Plant'!CI14</f>
        <v>0</v>
      </c>
      <c r="CN14" s="93">
        <f>'Gross Plant'!CJ14</f>
        <v>0</v>
      </c>
      <c r="CO14" s="93">
        <f>'Gross Plant'!CK14</f>
        <v>0</v>
      </c>
      <c r="CP14" s="41"/>
      <c r="CQ14" s="92">
        <f>'[20]Reserve Transfers'!Q12</f>
        <v>0</v>
      </c>
      <c r="CR14" s="92">
        <f>'[20]Reserve Transfers'!R12</f>
        <v>0</v>
      </c>
      <c r="CS14" s="92">
        <f>'[20]Reserve Transfers'!S12</f>
        <v>0</v>
      </c>
      <c r="CT14" s="92">
        <f>'[20]Reserve Transfers'!T12</f>
        <v>0</v>
      </c>
      <c r="CU14" s="92">
        <f>'[20]Reserve Transfers'!U12</f>
        <v>0</v>
      </c>
      <c r="CV14" s="92">
        <f>'[20]Reserve Transfers'!V12</f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/>
      <c r="DS14" s="92">
        <f>[20]COR!Q12</f>
        <v>0</v>
      </c>
      <c r="DT14" s="92">
        <f>[20]COR!R12</f>
        <v>0</v>
      </c>
      <c r="DU14" s="92">
        <f>[20]COR!S12</f>
        <v>0</v>
      </c>
      <c r="DV14" s="92">
        <f>[20]COR!T12</f>
        <v>0</v>
      </c>
      <c r="DW14" s="92">
        <f>[20]COR!U12</f>
        <v>0</v>
      </c>
      <c r="DX14" s="92">
        <f>[20]COR!V12</f>
        <v>0</v>
      </c>
      <c r="DY14" s="93">
        <f>IFERROR(SUM($DS14:$DX14)/SUM('Gross Plant'!$BK14:$BP14),0)*'Gross Plant'!BQ14*Reserve!$DY$1</f>
        <v>0</v>
      </c>
      <c r="DZ14" s="93">
        <f>IFERROR(SUM($DS14:$DX14)/SUM('Gross Plant'!$BK14:$BP14),0)*'Gross Plant'!BR14*Reserve!$DY$1</f>
        <v>0</v>
      </c>
      <c r="EA14" s="93">
        <f>IFERROR(SUM($DS14:$DX14)/SUM('Gross Plant'!$BK14:$BP14),0)*'Gross Plant'!BS14*Reserve!$DY$1</f>
        <v>0</v>
      </c>
      <c r="EB14" s="93">
        <f>IFERROR(SUM($DS14:$DX14)/SUM('Gross Plant'!$BK14:$BP14),0)*'Gross Plant'!BT14*Reserve!$DY$1</f>
        <v>0</v>
      </c>
      <c r="EC14" s="93">
        <f>IFERROR(SUM($DS14:$DX14)/SUM('Gross Plant'!$BK14:$BP14),0)*'Gross Plant'!BU14*Reserve!$DY$1</f>
        <v>0</v>
      </c>
      <c r="ED14" s="93">
        <f>IFERROR(SUM($DS14:$DX14)/SUM('Gross Plant'!$BK14:$BP14),0)*'Gross Plant'!BV14*Reserve!$DY$1</f>
        <v>0</v>
      </c>
      <c r="EE14" s="93">
        <f>IFERROR(SUM($DS14:$DX14)/SUM('Gross Plant'!$BK14:$BP14),0)*'Gross Plant'!BW14*Reserve!$DY$1</f>
        <v>0</v>
      </c>
      <c r="EF14" s="93">
        <f>IFERROR(SUM($DS14:$DX14)/SUM('Gross Plant'!$BK14:$BP14),0)*'Gross Plant'!BX14*Reserve!$DY$1</f>
        <v>0</v>
      </c>
      <c r="EG14" s="93">
        <f>IFERROR(SUM($DS14:$DX14)/SUM('Gross Plant'!$BK14:$BP14),0)*'Gross Plant'!BY14*Reserve!$DY$1</f>
        <v>0</v>
      </c>
      <c r="EH14" s="93">
        <f>IFERROR(SUM($DS14:$DX14)/SUM('Gross Plant'!$BK14:$BP14),0)*'Gross Plant'!BZ14*Reserve!$DY$1</f>
        <v>0</v>
      </c>
      <c r="EI14" s="93">
        <f>IFERROR(SUM($DS14:$DX14)/SUM('Gross Plant'!$BK14:$BP14),0)*'Gross Plant'!CA14*Reserve!$DY$1</f>
        <v>0</v>
      </c>
      <c r="EJ14" s="93">
        <f>IFERROR(SUM($DS14:$DX14)/SUM('Gross Plant'!$BK14:$BP14),0)*'Gross Plant'!CB14*Reserve!$DY$1</f>
        <v>0</v>
      </c>
      <c r="EK14" s="93">
        <f>IFERROR(SUM($DS14:$DX14)/SUM('Gross Plant'!$BK14:$BP14),0)*'Gross Plant'!CC14*Reserve!$DY$1</f>
        <v>0</v>
      </c>
      <c r="EL14" s="93">
        <f>IFERROR(SUM($DS14:$DX14)/SUM('Gross Plant'!$BK14:$BP14),0)*'Gross Plant'!CD14*Reserve!$DY$1</f>
        <v>0</v>
      </c>
      <c r="EM14" s="93">
        <f>IFERROR(SUM($DS14:$DX14)/SUM('Gross Plant'!$BK14:$BP14),0)*'Gross Plant'!CE14*Reserve!$DY$1</f>
        <v>0</v>
      </c>
      <c r="EN14" s="93">
        <f>IFERROR(SUM($DS14:$DX14)/SUM('Gross Plant'!$BK14:$BP14),0)*'Gross Plant'!CF14*Reserve!$DY$1</f>
        <v>0</v>
      </c>
      <c r="EO14" s="93">
        <f>IFERROR(SUM($DS14:$DX14)/SUM('Gross Plant'!$BK14:$BP14),0)*'Gross Plant'!CG14*Reserve!$DY$1</f>
        <v>0</v>
      </c>
      <c r="EP14" s="93">
        <f>IFERROR(SUM($DS14:$DX14)/SUM('Gross Plant'!$BK14:$BP14),0)*'Gross Plant'!CH14*Reserve!$DY$1</f>
        <v>0</v>
      </c>
      <c r="EQ14" s="93">
        <f>IFERROR(SUM($DS14:$DX14)/SUM('Gross Plant'!$BK14:$BP14),0)*'Gross Plant'!CI14*Reserve!$DY$1</f>
        <v>0</v>
      </c>
      <c r="ER14" s="93">
        <f>IFERROR(SUM($DS14:$DX14)/SUM('Gross Plant'!$BK14:$BP14),0)*'Gross Plant'!CJ14*Reserve!$DY$1</f>
        <v>0</v>
      </c>
      <c r="ES14" s="93">
        <f>IFERROR(SUM($DS14:$DX14)/SUM('Gross Plant'!$BK14:$BP14),0)*'Gross Plant'!CK14*Reserve!$DY$1</f>
        <v>0</v>
      </c>
    </row>
    <row r="15" spans="1:149">
      <c r="A15" s="167">
        <v>39104</v>
      </c>
      <c r="B15" s="169" t="s">
        <v>123</v>
      </c>
      <c r="C15" s="51">
        <f t="shared" si="36"/>
        <v>39297.513643923077</v>
      </c>
      <c r="D15" s="51">
        <f t="shared" si="37"/>
        <v>42815.385265000004</v>
      </c>
      <c r="E15" s="92">
        <f>'[20]Reserve End Balances'!P13</f>
        <v>37886.74</v>
      </c>
      <c r="F15" s="51">
        <f t="shared" si="5"/>
        <v>38122.129999999997</v>
      </c>
      <c r="G15" s="51">
        <f t="shared" si="6"/>
        <v>38357.519999999997</v>
      </c>
      <c r="H15" s="51">
        <f t="shared" si="7"/>
        <v>38592.909999999996</v>
      </c>
      <c r="I15" s="51">
        <f t="shared" si="8"/>
        <v>38828.299999999996</v>
      </c>
      <c r="J15" s="51">
        <f t="shared" si="9"/>
        <v>39063.689999999995</v>
      </c>
      <c r="K15" s="51">
        <f t="shared" si="10"/>
        <v>39299.079999999994</v>
      </c>
      <c r="L15" s="51">
        <f t="shared" si="11"/>
        <v>39533.500350999995</v>
      </c>
      <c r="M15" s="51">
        <f t="shared" si="12"/>
        <v>39767.920701999996</v>
      </c>
      <c r="N15" s="51">
        <f t="shared" si="13"/>
        <v>40002.341052999996</v>
      </c>
      <c r="O15" s="51">
        <f t="shared" si="14"/>
        <v>40236.761403999997</v>
      </c>
      <c r="P15" s="51">
        <f t="shared" si="15"/>
        <v>40471.181754999998</v>
      </c>
      <c r="Q15" s="51">
        <f t="shared" si="16"/>
        <v>40705.602105999998</v>
      </c>
      <c r="R15" s="51">
        <f t="shared" si="17"/>
        <v>40940.022456999999</v>
      </c>
      <c r="S15" s="51">
        <f t="shared" si="18"/>
        <v>41174.442808</v>
      </c>
      <c r="T15" s="51">
        <f t="shared" si="19"/>
        <v>41408.863159</v>
      </c>
      <c r="U15" s="51">
        <f t="shared" si="20"/>
        <v>41643.283510000001</v>
      </c>
      <c r="V15" s="51">
        <f t="shared" si="21"/>
        <v>41877.703861000002</v>
      </c>
      <c r="W15" s="51">
        <f t="shared" si="22"/>
        <v>42112.124212000002</v>
      </c>
      <c r="X15" s="51">
        <f t="shared" si="23"/>
        <v>42346.544563000003</v>
      </c>
      <c r="Y15" s="51">
        <f t="shared" si="24"/>
        <v>42580.964914000004</v>
      </c>
      <c r="Z15" s="51">
        <f t="shared" si="25"/>
        <v>42815.385265000004</v>
      </c>
      <c r="AA15" s="51">
        <f t="shared" si="26"/>
        <v>43049.805616000005</v>
      </c>
      <c r="AB15" s="51">
        <f t="shared" si="27"/>
        <v>43284.225967000006</v>
      </c>
      <c r="AC15" s="51">
        <f t="shared" si="28"/>
        <v>43518.646318000006</v>
      </c>
      <c r="AD15" s="51">
        <f t="shared" si="29"/>
        <v>43753.066669000007</v>
      </c>
      <c r="AE15" s="51">
        <f t="shared" si="30"/>
        <v>43987.487020000008</v>
      </c>
      <c r="AF15" s="51">
        <f t="shared" si="31"/>
        <v>44221.907371000008</v>
      </c>
      <c r="AG15" s="110">
        <f t="shared" si="38"/>
        <v>42815</v>
      </c>
      <c r="AH15" s="145" t="b">
        <f t="shared" si="34"/>
        <v>1</v>
      </c>
      <c r="AI15" s="109" t="str">
        <f>[23]SSU!E28</f>
        <v>39104</v>
      </c>
      <c r="AJ15" s="109">
        <f>[23]SSU!F28</f>
        <v>3.9600000000000003E-2</v>
      </c>
      <c r="AK15" s="109">
        <f>[23]SSU!G28</f>
        <v>6.6000000000000003E-2</v>
      </c>
      <c r="AL15" s="92">
        <f>'[20]Depreciation Provision'!Q13</f>
        <v>235.39</v>
      </c>
      <c r="AM15" s="92">
        <f>'[20]Depreciation Provision'!R13</f>
        <v>235.39</v>
      </c>
      <c r="AN15" s="92">
        <f>'[20]Depreciation Provision'!S13</f>
        <v>235.39</v>
      </c>
      <c r="AO15" s="92">
        <f>'[20]Depreciation Provision'!T13</f>
        <v>235.39</v>
      </c>
      <c r="AP15" s="92">
        <f>'[20]Depreciation Provision'!U13</f>
        <v>235.39</v>
      </c>
      <c r="AQ15" s="92">
        <f>'[20]Depreciation Provision'!V13</f>
        <v>235.39</v>
      </c>
      <c r="AR15" s="93">
        <f>IF('Net Plant'!I15&gt;0,'Gross Plant'!L15*$AJ15/12,0)</f>
        <v>234.42035100000001</v>
      </c>
      <c r="AS15" s="93">
        <f>IF('Net Plant'!J15&gt;0,'Gross Plant'!M15*$AJ15/12,0)</f>
        <v>234.42035100000001</v>
      </c>
      <c r="AT15" s="93">
        <f>IF('Net Plant'!K15&gt;0,'Gross Plant'!N15*$AJ15/12,0)</f>
        <v>234.42035100000001</v>
      </c>
      <c r="AU15" s="93">
        <f>IF('Net Plant'!L15&gt;0,'Gross Plant'!O15*$AJ15/12,0)</f>
        <v>234.42035100000001</v>
      </c>
      <c r="AV15" s="93">
        <f>IF('Net Plant'!M15&gt;0,'Gross Plant'!P15*$AJ15/12,0)</f>
        <v>234.42035100000001</v>
      </c>
      <c r="AW15" s="93">
        <f>IF('Net Plant'!N15&gt;0,'Gross Plant'!Q15*$AJ15/12,0)</f>
        <v>234.42035100000001</v>
      </c>
      <c r="AX15" s="93">
        <f>IF('Net Plant'!O15&gt;0,'Gross Plant'!R15*$AJ15/12,0)</f>
        <v>234.42035100000001</v>
      </c>
      <c r="AY15" s="93">
        <f>IF('Net Plant'!P15&gt;0,'Gross Plant'!S15*$AJ15/12,0)</f>
        <v>234.42035100000001</v>
      </c>
      <c r="AZ15" s="93">
        <f>IF('Net Plant'!Q15&gt;0,'Gross Plant'!T15*$AJ15/12,0)</f>
        <v>234.42035100000001</v>
      </c>
      <c r="BA15" s="93">
        <f>IF('Net Plant'!R15&gt;0,'Gross Plant'!U15*$AJ15/12,0)</f>
        <v>234.42035100000001</v>
      </c>
      <c r="BB15" s="93">
        <f>IF('Net Plant'!S15&gt;0,'Gross Plant'!V15*$AJ15/12,0)</f>
        <v>234.42035100000001</v>
      </c>
      <c r="BC15" s="93">
        <f>IF('Net Plant'!T15&gt;0,'Gross Plant'!W15*$AJ15/12,0)</f>
        <v>234.42035100000001</v>
      </c>
      <c r="BD15" s="93">
        <f>IF('Net Plant'!U15&gt;0,'Gross Plant'!X15*$AJ15/12,0)</f>
        <v>234.42035100000001</v>
      </c>
      <c r="BE15" s="93">
        <f>IF('Net Plant'!V15&gt;0,'Gross Plant'!Y15*$AJ15/12,0)</f>
        <v>234.42035100000001</v>
      </c>
      <c r="BF15" s="93">
        <f>IF('Net Plant'!W15&gt;0,'Gross Plant'!Z15*$AJ15/12,0)</f>
        <v>234.42035100000001</v>
      </c>
      <c r="BG15" s="93">
        <f>IF('Net Plant'!X15&gt;0,'Gross Plant'!AA15*$AJ15/12,0)</f>
        <v>234.42035100000001</v>
      </c>
      <c r="BH15" s="93">
        <f>IF('Net Plant'!Y15&gt;0,'Gross Plant'!AB15*$AJ15/12,0)</f>
        <v>234.42035100000001</v>
      </c>
      <c r="BI15" s="93">
        <f>IF('Net Plant'!Z15&gt;0,'Gross Plant'!AC15*$AJ15/12,0)</f>
        <v>234.42035100000001</v>
      </c>
      <c r="BJ15" s="93">
        <f>IF('Net Plant'!AA15&gt;0,'Gross Plant'!AD15*$AJ15/12,0)</f>
        <v>234.42035100000001</v>
      </c>
      <c r="BK15" s="93">
        <f>IF('Net Plant'!AB15&gt;0,'Gross Plant'!AE15*$AJ15/12,0)</f>
        <v>234.42035100000001</v>
      </c>
      <c r="BL15" s="93">
        <f>IF('Net Plant'!AC15&gt;0,'Gross Plant'!AF15*$AJ15/12,0)</f>
        <v>234.42035100000001</v>
      </c>
      <c r="BM15" s="110">
        <f t="shared" si="39"/>
        <v>2813.0442120000007</v>
      </c>
      <c r="BN15" s="41"/>
      <c r="BO15" s="92">
        <f>'[20]Reserve Retirements'!Q13</f>
        <v>0</v>
      </c>
      <c r="BP15" s="92">
        <f>'[20]Reserve Retirements'!R13</f>
        <v>0</v>
      </c>
      <c r="BQ15" s="92">
        <f>'[20]Reserve Retirements'!S13</f>
        <v>0</v>
      </c>
      <c r="BR15" s="92">
        <f>'[20]Reserve Retirements'!T13</f>
        <v>0</v>
      </c>
      <c r="BS15" s="92">
        <f>'[20]Reserve Retirements'!U13</f>
        <v>0</v>
      </c>
      <c r="BT15" s="92">
        <f>'[20]Reserve Retirements'!V13</f>
        <v>0</v>
      </c>
      <c r="BU15" s="93">
        <f>'Gross Plant'!BQ15</f>
        <v>0</v>
      </c>
      <c r="BV15" s="93">
        <f>'Gross Plant'!BR15</f>
        <v>0</v>
      </c>
      <c r="BW15" s="93">
        <f>'Gross Plant'!BS15</f>
        <v>0</v>
      </c>
      <c r="BX15" s="93">
        <f>'Gross Plant'!BT15</f>
        <v>0</v>
      </c>
      <c r="BY15" s="93">
        <f>'Gross Plant'!BU15</f>
        <v>0</v>
      </c>
      <c r="BZ15" s="93">
        <f>'Gross Plant'!BV15</f>
        <v>0</v>
      </c>
      <c r="CA15" s="93">
        <f>'Gross Plant'!BW15</f>
        <v>0</v>
      </c>
      <c r="CB15" s="93">
        <f>'Gross Plant'!BX15</f>
        <v>0</v>
      </c>
      <c r="CC15" s="93">
        <f>'Gross Plant'!BY15</f>
        <v>0</v>
      </c>
      <c r="CD15" s="93">
        <f>'Gross Plant'!BZ15</f>
        <v>0</v>
      </c>
      <c r="CE15" s="93">
        <f>'Gross Plant'!CA15</f>
        <v>0</v>
      </c>
      <c r="CF15" s="93">
        <f>'Gross Plant'!CB15</f>
        <v>0</v>
      </c>
      <c r="CG15" s="93">
        <f>'Gross Plant'!CC15</f>
        <v>0</v>
      </c>
      <c r="CH15" s="93">
        <f>'Gross Plant'!CD15</f>
        <v>0</v>
      </c>
      <c r="CI15" s="93">
        <f>'Gross Plant'!CE15</f>
        <v>0</v>
      </c>
      <c r="CJ15" s="93">
        <f>'Gross Plant'!CF15</f>
        <v>0</v>
      </c>
      <c r="CK15" s="93">
        <f>'Gross Plant'!CG15</f>
        <v>0</v>
      </c>
      <c r="CL15" s="93">
        <f>'Gross Plant'!CH15</f>
        <v>0</v>
      </c>
      <c r="CM15" s="93">
        <f>'Gross Plant'!CI15</f>
        <v>0</v>
      </c>
      <c r="CN15" s="93">
        <f>'Gross Plant'!CJ15</f>
        <v>0</v>
      </c>
      <c r="CO15" s="93">
        <f>'Gross Plant'!CK15</f>
        <v>0</v>
      </c>
      <c r="CP15" s="41"/>
      <c r="CQ15" s="92">
        <f>'[20]Reserve Transfers'!Q13</f>
        <v>0</v>
      </c>
      <c r="CR15" s="92">
        <f>'[20]Reserve Transfers'!R13</f>
        <v>0</v>
      </c>
      <c r="CS15" s="92">
        <f>'[20]Reserve Transfers'!S13</f>
        <v>0</v>
      </c>
      <c r="CT15" s="92">
        <f>'[20]Reserve Transfers'!T13</f>
        <v>0</v>
      </c>
      <c r="CU15" s="92">
        <f>'[20]Reserve Transfers'!U13</f>
        <v>0</v>
      </c>
      <c r="CV15" s="92">
        <f>'[20]Reserve Transfers'!V13</f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/>
      <c r="DS15" s="92">
        <f>[20]COR!Q13</f>
        <v>0</v>
      </c>
      <c r="DT15" s="92">
        <f>[20]COR!R13</f>
        <v>0</v>
      </c>
      <c r="DU15" s="92">
        <f>[20]COR!S13</f>
        <v>0</v>
      </c>
      <c r="DV15" s="92">
        <f>[20]COR!T13</f>
        <v>0</v>
      </c>
      <c r="DW15" s="92">
        <f>[20]COR!U13</f>
        <v>0</v>
      </c>
      <c r="DX15" s="92">
        <f>[20]COR!V13</f>
        <v>0</v>
      </c>
      <c r="DY15" s="93">
        <f>IFERROR(SUM($DS15:$DX15)/SUM('Gross Plant'!$BK15:$BP15),0)*'Gross Plant'!BQ15*Reserve!$DY$1</f>
        <v>0</v>
      </c>
      <c r="DZ15" s="93">
        <f>IFERROR(SUM($DS15:$DX15)/SUM('Gross Plant'!$BK15:$BP15),0)*'Gross Plant'!BR15*Reserve!$DY$1</f>
        <v>0</v>
      </c>
      <c r="EA15" s="93">
        <f>IFERROR(SUM($DS15:$DX15)/SUM('Gross Plant'!$BK15:$BP15),0)*'Gross Plant'!BS15*Reserve!$DY$1</f>
        <v>0</v>
      </c>
      <c r="EB15" s="93">
        <f>IFERROR(SUM($DS15:$DX15)/SUM('Gross Plant'!$BK15:$BP15),0)*'Gross Plant'!BT15*Reserve!$DY$1</f>
        <v>0</v>
      </c>
      <c r="EC15" s="93">
        <f>IFERROR(SUM($DS15:$DX15)/SUM('Gross Plant'!$BK15:$BP15),0)*'Gross Plant'!BU15*Reserve!$DY$1</f>
        <v>0</v>
      </c>
      <c r="ED15" s="93">
        <f>IFERROR(SUM($DS15:$DX15)/SUM('Gross Plant'!$BK15:$BP15),0)*'Gross Plant'!BV15*Reserve!$DY$1</f>
        <v>0</v>
      </c>
      <c r="EE15" s="93">
        <f>IFERROR(SUM($DS15:$DX15)/SUM('Gross Plant'!$BK15:$BP15),0)*'Gross Plant'!BW15*Reserve!$DY$1</f>
        <v>0</v>
      </c>
      <c r="EF15" s="93">
        <f>IFERROR(SUM($DS15:$DX15)/SUM('Gross Plant'!$BK15:$BP15),0)*'Gross Plant'!BX15*Reserve!$DY$1</f>
        <v>0</v>
      </c>
      <c r="EG15" s="93">
        <f>IFERROR(SUM($DS15:$DX15)/SUM('Gross Plant'!$BK15:$BP15),0)*'Gross Plant'!BY15*Reserve!$DY$1</f>
        <v>0</v>
      </c>
      <c r="EH15" s="93">
        <f>IFERROR(SUM($DS15:$DX15)/SUM('Gross Plant'!$BK15:$BP15),0)*'Gross Plant'!BZ15*Reserve!$DY$1</f>
        <v>0</v>
      </c>
      <c r="EI15" s="93">
        <f>IFERROR(SUM($DS15:$DX15)/SUM('Gross Plant'!$BK15:$BP15),0)*'Gross Plant'!CA15*Reserve!$DY$1</f>
        <v>0</v>
      </c>
      <c r="EJ15" s="93">
        <f>IFERROR(SUM($DS15:$DX15)/SUM('Gross Plant'!$BK15:$BP15),0)*'Gross Plant'!CB15*Reserve!$DY$1</f>
        <v>0</v>
      </c>
      <c r="EK15" s="93">
        <f>IFERROR(SUM($DS15:$DX15)/SUM('Gross Plant'!$BK15:$BP15),0)*'Gross Plant'!CC15*Reserve!$DY$1</f>
        <v>0</v>
      </c>
      <c r="EL15" s="93">
        <f>IFERROR(SUM($DS15:$DX15)/SUM('Gross Plant'!$BK15:$BP15),0)*'Gross Plant'!CD15*Reserve!$DY$1</f>
        <v>0</v>
      </c>
      <c r="EM15" s="93">
        <f>IFERROR(SUM($DS15:$DX15)/SUM('Gross Plant'!$BK15:$BP15),0)*'Gross Plant'!CE15*Reserve!$DY$1</f>
        <v>0</v>
      </c>
      <c r="EN15" s="93">
        <f>IFERROR(SUM($DS15:$DX15)/SUM('Gross Plant'!$BK15:$BP15),0)*'Gross Plant'!CF15*Reserve!$DY$1</f>
        <v>0</v>
      </c>
      <c r="EO15" s="93">
        <f>IFERROR(SUM($DS15:$DX15)/SUM('Gross Plant'!$BK15:$BP15),0)*'Gross Plant'!CG15*Reserve!$DY$1</f>
        <v>0</v>
      </c>
      <c r="EP15" s="93">
        <f>IFERROR(SUM($DS15:$DX15)/SUM('Gross Plant'!$BK15:$BP15),0)*'Gross Plant'!CH15*Reserve!$DY$1</f>
        <v>0</v>
      </c>
      <c r="EQ15" s="93">
        <f>IFERROR(SUM($DS15:$DX15)/SUM('Gross Plant'!$BK15:$BP15),0)*'Gross Plant'!CI15*Reserve!$DY$1</f>
        <v>0</v>
      </c>
      <c r="ER15" s="93">
        <f>IFERROR(SUM($DS15:$DX15)/SUM('Gross Plant'!$BK15:$BP15),0)*'Gross Plant'!CJ15*Reserve!$DY$1</f>
        <v>0</v>
      </c>
      <c r="ES15" s="93">
        <f>IFERROR(SUM($DS15:$DX15)/SUM('Gross Plant'!$BK15:$BP15),0)*'Gross Plant'!CK15*Reserve!$DY$1</f>
        <v>0</v>
      </c>
    </row>
    <row r="16" spans="1:149">
      <c r="A16" s="170">
        <v>39120</v>
      </c>
      <c r="B16" s="171" t="s">
        <v>156</v>
      </c>
      <c r="C16" s="51">
        <f t="shared" si="36"/>
        <v>131156.56736746151</v>
      </c>
      <c r="D16" s="51">
        <f t="shared" si="37"/>
        <v>144214.71555500006</v>
      </c>
      <c r="E16" s="92">
        <f>'[20]Reserve End Balances'!P14</f>
        <v>125880.18</v>
      </c>
      <c r="F16" s="51">
        <f t="shared" si="5"/>
        <v>126763.48999999999</v>
      </c>
      <c r="G16" s="51">
        <f t="shared" si="6"/>
        <v>127646.68999999999</v>
      </c>
      <c r="H16" s="51">
        <f t="shared" si="7"/>
        <v>128529.88999999998</v>
      </c>
      <c r="I16" s="51">
        <f t="shared" si="8"/>
        <v>129413.08999999998</v>
      </c>
      <c r="J16" s="51">
        <f t="shared" si="9"/>
        <v>130296.28999999998</v>
      </c>
      <c r="K16" s="51">
        <f t="shared" si="10"/>
        <v>131179.49</v>
      </c>
      <c r="L16" s="51">
        <f t="shared" si="11"/>
        <v>132048.505037</v>
      </c>
      <c r="M16" s="51">
        <f t="shared" si="12"/>
        <v>132917.520074</v>
      </c>
      <c r="N16" s="51">
        <f t="shared" si="13"/>
        <v>133786.535111</v>
      </c>
      <c r="O16" s="51">
        <f t="shared" si="14"/>
        <v>134655.55014800001</v>
      </c>
      <c r="P16" s="51">
        <f t="shared" si="15"/>
        <v>135524.56518500001</v>
      </c>
      <c r="Q16" s="51">
        <f t="shared" si="16"/>
        <v>136393.58022200002</v>
      </c>
      <c r="R16" s="51">
        <f t="shared" si="17"/>
        <v>137262.59525900002</v>
      </c>
      <c r="S16" s="51">
        <f t="shared" si="18"/>
        <v>138131.61029600003</v>
      </c>
      <c r="T16" s="51">
        <f t="shared" si="19"/>
        <v>139000.62533300003</v>
      </c>
      <c r="U16" s="51">
        <f t="shared" si="20"/>
        <v>139869.64037000004</v>
      </c>
      <c r="V16" s="51">
        <f t="shared" si="21"/>
        <v>140738.65540700004</v>
      </c>
      <c r="W16" s="51">
        <f t="shared" si="22"/>
        <v>141607.67044400005</v>
      </c>
      <c r="X16" s="51">
        <f t="shared" si="23"/>
        <v>142476.68548100005</v>
      </c>
      <c r="Y16" s="51">
        <f t="shared" si="24"/>
        <v>143345.70051800006</v>
      </c>
      <c r="Z16" s="51">
        <f t="shared" si="25"/>
        <v>144214.71555500006</v>
      </c>
      <c r="AA16" s="51">
        <f t="shared" si="26"/>
        <v>145083.73059200007</v>
      </c>
      <c r="AB16" s="51">
        <f t="shared" si="27"/>
        <v>145952.74562900007</v>
      </c>
      <c r="AC16" s="51">
        <f t="shared" si="28"/>
        <v>146821.76066600007</v>
      </c>
      <c r="AD16" s="51">
        <f t="shared" si="29"/>
        <v>147690.77570300008</v>
      </c>
      <c r="AE16" s="51">
        <f t="shared" si="30"/>
        <v>148559.79074000008</v>
      </c>
      <c r="AF16" s="51">
        <f t="shared" si="31"/>
        <v>149428.80577700009</v>
      </c>
      <c r="AG16" s="110">
        <f t="shared" si="38"/>
        <v>144215</v>
      </c>
      <c r="AH16" s="145" t="b">
        <f t="shared" si="34"/>
        <v>1</v>
      </c>
      <c r="AI16" s="109" t="str">
        <f>[23]SSU!E33</f>
        <v>39120</v>
      </c>
      <c r="AJ16" s="109">
        <f>[23]SSU!F33</f>
        <v>3.9600000000000003E-2</v>
      </c>
      <c r="AK16" s="109">
        <f>[23]SSU!G33</f>
        <v>6.6000000000000003E-2</v>
      </c>
      <c r="AL16" s="92">
        <f>'[20]Depreciation Provision'!Q14</f>
        <v>883.31000000000006</v>
      </c>
      <c r="AM16" s="92">
        <f>'[20]Depreciation Provision'!R14</f>
        <v>883.2</v>
      </c>
      <c r="AN16" s="92">
        <f>'[20]Depreciation Provision'!S14</f>
        <v>883.2</v>
      </c>
      <c r="AO16" s="92">
        <f>'[20]Depreciation Provision'!T14</f>
        <v>883.2</v>
      </c>
      <c r="AP16" s="92">
        <f>'[20]Depreciation Provision'!U14</f>
        <v>883.2</v>
      </c>
      <c r="AQ16" s="92">
        <f>'[20]Depreciation Provision'!V14</f>
        <v>883.2</v>
      </c>
      <c r="AR16" s="93">
        <f>IF('Net Plant'!I16&gt;0,'Gross Plant'!L16*$AJ16/12,0)</f>
        <v>869.01503700000012</v>
      </c>
      <c r="AS16" s="93">
        <f>IF('Net Plant'!J16&gt;0,'Gross Plant'!M16*$AJ16/12,0)</f>
        <v>869.01503700000012</v>
      </c>
      <c r="AT16" s="93">
        <f>IF('Net Plant'!K16&gt;0,'Gross Plant'!N16*$AJ16/12,0)</f>
        <v>869.01503700000012</v>
      </c>
      <c r="AU16" s="93">
        <f>IF('Net Plant'!L16&gt;0,'Gross Plant'!O16*$AJ16/12,0)</f>
        <v>869.01503700000012</v>
      </c>
      <c r="AV16" s="93">
        <f>IF('Net Plant'!M16&gt;0,'Gross Plant'!P16*$AJ16/12,0)</f>
        <v>869.01503700000012</v>
      </c>
      <c r="AW16" s="93">
        <f>IF('Net Plant'!N16&gt;0,'Gross Plant'!Q16*$AJ16/12,0)</f>
        <v>869.01503700000012</v>
      </c>
      <c r="AX16" s="93">
        <f>IF('Net Plant'!O16&gt;0,'Gross Plant'!R16*$AJ16/12,0)</f>
        <v>869.01503700000012</v>
      </c>
      <c r="AY16" s="93">
        <f>IF('Net Plant'!P16&gt;0,'Gross Plant'!S16*$AJ16/12,0)</f>
        <v>869.01503700000012</v>
      </c>
      <c r="AZ16" s="93">
        <f>IF('Net Plant'!Q16&gt;0,'Gross Plant'!T16*$AJ16/12,0)</f>
        <v>869.01503700000012</v>
      </c>
      <c r="BA16" s="93">
        <f>IF('Net Plant'!R16&gt;0,'Gross Plant'!U16*$AJ16/12,0)</f>
        <v>869.01503700000012</v>
      </c>
      <c r="BB16" s="93">
        <f>IF('Net Plant'!S16&gt;0,'Gross Plant'!V16*$AJ16/12,0)</f>
        <v>869.01503700000012</v>
      </c>
      <c r="BC16" s="93">
        <f>IF('Net Plant'!T16&gt;0,'Gross Plant'!W16*$AJ16/12,0)</f>
        <v>869.01503700000012</v>
      </c>
      <c r="BD16" s="93">
        <f>IF('Net Plant'!U16&gt;0,'Gross Plant'!X16*$AJ16/12,0)</f>
        <v>869.01503700000012</v>
      </c>
      <c r="BE16" s="93">
        <f>IF('Net Plant'!V16&gt;0,'Gross Plant'!Y16*$AJ16/12,0)</f>
        <v>869.01503700000012</v>
      </c>
      <c r="BF16" s="93">
        <f>IF('Net Plant'!W16&gt;0,'Gross Plant'!Z16*$AJ16/12,0)</f>
        <v>869.01503700000012</v>
      </c>
      <c r="BG16" s="93">
        <f>IF('Net Plant'!X16&gt;0,'Gross Plant'!AA16*$AJ16/12,0)</f>
        <v>869.01503700000012</v>
      </c>
      <c r="BH16" s="93">
        <f>IF('Net Plant'!Y16&gt;0,'Gross Plant'!AB16*$AJ16/12,0)</f>
        <v>869.01503700000012</v>
      </c>
      <c r="BI16" s="93">
        <f>IF('Net Plant'!Z16&gt;0,'Gross Plant'!AC16*$AJ16/12,0)</f>
        <v>869.01503700000012</v>
      </c>
      <c r="BJ16" s="93">
        <f>IF('Net Plant'!AA16&gt;0,'Gross Plant'!AD16*$AJ16/12,0)</f>
        <v>869.01503700000012</v>
      </c>
      <c r="BK16" s="93">
        <f>IF('Net Plant'!AB16&gt;0,'Gross Plant'!AE16*$AJ16/12,0)</f>
        <v>869.01503700000012</v>
      </c>
      <c r="BL16" s="93">
        <f>IF('Net Plant'!AC16&gt;0,'Gross Plant'!AF16*$AJ16/12,0)</f>
        <v>869.01503700000012</v>
      </c>
      <c r="BM16" s="110">
        <f t="shared" si="39"/>
        <v>10428.180444000001</v>
      </c>
      <c r="BN16" s="41"/>
      <c r="BO16" s="92">
        <f>'[20]Reserve Retirements'!Q14</f>
        <v>0</v>
      </c>
      <c r="BP16" s="92">
        <f>'[20]Reserve Retirements'!R14</f>
        <v>0</v>
      </c>
      <c r="BQ16" s="92">
        <f>'[20]Reserve Retirements'!S14</f>
        <v>0</v>
      </c>
      <c r="BR16" s="92">
        <f>'[20]Reserve Retirements'!T14</f>
        <v>0</v>
      </c>
      <c r="BS16" s="92">
        <f>'[20]Reserve Retirements'!U14</f>
        <v>0</v>
      </c>
      <c r="BT16" s="92">
        <f>'[20]Reserve Retirements'!V14</f>
        <v>0</v>
      </c>
      <c r="BU16" s="93">
        <f>'Gross Plant'!BQ16</f>
        <v>0</v>
      </c>
      <c r="BV16" s="93">
        <f>'Gross Plant'!BR16</f>
        <v>0</v>
      </c>
      <c r="BW16" s="93">
        <f>'Gross Plant'!BS16</f>
        <v>0</v>
      </c>
      <c r="BX16" s="93">
        <f>'Gross Plant'!BT16</f>
        <v>0</v>
      </c>
      <c r="BY16" s="93">
        <f>'Gross Plant'!BU16</f>
        <v>0</v>
      </c>
      <c r="BZ16" s="93">
        <f>'Gross Plant'!BV16</f>
        <v>0</v>
      </c>
      <c r="CA16" s="93">
        <f>'Gross Plant'!BW16</f>
        <v>0</v>
      </c>
      <c r="CB16" s="93">
        <f>'Gross Plant'!BX16</f>
        <v>0</v>
      </c>
      <c r="CC16" s="93">
        <f>'Gross Plant'!BY16</f>
        <v>0</v>
      </c>
      <c r="CD16" s="93">
        <f>'Gross Plant'!BZ16</f>
        <v>0</v>
      </c>
      <c r="CE16" s="93">
        <f>'Gross Plant'!CA16</f>
        <v>0</v>
      </c>
      <c r="CF16" s="93">
        <f>'Gross Plant'!CB16</f>
        <v>0</v>
      </c>
      <c r="CG16" s="93">
        <f>'Gross Plant'!CC16</f>
        <v>0</v>
      </c>
      <c r="CH16" s="93">
        <f>'Gross Plant'!CD16</f>
        <v>0</v>
      </c>
      <c r="CI16" s="93">
        <f>'Gross Plant'!CE16</f>
        <v>0</v>
      </c>
      <c r="CJ16" s="93">
        <f>'Gross Plant'!CF16</f>
        <v>0</v>
      </c>
      <c r="CK16" s="93">
        <f>'Gross Plant'!CG16</f>
        <v>0</v>
      </c>
      <c r="CL16" s="93">
        <f>'Gross Plant'!CH16</f>
        <v>0</v>
      </c>
      <c r="CM16" s="93">
        <f>'Gross Plant'!CI16</f>
        <v>0</v>
      </c>
      <c r="CN16" s="93">
        <f>'Gross Plant'!CJ16</f>
        <v>0</v>
      </c>
      <c r="CO16" s="93">
        <f>'Gross Plant'!CK16</f>
        <v>0</v>
      </c>
      <c r="CP16" s="41"/>
      <c r="CQ16" s="92">
        <f>'[20]Reserve Transfers'!Q14</f>
        <v>0</v>
      </c>
      <c r="CR16" s="92">
        <f>'[20]Reserve Transfers'!R14</f>
        <v>0</v>
      </c>
      <c r="CS16" s="92">
        <f>'[20]Reserve Transfers'!S14</f>
        <v>0</v>
      </c>
      <c r="CT16" s="92">
        <f>'[20]Reserve Transfers'!T14</f>
        <v>0</v>
      </c>
      <c r="CU16" s="92">
        <f>'[20]Reserve Transfers'!U14</f>
        <v>0</v>
      </c>
      <c r="CV16" s="92">
        <f>'[20]Reserve Transfers'!V14</f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/>
      <c r="DS16" s="92">
        <f>[20]COR!Q14</f>
        <v>0</v>
      </c>
      <c r="DT16" s="92">
        <f>[20]COR!R14</f>
        <v>0</v>
      </c>
      <c r="DU16" s="92">
        <f>[20]COR!S14</f>
        <v>0</v>
      </c>
      <c r="DV16" s="92">
        <f>[20]COR!T14</f>
        <v>0</v>
      </c>
      <c r="DW16" s="92">
        <f>[20]COR!U14</f>
        <v>0</v>
      </c>
      <c r="DX16" s="92">
        <f>[20]COR!V14</f>
        <v>0</v>
      </c>
      <c r="DY16" s="93">
        <f>IFERROR(SUM($DS16:$DX16)/SUM('Gross Plant'!$BK16:$BP16),0)*'Gross Plant'!BQ16*Reserve!$DY$1</f>
        <v>0</v>
      </c>
      <c r="DZ16" s="93">
        <f>IFERROR(SUM($DS16:$DX16)/SUM('Gross Plant'!$BK16:$BP16),0)*'Gross Plant'!BR16*Reserve!$DY$1</f>
        <v>0</v>
      </c>
      <c r="EA16" s="93">
        <f>IFERROR(SUM($DS16:$DX16)/SUM('Gross Plant'!$BK16:$BP16),0)*'Gross Plant'!BS16*Reserve!$DY$1</f>
        <v>0</v>
      </c>
      <c r="EB16" s="93">
        <f>IFERROR(SUM($DS16:$DX16)/SUM('Gross Plant'!$BK16:$BP16),0)*'Gross Plant'!BT16*Reserve!$DY$1</f>
        <v>0</v>
      </c>
      <c r="EC16" s="93">
        <f>IFERROR(SUM($DS16:$DX16)/SUM('Gross Plant'!$BK16:$BP16),0)*'Gross Plant'!BU16*Reserve!$DY$1</f>
        <v>0</v>
      </c>
      <c r="ED16" s="93">
        <f>IFERROR(SUM($DS16:$DX16)/SUM('Gross Plant'!$BK16:$BP16),0)*'Gross Plant'!BV16*Reserve!$DY$1</f>
        <v>0</v>
      </c>
      <c r="EE16" s="93">
        <f>IFERROR(SUM($DS16:$DX16)/SUM('Gross Plant'!$BK16:$BP16),0)*'Gross Plant'!BW16*Reserve!$DY$1</f>
        <v>0</v>
      </c>
      <c r="EF16" s="93">
        <f>IFERROR(SUM($DS16:$DX16)/SUM('Gross Plant'!$BK16:$BP16),0)*'Gross Plant'!BX16*Reserve!$DY$1</f>
        <v>0</v>
      </c>
      <c r="EG16" s="93">
        <f>IFERROR(SUM($DS16:$DX16)/SUM('Gross Plant'!$BK16:$BP16),0)*'Gross Plant'!BY16*Reserve!$DY$1</f>
        <v>0</v>
      </c>
      <c r="EH16" s="93">
        <f>IFERROR(SUM($DS16:$DX16)/SUM('Gross Plant'!$BK16:$BP16),0)*'Gross Plant'!BZ16*Reserve!$DY$1</f>
        <v>0</v>
      </c>
      <c r="EI16" s="93">
        <f>IFERROR(SUM($DS16:$DX16)/SUM('Gross Plant'!$BK16:$BP16),0)*'Gross Plant'!CA16*Reserve!$DY$1</f>
        <v>0</v>
      </c>
      <c r="EJ16" s="93">
        <f>IFERROR(SUM($DS16:$DX16)/SUM('Gross Plant'!$BK16:$BP16),0)*'Gross Plant'!CB16*Reserve!$DY$1</f>
        <v>0</v>
      </c>
      <c r="EK16" s="93">
        <f>IFERROR(SUM($DS16:$DX16)/SUM('Gross Plant'!$BK16:$BP16),0)*'Gross Plant'!CC16*Reserve!$DY$1</f>
        <v>0</v>
      </c>
      <c r="EL16" s="93">
        <f>IFERROR(SUM($DS16:$DX16)/SUM('Gross Plant'!$BK16:$BP16),0)*'Gross Plant'!CD16*Reserve!$DY$1</f>
        <v>0</v>
      </c>
      <c r="EM16" s="93">
        <f>IFERROR(SUM($DS16:$DX16)/SUM('Gross Plant'!$BK16:$BP16),0)*'Gross Plant'!CE16*Reserve!$DY$1</f>
        <v>0</v>
      </c>
      <c r="EN16" s="93">
        <f>IFERROR(SUM($DS16:$DX16)/SUM('Gross Plant'!$BK16:$BP16),0)*'Gross Plant'!CF16*Reserve!$DY$1</f>
        <v>0</v>
      </c>
      <c r="EO16" s="93">
        <f>IFERROR(SUM($DS16:$DX16)/SUM('Gross Plant'!$BK16:$BP16),0)*'Gross Plant'!CG16*Reserve!$DY$1</f>
        <v>0</v>
      </c>
      <c r="EP16" s="93">
        <f>IFERROR(SUM($DS16:$DX16)/SUM('Gross Plant'!$BK16:$BP16),0)*'Gross Plant'!CH16*Reserve!$DY$1</f>
        <v>0</v>
      </c>
      <c r="EQ16" s="93">
        <f>IFERROR(SUM($DS16:$DX16)/SUM('Gross Plant'!$BK16:$BP16),0)*'Gross Plant'!CI16*Reserve!$DY$1</f>
        <v>0</v>
      </c>
      <c r="ER16" s="93">
        <f>IFERROR(SUM($DS16:$DX16)/SUM('Gross Plant'!$BK16:$BP16),0)*'Gross Plant'!CJ16*Reserve!$DY$1</f>
        <v>0</v>
      </c>
      <c r="ES16" s="93">
        <f>IFERROR(SUM($DS16:$DX16)/SUM('Gross Plant'!$BK16:$BP16),0)*'Gross Plant'!CK16*Reserve!$DY$1</f>
        <v>0</v>
      </c>
    </row>
    <row r="17" spans="1:149">
      <c r="A17" s="167">
        <v>39200</v>
      </c>
      <c r="B17" s="169" t="s">
        <v>15</v>
      </c>
      <c r="C17" s="51">
        <f t="shared" si="36"/>
        <v>56099.069647059907</v>
      </c>
      <c r="D17" s="51">
        <f t="shared" si="37"/>
        <v>93313.295705042852</v>
      </c>
      <c r="E17" s="92">
        <f>'[20]Reserve End Balances'!P15</f>
        <v>32865.54</v>
      </c>
      <c r="F17" s="51">
        <f t="shared" si="5"/>
        <v>37333.21</v>
      </c>
      <c r="G17" s="51">
        <f t="shared" si="6"/>
        <v>41800.879999999997</v>
      </c>
      <c r="H17" s="51">
        <f t="shared" si="7"/>
        <v>46299.799999999996</v>
      </c>
      <c r="I17" s="51">
        <f t="shared" si="8"/>
        <v>50798.719999999994</v>
      </c>
      <c r="J17" s="51">
        <f t="shared" si="9"/>
        <v>55297.639999999992</v>
      </c>
      <c r="K17" s="51">
        <f t="shared" si="10"/>
        <v>59796.55999999999</v>
      </c>
      <c r="L17" s="51">
        <f t="shared" si="11"/>
        <v>61993.531986429509</v>
      </c>
      <c r="M17" s="51">
        <f t="shared" si="12"/>
        <v>64196.032348840228</v>
      </c>
      <c r="N17" s="51">
        <f t="shared" si="13"/>
        <v>66403.556601569304</v>
      </c>
      <c r="O17" s="51">
        <f t="shared" si="14"/>
        <v>68615.778421132491</v>
      </c>
      <c r="P17" s="51">
        <f t="shared" si="15"/>
        <v>70832.582080160282</v>
      </c>
      <c r="Q17" s="51">
        <f t="shared" si="16"/>
        <v>73054.073973647042</v>
      </c>
      <c r="R17" s="51">
        <f t="shared" si="17"/>
        <v>75285.764936344291</v>
      </c>
      <c r="S17" s="51">
        <f t="shared" si="18"/>
        <v>77519.058948010832</v>
      </c>
      <c r="T17" s="51">
        <f t="shared" si="19"/>
        <v>79765.56394062881</v>
      </c>
      <c r="U17" s="51">
        <f t="shared" si="20"/>
        <v>82012.227796267674</v>
      </c>
      <c r="V17" s="51">
        <f t="shared" si="21"/>
        <v>84258.958814329628</v>
      </c>
      <c r="W17" s="51">
        <f t="shared" si="22"/>
        <v>86505.708397816386</v>
      </c>
      <c r="X17" s="51">
        <f t="shared" si="23"/>
        <v>88757.83830423266</v>
      </c>
      <c r="Y17" s="51">
        <f t="shared" si="24"/>
        <v>91015.496586630135</v>
      </c>
      <c r="Z17" s="51">
        <f t="shared" si="25"/>
        <v>93278.178759345974</v>
      </c>
      <c r="AA17" s="51">
        <f t="shared" si="26"/>
        <v>95545.558498895916</v>
      </c>
      <c r="AB17" s="51">
        <f t="shared" si="27"/>
        <v>97817.520077910463</v>
      </c>
      <c r="AC17" s="51">
        <f t="shared" si="28"/>
        <v>100094.16989138398</v>
      </c>
      <c r="AD17" s="51">
        <f t="shared" si="29"/>
        <v>102381.01877406798</v>
      </c>
      <c r="AE17" s="51">
        <f t="shared" si="30"/>
        <v>104669.47070572129</v>
      </c>
      <c r="AF17" s="51">
        <f t="shared" si="31"/>
        <v>106971.13361832604</v>
      </c>
      <c r="AG17" s="110">
        <f t="shared" si="38"/>
        <v>93313</v>
      </c>
      <c r="AH17" s="145" t="b">
        <f t="shared" si="34"/>
        <v>1</v>
      </c>
      <c r="AI17" s="109" t="str">
        <f>[23]SSU!E10</f>
        <v>39200</v>
      </c>
      <c r="AJ17" s="109">
        <f>[23]SSU!F10</f>
        <v>8.3400000000000002E-2</v>
      </c>
      <c r="AK17" s="109">
        <f>[23]SSU!G10</f>
        <v>6.2899999999999998E-2</v>
      </c>
      <c r="AL17" s="92">
        <f>'[20]Depreciation Provision'!Q15</f>
        <v>4467.67</v>
      </c>
      <c r="AM17" s="92">
        <f>'[20]Depreciation Provision'!R15</f>
        <v>4467.67</v>
      </c>
      <c r="AN17" s="92">
        <f>'[20]Depreciation Provision'!S15</f>
        <v>4498.92</v>
      </c>
      <c r="AO17" s="92">
        <f>'[20]Depreciation Provision'!T15</f>
        <v>4498.92</v>
      </c>
      <c r="AP17" s="92">
        <f>'[20]Depreciation Provision'!U15</f>
        <v>4498.92</v>
      </c>
      <c r="AQ17" s="92">
        <f>'[20]Depreciation Provision'!V15</f>
        <v>4498.92</v>
      </c>
      <c r="AR17" s="93">
        <f>IF('Net Plant'!I17&gt;0,'Gross Plant'!L17*$AJ17/12,0)</f>
        <v>2196.9719864295212</v>
      </c>
      <c r="AS17" s="93">
        <f>IF('Net Plant'!J17&gt;0,'Gross Plant'!M17*$AJ17/12,0)</f>
        <v>2202.5003624107162</v>
      </c>
      <c r="AT17" s="93">
        <f>IF('Net Plant'!K17&gt;0,'Gross Plant'!N17*$AJ17/12,0)</f>
        <v>2207.5242527290793</v>
      </c>
      <c r="AU17" s="93">
        <f>IF('Net Plant'!L17&gt;0,'Gross Plant'!O17*$AJ17/12,0)</f>
        <v>2212.2218195631817</v>
      </c>
      <c r="AV17" s="93">
        <f>IF('Net Plant'!M17&gt;0,'Gross Plant'!P17*$AJ17/12,0)</f>
        <v>2216.8036590277875</v>
      </c>
      <c r="AW17" s="93">
        <f>IF('Net Plant'!N17&gt;0,'Gross Plant'!Q17*$AJ17/12,0)</f>
        <v>2221.4918934867578</v>
      </c>
      <c r="AX17" s="93">
        <f>IF('Net Plant'!O17&gt;0,'Gross Plant'!R17*$AJ17/12,0)</f>
        <v>2231.6909626972497</v>
      </c>
      <c r="AY17" s="93">
        <f>IF('Net Plant'!P17&gt;0,'Gross Plant'!S17*$AJ17/12,0)</f>
        <v>2233.2940116665472</v>
      </c>
      <c r="AZ17" s="93">
        <f>IF('Net Plant'!Q17&gt;0,'Gross Plant'!T17*$AJ17/12,0)</f>
        <v>2246.504992617985</v>
      </c>
      <c r="BA17" s="93">
        <f>IF('Net Plant'!R17&gt;0,'Gross Plant'!U17*$AJ17/12,0)</f>
        <v>2246.6638556388602</v>
      </c>
      <c r="BB17" s="93">
        <f>IF('Net Plant'!S17&gt;0,'Gross Plant'!V17*$AJ17/12,0)</f>
        <v>2246.7310180619511</v>
      </c>
      <c r="BC17" s="93">
        <f>IF('Net Plant'!T17&gt;0,'Gross Plant'!W17*$AJ17/12,0)</f>
        <v>2246.7495834867573</v>
      </c>
      <c r="BD17" s="93">
        <f>IF('Net Plant'!U17&gt;0,'Gross Plant'!X17*$AJ17/12,0)</f>
        <v>2252.1299064162786</v>
      </c>
      <c r="BE17" s="93">
        <f>IF('Net Plant'!V17&gt;0,'Gross Plant'!Y17*$AJ17/12,0)</f>
        <v>2257.6582823974732</v>
      </c>
      <c r="BF17" s="93">
        <f>IF('Net Plant'!W17&gt;0,'Gross Plant'!Z17*$AJ17/12,0)</f>
        <v>2262.6821727158363</v>
      </c>
      <c r="BG17" s="93">
        <f>IF('Net Plant'!X17&gt;0,'Gross Plant'!AA17*$AJ17/12,0)</f>
        <v>2267.3797395499391</v>
      </c>
      <c r="BH17" s="93">
        <f>IF('Net Plant'!Y17&gt;0,'Gross Plant'!AB17*$AJ17/12,0)</f>
        <v>2271.9615790145449</v>
      </c>
      <c r="BI17" s="93">
        <f>IF('Net Plant'!Z17&gt;0,'Gross Plant'!AC17*$AJ17/12,0)</f>
        <v>2276.6498134735148</v>
      </c>
      <c r="BJ17" s="93">
        <f>IF('Net Plant'!AA17&gt;0,'Gross Plant'!AD17*$AJ17/12,0)</f>
        <v>2286.8488826840071</v>
      </c>
      <c r="BK17" s="93">
        <f>IF('Net Plant'!AB17&gt;0,'Gross Plant'!AE17*$AJ17/12,0)</f>
        <v>2288.4519316533042</v>
      </c>
      <c r="BL17" s="93">
        <f>IF('Net Plant'!AC17&gt;0,'Gross Plant'!AF17*$AJ17/12,0)</f>
        <v>2301.6629126047419</v>
      </c>
      <c r="BM17" s="110">
        <f t="shared" si="39"/>
        <v>27205.569677697207</v>
      </c>
      <c r="BN17" s="41"/>
      <c r="BO17" s="92">
        <f>'[20]Reserve Retirements'!Q15</f>
        <v>0</v>
      </c>
      <c r="BP17" s="92">
        <f>'[20]Reserve Retirements'!R15</f>
        <v>0</v>
      </c>
      <c r="BQ17" s="92">
        <f>'[20]Reserve Retirements'!S15</f>
        <v>0</v>
      </c>
      <c r="BR17" s="92">
        <f>'[20]Reserve Retirements'!T15</f>
        <v>0</v>
      </c>
      <c r="BS17" s="92">
        <f>'[20]Reserve Retirements'!U15</f>
        <v>0</v>
      </c>
      <c r="BT17" s="92">
        <f>'[20]Reserve Retirements'!V15</f>
        <v>0</v>
      </c>
      <c r="BU17" s="93">
        <f>'Gross Plant'!BQ17</f>
        <v>0</v>
      </c>
      <c r="BV17" s="93">
        <f>'Gross Plant'!BR17</f>
        <v>0</v>
      </c>
      <c r="BW17" s="93">
        <f>'Gross Plant'!BS17</f>
        <v>0</v>
      </c>
      <c r="BX17" s="93">
        <f>'Gross Plant'!BT17</f>
        <v>0</v>
      </c>
      <c r="BY17" s="93">
        <f>'Gross Plant'!BU17</f>
        <v>0</v>
      </c>
      <c r="BZ17" s="93">
        <f>'Gross Plant'!BV17</f>
        <v>0</v>
      </c>
      <c r="CA17" s="93">
        <f>'Gross Plant'!BW17</f>
        <v>0</v>
      </c>
      <c r="CB17" s="93">
        <f>'Gross Plant'!BX17</f>
        <v>0</v>
      </c>
      <c r="CC17" s="93">
        <f>'Gross Plant'!BY17</f>
        <v>0</v>
      </c>
      <c r="CD17" s="93">
        <f>'Gross Plant'!BZ17</f>
        <v>0</v>
      </c>
      <c r="CE17" s="93">
        <f>'Gross Plant'!CA17</f>
        <v>0</v>
      </c>
      <c r="CF17" s="93">
        <f>'Gross Plant'!CB17</f>
        <v>0</v>
      </c>
      <c r="CG17" s="93">
        <f>'Gross Plant'!CC17</f>
        <v>0</v>
      </c>
      <c r="CH17" s="93">
        <f>'Gross Plant'!CD17</f>
        <v>0</v>
      </c>
      <c r="CI17" s="93">
        <f>'Gross Plant'!CE17</f>
        <v>0</v>
      </c>
      <c r="CJ17" s="93">
        <f>'Gross Plant'!CF17</f>
        <v>0</v>
      </c>
      <c r="CK17" s="93">
        <f>'Gross Plant'!CG17</f>
        <v>0</v>
      </c>
      <c r="CL17" s="93">
        <f>'Gross Plant'!CH17</f>
        <v>0</v>
      </c>
      <c r="CM17" s="93">
        <f>'Gross Plant'!CI17</f>
        <v>0</v>
      </c>
      <c r="CN17" s="93">
        <f>'Gross Plant'!CJ17</f>
        <v>0</v>
      </c>
      <c r="CO17" s="93">
        <f>'Gross Plant'!CK17</f>
        <v>0</v>
      </c>
      <c r="CP17" s="41"/>
      <c r="CQ17" s="92">
        <f>'[20]Reserve Transfers'!Q15</f>
        <v>0</v>
      </c>
      <c r="CR17" s="92">
        <f>'[20]Reserve Transfers'!R15</f>
        <v>0</v>
      </c>
      <c r="CS17" s="92">
        <f>'[20]Reserve Transfers'!S15</f>
        <v>0</v>
      </c>
      <c r="CT17" s="92">
        <f>'[20]Reserve Transfers'!T15</f>
        <v>0</v>
      </c>
      <c r="CU17" s="92">
        <f>'[20]Reserve Transfers'!U15</f>
        <v>0</v>
      </c>
      <c r="CV17" s="92">
        <f>'[20]Reserve Transfers'!V15</f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/>
      <c r="DS17" s="92">
        <f>[20]COR!Q15</f>
        <v>0</v>
      </c>
      <c r="DT17" s="92">
        <f>[20]COR!R15</f>
        <v>0</v>
      </c>
      <c r="DU17" s="92">
        <f>[20]COR!S15</f>
        <v>0</v>
      </c>
      <c r="DV17" s="92">
        <f>[20]COR!T15</f>
        <v>0</v>
      </c>
      <c r="DW17" s="92">
        <f>[20]COR!U15</f>
        <v>0</v>
      </c>
      <c r="DX17" s="92">
        <f>[20]COR!V15</f>
        <v>0</v>
      </c>
      <c r="DY17" s="93">
        <f>IFERROR(SUM($DS17:$DX17)/SUM('Gross Plant'!$BK17:$BP17),0)*'Gross Plant'!BQ17*Reserve!$DY$1</f>
        <v>0</v>
      </c>
      <c r="DZ17" s="93">
        <f>IFERROR(SUM($DS17:$DX17)/SUM('Gross Plant'!$BK17:$BP17),0)*'Gross Plant'!BR17*Reserve!$DY$1</f>
        <v>0</v>
      </c>
      <c r="EA17" s="93">
        <f>IFERROR(SUM($DS17:$DX17)/SUM('Gross Plant'!$BK17:$BP17),0)*'Gross Plant'!BS17*Reserve!$DY$1</f>
        <v>0</v>
      </c>
      <c r="EB17" s="93">
        <f>IFERROR(SUM($DS17:$DX17)/SUM('Gross Plant'!$BK17:$BP17),0)*'Gross Plant'!BT17*Reserve!$DY$1</f>
        <v>0</v>
      </c>
      <c r="EC17" s="93">
        <f>IFERROR(SUM($DS17:$DX17)/SUM('Gross Plant'!$BK17:$BP17),0)*'Gross Plant'!BU17*Reserve!$DY$1</f>
        <v>0</v>
      </c>
      <c r="ED17" s="93">
        <f>IFERROR(SUM($DS17:$DX17)/SUM('Gross Plant'!$BK17:$BP17),0)*'Gross Plant'!BV17*Reserve!$DY$1</f>
        <v>0</v>
      </c>
      <c r="EE17" s="93">
        <f>IFERROR(SUM($DS17:$DX17)/SUM('Gross Plant'!$BK17:$BP17),0)*'Gross Plant'!BW17*Reserve!$DY$1</f>
        <v>0</v>
      </c>
      <c r="EF17" s="93">
        <f>IFERROR(SUM($DS17:$DX17)/SUM('Gross Plant'!$BK17:$BP17),0)*'Gross Plant'!BX17*Reserve!$DY$1</f>
        <v>0</v>
      </c>
      <c r="EG17" s="93">
        <f>IFERROR(SUM($DS17:$DX17)/SUM('Gross Plant'!$BK17:$BP17),0)*'Gross Plant'!BY17*Reserve!$DY$1</f>
        <v>0</v>
      </c>
      <c r="EH17" s="93">
        <f>IFERROR(SUM($DS17:$DX17)/SUM('Gross Plant'!$BK17:$BP17),0)*'Gross Plant'!BZ17*Reserve!$DY$1</f>
        <v>0</v>
      </c>
      <c r="EI17" s="93">
        <f>IFERROR(SUM($DS17:$DX17)/SUM('Gross Plant'!$BK17:$BP17),0)*'Gross Plant'!CA17*Reserve!$DY$1</f>
        <v>0</v>
      </c>
      <c r="EJ17" s="93">
        <f>IFERROR(SUM($DS17:$DX17)/SUM('Gross Plant'!$BK17:$BP17),0)*'Gross Plant'!CB17*Reserve!$DY$1</f>
        <v>0</v>
      </c>
      <c r="EK17" s="93">
        <f>IFERROR(SUM($DS17:$DX17)/SUM('Gross Plant'!$BK17:$BP17),0)*'Gross Plant'!CC17*Reserve!$DY$1</f>
        <v>0</v>
      </c>
      <c r="EL17" s="93">
        <f>IFERROR(SUM($DS17:$DX17)/SUM('Gross Plant'!$BK17:$BP17),0)*'Gross Plant'!CD17*Reserve!$DY$1</f>
        <v>0</v>
      </c>
      <c r="EM17" s="93">
        <f>IFERROR(SUM($DS17:$DX17)/SUM('Gross Plant'!$BK17:$BP17),0)*'Gross Plant'!CE17*Reserve!$DY$1</f>
        <v>0</v>
      </c>
      <c r="EN17" s="93">
        <f>IFERROR(SUM($DS17:$DX17)/SUM('Gross Plant'!$BK17:$BP17),0)*'Gross Plant'!CF17*Reserve!$DY$1</f>
        <v>0</v>
      </c>
      <c r="EO17" s="93">
        <f>IFERROR(SUM($DS17:$DX17)/SUM('Gross Plant'!$BK17:$BP17),0)*'Gross Plant'!CG17*Reserve!$DY$1</f>
        <v>0</v>
      </c>
      <c r="EP17" s="93">
        <f>IFERROR(SUM($DS17:$DX17)/SUM('Gross Plant'!$BK17:$BP17),0)*'Gross Plant'!CH17*Reserve!$DY$1</f>
        <v>0</v>
      </c>
      <c r="EQ17" s="93">
        <f>IFERROR(SUM($DS17:$DX17)/SUM('Gross Plant'!$BK17:$BP17),0)*'Gross Plant'!CI17*Reserve!$DY$1</f>
        <v>0</v>
      </c>
      <c r="ER17" s="93">
        <f>IFERROR(SUM($DS17:$DX17)/SUM('Gross Plant'!$BK17:$BP17),0)*'Gross Plant'!CJ17*Reserve!$DY$1</f>
        <v>0</v>
      </c>
      <c r="ES17" s="93">
        <f>IFERROR(SUM($DS17:$DX17)/SUM('Gross Plant'!$BK17:$BP17),0)*'Gross Plant'!CK17*Reserve!$DY$1</f>
        <v>0</v>
      </c>
    </row>
    <row r="18" spans="1:149">
      <c r="A18" s="167">
        <v>39300</v>
      </c>
      <c r="B18" s="169" t="s">
        <v>16</v>
      </c>
      <c r="C18" s="51">
        <f t="shared" si="36"/>
        <v>0</v>
      </c>
      <c r="D18" s="51">
        <f t="shared" si="37"/>
        <v>0</v>
      </c>
      <c r="E18" s="116">
        <f>0</f>
        <v>0</v>
      </c>
      <c r="F18" s="51">
        <f t="shared" si="5"/>
        <v>0</v>
      </c>
      <c r="G18" s="51">
        <f t="shared" si="6"/>
        <v>0</v>
      </c>
      <c r="H18" s="51">
        <f t="shared" si="7"/>
        <v>0</v>
      </c>
      <c r="I18" s="51">
        <f t="shared" si="8"/>
        <v>0</v>
      </c>
      <c r="J18" s="51">
        <f t="shared" si="9"/>
        <v>0</v>
      </c>
      <c r="K18" s="51">
        <f t="shared" si="10"/>
        <v>0</v>
      </c>
      <c r="L18" s="51">
        <f t="shared" si="11"/>
        <v>0</v>
      </c>
      <c r="M18" s="51">
        <f t="shared" si="12"/>
        <v>0</v>
      </c>
      <c r="N18" s="51">
        <f t="shared" si="13"/>
        <v>0</v>
      </c>
      <c r="O18" s="51">
        <f t="shared" si="14"/>
        <v>0</v>
      </c>
      <c r="P18" s="51">
        <f t="shared" si="15"/>
        <v>0</v>
      </c>
      <c r="Q18" s="51">
        <f t="shared" si="16"/>
        <v>0</v>
      </c>
      <c r="R18" s="51">
        <f t="shared" si="17"/>
        <v>0</v>
      </c>
      <c r="S18" s="51">
        <f t="shared" si="18"/>
        <v>0</v>
      </c>
      <c r="T18" s="51">
        <f t="shared" si="19"/>
        <v>0</v>
      </c>
      <c r="U18" s="51">
        <f t="shared" si="20"/>
        <v>0</v>
      </c>
      <c r="V18" s="51">
        <f t="shared" si="21"/>
        <v>0</v>
      </c>
      <c r="W18" s="51">
        <f t="shared" si="22"/>
        <v>0</v>
      </c>
      <c r="X18" s="51">
        <f t="shared" si="23"/>
        <v>0</v>
      </c>
      <c r="Y18" s="51">
        <f t="shared" si="24"/>
        <v>0</v>
      </c>
      <c r="Z18" s="51">
        <f t="shared" si="25"/>
        <v>0</v>
      </c>
      <c r="AA18" s="51">
        <f t="shared" si="26"/>
        <v>0</v>
      </c>
      <c r="AB18" s="51">
        <f t="shared" si="27"/>
        <v>0</v>
      </c>
      <c r="AC18" s="51">
        <f t="shared" si="28"/>
        <v>0</v>
      </c>
      <c r="AD18" s="51">
        <f t="shared" si="29"/>
        <v>0</v>
      </c>
      <c r="AE18" s="51">
        <f t="shared" si="30"/>
        <v>0</v>
      </c>
      <c r="AF18" s="51">
        <f t="shared" si="31"/>
        <v>0</v>
      </c>
      <c r="AG18" s="110">
        <f t="shared" si="38"/>
        <v>0</v>
      </c>
      <c r="AH18" s="145" t="b">
        <f t="shared" si="34"/>
        <v>1</v>
      </c>
      <c r="AI18" s="109" t="str">
        <f>[23]SSU!E11</f>
        <v>39300</v>
      </c>
      <c r="AJ18" s="109">
        <f>[23]SSU!F11</f>
        <v>0.1032</v>
      </c>
      <c r="AK18" s="109">
        <f>[23]SSU!G11</f>
        <v>0.1032</v>
      </c>
      <c r="AL18" s="116">
        <f>0</f>
        <v>0</v>
      </c>
      <c r="AM18" s="116">
        <f>0</f>
        <v>0</v>
      </c>
      <c r="AN18" s="116">
        <f>0</f>
        <v>0</v>
      </c>
      <c r="AO18" s="116">
        <f>0</f>
        <v>0</v>
      </c>
      <c r="AP18" s="116">
        <f>0</f>
        <v>0</v>
      </c>
      <c r="AQ18" s="116">
        <f>0</f>
        <v>0</v>
      </c>
      <c r="AR18" s="93">
        <f>IF('Net Plant'!I18&gt;0,'Gross Plant'!L18*$AJ18/12,0)</f>
        <v>0</v>
      </c>
      <c r="AS18" s="93">
        <f>IF('Net Plant'!J18&gt;0,'Gross Plant'!M18*$AJ18/12,0)</f>
        <v>0</v>
      </c>
      <c r="AT18" s="93">
        <f>IF('Net Plant'!K18&gt;0,'Gross Plant'!N18*$AJ18/12,0)</f>
        <v>0</v>
      </c>
      <c r="AU18" s="93">
        <f>IF('Net Plant'!L18&gt;0,'Gross Plant'!O18*$AJ18/12,0)</f>
        <v>0</v>
      </c>
      <c r="AV18" s="93">
        <f>IF('Net Plant'!M18&gt;0,'Gross Plant'!P18*$AJ18/12,0)</f>
        <v>0</v>
      </c>
      <c r="AW18" s="93">
        <f>IF('Net Plant'!N18&gt;0,'Gross Plant'!Q18*$AJ18/12,0)</f>
        <v>0</v>
      </c>
      <c r="AX18" s="93">
        <f>IF('Net Plant'!O18&gt;0,'Gross Plant'!R18*$AJ18/12,0)</f>
        <v>0</v>
      </c>
      <c r="AY18" s="93">
        <f>IF('Net Plant'!P18&gt;0,'Gross Plant'!S18*$AJ18/12,0)</f>
        <v>0</v>
      </c>
      <c r="AZ18" s="93">
        <f>IF('Net Plant'!Q18&gt;0,'Gross Plant'!T18*$AJ18/12,0)</f>
        <v>0</v>
      </c>
      <c r="BA18" s="93">
        <f>IF('Net Plant'!R18&gt;0,'Gross Plant'!U18*$AJ18/12,0)</f>
        <v>0</v>
      </c>
      <c r="BB18" s="93">
        <f>IF('Net Plant'!S18&gt;0,'Gross Plant'!V18*$AJ18/12,0)</f>
        <v>0</v>
      </c>
      <c r="BC18" s="93">
        <f>IF('Net Plant'!T18&gt;0,'Gross Plant'!W18*$AJ18/12,0)</f>
        <v>0</v>
      </c>
      <c r="BD18" s="93">
        <f>IF('Net Plant'!U18&gt;0,'Gross Plant'!X18*$AJ18/12,0)</f>
        <v>0</v>
      </c>
      <c r="BE18" s="93">
        <f>IF('Net Plant'!V18&gt;0,'Gross Plant'!Y18*$AJ18/12,0)</f>
        <v>0</v>
      </c>
      <c r="BF18" s="93">
        <f>IF('Net Plant'!W18&gt;0,'Gross Plant'!Z18*$AJ18/12,0)</f>
        <v>0</v>
      </c>
      <c r="BG18" s="93">
        <f>IF('Net Plant'!X18&gt;0,'Gross Plant'!AA18*$AJ18/12,0)</f>
        <v>0</v>
      </c>
      <c r="BH18" s="93">
        <f>IF('Net Plant'!Y18&gt;0,'Gross Plant'!AB18*$AJ18/12,0)</f>
        <v>0</v>
      </c>
      <c r="BI18" s="93">
        <f>IF('Net Plant'!Z18&gt;0,'Gross Plant'!AC18*$AJ18/12,0)</f>
        <v>0</v>
      </c>
      <c r="BJ18" s="93">
        <f>IF('Net Plant'!AA18&gt;0,'Gross Plant'!AD18*$AJ18/12,0)</f>
        <v>0</v>
      </c>
      <c r="BK18" s="93">
        <f>IF('Net Plant'!AB18&gt;0,'Gross Plant'!AE18*$AJ18/12,0)</f>
        <v>0</v>
      </c>
      <c r="BL18" s="93">
        <f>IF('Net Plant'!AC18&gt;0,'Gross Plant'!AF18*$AJ18/12,0)</f>
        <v>0</v>
      </c>
      <c r="BM18" s="110">
        <f t="shared" si="39"/>
        <v>0</v>
      </c>
      <c r="BN18" s="41"/>
      <c r="BO18" s="116">
        <f>0</f>
        <v>0</v>
      </c>
      <c r="BP18" s="116">
        <f>0</f>
        <v>0</v>
      </c>
      <c r="BQ18" s="116">
        <f>0</f>
        <v>0</v>
      </c>
      <c r="BR18" s="116">
        <f>0</f>
        <v>0</v>
      </c>
      <c r="BS18" s="116">
        <f>0</f>
        <v>0</v>
      </c>
      <c r="BT18" s="116">
        <f>0</f>
        <v>0</v>
      </c>
      <c r="BU18" s="93">
        <f>'Gross Plant'!BQ18</f>
        <v>0</v>
      </c>
      <c r="BV18" s="93">
        <f>'Gross Plant'!BR18</f>
        <v>0</v>
      </c>
      <c r="BW18" s="93">
        <f>'Gross Plant'!BS18</f>
        <v>0</v>
      </c>
      <c r="BX18" s="93">
        <f>'Gross Plant'!BT18</f>
        <v>0</v>
      </c>
      <c r="BY18" s="93">
        <f>'Gross Plant'!BU18</f>
        <v>0</v>
      </c>
      <c r="BZ18" s="93">
        <f>'Gross Plant'!BV18</f>
        <v>0</v>
      </c>
      <c r="CA18" s="93">
        <f>'Gross Plant'!BW18</f>
        <v>0</v>
      </c>
      <c r="CB18" s="93">
        <f>'Gross Plant'!BX18</f>
        <v>0</v>
      </c>
      <c r="CC18" s="93">
        <f>'Gross Plant'!BY18</f>
        <v>0</v>
      </c>
      <c r="CD18" s="93">
        <f>'Gross Plant'!BZ18</f>
        <v>0</v>
      </c>
      <c r="CE18" s="93">
        <f>'Gross Plant'!CA18</f>
        <v>0</v>
      </c>
      <c r="CF18" s="93">
        <f>'Gross Plant'!CB18</f>
        <v>0</v>
      </c>
      <c r="CG18" s="93">
        <f>'Gross Plant'!CC18</f>
        <v>0</v>
      </c>
      <c r="CH18" s="93">
        <f>'Gross Plant'!CD18</f>
        <v>0</v>
      </c>
      <c r="CI18" s="93">
        <f>'Gross Plant'!CE18</f>
        <v>0</v>
      </c>
      <c r="CJ18" s="93">
        <f>'Gross Plant'!CF18</f>
        <v>0</v>
      </c>
      <c r="CK18" s="93">
        <f>'Gross Plant'!CG18</f>
        <v>0</v>
      </c>
      <c r="CL18" s="93">
        <f>'Gross Plant'!CH18</f>
        <v>0</v>
      </c>
      <c r="CM18" s="93">
        <f>'Gross Plant'!CI18</f>
        <v>0</v>
      </c>
      <c r="CN18" s="93">
        <f>'Gross Plant'!CJ18</f>
        <v>0</v>
      </c>
      <c r="CO18" s="93">
        <f>'Gross Plant'!CK18</f>
        <v>0</v>
      </c>
      <c r="CP18" s="41"/>
      <c r="CQ18" s="116">
        <f>0</f>
        <v>0</v>
      </c>
      <c r="CR18" s="116">
        <f>0</f>
        <v>0</v>
      </c>
      <c r="CS18" s="116">
        <f>0</f>
        <v>0</v>
      </c>
      <c r="CT18" s="116">
        <f>0</f>
        <v>0</v>
      </c>
      <c r="CU18" s="116">
        <f>0</f>
        <v>0</v>
      </c>
      <c r="CV18" s="116">
        <f>0</f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/>
      <c r="DS18" s="116">
        <f>0</f>
        <v>0</v>
      </c>
      <c r="DT18" s="116">
        <f>0</f>
        <v>0</v>
      </c>
      <c r="DU18" s="116">
        <f>0</f>
        <v>0</v>
      </c>
      <c r="DV18" s="116">
        <f>0</f>
        <v>0</v>
      </c>
      <c r="DW18" s="116">
        <f>0</f>
        <v>0</v>
      </c>
      <c r="DX18" s="116">
        <f>0</f>
        <v>0</v>
      </c>
      <c r="DY18" s="93">
        <f>IFERROR(SUM($DS18:$DX18)/SUM('Gross Plant'!$BK18:$BP18),0)*'Gross Plant'!BQ18*Reserve!$DY$1</f>
        <v>0</v>
      </c>
      <c r="DZ18" s="93">
        <f>IFERROR(SUM($DS18:$DX18)/SUM('Gross Plant'!$BK18:$BP18),0)*'Gross Plant'!BR18*Reserve!$DY$1</f>
        <v>0</v>
      </c>
      <c r="EA18" s="93">
        <f>IFERROR(SUM($DS18:$DX18)/SUM('Gross Plant'!$BK18:$BP18),0)*'Gross Plant'!BS18*Reserve!$DY$1</f>
        <v>0</v>
      </c>
      <c r="EB18" s="93">
        <f>IFERROR(SUM($DS18:$DX18)/SUM('Gross Plant'!$BK18:$BP18),0)*'Gross Plant'!BT18*Reserve!$DY$1</f>
        <v>0</v>
      </c>
      <c r="EC18" s="93">
        <f>IFERROR(SUM($DS18:$DX18)/SUM('Gross Plant'!$BK18:$BP18),0)*'Gross Plant'!BU18*Reserve!$DY$1</f>
        <v>0</v>
      </c>
      <c r="ED18" s="93">
        <f>IFERROR(SUM($DS18:$DX18)/SUM('Gross Plant'!$BK18:$BP18),0)*'Gross Plant'!BV18*Reserve!$DY$1</f>
        <v>0</v>
      </c>
      <c r="EE18" s="93">
        <f>IFERROR(SUM($DS18:$DX18)/SUM('Gross Plant'!$BK18:$BP18),0)*'Gross Plant'!BW18*Reserve!$DY$1</f>
        <v>0</v>
      </c>
      <c r="EF18" s="93">
        <f>IFERROR(SUM($DS18:$DX18)/SUM('Gross Plant'!$BK18:$BP18),0)*'Gross Plant'!BX18*Reserve!$DY$1</f>
        <v>0</v>
      </c>
      <c r="EG18" s="93">
        <f>IFERROR(SUM($DS18:$DX18)/SUM('Gross Plant'!$BK18:$BP18),0)*'Gross Plant'!BY18*Reserve!$DY$1</f>
        <v>0</v>
      </c>
      <c r="EH18" s="93">
        <f>IFERROR(SUM($DS18:$DX18)/SUM('Gross Plant'!$BK18:$BP18),0)*'Gross Plant'!BZ18*Reserve!$DY$1</f>
        <v>0</v>
      </c>
      <c r="EI18" s="93">
        <f>IFERROR(SUM($DS18:$DX18)/SUM('Gross Plant'!$BK18:$BP18),0)*'Gross Plant'!CA18*Reserve!$DY$1</f>
        <v>0</v>
      </c>
      <c r="EJ18" s="93">
        <f>IFERROR(SUM($DS18:$DX18)/SUM('Gross Plant'!$BK18:$BP18),0)*'Gross Plant'!CB18*Reserve!$DY$1</f>
        <v>0</v>
      </c>
      <c r="EK18" s="93">
        <f>IFERROR(SUM($DS18:$DX18)/SUM('Gross Plant'!$BK18:$BP18),0)*'Gross Plant'!CC18*Reserve!$DY$1</f>
        <v>0</v>
      </c>
      <c r="EL18" s="93">
        <f>IFERROR(SUM($DS18:$DX18)/SUM('Gross Plant'!$BK18:$BP18),0)*'Gross Plant'!CD18*Reserve!$DY$1</f>
        <v>0</v>
      </c>
      <c r="EM18" s="93">
        <f>IFERROR(SUM($DS18:$DX18)/SUM('Gross Plant'!$BK18:$BP18),0)*'Gross Plant'!CE18*Reserve!$DY$1</f>
        <v>0</v>
      </c>
      <c r="EN18" s="93">
        <f>IFERROR(SUM($DS18:$DX18)/SUM('Gross Plant'!$BK18:$BP18),0)*'Gross Plant'!CF18*Reserve!$DY$1</f>
        <v>0</v>
      </c>
      <c r="EO18" s="93">
        <f>IFERROR(SUM($DS18:$DX18)/SUM('Gross Plant'!$BK18:$BP18),0)*'Gross Plant'!CG18*Reserve!$DY$1</f>
        <v>0</v>
      </c>
      <c r="EP18" s="93">
        <f>IFERROR(SUM($DS18:$DX18)/SUM('Gross Plant'!$BK18:$BP18),0)*'Gross Plant'!CH18*Reserve!$DY$1</f>
        <v>0</v>
      </c>
      <c r="EQ18" s="93">
        <f>IFERROR(SUM($DS18:$DX18)/SUM('Gross Plant'!$BK18:$BP18),0)*'Gross Plant'!CI18*Reserve!$DY$1</f>
        <v>0</v>
      </c>
      <c r="ER18" s="93">
        <f>IFERROR(SUM($DS18:$DX18)/SUM('Gross Plant'!$BK18:$BP18),0)*'Gross Plant'!CJ18*Reserve!$DY$1</f>
        <v>0</v>
      </c>
      <c r="ES18" s="93">
        <f>IFERROR(SUM($DS18:$DX18)/SUM('Gross Plant'!$BK18:$BP18),0)*'Gross Plant'!CK18*Reserve!$DY$1</f>
        <v>0</v>
      </c>
    </row>
    <row r="19" spans="1:149">
      <c r="A19" s="167">
        <v>39400</v>
      </c>
      <c r="B19" s="169" t="s">
        <v>17</v>
      </c>
      <c r="C19" s="51">
        <f t="shared" si="36"/>
        <v>48820.285348192316</v>
      </c>
      <c r="D19" s="51">
        <f t="shared" si="37"/>
        <v>56756.023947500049</v>
      </c>
      <c r="E19" s="92">
        <f>'[20]Reserve End Balances'!P16</f>
        <v>45699.74</v>
      </c>
      <c r="F19" s="51">
        <f t="shared" si="5"/>
        <v>46215.96</v>
      </c>
      <c r="G19" s="51">
        <f t="shared" si="6"/>
        <v>46732.18</v>
      </c>
      <c r="H19" s="51">
        <f t="shared" si="7"/>
        <v>47248.4</v>
      </c>
      <c r="I19" s="51">
        <f t="shared" si="8"/>
        <v>47764.62</v>
      </c>
      <c r="J19" s="51">
        <f t="shared" si="9"/>
        <v>48280.840000000004</v>
      </c>
      <c r="K19" s="51">
        <f t="shared" si="10"/>
        <v>48797.060000000005</v>
      </c>
      <c r="L19" s="51">
        <f t="shared" si="11"/>
        <v>49327.657596500008</v>
      </c>
      <c r="M19" s="51">
        <f t="shared" si="12"/>
        <v>49858.255193000012</v>
      </c>
      <c r="N19" s="51">
        <f t="shared" si="13"/>
        <v>50388.852789500015</v>
      </c>
      <c r="O19" s="51">
        <f t="shared" si="14"/>
        <v>50919.450386000019</v>
      </c>
      <c r="P19" s="51">
        <f t="shared" si="15"/>
        <v>51450.047982500022</v>
      </c>
      <c r="Q19" s="51">
        <f t="shared" si="16"/>
        <v>51980.645579000025</v>
      </c>
      <c r="R19" s="51">
        <f t="shared" si="17"/>
        <v>52511.243175500029</v>
      </c>
      <c r="S19" s="51">
        <f t="shared" si="18"/>
        <v>53041.840772000032</v>
      </c>
      <c r="T19" s="51">
        <f t="shared" si="19"/>
        <v>53572.438368500036</v>
      </c>
      <c r="U19" s="51">
        <f t="shared" si="20"/>
        <v>54103.035965000039</v>
      </c>
      <c r="V19" s="51">
        <f t="shared" si="21"/>
        <v>54633.633561500043</v>
      </c>
      <c r="W19" s="51">
        <f t="shared" si="22"/>
        <v>55164.231158000046</v>
      </c>
      <c r="X19" s="51">
        <f t="shared" si="23"/>
        <v>55694.828754500049</v>
      </c>
      <c r="Y19" s="51">
        <f t="shared" si="24"/>
        <v>56225.426351000053</v>
      </c>
      <c r="Z19" s="51">
        <f t="shared" si="25"/>
        <v>56756.023947500056</v>
      </c>
      <c r="AA19" s="51">
        <f t="shared" si="26"/>
        <v>57286.62154400006</v>
      </c>
      <c r="AB19" s="51">
        <f t="shared" si="27"/>
        <v>57817.219140500063</v>
      </c>
      <c r="AC19" s="51">
        <f t="shared" si="28"/>
        <v>58347.816737000066</v>
      </c>
      <c r="AD19" s="51">
        <f t="shared" si="29"/>
        <v>58878.41433350007</v>
      </c>
      <c r="AE19" s="51">
        <f t="shared" si="30"/>
        <v>59409.011930000073</v>
      </c>
      <c r="AF19" s="51">
        <f t="shared" si="31"/>
        <v>59939.609526500077</v>
      </c>
      <c r="AG19" s="110">
        <f t="shared" si="38"/>
        <v>56756</v>
      </c>
      <c r="AH19" s="145" t="b">
        <f t="shared" si="34"/>
        <v>1</v>
      </c>
      <c r="AI19" s="109" t="str">
        <f>[23]SSU!E12</f>
        <v>39400</v>
      </c>
      <c r="AJ19" s="109">
        <f>[23]SSU!F12</f>
        <v>8.3699999999999997E-2</v>
      </c>
      <c r="AK19" s="109">
        <f>[23]SSU!G12</f>
        <v>0.13039999999999999</v>
      </c>
      <c r="AL19" s="92">
        <f>'[20]Depreciation Provision'!Q16</f>
        <v>516.21999999999991</v>
      </c>
      <c r="AM19" s="92">
        <f>'[20]Depreciation Provision'!R16</f>
        <v>516.21999999999991</v>
      </c>
      <c r="AN19" s="92">
        <f>'[20]Depreciation Provision'!S16</f>
        <v>516.21999999999991</v>
      </c>
      <c r="AO19" s="92">
        <f>'[20]Depreciation Provision'!T16</f>
        <v>516.21999999999991</v>
      </c>
      <c r="AP19" s="92">
        <f>'[20]Depreciation Provision'!U16</f>
        <v>516.21999999999991</v>
      </c>
      <c r="AQ19" s="92">
        <f>'[20]Depreciation Provision'!V16</f>
        <v>516.21999999999991</v>
      </c>
      <c r="AR19" s="93">
        <f>IF('Net Plant'!I19&gt;0,'Gross Plant'!L19*$AJ19/12,0)</f>
        <v>530.5975964999999</v>
      </c>
      <c r="AS19" s="93">
        <f>IF('Net Plant'!J19&gt;0,'Gross Plant'!M19*$AJ19/12,0)</f>
        <v>530.5975964999999</v>
      </c>
      <c r="AT19" s="93">
        <f>IF('Net Plant'!K19&gt;0,'Gross Plant'!N19*$AJ19/12,0)</f>
        <v>530.5975964999999</v>
      </c>
      <c r="AU19" s="93">
        <f>IF('Net Plant'!L19&gt;0,'Gross Plant'!O19*$AJ19/12,0)</f>
        <v>530.5975964999999</v>
      </c>
      <c r="AV19" s="93">
        <f>IF('Net Plant'!M19&gt;0,'Gross Plant'!P19*$AJ19/12,0)</f>
        <v>530.5975964999999</v>
      </c>
      <c r="AW19" s="93">
        <f>IF('Net Plant'!N19&gt;0,'Gross Plant'!Q19*$AJ19/12,0)</f>
        <v>530.5975964999999</v>
      </c>
      <c r="AX19" s="93">
        <f>IF('Net Plant'!O19&gt;0,'Gross Plant'!R19*$AJ19/12,0)</f>
        <v>530.5975964999999</v>
      </c>
      <c r="AY19" s="93">
        <f>IF('Net Plant'!P19&gt;0,'Gross Plant'!S19*$AJ19/12,0)</f>
        <v>530.5975964999999</v>
      </c>
      <c r="AZ19" s="93">
        <f>IF('Net Plant'!Q19&gt;0,'Gross Plant'!T19*$AJ19/12,0)</f>
        <v>530.5975964999999</v>
      </c>
      <c r="BA19" s="93">
        <f>IF('Net Plant'!R19&gt;0,'Gross Plant'!U19*$AJ19/12,0)</f>
        <v>530.5975964999999</v>
      </c>
      <c r="BB19" s="93">
        <f>IF('Net Plant'!S19&gt;0,'Gross Plant'!V19*$AJ19/12,0)</f>
        <v>530.5975964999999</v>
      </c>
      <c r="BC19" s="93">
        <f>IF('Net Plant'!T19&gt;0,'Gross Plant'!W19*$AJ19/12,0)</f>
        <v>530.5975964999999</v>
      </c>
      <c r="BD19" s="93">
        <f>IF('Net Plant'!U19&gt;0,'Gross Plant'!X19*$AJ19/12,0)</f>
        <v>530.5975964999999</v>
      </c>
      <c r="BE19" s="93">
        <f>IF('Net Plant'!V19&gt;0,'Gross Plant'!Y19*$AJ19/12,0)</f>
        <v>530.5975964999999</v>
      </c>
      <c r="BF19" s="93">
        <f>IF('Net Plant'!W19&gt;0,'Gross Plant'!Z19*$AJ19/12,0)</f>
        <v>530.5975964999999</v>
      </c>
      <c r="BG19" s="93">
        <f>IF('Net Plant'!X19&gt;0,'Gross Plant'!AA19*$AJ19/12,0)</f>
        <v>530.5975964999999</v>
      </c>
      <c r="BH19" s="93">
        <f>IF('Net Plant'!Y19&gt;0,'Gross Plant'!AB19*$AJ19/12,0)</f>
        <v>530.5975964999999</v>
      </c>
      <c r="BI19" s="93">
        <f>IF('Net Plant'!Z19&gt;0,'Gross Plant'!AC19*$AJ19/12,0)</f>
        <v>530.5975964999999</v>
      </c>
      <c r="BJ19" s="93">
        <f>IF('Net Plant'!AA19&gt;0,'Gross Plant'!AD19*$AJ19/12,0)</f>
        <v>530.5975964999999</v>
      </c>
      <c r="BK19" s="93">
        <f>IF('Net Plant'!AB19&gt;0,'Gross Plant'!AE19*$AJ19/12,0)</f>
        <v>530.5975964999999</v>
      </c>
      <c r="BL19" s="93">
        <f>IF('Net Plant'!AC19&gt;0,'Gross Plant'!AF19*$AJ19/12,0)</f>
        <v>530.5975964999999</v>
      </c>
      <c r="BM19" s="110">
        <f t="shared" si="39"/>
        <v>6367.1711579999983</v>
      </c>
      <c r="BN19" s="41"/>
      <c r="BO19" s="92">
        <f>'[20]Reserve Retirements'!Q16</f>
        <v>0</v>
      </c>
      <c r="BP19" s="92">
        <f>'[20]Reserve Retirements'!R16</f>
        <v>0</v>
      </c>
      <c r="BQ19" s="92">
        <f>'[20]Reserve Retirements'!S16</f>
        <v>0</v>
      </c>
      <c r="BR19" s="92">
        <f>'[20]Reserve Retirements'!T16</f>
        <v>0</v>
      </c>
      <c r="BS19" s="92">
        <f>'[20]Reserve Retirements'!U16</f>
        <v>0</v>
      </c>
      <c r="BT19" s="92">
        <f>'[20]Reserve Retirements'!V16</f>
        <v>0</v>
      </c>
      <c r="BU19" s="93">
        <f>'Gross Plant'!BQ19</f>
        <v>0</v>
      </c>
      <c r="BV19" s="93">
        <f>'Gross Plant'!BR19</f>
        <v>0</v>
      </c>
      <c r="BW19" s="93">
        <f>'Gross Plant'!BS19</f>
        <v>0</v>
      </c>
      <c r="BX19" s="93">
        <f>'Gross Plant'!BT19</f>
        <v>0</v>
      </c>
      <c r="BY19" s="93">
        <f>'Gross Plant'!BU19</f>
        <v>0</v>
      </c>
      <c r="BZ19" s="93">
        <f>'Gross Plant'!BV19</f>
        <v>0</v>
      </c>
      <c r="CA19" s="93">
        <f>'Gross Plant'!BW19</f>
        <v>0</v>
      </c>
      <c r="CB19" s="93">
        <f>'Gross Plant'!BX19</f>
        <v>0</v>
      </c>
      <c r="CC19" s="93">
        <f>'Gross Plant'!BY19</f>
        <v>0</v>
      </c>
      <c r="CD19" s="93">
        <f>'Gross Plant'!BZ19</f>
        <v>0</v>
      </c>
      <c r="CE19" s="93">
        <f>'Gross Plant'!CA19</f>
        <v>0</v>
      </c>
      <c r="CF19" s="93">
        <f>'Gross Plant'!CB19</f>
        <v>0</v>
      </c>
      <c r="CG19" s="93">
        <f>'Gross Plant'!CC19</f>
        <v>0</v>
      </c>
      <c r="CH19" s="93">
        <f>'Gross Plant'!CD19</f>
        <v>0</v>
      </c>
      <c r="CI19" s="93">
        <f>'Gross Plant'!CE19</f>
        <v>0</v>
      </c>
      <c r="CJ19" s="93">
        <f>'Gross Plant'!CF19</f>
        <v>0</v>
      </c>
      <c r="CK19" s="93">
        <f>'Gross Plant'!CG19</f>
        <v>0</v>
      </c>
      <c r="CL19" s="93">
        <f>'Gross Plant'!CH19</f>
        <v>0</v>
      </c>
      <c r="CM19" s="93">
        <f>'Gross Plant'!CI19</f>
        <v>0</v>
      </c>
      <c r="CN19" s="93">
        <f>'Gross Plant'!CJ19</f>
        <v>0</v>
      </c>
      <c r="CO19" s="93">
        <f>'Gross Plant'!CK19</f>
        <v>0</v>
      </c>
      <c r="CP19" s="41"/>
      <c r="CQ19" s="92">
        <f>'[20]Reserve Transfers'!Q16</f>
        <v>0</v>
      </c>
      <c r="CR19" s="92">
        <f>'[20]Reserve Transfers'!R16</f>
        <v>0</v>
      </c>
      <c r="CS19" s="92">
        <f>'[20]Reserve Transfers'!S16</f>
        <v>0</v>
      </c>
      <c r="CT19" s="92">
        <f>'[20]Reserve Transfers'!T16</f>
        <v>0</v>
      </c>
      <c r="CU19" s="92">
        <f>'[20]Reserve Transfers'!U16</f>
        <v>0</v>
      </c>
      <c r="CV19" s="92">
        <f>'[20]Reserve Transfers'!V16</f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/>
      <c r="DS19" s="92">
        <f>[20]COR!Q16</f>
        <v>0</v>
      </c>
      <c r="DT19" s="92">
        <f>[20]COR!R16</f>
        <v>0</v>
      </c>
      <c r="DU19" s="92">
        <f>[20]COR!S16</f>
        <v>0</v>
      </c>
      <c r="DV19" s="92">
        <f>[20]COR!T16</f>
        <v>0</v>
      </c>
      <c r="DW19" s="92">
        <f>[20]COR!U16</f>
        <v>0</v>
      </c>
      <c r="DX19" s="92">
        <f>[20]COR!V16</f>
        <v>0</v>
      </c>
      <c r="DY19" s="93">
        <f>IFERROR(SUM($DS19:$DX19)/SUM('Gross Plant'!$BK19:$BP19),0)*'Gross Plant'!BQ19*Reserve!$DY$1</f>
        <v>0</v>
      </c>
      <c r="DZ19" s="93">
        <f>IFERROR(SUM($DS19:$DX19)/SUM('Gross Plant'!$BK19:$BP19),0)*'Gross Plant'!BR19*Reserve!$DY$1</f>
        <v>0</v>
      </c>
      <c r="EA19" s="93">
        <f>IFERROR(SUM($DS19:$DX19)/SUM('Gross Plant'!$BK19:$BP19),0)*'Gross Plant'!BS19*Reserve!$DY$1</f>
        <v>0</v>
      </c>
      <c r="EB19" s="93">
        <f>IFERROR(SUM($DS19:$DX19)/SUM('Gross Plant'!$BK19:$BP19),0)*'Gross Plant'!BT19*Reserve!$DY$1</f>
        <v>0</v>
      </c>
      <c r="EC19" s="93">
        <f>IFERROR(SUM($DS19:$DX19)/SUM('Gross Plant'!$BK19:$BP19),0)*'Gross Plant'!BU19*Reserve!$DY$1</f>
        <v>0</v>
      </c>
      <c r="ED19" s="93">
        <f>IFERROR(SUM($DS19:$DX19)/SUM('Gross Plant'!$BK19:$BP19),0)*'Gross Plant'!BV19*Reserve!$DY$1</f>
        <v>0</v>
      </c>
      <c r="EE19" s="93">
        <f>IFERROR(SUM($DS19:$DX19)/SUM('Gross Plant'!$BK19:$BP19),0)*'Gross Plant'!BW19*Reserve!$DY$1</f>
        <v>0</v>
      </c>
      <c r="EF19" s="93">
        <f>IFERROR(SUM($DS19:$DX19)/SUM('Gross Plant'!$BK19:$BP19),0)*'Gross Plant'!BX19*Reserve!$DY$1</f>
        <v>0</v>
      </c>
      <c r="EG19" s="93">
        <f>IFERROR(SUM($DS19:$DX19)/SUM('Gross Plant'!$BK19:$BP19),0)*'Gross Plant'!BY19*Reserve!$DY$1</f>
        <v>0</v>
      </c>
      <c r="EH19" s="93">
        <f>IFERROR(SUM($DS19:$DX19)/SUM('Gross Plant'!$BK19:$BP19),0)*'Gross Plant'!BZ19*Reserve!$DY$1</f>
        <v>0</v>
      </c>
      <c r="EI19" s="93">
        <f>IFERROR(SUM($DS19:$DX19)/SUM('Gross Plant'!$BK19:$BP19),0)*'Gross Plant'!CA19*Reserve!$DY$1</f>
        <v>0</v>
      </c>
      <c r="EJ19" s="93">
        <f>IFERROR(SUM($DS19:$DX19)/SUM('Gross Plant'!$BK19:$BP19),0)*'Gross Plant'!CB19*Reserve!$DY$1</f>
        <v>0</v>
      </c>
      <c r="EK19" s="93">
        <f>IFERROR(SUM($DS19:$DX19)/SUM('Gross Plant'!$BK19:$BP19),0)*'Gross Plant'!CC19*Reserve!$DY$1</f>
        <v>0</v>
      </c>
      <c r="EL19" s="93">
        <f>IFERROR(SUM($DS19:$DX19)/SUM('Gross Plant'!$BK19:$BP19),0)*'Gross Plant'!CD19*Reserve!$DY$1</f>
        <v>0</v>
      </c>
      <c r="EM19" s="93">
        <f>IFERROR(SUM($DS19:$DX19)/SUM('Gross Plant'!$BK19:$BP19),0)*'Gross Plant'!CE19*Reserve!$DY$1</f>
        <v>0</v>
      </c>
      <c r="EN19" s="93">
        <f>IFERROR(SUM($DS19:$DX19)/SUM('Gross Plant'!$BK19:$BP19),0)*'Gross Plant'!CF19*Reserve!$DY$1</f>
        <v>0</v>
      </c>
      <c r="EO19" s="93">
        <f>IFERROR(SUM($DS19:$DX19)/SUM('Gross Plant'!$BK19:$BP19),0)*'Gross Plant'!CG19*Reserve!$DY$1</f>
        <v>0</v>
      </c>
      <c r="EP19" s="93">
        <f>IFERROR(SUM($DS19:$DX19)/SUM('Gross Plant'!$BK19:$BP19),0)*'Gross Plant'!CH19*Reserve!$DY$1</f>
        <v>0</v>
      </c>
      <c r="EQ19" s="93">
        <f>IFERROR(SUM($DS19:$DX19)/SUM('Gross Plant'!$BK19:$BP19),0)*'Gross Plant'!CI19*Reserve!$DY$1</f>
        <v>0</v>
      </c>
      <c r="ER19" s="93">
        <f>IFERROR(SUM($DS19:$DX19)/SUM('Gross Plant'!$BK19:$BP19),0)*'Gross Plant'!CJ19*Reserve!$DY$1</f>
        <v>0</v>
      </c>
      <c r="ES19" s="93">
        <f>IFERROR(SUM($DS19:$DX19)/SUM('Gross Plant'!$BK19:$BP19),0)*'Gross Plant'!CK19*Reserve!$DY$1</f>
        <v>0</v>
      </c>
    </row>
    <row r="20" spans="1:149">
      <c r="A20" s="170">
        <v>39420</v>
      </c>
      <c r="B20" s="171" t="s">
        <v>157</v>
      </c>
      <c r="C20" s="51">
        <f t="shared" si="36"/>
        <v>388.07</v>
      </c>
      <c r="D20" s="51">
        <f t="shared" si="37"/>
        <v>388.07</v>
      </c>
      <c r="E20" s="92">
        <f>'[20]Reserve End Balances'!P17</f>
        <v>388.07</v>
      </c>
      <c r="F20" s="51">
        <f t="shared" si="5"/>
        <v>388.07</v>
      </c>
      <c r="G20" s="51">
        <f t="shared" si="6"/>
        <v>388.07</v>
      </c>
      <c r="H20" s="51">
        <f t="shared" si="7"/>
        <v>388.07</v>
      </c>
      <c r="I20" s="51">
        <f t="shared" si="8"/>
        <v>388.07</v>
      </c>
      <c r="J20" s="51">
        <f t="shared" si="9"/>
        <v>388.07</v>
      </c>
      <c r="K20" s="51">
        <f t="shared" si="10"/>
        <v>388.07</v>
      </c>
      <c r="L20" s="51">
        <f t="shared" si="11"/>
        <v>388.07</v>
      </c>
      <c r="M20" s="51">
        <f t="shared" si="12"/>
        <v>388.07</v>
      </c>
      <c r="N20" s="51">
        <f t="shared" si="13"/>
        <v>388.07</v>
      </c>
      <c r="O20" s="51">
        <f t="shared" si="14"/>
        <v>388.07</v>
      </c>
      <c r="P20" s="51">
        <f t="shared" si="15"/>
        <v>388.07</v>
      </c>
      <c r="Q20" s="51">
        <f t="shared" si="16"/>
        <v>388.07</v>
      </c>
      <c r="R20" s="51">
        <f t="shared" si="17"/>
        <v>388.07</v>
      </c>
      <c r="S20" s="51">
        <f t="shared" si="18"/>
        <v>388.07</v>
      </c>
      <c r="T20" s="51">
        <f t="shared" si="19"/>
        <v>388.07</v>
      </c>
      <c r="U20" s="51">
        <f t="shared" si="20"/>
        <v>388.07</v>
      </c>
      <c r="V20" s="51">
        <f t="shared" si="21"/>
        <v>388.07</v>
      </c>
      <c r="W20" s="51">
        <f t="shared" si="22"/>
        <v>388.07</v>
      </c>
      <c r="X20" s="51">
        <f t="shared" si="23"/>
        <v>388.07</v>
      </c>
      <c r="Y20" s="51">
        <f t="shared" si="24"/>
        <v>388.07</v>
      </c>
      <c r="Z20" s="51">
        <f t="shared" si="25"/>
        <v>388.07</v>
      </c>
      <c r="AA20" s="51">
        <f t="shared" si="26"/>
        <v>388.07</v>
      </c>
      <c r="AB20" s="51">
        <f t="shared" si="27"/>
        <v>388.07</v>
      </c>
      <c r="AC20" s="51">
        <f t="shared" si="28"/>
        <v>388.07</v>
      </c>
      <c r="AD20" s="51">
        <f t="shared" si="29"/>
        <v>388.07</v>
      </c>
      <c r="AE20" s="51">
        <f t="shared" si="30"/>
        <v>388.07</v>
      </c>
      <c r="AF20" s="51">
        <f t="shared" si="31"/>
        <v>388.07</v>
      </c>
      <c r="AG20" s="110">
        <f t="shared" si="38"/>
        <v>388</v>
      </c>
      <c r="AH20" s="145" t="b">
        <f t="shared" si="34"/>
        <v>1</v>
      </c>
      <c r="AI20" s="109" t="str">
        <f>[23]SSU!E34</f>
        <v>39420</v>
      </c>
      <c r="AJ20" s="109">
        <f>[23]SSU!F34</f>
        <v>8.3699999999999997E-2</v>
      </c>
      <c r="AK20" s="109">
        <f>[23]SSU!G34</f>
        <v>0.13039999999999999</v>
      </c>
      <c r="AL20" s="92">
        <f>'[20]Depreciation Provision'!Q17</f>
        <v>0</v>
      </c>
      <c r="AM20" s="92">
        <f>'[20]Depreciation Provision'!R17</f>
        <v>0</v>
      </c>
      <c r="AN20" s="92">
        <f>'[20]Depreciation Provision'!S17</f>
        <v>0</v>
      </c>
      <c r="AO20" s="92">
        <f>'[20]Depreciation Provision'!T17</f>
        <v>0</v>
      </c>
      <c r="AP20" s="92">
        <f>'[20]Depreciation Provision'!U17</f>
        <v>0</v>
      </c>
      <c r="AQ20" s="92">
        <f>'[20]Depreciation Provision'!V17</f>
        <v>0</v>
      </c>
      <c r="AR20" s="93">
        <f>IF('Net Plant'!I20&gt;0,'Gross Plant'!L20*$AJ20/12,0)</f>
        <v>0</v>
      </c>
      <c r="AS20" s="93">
        <f>IF('Net Plant'!J20&gt;0,'Gross Plant'!M20*$AJ20/12,0)</f>
        <v>0</v>
      </c>
      <c r="AT20" s="93">
        <f>IF('Net Plant'!K20&gt;0,'Gross Plant'!N20*$AJ20/12,0)</f>
        <v>0</v>
      </c>
      <c r="AU20" s="93">
        <f>IF('Net Plant'!L20&gt;0,'Gross Plant'!O20*$AJ20/12,0)</f>
        <v>0</v>
      </c>
      <c r="AV20" s="93">
        <f>IF('Net Plant'!M20&gt;0,'Gross Plant'!P20*$AJ20/12,0)</f>
        <v>0</v>
      </c>
      <c r="AW20" s="93">
        <f>IF('Net Plant'!N20&gt;0,'Gross Plant'!Q20*$AJ20/12,0)</f>
        <v>0</v>
      </c>
      <c r="AX20" s="93">
        <f>IF('Net Plant'!O20&gt;0,'Gross Plant'!R20*$AJ20/12,0)</f>
        <v>0</v>
      </c>
      <c r="AY20" s="93">
        <f>IF('Net Plant'!P20&gt;0,'Gross Plant'!S20*$AJ20/12,0)</f>
        <v>0</v>
      </c>
      <c r="AZ20" s="93">
        <f>IF('Net Plant'!Q20&gt;0,'Gross Plant'!T20*$AJ20/12,0)</f>
        <v>0</v>
      </c>
      <c r="BA20" s="93">
        <f>IF('Net Plant'!R20&gt;0,'Gross Plant'!U20*$AJ20/12,0)</f>
        <v>0</v>
      </c>
      <c r="BB20" s="93">
        <f>IF('Net Plant'!S20&gt;0,'Gross Plant'!V20*$AJ20/12,0)</f>
        <v>0</v>
      </c>
      <c r="BC20" s="93">
        <f>IF('Net Plant'!T20&gt;0,'Gross Plant'!W20*$AJ20/12,0)</f>
        <v>0</v>
      </c>
      <c r="BD20" s="93">
        <f>IF('Net Plant'!U20&gt;0,'Gross Plant'!X20*$AJ20/12,0)</f>
        <v>0</v>
      </c>
      <c r="BE20" s="93">
        <f>IF('Net Plant'!V20&gt;0,'Gross Plant'!Y20*$AJ20/12,0)</f>
        <v>0</v>
      </c>
      <c r="BF20" s="93">
        <f>IF('Net Plant'!W20&gt;0,'Gross Plant'!Z20*$AJ20/12,0)</f>
        <v>0</v>
      </c>
      <c r="BG20" s="93">
        <f>IF('Net Plant'!X20&gt;0,'Gross Plant'!AA20*$AJ20/12,0)</f>
        <v>0</v>
      </c>
      <c r="BH20" s="93">
        <f>IF('Net Plant'!Y20&gt;0,'Gross Plant'!AB20*$AJ20/12,0)</f>
        <v>0</v>
      </c>
      <c r="BI20" s="93">
        <f>IF('Net Plant'!Z20&gt;0,'Gross Plant'!AC20*$AJ20/12,0)</f>
        <v>0</v>
      </c>
      <c r="BJ20" s="93">
        <f>IF('Net Plant'!AA20&gt;0,'Gross Plant'!AD20*$AJ20/12,0)</f>
        <v>0</v>
      </c>
      <c r="BK20" s="93">
        <f>IF('Net Plant'!AB20&gt;0,'Gross Plant'!AE20*$AJ20/12,0)</f>
        <v>0</v>
      </c>
      <c r="BL20" s="93">
        <f>IF('Net Plant'!AC20&gt;0,'Gross Plant'!AF20*$AJ20/12,0)</f>
        <v>0</v>
      </c>
      <c r="BM20" s="110">
        <f t="shared" si="39"/>
        <v>0</v>
      </c>
      <c r="BN20" s="41"/>
      <c r="BO20" s="92">
        <f>'[20]Reserve Retirements'!Q17</f>
        <v>0</v>
      </c>
      <c r="BP20" s="92">
        <f>'[20]Reserve Retirements'!R17</f>
        <v>0</v>
      </c>
      <c r="BQ20" s="92">
        <f>'[20]Reserve Retirements'!S17</f>
        <v>0</v>
      </c>
      <c r="BR20" s="92">
        <f>'[20]Reserve Retirements'!T17</f>
        <v>0</v>
      </c>
      <c r="BS20" s="92">
        <f>'[20]Reserve Retirements'!U17</f>
        <v>0</v>
      </c>
      <c r="BT20" s="92">
        <f>'[20]Reserve Retirements'!V17</f>
        <v>0</v>
      </c>
      <c r="BU20" s="93">
        <f>'Gross Plant'!BQ20</f>
        <v>0</v>
      </c>
      <c r="BV20" s="93">
        <f>'Gross Plant'!BR20</f>
        <v>0</v>
      </c>
      <c r="BW20" s="93">
        <f>'Gross Plant'!BS20</f>
        <v>0</v>
      </c>
      <c r="BX20" s="93">
        <f>'Gross Plant'!BT20</f>
        <v>0</v>
      </c>
      <c r="BY20" s="93">
        <f>'Gross Plant'!BU20</f>
        <v>0</v>
      </c>
      <c r="BZ20" s="93">
        <f>'Gross Plant'!BV20</f>
        <v>0</v>
      </c>
      <c r="CA20" s="93">
        <f>'Gross Plant'!BW20</f>
        <v>0</v>
      </c>
      <c r="CB20" s="93">
        <f>'Gross Plant'!BX20</f>
        <v>0</v>
      </c>
      <c r="CC20" s="93">
        <f>'Gross Plant'!BY20</f>
        <v>0</v>
      </c>
      <c r="CD20" s="93">
        <f>'Gross Plant'!BZ20</f>
        <v>0</v>
      </c>
      <c r="CE20" s="93">
        <f>'Gross Plant'!CA20</f>
        <v>0</v>
      </c>
      <c r="CF20" s="93">
        <f>'Gross Plant'!CB20</f>
        <v>0</v>
      </c>
      <c r="CG20" s="93">
        <f>'Gross Plant'!CC20</f>
        <v>0</v>
      </c>
      <c r="CH20" s="93">
        <f>'Gross Plant'!CD20</f>
        <v>0</v>
      </c>
      <c r="CI20" s="93">
        <f>'Gross Plant'!CE20</f>
        <v>0</v>
      </c>
      <c r="CJ20" s="93">
        <f>'Gross Plant'!CF20</f>
        <v>0</v>
      </c>
      <c r="CK20" s="93">
        <f>'Gross Plant'!CG20</f>
        <v>0</v>
      </c>
      <c r="CL20" s="93">
        <f>'Gross Plant'!CH20</f>
        <v>0</v>
      </c>
      <c r="CM20" s="93">
        <f>'Gross Plant'!CI20</f>
        <v>0</v>
      </c>
      <c r="CN20" s="93">
        <f>'Gross Plant'!CJ20</f>
        <v>0</v>
      </c>
      <c r="CO20" s="93">
        <f>'Gross Plant'!CK20</f>
        <v>0</v>
      </c>
      <c r="CP20" s="41"/>
      <c r="CQ20" s="92">
        <f>'[20]Reserve Transfers'!Q17</f>
        <v>0</v>
      </c>
      <c r="CR20" s="92">
        <f>'[20]Reserve Transfers'!R17</f>
        <v>0</v>
      </c>
      <c r="CS20" s="92">
        <f>'[20]Reserve Transfers'!S17</f>
        <v>0</v>
      </c>
      <c r="CT20" s="92">
        <f>'[20]Reserve Transfers'!T17</f>
        <v>0</v>
      </c>
      <c r="CU20" s="92">
        <f>'[20]Reserve Transfers'!U17</f>
        <v>0</v>
      </c>
      <c r="CV20" s="92">
        <f>'[20]Reserve Transfers'!V17</f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/>
      <c r="DS20" s="92">
        <f>[20]COR!Q17</f>
        <v>0</v>
      </c>
      <c r="DT20" s="92">
        <f>[20]COR!R17</f>
        <v>0</v>
      </c>
      <c r="DU20" s="92">
        <f>[20]COR!S17</f>
        <v>0</v>
      </c>
      <c r="DV20" s="92">
        <f>[20]COR!T17</f>
        <v>0</v>
      </c>
      <c r="DW20" s="92">
        <f>[20]COR!U17</f>
        <v>0</v>
      </c>
      <c r="DX20" s="92">
        <f>[20]COR!V17</f>
        <v>0</v>
      </c>
      <c r="DY20" s="93">
        <f>IFERROR(SUM($DS20:$DX20)/SUM('Gross Plant'!$BK20:$BP20),0)*'Gross Plant'!BQ20*Reserve!$DY$1</f>
        <v>0</v>
      </c>
      <c r="DZ20" s="93">
        <f>IFERROR(SUM($DS20:$DX20)/SUM('Gross Plant'!$BK20:$BP20),0)*'Gross Plant'!BR20*Reserve!$DY$1</f>
        <v>0</v>
      </c>
      <c r="EA20" s="93">
        <f>IFERROR(SUM($DS20:$DX20)/SUM('Gross Plant'!$BK20:$BP20),0)*'Gross Plant'!BS20*Reserve!$DY$1</f>
        <v>0</v>
      </c>
      <c r="EB20" s="93">
        <f>IFERROR(SUM($DS20:$DX20)/SUM('Gross Plant'!$BK20:$BP20),0)*'Gross Plant'!BT20*Reserve!$DY$1</f>
        <v>0</v>
      </c>
      <c r="EC20" s="93">
        <f>IFERROR(SUM($DS20:$DX20)/SUM('Gross Plant'!$BK20:$BP20),0)*'Gross Plant'!BU20*Reserve!$DY$1</f>
        <v>0</v>
      </c>
      <c r="ED20" s="93">
        <f>IFERROR(SUM($DS20:$DX20)/SUM('Gross Plant'!$BK20:$BP20),0)*'Gross Plant'!BV20*Reserve!$DY$1</f>
        <v>0</v>
      </c>
      <c r="EE20" s="93">
        <f>IFERROR(SUM($DS20:$DX20)/SUM('Gross Plant'!$BK20:$BP20),0)*'Gross Plant'!BW20*Reserve!$DY$1</f>
        <v>0</v>
      </c>
      <c r="EF20" s="93">
        <f>IFERROR(SUM($DS20:$DX20)/SUM('Gross Plant'!$BK20:$BP20),0)*'Gross Plant'!BX20*Reserve!$DY$1</f>
        <v>0</v>
      </c>
      <c r="EG20" s="93">
        <f>IFERROR(SUM($DS20:$DX20)/SUM('Gross Plant'!$BK20:$BP20),0)*'Gross Plant'!BY20*Reserve!$DY$1</f>
        <v>0</v>
      </c>
      <c r="EH20" s="93">
        <f>IFERROR(SUM($DS20:$DX20)/SUM('Gross Plant'!$BK20:$BP20),0)*'Gross Plant'!BZ20*Reserve!$DY$1</f>
        <v>0</v>
      </c>
      <c r="EI20" s="93">
        <f>IFERROR(SUM($DS20:$DX20)/SUM('Gross Plant'!$BK20:$BP20),0)*'Gross Plant'!CA20*Reserve!$DY$1</f>
        <v>0</v>
      </c>
      <c r="EJ20" s="93">
        <f>IFERROR(SUM($DS20:$DX20)/SUM('Gross Plant'!$BK20:$BP20),0)*'Gross Plant'!CB20*Reserve!$DY$1</f>
        <v>0</v>
      </c>
      <c r="EK20" s="93">
        <f>IFERROR(SUM($DS20:$DX20)/SUM('Gross Plant'!$BK20:$BP20),0)*'Gross Plant'!CC20*Reserve!$DY$1</f>
        <v>0</v>
      </c>
      <c r="EL20" s="93">
        <f>IFERROR(SUM($DS20:$DX20)/SUM('Gross Plant'!$BK20:$BP20),0)*'Gross Plant'!CD20*Reserve!$DY$1</f>
        <v>0</v>
      </c>
      <c r="EM20" s="93">
        <f>IFERROR(SUM($DS20:$DX20)/SUM('Gross Plant'!$BK20:$BP20),0)*'Gross Plant'!CE20*Reserve!$DY$1</f>
        <v>0</v>
      </c>
      <c r="EN20" s="93">
        <f>IFERROR(SUM($DS20:$DX20)/SUM('Gross Plant'!$BK20:$BP20),0)*'Gross Plant'!CF20*Reserve!$DY$1</f>
        <v>0</v>
      </c>
      <c r="EO20" s="93">
        <f>IFERROR(SUM($DS20:$DX20)/SUM('Gross Plant'!$BK20:$BP20),0)*'Gross Plant'!CG20*Reserve!$DY$1</f>
        <v>0</v>
      </c>
      <c r="EP20" s="93">
        <f>IFERROR(SUM($DS20:$DX20)/SUM('Gross Plant'!$BK20:$BP20),0)*'Gross Plant'!CH20*Reserve!$DY$1</f>
        <v>0</v>
      </c>
      <c r="EQ20" s="93">
        <f>IFERROR(SUM($DS20:$DX20)/SUM('Gross Plant'!$BK20:$BP20),0)*'Gross Plant'!CI20*Reserve!$DY$1</f>
        <v>0</v>
      </c>
      <c r="ER20" s="93">
        <f>IFERROR(SUM($DS20:$DX20)/SUM('Gross Plant'!$BK20:$BP20),0)*'Gross Plant'!CJ20*Reserve!$DY$1</f>
        <v>0</v>
      </c>
      <c r="ES20" s="93">
        <f>IFERROR(SUM($DS20:$DX20)/SUM('Gross Plant'!$BK20:$BP20),0)*'Gross Plant'!CK20*Reserve!$DY$1</f>
        <v>0</v>
      </c>
    </row>
    <row r="21" spans="1:149">
      <c r="A21" s="167">
        <v>39500</v>
      </c>
      <c r="B21" s="169" t="s">
        <v>124</v>
      </c>
      <c r="C21" s="51">
        <f t="shared" si="36"/>
        <v>0</v>
      </c>
      <c r="D21" s="51">
        <f t="shared" si="37"/>
        <v>0</v>
      </c>
      <c r="E21" s="116">
        <f>0</f>
        <v>0</v>
      </c>
      <c r="F21" s="51">
        <f t="shared" si="5"/>
        <v>0</v>
      </c>
      <c r="G21" s="51">
        <f t="shared" si="6"/>
        <v>0</v>
      </c>
      <c r="H21" s="51">
        <f t="shared" si="7"/>
        <v>0</v>
      </c>
      <c r="I21" s="51">
        <f t="shared" si="8"/>
        <v>0</v>
      </c>
      <c r="J21" s="51">
        <f t="shared" si="9"/>
        <v>0</v>
      </c>
      <c r="K21" s="51">
        <f t="shared" si="10"/>
        <v>0</v>
      </c>
      <c r="L21" s="51">
        <f t="shared" si="11"/>
        <v>0</v>
      </c>
      <c r="M21" s="51">
        <f t="shared" si="12"/>
        <v>0</v>
      </c>
      <c r="N21" s="51">
        <f t="shared" si="13"/>
        <v>0</v>
      </c>
      <c r="O21" s="51">
        <f t="shared" si="14"/>
        <v>0</v>
      </c>
      <c r="P21" s="51">
        <f t="shared" si="15"/>
        <v>0</v>
      </c>
      <c r="Q21" s="51">
        <f t="shared" si="16"/>
        <v>0</v>
      </c>
      <c r="R21" s="51">
        <f t="shared" si="17"/>
        <v>0</v>
      </c>
      <c r="S21" s="51">
        <f t="shared" si="18"/>
        <v>0</v>
      </c>
      <c r="T21" s="51">
        <f t="shared" si="19"/>
        <v>0</v>
      </c>
      <c r="U21" s="51">
        <f t="shared" si="20"/>
        <v>0</v>
      </c>
      <c r="V21" s="51">
        <f t="shared" si="21"/>
        <v>0</v>
      </c>
      <c r="W21" s="51">
        <f t="shared" si="22"/>
        <v>0</v>
      </c>
      <c r="X21" s="51">
        <f t="shared" si="23"/>
        <v>0</v>
      </c>
      <c r="Y21" s="51">
        <f t="shared" si="24"/>
        <v>0</v>
      </c>
      <c r="Z21" s="51">
        <f t="shared" si="25"/>
        <v>0</v>
      </c>
      <c r="AA21" s="51">
        <f t="shared" si="26"/>
        <v>0</v>
      </c>
      <c r="AB21" s="51">
        <f t="shared" si="27"/>
        <v>0</v>
      </c>
      <c r="AC21" s="51">
        <f t="shared" si="28"/>
        <v>0</v>
      </c>
      <c r="AD21" s="51">
        <f t="shared" si="29"/>
        <v>0</v>
      </c>
      <c r="AE21" s="51">
        <f t="shared" si="30"/>
        <v>0</v>
      </c>
      <c r="AF21" s="51">
        <f t="shared" si="31"/>
        <v>0</v>
      </c>
      <c r="AG21" s="110">
        <f t="shared" si="38"/>
        <v>0</v>
      </c>
      <c r="AH21" s="145" t="b">
        <f t="shared" si="34"/>
        <v>1</v>
      </c>
      <c r="AI21" s="109" t="str">
        <f>[23]SSU!E13</f>
        <v>39500</v>
      </c>
      <c r="AJ21" s="109">
        <f>[23]SSU!F13</f>
        <v>0.10050000000000001</v>
      </c>
      <c r="AK21" s="109">
        <f>[23]SSU!G13</f>
        <v>9.7000000000000003E-2</v>
      </c>
      <c r="AL21" s="116">
        <f>0</f>
        <v>0</v>
      </c>
      <c r="AM21" s="116">
        <f>0</f>
        <v>0</v>
      </c>
      <c r="AN21" s="116">
        <f>0</f>
        <v>0</v>
      </c>
      <c r="AO21" s="116">
        <f>0</f>
        <v>0</v>
      </c>
      <c r="AP21" s="116">
        <f>0</f>
        <v>0</v>
      </c>
      <c r="AQ21" s="116">
        <f>0</f>
        <v>0</v>
      </c>
      <c r="AR21" s="93">
        <f>IF('Net Plant'!I21&gt;0,'Gross Plant'!L21*$AJ21/12,0)</f>
        <v>0</v>
      </c>
      <c r="AS21" s="93">
        <f>IF('Net Plant'!J21&gt;0,'Gross Plant'!M21*$AJ21/12,0)</f>
        <v>0</v>
      </c>
      <c r="AT21" s="93">
        <f>IF('Net Plant'!K21&gt;0,'Gross Plant'!N21*$AJ21/12,0)</f>
        <v>0</v>
      </c>
      <c r="AU21" s="93">
        <f>IF('Net Plant'!L21&gt;0,'Gross Plant'!O21*$AJ21/12,0)</f>
        <v>0</v>
      </c>
      <c r="AV21" s="93">
        <f>IF('Net Plant'!M21&gt;0,'Gross Plant'!P21*$AJ21/12,0)</f>
        <v>0</v>
      </c>
      <c r="AW21" s="93">
        <f>IF('Net Plant'!N21&gt;0,'Gross Plant'!Q21*$AJ21/12,0)</f>
        <v>0</v>
      </c>
      <c r="AX21" s="93">
        <f>IF('Net Plant'!O21&gt;0,'Gross Plant'!R21*$AJ21/12,0)</f>
        <v>0</v>
      </c>
      <c r="AY21" s="93">
        <f>IF('Net Plant'!P21&gt;0,'Gross Plant'!S21*$AJ21/12,0)</f>
        <v>0</v>
      </c>
      <c r="AZ21" s="93">
        <f>IF('Net Plant'!Q21&gt;0,'Gross Plant'!T21*$AJ21/12,0)</f>
        <v>0</v>
      </c>
      <c r="BA21" s="93">
        <f>IF('Net Plant'!R21&gt;0,'Gross Plant'!U21*$AK21/12,0)</f>
        <v>0</v>
      </c>
      <c r="BB21" s="93">
        <f>IF('Net Plant'!S21&gt;0,'Gross Plant'!V21*$AK21/12,0)</f>
        <v>0</v>
      </c>
      <c r="BC21" s="93">
        <f>IF('Net Plant'!T21&gt;0,'Gross Plant'!W21*$AK21/12,0)</f>
        <v>0</v>
      </c>
      <c r="BD21" s="93">
        <f>IF('Net Plant'!U21&gt;0,'Gross Plant'!X21*$AK21/12,0)</f>
        <v>0</v>
      </c>
      <c r="BE21" s="93">
        <f>IF('Net Plant'!V21&gt;0,'Gross Plant'!Y21*$AK21/12,0)</f>
        <v>0</v>
      </c>
      <c r="BF21" s="93">
        <f>IF('Net Plant'!W21&gt;0,'Gross Plant'!Z21*$AK21/12,0)</f>
        <v>0</v>
      </c>
      <c r="BG21" s="93">
        <f>IF('Net Plant'!X21&gt;0,'Gross Plant'!AA21*$AK21/12,0)</f>
        <v>0</v>
      </c>
      <c r="BH21" s="93">
        <f>IF('Net Plant'!Y21&gt;0,'Gross Plant'!AB21*$AK21/12,0)</f>
        <v>0</v>
      </c>
      <c r="BI21" s="93">
        <f>IF('Net Plant'!Z21&gt;0,'Gross Plant'!AC21*$AK21/12,0)</f>
        <v>0</v>
      </c>
      <c r="BJ21" s="93">
        <f>IF('Net Plant'!AA21&gt;0,'Gross Plant'!AD21*$AK21/12,0)</f>
        <v>0</v>
      </c>
      <c r="BK21" s="93">
        <f>IF('Net Plant'!AB21&gt;0,'Gross Plant'!AE21*$AK21/12,0)</f>
        <v>0</v>
      </c>
      <c r="BL21" s="93">
        <f>IF('Net Plant'!AC21&gt;0,'Gross Plant'!AF21*$AK21/12,0)</f>
        <v>0</v>
      </c>
      <c r="BM21" s="110">
        <f t="shared" si="39"/>
        <v>0</v>
      </c>
      <c r="BN21" s="41"/>
      <c r="BO21" s="116">
        <f>0</f>
        <v>0</v>
      </c>
      <c r="BP21" s="116">
        <f>0</f>
        <v>0</v>
      </c>
      <c r="BQ21" s="116">
        <f>0</f>
        <v>0</v>
      </c>
      <c r="BR21" s="116">
        <f>0</f>
        <v>0</v>
      </c>
      <c r="BS21" s="116">
        <f>0</f>
        <v>0</v>
      </c>
      <c r="BT21" s="116">
        <f>0</f>
        <v>0</v>
      </c>
      <c r="BU21" s="93">
        <f>'Gross Plant'!BQ21</f>
        <v>0</v>
      </c>
      <c r="BV21" s="93">
        <f>'Gross Plant'!BR21</f>
        <v>0</v>
      </c>
      <c r="BW21" s="93">
        <f>'Gross Plant'!BS21</f>
        <v>0</v>
      </c>
      <c r="BX21" s="93">
        <f>'Gross Plant'!BT21</f>
        <v>0</v>
      </c>
      <c r="BY21" s="93">
        <f>'Gross Plant'!BU21</f>
        <v>0</v>
      </c>
      <c r="BZ21" s="93">
        <f>'Gross Plant'!BV21</f>
        <v>0</v>
      </c>
      <c r="CA21" s="93">
        <f>'Gross Plant'!BW21</f>
        <v>0</v>
      </c>
      <c r="CB21" s="93">
        <f>'Gross Plant'!BX21</f>
        <v>0</v>
      </c>
      <c r="CC21" s="93">
        <f>'Gross Plant'!BY21</f>
        <v>0</v>
      </c>
      <c r="CD21" s="93">
        <f>'Gross Plant'!BZ21</f>
        <v>0</v>
      </c>
      <c r="CE21" s="93">
        <f>'Gross Plant'!CA21</f>
        <v>0</v>
      </c>
      <c r="CF21" s="93">
        <f>'Gross Plant'!CB21</f>
        <v>0</v>
      </c>
      <c r="CG21" s="93">
        <f>'Gross Plant'!CC21</f>
        <v>0</v>
      </c>
      <c r="CH21" s="93">
        <f>'Gross Plant'!CD21</f>
        <v>0</v>
      </c>
      <c r="CI21" s="93">
        <f>'Gross Plant'!CE21</f>
        <v>0</v>
      </c>
      <c r="CJ21" s="93">
        <f>'Gross Plant'!CF21</f>
        <v>0</v>
      </c>
      <c r="CK21" s="93">
        <f>'Gross Plant'!CG21</f>
        <v>0</v>
      </c>
      <c r="CL21" s="93">
        <f>'Gross Plant'!CH21</f>
        <v>0</v>
      </c>
      <c r="CM21" s="93">
        <f>'Gross Plant'!CI21</f>
        <v>0</v>
      </c>
      <c r="CN21" s="93">
        <f>'Gross Plant'!CJ21</f>
        <v>0</v>
      </c>
      <c r="CO21" s="93">
        <f>'Gross Plant'!CK21</f>
        <v>0</v>
      </c>
      <c r="CP21" s="41"/>
      <c r="CQ21" s="116">
        <f>0</f>
        <v>0</v>
      </c>
      <c r="CR21" s="116">
        <f>0</f>
        <v>0</v>
      </c>
      <c r="CS21" s="116">
        <f>0</f>
        <v>0</v>
      </c>
      <c r="CT21" s="116">
        <f>0</f>
        <v>0</v>
      </c>
      <c r="CU21" s="116">
        <f>0</f>
        <v>0</v>
      </c>
      <c r="CV21" s="116">
        <f>0</f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/>
      <c r="DS21" s="116">
        <f>0</f>
        <v>0</v>
      </c>
      <c r="DT21" s="116">
        <f>0</f>
        <v>0</v>
      </c>
      <c r="DU21" s="116">
        <f>0</f>
        <v>0</v>
      </c>
      <c r="DV21" s="116">
        <f>0</f>
        <v>0</v>
      </c>
      <c r="DW21" s="116">
        <f>0</f>
        <v>0</v>
      </c>
      <c r="DX21" s="116">
        <f>0</f>
        <v>0</v>
      </c>
      <c r="DY21" s="93">
        <f>IFERROR(SUM($DS21:$DX21)/SUM('Gross Plant'!$BK21:$BP21),0)*'Gross Plant'!BQ21*Reserve!$DY$1</f>
        <v>0</v>
      </c>
      <c r="DZ21" s="93">
        <f>IFERROR(SUM($DS21:$DX21)/SUM('Gross Plant'!$BK21:$BP21),0)*'Gross Plant'!BR21*Reserve!$DY$1</f>
        <v>0</v>
      </c>
      <c r="EA21" s="93">
        <f>IFERROR(SUM($DS21:$DX21)/SUM('Gross Plant'!$BK21:$BP21),0)*'Gross Plant'!BS21*Reserve!$DY$1</f>
        <v>0</v>
      </c>
      <c r="EB21" s="93">
        <f>IFERROR(SUM($DS21:$DX21)/SUM('Gross Plant'!$BK21:$BP21),0)*'Gross Plant'!BT21*Reserve!$DY$1</f>
        <v>0</v>
      </c>
      <c r="EC21" s="93">
        <f>IFERROR(SUM($DS21:$DX21)/SUM('Gross Plant'!$BK21:$BP21),0)*'Gross Plant'!BU21*Reserve!$DY$1</f>
        <v>0</v>
      </c>
      <c r="ED21" s="93">
        <f>IFERROR(SUM($DS21:$DX21)/SUM('Gross Plant'!$BK21:$BP21),0)*'Gross Plant'!BV21*Reserve!$DY$1</f>
        <v>0</v>
      </c>
      <c r="EE21" s="93">
        <f>IFERROR(SUM($DS21:$DX21)/SUM('Gross Plant'!$BK21:$BP21),0)*'Gross Plant'!BW21*Reserve!$DY$1</f>
        <v>0</v>
      </c>
      <c r="EF21" s="93">
        <f>IFERROR(SUM($DS21:$DX21)/SUM('Gross Plant'!$BK21:$BP21),0)*'Gross Plant'!BX21*Reserve!$DY$1</f>
        <v>0</v>
      </c>
      <c r="EG21" s="93">
        <f>IFERROR(SUM($DS21:$DX21)/SUM('Gross Plant'!$BK21:$BP21),0)*'Gross Plant'!BY21*Reserve!$DY$1</f>
        <v>0</v>
      </c>
      <c r="EH21" s="93">
        <f>IFERROR(SUM($DS21:$DX21)/SUM('Gross Plant'!$BK21:$BP21),0)*'Gross Plant'!BZ21*Reserve!$DY$1</f>
        <v>0</v>
      </c>
      <c r="EI21" s="93">
        <f>IFERROR(SUM($DS21:$DX21)/SUM('Gross Plant'!$BK21:$BP21),0)*'Gross Plant'!CA21*Reserve!$DY$1</f>
        <v>0</v>
      </c>
      <c r="EJ21" s="93">
        <f>IFERROR(SUM($DS21:$DX21)/SUM('Gross Plant'!$BK21:$BP21),0)*'Gross Plant'!CB21*Reserve!$DY$1</f>
        <v>0</v>
      </c>
      <c r="EK21" s="93">
        <f>IFERROR(SUM($DS21:$DX21)/SUM('Gross Plant'!$BK21:$BP21),0)*'Gross Plant'!CC21*Reserve!$DY$1</f>
        <v>0</v>
      </c>
      <c r="EL21" s="93">
        <f>IFERROR(SUM($DS21:$DX21)/SUM('Gross Plant'!$BK21:$BP21),0)*'Gross Plant'!CD21*Reserve!$DY$1</f>
        <v>0</v>
      </c>
      <c r="EM21" s="93">
        <f>IFERROR(SUM($DS21:$DX21)/SUM('Gross Plant'!$BK21:$BP21),0)*'Gross Plant'!CE21*Reserve!$DY$1</f>
        <v>0</v>
      </c>
      <c r="EN21" s="93">
        <f>IFERROR(SUM($DS21:$DX21)/SUM('Gross Plant'!$BK21:$BP21),0)*'Gross Plant'!CF21*Reserve!$DY$1</f>
        <v>0</v>
      </c>
      <c r="EO21" s="93">
        <f>IFERROR(SUM($DS21:$DX21)/SUM('Gross Plant'!$BK21:$BP21),0)*'Gross Plant'!CG21*Reserve!$DY$1</f>
        <v>0</v>
      </c>
      <c r="EP21" s="93">
        <f>IFERROR(SUM($DS21:$DX21)/SUM('Gross Plant'!$BK21:$BP21),0)*'Gross Plant'!CH21*Reserve!$DY$1</f>
        <v>0</v>
      </c>
      <c r="EQ21" s="93">
        <f>IFERROR(SUM($DS21:$DX21)/SUM('Gross Plant'!$BK21:$BP21),0)*'Gross Plant'!CI21*Reserve!$DY$1</f>
        <v>0</v>
      </c>
      <c r="ER21" s="93">
        <f>IFERROR(SUM($DS21:$DX21)/SUM('Gross Plant'!$BK21:$BP21),0)*'Gross Plant'!CJ21*Reserve!$DY$1</f>
        <v>0</v>
      </c>
      <c r="ES21" s="93">
        <f>IFERROR(SUM($DS21:$DX21)/SUM('Gross Plant'!$BK21:$BP21),0)*'Gross Plant'!CK21*Reserve!$DY$1</f>
        <v>0</v>
      </c>
    </row>
    <row r="22" spans="1:149">
      <c r="A22" s="167">
        <v>39700</v>
      </c>
      <c r="B22" s="169" t="s">
        <v>18</v>
      </c>
      <c r="C22" s="51">
        <f t="shared" si="36"/>
        <v>-3842.4015669200307</v>
      </c>
      <c r="D22" s="51">
        <f t="shared" si="37"/>
        <v>26598.868896146072</v>
      </c>
      <c r="E22" s="92">
        <f>'[20]Reserve End Balances'!P18</f>
        <v>-14846.48</v>
      </c>
      <c r="F22" s="51">
        <f t="shared" si="5"/>
        <v>-13040.8</v>
      </c>
      <c r="G22" s="51">
        <f t="shared" si="6"/>
        <v>-11235.119999999999</v>
      </c>
      <c r="H22" s="51">
        <f t="shared" si="7"/>
        <v>-9429.4599999999991</v>
      </c>
      <c r="I22" s="51">
        <f t="shared" si="8"/>
        <v>-7614.9599999999991</v>
      </c>
      <c r="J22" s="51">
        <f t="shared" si="9"/>
        <v>-5793.5599999999995</v>
      </c>
      <c r="K22" s="51">
        <f t="shared" si="10"/>
        <v>-3972.1299999999992</v>
      </c>
      <c r="L22" s="51">
        <f t="shared" si="11"/>
        <v>-2084.0726816167289</v>
      </c>
      <c r="M22" s="51">
        <f t="shared" si="12"/>
        <v>-190.94571041561539</v>
      </c>
      <c r="N22" s="51">
        <f t="shared" si="13"/>
        <v>1706.7882882010829</v>
      </c>
      <c r="O22" s="51">
        <f t="shared" si="14"/>
        <v>3608.8300678041915</v>
      </c>
      <c r="P22" s="51">
        <f t="shared" si="15"/>
        <v>5515.0735036317783</v>
      </c>
      <c r="Q22" s="51">
        <f t="shared" si="16"/>
        <v>7425.6161624348788</v>
      </c>
      <c r="R22" s="51">
        <f t="shared" si="17"/>
        <v>9345.5116113047607</v>
      </c>
      <c r="S22" s="51">
        <f t="shared" si="18"/>
        <v>11266.877094367683</v>
      </c>
      <c r="T22" s="51">
        <f t="shared" si="19"/>
        <v>13200.357362502162</v>
      </c>
      <c r="U22" s="51">
        <f t="shared" si="20"/>
        <v>15421.548196591682</v>
      </c>
      <c r="V22" s="51">
        <f t="shared" si="21"/>
        <v>17642.809779698287</v>
      </c>
      <c r="W22" s="51">
        <f t="shared" si="22"/>
        <v>19864.090919656719</v>
      </c>
      <c r="X22" s="51">
        <f t="shared" si="23"/>
        <v>22091.039701450292</v>
      </c>
      <c r="Y22" s="51">
        <f t="shared" si="24"/>
        <v>24323.81208442949</v>
      </c>
      <c r="Z22" s="51">
        <f t="shared" si="25"/>
        <v>26561.876642491206</v>
      </c>
      <c r="AA22" s="51">
        <f t="shared" si="26"/>
        <v>28804.889625891159</v>
      </c>
      <c r="AB22" s="51">
        <f t="shared" si="27"/>
        <v>31052.72912721051</v>
      </c>
      <c r="AC22" s="51">
        <f t="shared" si="28"/>
        <v>33305.507223127373</v>
      </c>
      <c r="AD22" s="51">
        <f t="shared" si="29"/>
        <v>35569.029036864544</v>
      </c>
      <c r="AE22" s="51">
        <f t="shared" si="30"/>
        <v>37834.239505264486</v>
      </c>
      <c r="AF22" s="51">
        <f t="shared" si="31"/>
        <v>40113.366444720989</v>
      </c>
      <c r="AG22" s="110">
        <f t="shared" si="38"/>
        <v>26599</v>
      </c>
      <c r="AH22" s="145" t="b">
        <f t="shared" si="34"/>
        <v>1</v>
      </c>
      <c r="AI22" s="109" t="str">
        <f>[23]SSU!E14</f>
        <v>39700</v>
      </c>
      <c r="AJ22" s="109">
        <f>[23]SSU!F14</f>
        <v>5.8500000000000003E-2</v>
      </c>
      <c r="AK22" s="109">
        <f>[23]SSU!G14</f>
        <v>6.7199999999999996E-2</v>
      </c>
      <c r="AL22" s="92">
        <f>'[20]Depreciation Provision'!Q18</f>
        <v>1805.68</v>
      </c>
      <c r="AM22" s="92">
        <f>'[20]Depreciation Provision'!R18</f>
        <v>1805.68</v>
      </c>
      <c r="AN22" s="92">
        <f>'[20]Depreciation Provision'!S18</f>
        <v>1805.66</v>
      </c>
      <c r="AO22" s="92">
        <f>'[20]Depreciation Provision'!T18</f>
        <v>1814.5</v>
      </c>
      <c r="AP22" s="92">
        <f>'[20]Depreciation Provision'!U18</f>
        <v>1821.4</v>
      </c>
      <c r="AQ22" s="92">
        <f>'[20]Depreciation Provision'!V18</f>
        <v>1821.43</v>
      </c>
      <c r="AR22" s="93">
        <f>IF('Net Plant'!I22&gt;0,'Gross Plant'!L22*$AJ22/12,0)</f>
        <v>1888.0573183832701</v>
      </c>
      <c r="AS22" s="93">
        <f>IF('Net Plant'!J22&gt;0,'Gross Plant'!M22*$AJ22/12,0)</f>
        <v>1893.1269712011135</v>
      </c>
      <c r="AT22" s="93">
        <f>IF('Net Plant'!K22&gt;0,'Gross Plant'!N22*$AJ22/12,0)</f>
        <v>1897.7339986166983</v>
      </c>
      <c r="AU22" s="93">
        <f>IF('Net Plant'!L22&gt;0,'Gross Plant'!O22*$AJ22/12,0)</f>
        <v>1902.0417796031086</v>
      </c>
      <c r="AV22" s="93">
        <f>IF('Net Plant'!M22&gt;0,'Gross Plant'!P22*$AJ22/12,0)</f>
        <v>1906.2434358275868</v>
      </c>
      <c r="AW22" s="93">
        <f>IF('Net Plant'!N22&gt;0,'Gross Plant'!Q22*$AJ22/12,0)</f>
        <v>1910.5426588031003</v>
      </c>
      <c r="AX22" s="93">
        <f>IF('Net Plant'!O22&gt;0,'Gross Plant'!R22*$AJ22/12,0)</f>
        <v>1919.8954488698819</v>
      </c>
      <c r="AY22" s="93">
        <f>IF('Net Plant'!P22&gt;0,'Gross Plant'!S22*$AJ22/12,0)</f>
        <v>1921.3654830629218</v>
      </c>
      <c r="AZ22" s="93">
        <f>IF('Net Plant'!Q22&gt;0,'Gross Plant'!T22*$AJ22/12,0)</f>
        <v>1933.4802681344788</v>
      </c>
      <c r="BA22" s="93">
        <f>IF('Net Plant'!R22&gt;0,'Gross Plant'!U22*$AK22/12,0)</f>
        <v>2221.1908340895211</v>
      </c>
      <c r="BB22" s="93">
        <f>IF('Net Plant'!S22&gt;0,'Gross Plant'!V22*$AK22/12,0)</f>
        <v>2221.2615831066046</v>
      </c>
      <c r="BC22" s="93">
        <f>IF('Net Plant'!T22&gt;0,'Gross Plant'!W22*$AK22/12,0)</f>
        <v>2221.2811399584325</v>
      </c>
      <c r="BD22" s="93">
        <f>IF('Net Plant'!U22&gt;0,'Gross Plant'!X22*$AK22/12,0)</f>
        <v>2226.9487817935733</v>
      </c>
      <c r="BE22" s="93">
        <f>IF('Net Plant'!V22&gt;0,'Gross Plant'!Y22*$AK22/12,0)</f>
        <v>2232.7723829791985</v>
      </c>
      <c r="BF22" s="93">
        <f>IF('Net Plant'!W22&gt;0,'Gross Plant'!Z22*$AK22/12,0)</f>
        <v>2238.0645580617165</v>
      </c>
      <c r="BG22" s="93">
        <f>IF('Net Plant'!X22&gt;0,'Gross Plant'!AA22*$AK22/12,0)</f>
        <v>2243.0129833999517</v>
      </c>
      <c r="BH22" s="93">
        <f>IF('Net Plant'!Y22&gt;0,'Gross Plant'!AB22*$AK22/12,0)</f>
        <v>2247.8395013193526</v>
      </c>
      <c r="BI22" s="93">
        <f>IF('Net Plant'!Z22&gt;0,'Gross Plant'!AC22*$AK22/12,0)</f>
        <v>2252.7780959168654</v>
      </c>
      <c r="BJ22" s="93">
        <f>IF('Net Plant'!AA22&gt;0,'Gross Plant'!AD22*$AK22/12,0)</f>
        <v>2263.521813737168</v>
      </c>
      <c r="BK22" s="93">
        <f>IF('Net Plant'!AB22&gt;0,'Gross Plant'!AE22*$AK22/12,0)</f>
        <v>2265.2104683999423</v>
      </c>
      <c r="BL22" s="93">
        <f>IF('Net Plant'!AC22&gt;0,'Gross Plant'!AF22*$AK22/12,0)</f>
        <v>2279.1269394565002</v>
      </c>
      <c r="BM22" s="110">
        <f t="shared" si="39"/>
        <v>26913.009082218825</v>
      </c>
      <c r="BN22" s="41"/>
      <c r="BO22" s="92">
        <f>'[20]Reserve Retirements'!Q18</f>
        <v>0</v>
      </c>
      <c r="BP22" s="92">
        <f>'[20]Reserve Retirements'!R18</f>
        <v>0</v>
      </c>
      <c r="BQ22" s="92">
        <f>'[20]Reserve Retirements'!S18</f>
        <v>0</v>
      </c>
      <c r="BR22" s="92">
        <f>'[20]Reserve Retirements'!T18</f>
        <v>0</v>
      </c>
      <c r="BS22" s="92">
        <f>'[20]Reserve Retirements'!U18</f>
        <v>0</v>
      </c>
      <c r="BT22" s="92">
        <f>'[20]Reserve Retirements'!V18</f>
        <v>0</v>
      </c>
      <c r="BU22" s="93">
        <f>'Gross Plant'!BQ22</f>
        <v>0</v>
      </c>
      <c r="BV22" s="93">
        <f>'Gross Plant'!BR22</f>
        <v>0</v>
      </c>
      <c r="BW22" s="93">
        <f>'Gross Plant'!BS22</f>
        <v>0</v>
      </c>
      <c r="BX22" s="93">
        <f>'Gross Plant'!BT22</f>
        <v>0</v>
      </c>
      <c r="BY22" s="93">
        <f>'Gross Plant'!BU22</f>
        <v>0</v>
      </c>
      <c r="BZ22" s="93">
        <f>'Gross Plant'!BV22</f>
        <v>0</v>
      </c>
      <c r="CA22" s="93">
        <f>'Gross Plant'!BW22</f>
        <v>0</v>
      </c>
      <c r="CB22" s="93">
        <f>'Gross Plant'!BX22</f>
        <v>0</v>
      </c>
      <c r="CC22" s="93">
        <f>'Gross Plant'!BY22</f>
        <v>0</v>
      </c>
      <c r="CD22" s="93">
        <f>'Gross Plant'!BZ22</f>
        <v>0</v>
      </c>
      <c r="CE22" s="93">
        <f>'Gross Plant'!CA22</f>
        <v>0</v>
      </c>
      <c r="CF22" s="93">
        <f>'Gross Plant'!CB22</f>
        <v>0</v>
      </c>
      <c r="CG22" s="93">
        <f>'Gross Plant'!CC22</f>
        <v>0</v>
      </c>
      <c r="CH22" s="93">
        <f>'Gross Plant'!CD22</f>
        <v>0</v>
      </c>
      <c r="CI22" s="93">
        <f>'Gross Plant'!CE22</f>
        <v>0</v>
      </c>
      <c r="CJ22" s="93">
        <f>'Gross Plant'!CF22</f>
        <v>0</v>
      </c>
      <c r="CK22" s="93">
        <f>'Gross Plant'!CG22</f>
        <v>0</v>
      </c>
      <c r="CL22" s="93">
        <f>'Gross Plant'!CH22</f>
        <v>0</v>
      </c>
      <c r="CM22" s="93">
        <f>'Gross Plant'!CI22</f>
        <v>0</v>
      </c>
      <c r="CN22" s="93">
        <f>'Gross Plant'!CJ22</f>
        <v>0</v>
      </c>
      <c r="CO22" s="93">
        <f>'Gross Plant'!CK22</f>
        <v>0</v>
      </c>
      <c r="CP22" s="41"/>
      <c r="CQ22" s="92">
        <f>'[20]Reserve Transfers'!Q18</f>
        <v>0</v>
      </c>
      <c r="CR22" s="92">
        <f>'[20]Reserve Transfers'!R18</f>
        <v>0</v>
      </c>
      <c r="CS22" s="92">
        <f>'[20]Reserve Transfers'!S18</f>
        <v>0</v>
      </c>
      <c r="CT22" s="92">
        <f>'[20]Reserve Transfers'!T18</f>
        <v>0</v>
      </c>
      <c r="CU22" s="92">
        <f>'[20]Reserve Transfers'!U18</f>
        <v>0</v>
      </c>
      <c r="CV22" s="92">
        <f>'[20]Reserve Transfers'!V18</f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/>
      <c r="DS22" s="92">
        <f>[20]COR!Q18</f>
        <v>0</v>
      </c>
      <c r="DT22" s="92">
        <f>[20]COR!R18</f>
        <v>0</v>
      </c>
      <c r="DU22" s="92">
        <f>[20]COR!S18</f>
        <v>0</v>
      </c>
      <c r="DV22" s="92">
        <f>[20]COR!T18</f>
        <v>0</v>
      </c>
      <c r="DW22" s="92">
        <f>[20]COR!U18</f>
        <v>0</v>
      </c>
      <c r="DX22" s="92">
        <f>[20]COR!V18</f>
        <v>0</v>
      </c>
      <c r="DY22" s="93">
        <f>IFERROR(SUM($DS22:$DX22)/SUM('Gross Plant'!$BK22:$BP22),0)*'Gross Plant'!BQ22*Reserve!$DY$1</f>
        <v>0</v>
      </c>
      <c r="DZ22" s="93">
        <f>IFERROR(SUM($DS22:$DX22)/SUM('Gross Plant'!$BK22:$BP22),0)*'Gross Plant'!BR22*Reserve!$DY$1</f>
        <v>0</v>
      </c>
      <c r="EA22" s="93">
        <f>IFERROR(SUM($DS22:$DX22)/SUM('Gross Plant'!$BK22:$BP22),0)*'Gross Plant'!BS22*Reserve!$DY$1</f>
        <v>0</v>
      </c>
      <c r="EB22" s="93">
        <f>IFERROR(SUM($DS22:$DX22)/SUM('Gross Plant'!$BK22:$BP22),0)*'Gross Plant'!BT22*Reserve!$DY$1</f>
        <v>0</v>
      </c>
      <c r="EC22" s="93">
        <f>IFERROR(SUM($DS22:$DX22)/SUM('Gross Plant'!$BK22:$BP22),0)*'Gross Plant'!BU22*Reserve!$DY$1</f>
        <v>0</v>
      </c>
      <c r="ED22" s="93">
        <f>IFERROR(SUM($DS22:$DX22)/SUM('Gross Plant'!$BK22:$BP22),0)*'Gross Plant'!BV22*Reserve!$DY$1</f>
        <v>0</v>
      </c>
      <c r="EE22" s="93">
        <f>IFERROR(SUM($DS22:$DX22)/SUM('Gross Plant'!$BK22:$BP22),0)*'Gross Plant'!BW22*Reserve!$DY$1</f>
        <v>0</v>
      </c>
      <c r="EF22" s="93">
        <f>IFERROR(SUM($DS22:$DX22)/SUM('Gross Plant'!$BK22:$BP22),0)*'Gross Plant'!BX22*Reserve!$DY$1</f>
        <v>0</v>
      </c>
      <c r="EG22" s="93">
        <f>IFERROR(SUM($DS22:$DX22)/SUM('Gross Plant'!$BK22:$BP22),0)*'Gross Plant'!BY22*Reserve!$DY$1</f>
        <v>0</v>
      </c>
      <c r="EH22" s="93">
        <f>IFERROR(SUM($DS22:$DX22)/SUM('Gross Plant'!$BK22:$BP22),0)*'Gross Plant'!BZ22*Reserve!$DY$1</f>
        <v>0</v>
      </c>
      <c r="EI22" s="93">
        <f>IFERROR(SUM($DS22:$DX22)/SUM('Gross Plant'!$BK22:$BP22),0)*'Gross Plant'!CA22*Reserve!$DY$1</f>
        <v>0</v>
      </c>
      <c r="EJ22" s="93">
        <f>IFERROR(SUM($DS22:$DX22)/SUM('Gross Plant'!$BK22:$BP22),0)*'Gross Plant'!CB22*Reserve!$DY$1</f>
        <v>0</v>
      </c>
      <c r="EK22" s="93">
        <f>IFERROR(SUM($DS22:$DX22)/SUM('Gross Plant'!$BK22:$BP22),0)*'Gross Plant'!CC22*Reserve!$DY$1</f>
        <v>0</v>
      </c>
      <c r="EL22" s="93">
        <f>IFERROR(SUM($DS22:$DX22)/SUM('Gross Plant'!$BK22:$BP22),0)*'Gross Plant'!CD22*Reserve!$DY$1</f>
        <v>0</v>
      </c>
      <c r="EM22" s="93">
        <f>IFERROR(SUM($DS22:$DX22)/SUM('Gross Plant'!$BK22:$BP22),0)*'Gross Plant'!CE22*Reserve!$DY$1</f>
        <v>0</v>
      </c>
      <c r="EN22" s="93">
        <f>IFERROR(SUM($DS22:$DX22)/SUM('Gross Plant'!$BK22:$BP22),0)*'Gross Plant'!CF22*Reserve!$DY$1</f>
        <v>0</v>
      </c>
      <c r="EO22" s="93">
        <f>IFERROR(SUM($DS22:$DX22)/SUM('Gross Plant'!$BK22:$BP22),0)*'Gross Plant'!CG22*Reserve!$DY$1</f>
        <v>0</v>
      </c>
      <c r="EP22" s="93">
        <f>IFERROR(SUM($DS22:$DX22)/SUM('Gross Plant'!$BK22:$BP22),0)*'Gross Plant'!CH22*Reserve!$DY$1</f>
        <v>0</v>
      </c>
      <c r="EQ22" s="93">
        <f>IFERROR(SUM($DS22:$DX22)/SUM('Gross Plant'!$BK22:$BP22),0)*'Gross Plant'!CI22*Reserve!$DY$1</f>
        <v>0</v>
      </c>
      <c r="ER22" s="93">
        <f>IFERROR(SUM($DS22:$DX22)/SUM('Gross Plant'!$BK22:$BP22),0)*'Gross Plant'!CJ22*Reserve!$DY$1</f>
        <v>0</v>
      </c>
      <c r="ES22" s="93">
        <f>IFERROR(SUM($DS22:$DX22)/SUM('Gross Plant'!$BK22:$BP22),0)*'Gross Plant'!CK22*Reserve!$DY$1</f>
        <v>0</v>
      </c>
    </row>
    <row r="23" spans="1:149">
      <c r="A23" s="170">
        <v>39720</v>
      </c>
      <c r="B23" s="171" t="s">
        <v>158</v>
      </c>
      <c r="C23" s="51">
        <f t="shared" si="36"/>
        <v>5140.2586005769217</v>
      </c>
      <c r="D23" s="51">
        <f t="shared" si="37"/>
        <v>5821.4557414999999</v>
      </c>
      <c r="E23" s="92">
        <f>'[20]Reserve End Balances'!P19</f>
        <v>4888.84</v>
      </c>
      <c r="F23" s="51">
        <f t="shared" si="5"/>
        <v>4930.34</v>
      </c>
      <c r="G23" s="51">
        <f t="shared" si="6"/>
        <v>4971.83</v>
      </c>
      <c r="H23" s="51">
        <f t="shared" si="7"/>
        <v>5013.32</v>
      </c>
      <c r="I23" s="51">
        <f t="shared" si="8"/>
        <v>5054.8099999999995</v>
      </c>
      <c r="J23" s="51">
        <f t="shared" si="9"/>
        <v>5096.2999999999993</v>
      </c>
      <c r="K23" s="51">
        <f t="shared" si="10"/>
        <v>5137.7899999999991</v>
      </c>
      <c r="L23" s="51">
        <f t="shared" si="11"/>
        <v>5180.8086574999988</v>
      </c>
      <c r="M23" s="51">
        <f t="shared" si="12"/>
        <v>5223.8273149999986</v>
      </c>
      <c r="N23" s="51">
        <f t="shared" si="13"/>
        <v>5266.8459724999984</v>
      </c>
      <c r="O23" s="51">
        <f t="shared" si="14"/>
        <v>5309.8646299999982</v>
      </c>
      <c r="P23" s="51">
        <f t="shared" si="15"/>
        <v>5352.883287499998</v>
      </c>
      <c r="Q23" s="51">
        <f t="shared" si="16"/>
        <v>5395.9019449999978</v>
      </c>
      <c r="R23" s="51">
        <f t="shared" si="17"/>
        <v>5438.9206024999976</v>
      </c>
      <c r="S23" s="51">
        <f t="shared" si="18"/>
        <v>5481.9392599999974</v>
      </c>
      <c r="T23" s="51">
        <f t="shared" si="19"/>
        <v>5524.9579174999972</v>
      </c>
      <c r="U23" s="51">
        <f t="shared" si="20"/>
        <v>5574.3742214999975</v>
      </c>
      <c r="V23" s="51">
        <f t="shared" si="21"/>
        <v>5623.7905254999978</v>
      </c>
      <c r="W23" s="51">
        <f t="shared" si="22"/>
        <v>5673.2068294999981</v>
      </c>
      <c r="X23" s="51">
        <f t="shared" si="23"/>
        <v>5722.6231334999984</v>
      </c>
      <c r="Y23" s="51">
        <f t="shared" si="24"/>
        <v>5772.0394374999987</v>
      </c>
      <c r="Z23" s="51">
        <f t="shared" si="25"/>
        <v>5821.455741499999</v>
      </c>
      <c r="AA23" s="51">
        <f t="shared" si="26"/>
        <v>5870.8720454999993</v>
      </c>
      <c r="AB23" s="51">
        <f t="shared" si="27"/>
        <v>5920.2883494999996</v>
      </c>
      <c r="AC23" s="51">
        <f t="shared" si="28"/>
        <v>5969.7046534999999</v>
      </c>
      <c r="AD23" s="51">
        <f t="shared" si="29"/>
        <v>6019.1209575000003</v>
      </c>
      <c r="AE23" s="51">
        <f t="shared" si="30"/>
        <v>6068.5372615000006</v>
      </c>
      <c r="AF23" s="51">
        <f t="shared" si="31"/>
        <v>6117.9535655000009</v>
      </c>
      <c r="AG23" s="110">
        <f t="shared" si="38"/>
        <v>5821</v>
      </c>
      <c r="AH23" s="145" t="b">
        <f t="shared" si="34"/>
        <v>1</v>
      </c>
      <c r="AI23" s="109" t="str">
        <f>[23]SSU!E35</f>
        <v>39720</v>
      </c>
      <c r="AJ23" s="109">
        <f>[23]SSU!F35</f>
        <v>5.8500000000000003E-2</v>
      </c>
      <c r="AK23" s="109">
        <f>[23]SSU!G35</f>
        <v>6.7199999999999996E-2</v>
      </c>
      <c r="AL23" s="92">
        <f>'[20]Depreciation Provision'!Q19</f>
        <v>41.5</v>
      </c>
      <c r="AM23" s="92">
        <f>'[20]Depreciation Provision'!R19</f>
        <v>41.49</v>
      </c>
      <c r="AN23" s="92">
        <f>'[20]Depreciation Provision'!S19</f>
        <v>41.49</v>
      </c>
      <c r="AO23" s="92">
        <f>'[20]Depreciation Provision'!T19</f>
        <v>41.49</v>
      </c>
      <c r="AP23" s="92">
        <f>'[20]Depreciation Provision'!U19</f>
        <v>41.49</v>
      </c>
      <c r="AQ23" s="92">
        <f>'[20]Depreciation Provision'!V19</f>
        <v>41.49</v>
      </c>
      <c r="AR23" s="93">
        <f>IF('Net Plant'!I23&gt;0,'Gross Plant'!L23*$AJ23/12,0)</f>
        <v>43.018657499999996</v>
      </c>
      <c r="AS23" s="93">
        <f>IF('Net Plant'!J23&gt;0,'Gross Plant'!M23*$AJ23/12,0)</f>
        <v>43.018657499999996</v>
      </c>
      <c r="AT23" s="93">
        <f>IF('Net Plant'!K23&gt;0,'Gross Plant'!N23*$AJ23/12,0)</f>
        <v>43.018657499999996</v>
      </c>
      <c r="AU23" s="93">
        <f>IF('Net Plant'!L23&gt;0,'Gross Plant'!O23*$AJ23/12,0)</f>
        <v>43.018657499999996</v>
      </c>
      <c r="AV23" s="93">
        <f>IF('Net Plant'!M23&gt;0,'Gross Plant'!P23*$AJ23/12,0)</f>
        <v>43.018657499999996</v>
      </c>
      <c r="AW23" s="93">
        <f>IF('Net Plant'!N23&gt;0,'Gross Plant'!Q23*$AJ23/12,0)</f>
        <v>43.018657499999996</v>
      </c>
      <c r="AX23" s="93">
        <f>IF('Net Plant'!O23&gt;0,'Gross Plant'!R23*$AJ23/12,0)</f>
        <v>43.018657499999996</v>
      </c>
      <c r="AY23" s="93">
        <f>IF('Net Plant'!P23&gt;0,'Gross Plant'!S23*$AJ23/12,0)</f>
        <v>43.018657499999996</v>
      </c>
      <c r="AZ23" s="93">
        <f>IF('Net Plant'!Q23&gt;0,'Gross Plant'!T23*$AJ23/12,0)</f>
        <v>43.018657499999996</v>
      </c>
      <c r="BA23" s="93">
        <f>IF('Net Plant'!R23&gt;0,'Gross Plant'!U23*$AK23/12,0)</f>
        <v>49.416303999999997</v>
      </c>
      <c r="BB23" s="93">
        <f>IF('Net Plant'!S23&gt;0,'Gross Plant'!V23*$AK23/12,0)</f>
        <v>49.416303999999997</v>
      </c>
      <c r="BC23" s="93">
        <f>IF('Net Plant'!T23&gt;0,'Gross Plant'!W23*$AK23/12,0)</f>
        <v>49.416303999999997</v>
      </c>
      <c r="BD23" s="93">
        <f>IF('Net Plant'!U23&gt;0,'Gross Plant'!X23*$AK23/12,0)</f>
        <v>49.416303999999997</v>
      </c>
      <c r="BE23" s="93">
        <f>IF('Net Plant'!V23&gt;0,'Gross Plant'!Y23*$AK23/12,0)</f>
        <v>49.416303999999997</v>
      </c>
      <c r="BF23" s="93">
        <f>IF('Net Plant'!W23&gt;0,'Gross Plant'!Z23*$AK23/12,0)</f>
        <v>49.416303999999997</v>
      </c>
      <c r="BG23" s="93">
        <f>IF('Net Plant'!X23&gt;0,'Gross Plant'!AA23*$AK23/12,0)</f>
        <v>49.416303999999997</v>
      </c>
      <c r="BH23" s="93">
        <f>IF('Net Plant'!Y23&gt;0,'Gross Plant'!AB23*$AK23/12,0)</f>
        <v>49.416303999999997</v>
      </c>
      <c r="BI23" s="93">
        <f>IF('Net Plant'!Z23&gt;0,'Gross Plant'!AC23*$AK23/12,0)</f>
        <v>49.416303999999997</v>
      </c>
      <c r="BJ23" s="93">
        <f>IF('Net Plant'!AA23&gt;0,'Gross Plant'!AD23*$AK23/12,0)</f>
        <v>49.416303999999997</v>
      </c>
      <c r="BK23" s="93">
        <f>IF('Net Plant'!AB23&gt;0,'Gross Plant'!AE23*$AK23/12,0)</f>
        <v>49.416303999999997</v>
      </c>
      <c r="BL23" s="93">
        <f>IF('Net Plant'!AC23&gt;0,'Gross Plant'!AF23*$AK23/12,0)</f>
        <v>49.416303999999997</v>
      </c>
      <c r="BM23" s="110">
        <f t="shared" si="39"/>
        <v>592.99564799999985</v>
      </c>
      <c r="BN23" s="41"/>
      <c r="BO23" s="92">
        <f>'[20]Reserve Retirements'!Q19</f>
        <v>0</v>
      </c>
      <c r="BP23" s="92">
        <f>'[20]Reserve Retirements'!R19</f>
        <v>0</v>
      </c>
      <c r="BQ23" s="92">
        <f>'[20]Reserve Retirements'!S19</f>
        <v>0</v>
      </c>
      <c r="BR23" s="92">
        <f>'[20]Reserve Retirements'!T19</f>
        <v>0</v>
      </c>
      <c r="BS23" s="92">
        <f>'[20]Reserve Retirements'!U19</f>
        <v>0</v>
      </c>
      <c r="BT23" s="92">
        <f>'[20]Reserve Retirements'!V19</f>
        <v>0</v>
      </c>
      <c r="BU23" s="93">
        <f>'Gross Plant'!BQ23</f>
        <v>0</v>
      </c>
      <c r="BV23" s="93">
        <f>'Gross Plant'!BR23</f>
        <v>0</v>
      </c>
      <c r="BW23" s="93">
        <f>'Gross Plant'!BS23</f>
        <v>0</v>
      </c>
      <c r="BX23" s="93">
        <f>'Gross Plant'!BT23</f>
        <v>0</v>
      </c>
      <c r="BY23" s="93">
        <f>'Gross Plant'!BU23</f>
        <v>0</v>
      </c>
      <c r="BZ23" s="93">
        <f>'Gross Plant'!BV23</f>
        <v>0</v>
      </c>
      <c r="CA23" s="93">
        <f>'Gross Plant'!BW23</f>
        <v>0</v>
      </c>
      <c r="CB23" s="93">
        <f>'Gross Plant'!BX23</f>
        <v>0</v>
      </c>
      <c r="CC23" s="93">
        <f>'Gross Plant'!BY23</f>
        <v>0</v>
      </c>
      <c r="CD23" s="93">
        <f>'Gross Plant'!BZ23</f>
        <v>0</v>
      </c>
      <c r="CE23" s="93">
        <f>'Gross Plant'!CA23</f>
        <v>0</v>
      </c>
      <c r="CF23" s="93">
        <f>'Gross Plant'!CB23</f>
        <v>0</v>
      </c>
      <c r="CG23" s="93">
        <f>'Gross Plant'!CC23</f>
        <v>0</v>
      </c>
      <c r="CH23" s="93">
        <f>'Gross Plant'!CD23</f>
        <v>0</v>
      </c>
      <c r="CI23" s="93">
        <f>'Gross Plant'!CE23</f>
        <v>0</v>
      </c>
      <c r="CJ23" s="93">
        <f>'Gross Plant'!CF23</f>
        <v>0</v>
      </c>
      <c r="CK23" s="93">
        <f>'Gross Plant'!CG23</f>
        <v>0</v>
      </c>
      <c r="CL23" s="93">
        <f>'Gross Plant'!CH23</f>
        <v>0</v>
      </c>
      <c r="CM23" s="93">
        <f>'Gross Plant'!CI23</f>
        <v>0</v>
      </c>
      <c r="CN23" s="93">
        <f>'Gross Plant'!CJ23</f>
        <v>0</v>
      </c>
      <c r="CO23" s="93">
        <f>'Gross Plant'!CK23</f>
        <v>0</v>
      </c>
      <c r="CP23" s="41"/>
      <c r="CQ23" s="92">
        <f>'[20]Reserve Transfers'!Q19</f>
        <v>0</v>
      </c>
      <c r="CR23" s="92">
        <f>'[20]Reserve Transfers'!R19</f>
        <v>0</v>
      </c>
      <c r="CS23" s="92">
        <f>'[20]Reserve Transfers'!S19</f>
        <v>0</v>
      </c>
      <c r="CT23" s="92">
        <f>'[20]Reserve Transfers'!T19</f>
        <v>0</v>
      </c>
      <c r="CU23" s="92">
        <f>'[20]Reserve Transfers'!U19</f>
        <v>0</v>
      </c>
      <c r="CV23" s="92">
        <f>'[20]Reserve Transfers'!V19</f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/>
      <c r="DS23" s="92">
        <f>[20]COR!Q19</f>
        <v>0</v>
      </c>
      <c r="DT23" s="92">
        <f>[20]COR!R19</f>
        <v>0</v>
      </c>
      <c r="DU23" s="92">
        <f>[20]COR!S19</f>
        <v>0</v>
      </c>
      <c r="DV23" s="92">
        <f>[20]COR!T19</f>
        <v>0</v>
      </c>
      <c r="DW23" s="92">
        <f>[20]COR!U19</f>
        <v>0</v>
      </c>
      <c r="DX23" s="92">
        <f>[20]COR!V19</f>
        <v>0</v>
      </c>
      <c r="DY23" s="93">
        <f>IFERROR(SUM($DS23:$DX23)/SUM('Gross Plant'!$BK23:$BP23),0)*'Gross Plant'!BQ23*Reserve!$DY$1</f>
        <v>0</v>
      </c>
      <c r="DZ23" s="93">
        <f>IFERROR(SUM($DS23:$DX23)/SUM('Gross Plant'!$BK23:$BP23),0)*'Gross Plant'!BR23*Reserve!$DY$1</f>
        <v>0</v>
      </c>
      <c r="EA23" s="93">
        <f>IFERROR(SUM($DS23:$DX23)/SUM('Gross Plant'!$BK23:$BP23),0)*'Gross Plant'!BS23*Reserve!$DY$1</f>
        <v>0</v>
      </c>
      <c r="EB23" s="93">
        <f>IFERROR(SUM($DS23:$DX23)/SUM('Gross Plant'!$BK23:$BP23),0)*'Gross Plant'!BT23*Reserve!$DY$1</f>
        <v>0</v>
      </c>
      <c r="EC23" s="93">
        <f>IFERROR(SUM($DS23:$DX23)/SUM('Gross Plant'!$BK23:$BP23),0)*'Gross Plant'!BU23*Reserve!$DY$1</f>
        <v>0</v>
      </c>
      <c r="ED23" s="93">
        <f>IFERROR(SUM($DS23:$DX23)/SUM('Gross Plant'!$BK23:$BP23),0)*'Gross Plant'!BV23*Reserve!$DY$1</f>
        <v>0</v>
      </c>
      <c r="EE23" s="93">
        <f>IFERROR(SUM($DS23:$DX23)/SUM('Gross Plant'!$BK23:$BP23),0)*'Gross Plant'!BW23*Reserve!$DY$1</f>
        <v>0</v>
      </c>
      <c r="EF23" s="93">
        <f>IFERROR(SUM($DS23:$DX23)/SUM('Gross Plant'!$BK23:$BP23),0)*'Gross Plant'!BX23*Reserve!$DY$1</f>
        <v>0</v>
      </c>
      <c r="EG23" s="93">
        <f>IFERROR(SUM($DS23:$DX23)/SUM('Gross Plant'!$BK23:$BP23),0)*'Gross Plant'!BY23*Reserve!$DY$1</f>
        <v>0</v>
      </c>
      <c r="EH23" s="93">
        <f>IFERROR(SUM($DS23:$DX23)/SUM('Gross Plant'!$BK23:$BP23),0)*'Gross Plant'!BZ23*Reserve!$DY$1</f>
        <v>0</v>
      </c>
      <c r="EI23" s="93">
        <f>IFERROR(SUM($DS23:$DX23)/SUM('Gross Plant'!$BK23:$BP23),0)*'Gross Plant'!CA23*Reserve!$DY$1</f>
        <v>0</v>
      </c>
      <c r="EJ23" s="93">
        <f>IFERROR(SUM($DS23:$DX23)/SUM('Gross Plant'!$BK23:$BP23),0)*'Gross Plant'!CB23*Reserve!$DY$1</f>
        <v>0</v>
      </c>
      <c r="EK23" s="93">
        <f>IFERROR(SUM($DS23:$DX23)/SUM('Gross Plant'!$BK23:$BP23),0)*'Gross Plant'!CC23*Reserve!$DY$1</f>
        <v>0</v>
      </c>
      <c r="EL23" s="93">
        <f>IFERROR(SUM($DS23:$DX23)/SUM('Gross Plant'!$BK23:$BP23),0)*'Gross Plant'!CD23*Reserve!$DY$1</f>
        <v>0</v>
      </c>
      <c r="EM23" s="93">
        <f>IFERROR(SUM($DS23:$DX23)/SUM('Gross Plant'!$BK23:$BP23),0)*'Gross Plant'!CE23*Reserve!$DY$1</f>
        <v>0</v>
      </c>
      <c r="EN23" s="93">
        <f>IFERROR(SUM($DS23:$DX23)/SUM('Gross Plant'!$BK23:$BP23),0)*'Gross Plant'!CF23*Reserve!$DY$1</f>
        <v>0</v>
      </c>
      <c r="EO23" s="93">
        <f>IFERROR(SUM($DS23:$DX23)/SUM('Gross Plant'!$BK23:$BP23),0)*'Gross Plant'!CG23*Reserve!$DY$1</f>
        <v>0</v>
      </c>
      <c r="EP23" s="93">
        <f>IFERROR(SUM($DS23:$DX23)/SUM('Gross Plant'!$BK23:$BP23),0)*'Gross Plant'!CH23*Reserve!$DY$1</f>
        <v>0</v>
      </c>
      <c r="EQ23" s="93">
        <f>IFERROR(SUM($DS23:$DX23)/SUM('Gross Plant'!$BK23:$BP23),0)*'Gross Plant'!CI23*Reserve!$DY$1</f>
        <v>0</v>
      </c>
      <c r="ER23" s="93">
        <f>IFERROR(SUM($DS23:$DX23)/SUM('Gross Plant'!$BK23:$BP23),0)*'Gross Plant'!CJ23*Reserve!$DY$1</f>
        <v>0</v>
      </c>
      <c r="ES23" s="93">
        <f>IFERROR(SUM($DS23:$DX23)/SUM('Gross Plant'!$BK23:$BP23),0)*'Gross Plant'!CK23*Reserve!$DY$1</f>
        <v>0</v>
      </c>
    </row>
    <row r="24" spans="1:149">
      <c r="A24" s="167">
        <v>39800</v>
      </c>
      <c r="B24" s="169" t="s">
        <v>19</v>
      </c>
      <c r="C24" s="51">
        <f t="shared" si="36"/>
        <v>57464.058370307677</v>
      </c>
      <c r="D24" s="51">
        <f t="shared" si="37"/>
        <v>67425.079830000002</v>
      </c>
      <c r="E24" s="92">
        <f>'[20]Reserve End Balances'!P20</f>
        <v>54890.59</v>
      </c>
      <c r="F24" s="51">
        <f t="shared" si="5"/>
        <v>55264.289999999994</v>
      </c>
      <c r="G24" s="51">
        <f t="shared" si="6"/>
        <v>55637.989999999991</v>
      </c>
      <c r="H24" s="51">
        <f t="shared" si="7"/>
        <v>56011.689999999988</v>
      </c>
      <c r="I24" s="51">
        <f t="shared" si="8"/>
        <v>56385.389999999985</v>
      </c>
      <c r="J24" s="51">
        <f t="shared" si="9"/>
        <v>56733.499999999985</v>
      </c>
      <c r="K24" s="51">
        <f t="shared" si="10"/>
        <v>57067.419999999984</v>
      </c>
      <c r="L24" s="51">
        <f t="shared" si="11"/>
        <v>57669.199467333317</v>
      </c>
      <c r="M24" s="51">
        <f t="shared" si="12"/>
        <v>58270.978934666651</v>
      </c>
      <c r="N24" s="51">
        <f t="shared" si="13"/>
        <v>58872.758401999985</v>
      </c>
      <c r="O24" s="51">
        <f t="shared" si="14"/>
        <v>59474.537869333319</v>
      </c>
      <c r="P24" s="51">
        <f t="shared" si="15"/>
        <v>60076.317336666652</v>
      </c>
      <c r="Q24" s="51">
        <f t="shared" si="16"/>
        <v>60678.096803999986</v>
      </c>
      <c r="R24" s="51">
        <f t="shared" si="17"/>
        <v>61279.87627133332</v>
      </c>
      <c r="S24" s="51">
        <f t="shared" si="18"/>
        <v>61881.655738666654</v>
      </c>
      <c r="T24" s="51">
        <f t="shared" si="19"/>
        <v>62483.435205999987</v>
      </c>
      <c r="U24" s="51">
        <f t="shared" si="20"/>
        <v>63307.04264333332</v>
      </c>
      <c r="V24" s="51">
        <f t="shared" si="21"/>
        <v>64130.650080666652</v>
      </c>
      <c r="W24" s="51">
        <f t="shared" si="22"/>
        <v>64954.257517999984</v>
      </c>
      <c r="X24" s="51">
        <f t="shared" si="23"/>
        <v>65777.864955333323</v>
      </c>
      <c r="Y24" s="51">
        <f t="shared" si="24"/>
        <v>66601.472392666663</v>
      </c>
      <c r="Z24" s="51">
        <f t="shared" si="25"/>
        <v>67425.079830000002</v>
      </c>
      <c r="AA24" s="51">
        <f t="shared" si="26"/>
        <v>68248.687267333342</v>
      </c>
      <c r="AB24" s="51">
        <f t="shared" si="27"/>
        <v>69072.294704666681</v>
      </c>
      <c r="AC24" s="51">
        <f t="shared" si="28"/>
        <v>69895.902142000021</v>
      </c>
      <c r="AD24" s="51">
        <f t="shared" si="29"/>
        <v>70719.50957933336</v>
      </c>
      <c r="AE24" s="51">
        <f t="shared" si="30"/>
        <v>71543.1170166667</v>
      </c>
      <c r="AF24" s="51">
        <f t="shared" si="31"/>
        <v>72366.724454000039</v>
      </c>
      <c r="AG24" s="110">
        <f t="shared" si="38"/>
        <v>67425</v>
      </c>
      <c r="AH24" s="145" t="b">
        <f t="shared" si="34"/>
        <v>1</v>
      </c>
      <c r="AI24" s="109" t="str">
        <f>[23]SSU!E15</f>
        <v>39800</v>
      </c>
      <c r="AJ24" s="109">
        <f>[23]SSU!F15</f>
        <v>5.2900000000000003E-2</v>
      </c>
      <c r="AK24" s="109">
        <f>[23]SSU!G15</f>
        <v>7.2400000000000006E-2</v>
      </c>
      <c r="AL24" s="92">
        <f>'[20]Depreciation Provision'!Q20</f>
        <v>373.7</v>
      </c>
      <c r="AM24" s="92">
        <f>'[20]Depreciation Provision'!R20</f>
        <v>373.7</v>
      </c>
      <c r="AN24" s="92">
        <f>'[20]Depreciation Provision'!S20</f>
        <v>373.7</v>
      </c>
      <c r="AO24" s="92">
        <f>'[20]Depreciation Provision'!T20</f>
        <v>373.7</v>
      </c>
      <c r="AP24" s="92">
        <f>'[20]Depreciation Provision'!U20</f>
        <v>348.11</v>
      </c>
      <c r="AQ24" s="92">
        <f>'[20]Depreciation Provision'!V20</f>
        <v>333.91999999999996</v>
      </c>
      <c r="AR24" s="93">
        <f>IF('Net Plant'!I24&gt;0,'Gross Plant'!L24*$AJ24/12,0)</f>
        <v>601.77946733333329</v>
      </c>
      <c r="AS24" s="93">
        <f>IF('Net Plant'!J24&gt;0,'Gross Plant'!M24*$AJ24/12,0)</f>
        <v>601.77946733333329</v>
      </c>
      <c r="AT24" s="93">
        <f>IF('Net Plant'!K24&gt;0,'Gross Plant'!N24*$AJ24/12,0)</f>
        <v>601.77946733333329</v>
      </c>
      <c r="AU24" s="93">
        <f>IF('Net Plant'!L24&gt;0,'Gross Plant'!O24*$AJ24/12,0)</f>
        <v>601.77946733333329</v>
      </c>
      <c r="AV24" s="93">
        <f>IF('Net Plant'!M24&gt;0,'Gross Plant'!P24*$AJ24/12,0)</f>
        <v>601.77946733333329</v>
      </c>
      <c r="AW24" s="93">
        <f>IF('Net Plant'!N24&gt;0,'Gross Plant'!Q24*$AJ24/12,0)</f>
        <v>601.77946733333329</v>
      </c>
      <c r="AX24" s="93">
        <f>IF('Net Plant'!O24&gt;0,'Gross Plant'!R24*$AJ24/12,0)</f>
        <v>601.77946733333329</v>
      </c>
      <c r="AY24" s="93">
        <f>IF('Net Plant'!P24&gt;0,'Gross Plant'!S24*$AJ24/12,0)</f>
        <v>601.77946733333329</v>
      </c>
      <c r="AZ24" s="93">
        <f>IF('Net Plant'!Q24&gt;0,'Gross Plant'!T24*$AJ24/12,0)</f>
        <v>601.77946733333329</v>
      </c>
      <c r="BA24" s="93">
        <f>IF('Net Plant'!R24&gt;0,'Gross Plant'!U24*$AK24/12,0)</f>
        <v>823.60743733333345</v>
      </c>
      <c r="BB24" s="93">
        <f>IF('Net Plant'!S24&gt;0,'Gross Plant'!V24*$AK24/12,0)</f>
        <v>823.60743733333345</v>
      </c>
      <c r="BC24" s="93">
        <f>IF('Net Plant'!T24&gt;0,'Gross Plant'!W24*$AK24/12,0)</f>
        <v>823.60743733333345</v>
      </c>
      <c r="BD24" s="93">
        <f>IF('Net Plant'!U24&gt;0,'Gross Plant'!X24*$AK24/12,0)</f>
        <v>823.60743733333345</v>
      </c>
      <c r="BE24" s="93">
        <f>IF('Net Plant'!V24&gt;0,'Gross Plant'!Y24*$AK24/12,0)</f>
        <v>823.60743733333345</v>
      </c>
      <c r="BF24" s="93">
        <f>IF('Net Plant'!W24&gt;0,'Gross Plant'!Z24*$AK24/12,0)</f>
        <v>823.60743733333345</v>
      </c>
      <c r="BG24" s="93">
        <f>IF('Net Plant'!X24&gt;0,'Gross Plant'!AA24*$AK24/12,0)</f>
        <v>823.60743733333345</v>
      </c>
      <c r="BH24" s="93">
        <f>IF('Net Plant'!Y24&gt;0,'Gross Plant'!AB24*$AK24/12,0)</f>
        <v>823.60743733333345</v>
      </c>
      <c r="BI24" s="93">
        <f>IF('Net Plant'!Z24&gt;0,'Gross Plant'!AC24*$AK24/12,0)</f>
        <v>823.60743733333345</v>
      </c>
      <c r="BJ24" s="93">
        <f>IF('Net Plant'!AA24&gt;0,'Gross Plant'!AD24*$AK24/12,0)</f>
        <v>823.60743733333345</v>
      </c>
      <c r="BK24" s="93">
        <f>IF('Net Plant'!AB24&gt;0,'Gross Plant'!AE24*$AK24/12,0)</f>
        <v>823.60743733333345</v>
      </c>
      <c r="BL24" s="93">
        <f>IF('Net Plant'!AC24&gt;0,'Gross Plant'!AF24*$AK24/12,0)</f>
        <v>823.60743733333345</v>
      </c>
      <c r="BM24" s="110">
        <f t="shared" si="39"/>
        <v>9883.289248000001</v>
      </c>
      <c r="BN24" s="41"/>
      <c r="BO24" s="92">
        <f>'[20]Reserve Retirements'!Q20</f>
        <v>0</v>
      </c>
      <c r="BP24" s="92">
        <f>'[20]Reserve Retirements'!R20</f>
        <v>0</v>
      </c>
      <c r="BQ24" s="92">
        <f>'[20]Reserve Retirements'!S20</f>
        <v>0</v>
      </c>
      <c r="BR24" s="92">
        <f>'[20]Reserve Retirements'!T20</f>
        <v>0</v>
      </c>
      <c r="BS24" s="92">
        <f>'[20]Reserve Retirements'!U20</f>
        <v>0</v>
      </c>
      <c r="BT24" s="92">
        <f>'[20]Reserve Retirements'!V20</f>
        <v>0</v>
      </c>
      <c r="BU24" s="93">
        <f>'Gross Plant'!BQ24</f>
        <v>0</v>
      </c>
      <c r="BV24" s="93">
        <f>'Gross Plant'!BR24</f>
        <v>0</v>
      </c>
      <c r="BW24" s="93">
        <f>'Gross Plant'!BS24</f>
        <v>0</v>
      </c>
      <c r="BX24" s="93">
        <f>'Gross Plant'!BT24</f>
        <v>0</v>
      </c>
      <c r="BY24" s="93">
        <f>'Gross Plant'!BU24</f>
        <v>0</v>
      </c>
      <c r="BZ24" s="93">
        <f>'Gross Plant'!BV24</f>
        <v>0</v>
      </c>
      <c r="CA24" s="93">
        <f>'Gross Plant'!BW24</f>
        <v>0</v>
      </c>
      <c r="CB24" s="93">
        <f>'Gross Plant'!BX24</f>
        <v>0</v>
      </c>
      <c r="CC24" s="93">
        <f>'Gross Plant'!BY24</f>
        <v>0</v>
      </c>
      <c r="CD24" s="93">
        <f>'Gross Plant'!BZ24</f>
        <v>0</v>
      </c>
      <c r="CE24" s="93">
        <f>'Gross Plant'!CA24</f>
        <v>0</v>
      </c>
      <c r="CF24" s="93">
        <f>'Gross Plant'!CB24</f>
        <v>0</v>
      </c>
      <c r="CG24" s="93">
        <f>'Gross Plant'!CC24</f>
        <v>0</v>
      </c>
      <c r="CH24" s="93">
        <f>'Gross Plant'!CD24</f>
        <v>0</v>
      </c>
      <c r="CI24" s="93">
        <f>'Gross Plant'!CE24</f>
        <v>0</v>
      </c>
      <c r="CJ24" s="93">
        <f>'Gross Plant'!CF24</f>
        <v>0</v>
      </c>
      <c r="CK24" s="93">
        <f>'Gross Plant'!CG24</f>
        <v>0</v>
      </c>
      <c r="CL24" s="93">
        <f>'Gross Plant'!CH24</f>
        <v>0</v>
      </c>
      <c r="CM24" s="93">
        <f>'Gross Plant'!CI24</f>
        <v>0</v>
      </c>
      <c r="CN24" s="93">
        <f>'Gross Plant'!CJ24</f>
        <v>0</v>
      </c>
      <c r="CO24" s="93">
        <f>'Gross Plant'!CK24</f>
        <v>0</v>
      </c>
      <c r="CP24" s="41"/>
      <c r="CQ24" s="92">
        <f>'[20]Reserve Transfers'!Q20</f>
        <v>0</v>
      </c>
      <c r="CR24" s="92">
        <f>'[20]Reserve Transfers'!R20</f>
        <v>0</v>
      </c>
      <c r="CS24" s="92">
        <f>'[20]Reserve Transfers'!S20</f>
        <v>0</v>
      </c>
      <c r="CT24" s="92">
        <f>'[20]Reserve Transfers'!T20</f>
        <v>0</v>
      </c>
      <c r="CU24" s="92">
        <f>'[20]Reserve Transfers'!U20</f>
        <v>0</v>
      </c>
      <c r="CV24" s="92">
        <f>'[20]Reserve Transfers'!V20</f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/>
      <c r="DS24" s="92">
        <f>[20]COR!Q20</f>
        <v>0</v>
      </c>
      <c r="DT24" s="92">
        <f>[20]COR!R20</f>
        <v>0</v>
      </c>
      <c r="DU24" s="92">
        <f>[20]COR!S20</f>
        <v>0</v>
      </c>
      <c r="DV24" s="92">
        <f>[20]COR!T20</f>
        <v>0</v>
      </c>
      <c r="DW24" s="92">
        <f>[20]COR!U20</f>
        <v>0</v>
      </c>
      <c r="DX24" s="92">
        <f>[20]COR!V20</f>
        <v>0</v>
      </c>
      <c r="DY24" s="93">
        <f>IFERROR(SUM($DS24:$DX24)/SUM('Gross Plant'!$BK24:$BP24),0)*'Gross Plant'!BQ24*Reserve!$DY$1</f>
        <v>0</v>
      </c>
      <c r="DZ24" s="93">
        <f>IFERROR(SUM($DS24:$DX24)/SUM('Gross Plant'!$BK24:$BP24),0)*'Gross Plant'!BR24*Reserve!$DY$1</f>
        <v>0</v>
      </c>
      <c r="EA24" s="93">
        <f>IFERROR(SUM($DS24:$DX24)/SUM('Gross Plant'!$BK24:$BP24),0)*'Gross Plant'!BS24*Reserve!$DY$1</f>
        <v>0</v>
      </c>
      <c r="EB24" s="93">
        <f>IFERROR(SUM($DS24:$DX24)/SUM('Gross Plant'!$BK24:$BP24),0)*'Gross Plant'!BT24*Reserve!$DY$1</f>
        <v>0</v>
      </c>
      <c r="EC24" s="93">
        <f>IFERROR(SUM($DS24:$DX24)/SUM('Gross Plant'!$BK24:$BP24),0)*'Gross Plant'!BU24*Reserve!$DY$1</f>
        <v>0</v>
      </c>
      <c r="ED24" s="93">
        <f>IFERROR(SUM($DS24:$DX24)/SUM('Gross Plant'!$BK24:$BP24),0)*'Gross Plant'!BV24*Reserve!$DY$1</f>
        <v>0</v>
      </c>
      <c r="EE24" s="93">
        <f>IFERROR(SUM($DS24:$DX24)/SUM('Gross Plant'!$BK24:$BP24),0)*'Gross Plant'!BW24*Reserve!$DY$1</f>
        <v>0</v>
      </c>
      <c r="EF24" s="93">
        <f>IFERROR(SUM($DS24:$DX24)/SUM('Gross Plant'!$BK24:$BP24),0)*'Gross Plant'!BX24*Reserve!$DY$1</f>
        <v>0</v>
      </c>
      <c r="EG24" s="93">
        <f>IFERROR(SUM($DS24:$DX24)/SUM('Gross Plant'!$BK24:$BP24),0)*'Gross Plant'!BY24*Reserve!$DY$1</f>
        <v>0</v>
      </c>
      <c r="EH24" s="93">
        <f>IFERROR(SUM($DS24:$DX24)/SUM('Gross Plant'!$BK24:$BP24),0)*'Gross Plant'!BZ24*Reserve!$DY$1</f>
        <v>0</v>
      </c>
      <c r="EI24" s="93">
        <f>IFERROR(SUM($DS24:$DX24)/SUM('Gross Plant'!$BK24:$BP24),0)*'Gross Plant'!CA24*Reserve!$DY$1</f>
        <v>0</v>
      </c>
      <c r="EJ24" s="93">
        <f>IFERROR(SUM($DS24:$DX24)/SUM('Gross Plant'!$BK24:$BP24),0)*'Gross Plant'!CB24*Reserve!$DY$1</f>
        <v>0</v>
      </c>
      <c r="EK24" s="93">
        <f>IFERROR(SUM($DS24:$DX24)/SUM('Gross Plant'!$BK24:$BP24),0)*'Gross Plant'!CC24*Reserve!$DY$1</f>
        <v>0</v>
      </c>
      <c r="EL24" s="93">
        <f>IFERROR(SUM($DS24:$DX24)/SUM('Gross Plant'!$BK24:$BP24),0)*'Gross Plant'!CD24*Reserve!$DY$1</f>
        <v>0</v>
      </c>
      <c r="EM24" s="93">
        <f>IFERROR(SUM($DS24:$DX24)/SUM('Gross Plant'!$BK24:$BP24),0)*'Gross Plant'!CE24*Reserve!$DY$1</f>
        <v>0</v>
      </c>
      <c r="EN24" s="93">
        <f>IFERROR(SUM($DS24:$DX24)/SUM('Gross Plant'!$BK24:$BP24),0)*'Gross Plant'!CF24*Reserve!$DY$1</f>
        <v>0</v>
      </c>
      <c r="EO24" s="93">
        <f>IFERROR(SUM($DS24:$DX24)/SUM('Gross Plant'!$BK24:$BP24),0)*'Gross Plant'!CG24*Reserve!$DY$1</f>
        <v>0</v>
      </c>
      <c r="EP24" s="93">
        <f>IFERROR(SUM($DS24:$DX24)/SUM('Gross Plant'!$BK24:$BP24),0)*'Gross Plant'!CH24*Reserve!$DY$1</f>
        <v>0</v>
      </c>
      <c r="EQ24" s="93">
        <f>IFERROR(SUM($DS24:$DX24)/SUM('Gross Plant'!$BK24:$BP24),0)*'Gross Plant'!CI24*Reserve!$DY$1</f>
        <v>0</v>
      </c>
      <c r="ER24" s="93">
        <f>IFERROR(SUM($DS24:$DX24)/SUM('Gross Plant'!$BK24:$BP24),0)*'Gross Plant'!CJ24*Reserve!$DY$1</f>
        <v>0</v>
      </c>
      <c r="ES24" s="93">
        <f>IFERROR(SUM($DS24:$DX24)/SUM('Gross Plant'!$BK24:$BP24),0)*'Gross Plant'!CK24*Reserve!$DY$1</f>
        <v>0</v>
      </c>
    </row>
    <row r="25" spans="1:149">
      <c r="A25" s="170">
        <v>39820</v>
      </c>
      <c r="B25" s="171" t="s">
        <v>159</v>
      </c>
      <c r="C25" s="51">
        <f t="shared" si="36"/>
        <v>1419.915400326923</v>
      </c>
      <c r="D25" s="51">
        <f t="shared" si="37"/>
        <v>1956.2940912500001</v>
      </c>
      <c r="E25" s="92">
        <f>'[20]Reserve End Balances'!P21</f>
        <v>1290.22</v>
      </c>
      <c r="F25" s="51">
        <f t="shared" si="5"/>
        <v>1307.8</v>
      </c>
      <c r="G25" s="51">
        <f t="shared" si="6"/>
        <v>1325.3799999999999</v>
      </c>
      <c r="H25" s="51">
        <f t="shared" si="7"/>
        <v>1342.9599999999998</v>
      </c>
      <c r="I25" s="51">
        <f t="shared" si="8"/>
        <v>1360.5399999999997</v>
      </c>
      <c r="J25" s="51">
        <f t="shared" si="9"/>
        <v>1378.1199999999997</v>
      </c>
      <c r="K25" s="51">
        <f t="shared" si="10"/>
        <v>1395.6999999999996</v>
      </c>
      <c r="L25" s="51">
        <f t="shared" si="11"/>
        <v>1428.2704859166663</v>
      </c>
      <c r="M25" s="51">
        <f t="shared" si="12"/>
        <v>1460.840971833333</v>
      </c>
      <c r="N25" s="51">
        <f t="shared" si="13"/>
        <v>1493.4114577499997</v>
      </c>
      <c r="O25" s="51">
        <f t="shared" si="14"/>
        <v>1525.9819436666664</v>
      </c>
      <c r="P25" s="51">
        <f t="shared" si="15"/>
        <v>1558.5524295833332</v>
      </c>
      <c r="Q25" s="51">
        <f t="shared" si="16"/>
        <v>1591.1229154999999</v>
      </c>
      <c r="R25" s="51">
        <f t="shared" si="17"/>
        <v>1623.6934014166666</v>
      </c>
      <c r="S25" s="51">
        <f t="shared" si="18"/>
        <v>1656.2638873333333</v>
      </c>
      <c r="T25" s="51">
        <f t="shared" si="19"/>
        <v>1688.83437325</v>
      </c>
      <c r="U25" s="51">
        <f t="shared" si="20"/>
        <v>1733.4109929166666</v>
      </c>
      <c r="V25" s="51">
        <f t="shared" si="21"/>
        <v>1777.9876125833332</v>
      </c>
      <c r="W25" s="51">
        <f t="shared" si="22"/>
        <v>1822.5642322499998</v>
      </c>
      <c r="X25" s="51">
        <f t="shared" si="23"/>
        <v>1867.1408519166664</v>
      </c>
      <c r="Y25" s="51">
        <f t="shared" si="24"/>
        <v>1911.717471583333</v>
      </c>
      <c r="Z25" s="51">
        <f t="shared" si="25"/>
        <v>1956.2940912499996</v>
      </c>
      <c r="AA25" s="51">
        <f t="shared" si="26"/>
        <v>2000.8707109166662</v>
      </c>
      <c r="AB25" s="51">
        <f t="shared" si="27"/>
        <v>2045.4473305833328</v>
      </c>
      <c r="AC25" s="51">
        <f t="shared" si="28"/>
        <v>2090.0239502499994</v>
      </c>
      <c r="AD25" s="51">
        <f t="shared" si="29"/>
        <v>2134.6005699166662</v>
      </c>
      <c r="AE25" s="51">
        <f t="shared" si="30"/>
        <v>2179.1771895833331</v>
      </c>
      <c r="AF25" s="51">
        <f t="shared" si="31"/>
        <v>2223.7538092499999</v>
      </c>
      <c r="AG25" s="110">
        <f t="shared" si="38"/>
        <v>1956</v>
      </c>
      <c r="AH25" s="145" t="b">
        <f t="shared" si="34"/>
        <v>1</v>
      </c>
      <c r="AI25" s="109" t="str">
        <f>[23]SSU!E36</f>
        <v>39820</v>
      </c>
      <c r="AJ25" s="109">
        <f>[23]SSU!F36</f>
        <v>5.2900000000000003E-2</v>
      </c>
      <c r="AK25" s="109">
        <f>[23]SSU!G36</f>
        <v>7.2400000000000006E-2</v>
      </c>
      <c r="AL25" s="92">
        <f>'[20]Depreciation Provision'!Q21</f>
        <v>17.579999999999998</v>
      </c>
      <c r="AM25" s="92">
        <f>'[20]Depreciation Provision'!R21</f>
        <v>17.579999999999998</v>
      </c>
      <c r="AN25" s="92">
        <f>'[20]Depreciation Provision'!S21</f>
        <v>17.579999999999998</v>
      </c>
      <c r="AO25" s="92">
        <f>'[20]Depreciation Provision'!T21</f>
        <v>17.579999999999998</v>
      </c>
      <c r="AP25" s="92">
        <f>'[20]Depreciation Provision'!U21</f>
        <v>17.579999999999998</v>
      </c>
      <c r="AQ25" s="92">
        <f>'[20]Depreciation Provision'!V21</f>
        <v>17.579999999999998</v>
      </c>
      <c r="AR25" s="93">
        <f>IF('Net Plant'!I25&gt;0,'Gross Plant'!L25*$AJ25/12,0)</f>
        <v>32.570485916666669</v>
      </c>
      <c r="AS25" s="93">
        <f>IF('Net Plant'!J25&gt;0,'Gross Plant'!M25*$AJ25/12,0)</f>
        <v>32.570485916666669</v>
      </c>
      <c r="AT25" s="93">
        <f>IF('Net Plant'!K25&gt;0,'Gross Plant'!N25*$AJ25/12,0)</f>
        <v>32.570485916666669</v>
      </c>
      <c r="AU25" s="93">
        <f>IF('Net Plant'!L25&gt;0,'Gross Plant'!O25*$AJ25/12,0)</f>
        <v>32.570485916666669</v>
      </c>
      <c r="AV25" s="93">
        <f>IF('Net Plant'!M25&gt;0,'Gross Plant'!P25*$AJ25/12,0)</f>
        <v>32.570485916666669</v>
      </c>
      <c r="AW25" s="93">
        <f>IF('Net Plant'!N25&gt;0,'Gross Plant'!Q25*$AJ25/12,0)</f>
        <v>32.570485916666669</v>
      </c>
      <c r="AX25" s="93">
        <f>IF('Net Plant'!O25&gt;0,'Gross Plant'!R25*$AJ25/12,0)</f>
        <v>32.570485916666669</v>
      </c>
      <c r="AY25" s="93">
        <f>IF('Net Plant'!P25&gt;0,'Gross Plant'!S25*$AJ25/12,0)</f>
        <v>32.570485916666669</v>
      </c>
      <c r="AZ25" s="93">
        <f>IF('Net Plant'!Q25&gt;0,'Gross Plant'!T25*$AJ25/12,0)</f>
        <v>32.570485916666669</v>
      </c>
      <c r="BA25" s="93">
        <f>IF('Net Plant'!R25&gt;0,'Gross Plant'!U25*$AK25/12,0)</f>
        <v>44.576619666666666</v>
      </c>
      <c r="BB25" s="93">
        <f>IF('Net Plant'!S25&gt;0,'Gross Plant'!V25*$AK25/12,0)</f>
        <v>44.576619666666666</v>
      </c>
      <c r="BC25" s="93">
        <f>IF('Net Plant'!T25&gt;0,'Gross Plant'!W25*$AK25/12,0)</f>
        <v>44.576619666666666</v>
      </c>
      <c r="BD25" s="93">
        <f>IF('Net Plant'!U25&gt;0,'Gross Plant'!X25*$AK25/12,0)</f>
        <v>44.576619666666666</v>
      </c>
      <c r="BE25" s="93">
        <f>IF('Net Plant'!V25&gt;0,'Gross Plant'!Y25*$AK25/12,0)</f>
        <v>44.576619666666666</v>
      </c>
      <c r="BF25" s="93">
        <f>IF('Net Plant'!W25&gt;0,'Gross Plant'!Z25*$AK25/12,0)</f>
        <v>44.576619666666666</v>
      </c>
      <c r="BG25" s="93">
        <f>IF('Net Plant'!X25&gt;0,'Gross Plant'!AA25*$AK25/12,0)</f>
        <v>44.576619666666666</v>
      </c>
      <c r="BH25" s="93">
        <f>IF('Net Plant'!Y25&gt;0,'Gross Plant'!AB25*$AK25/12,0)</f>
        <v>44.576619666666666</v>
      </c>
      <c r="BI25" s="93">
        <f>IF('Net Plant'!Z25&gt;0,'Gross Plant'!AC25*$AK25/12,0)</f>
        <v>44.576619666666666</v>
      </c>
      <c r="BJ25" s="93">
        <f>IF('Net Plant'!AA25&gt;0,'Gross Plant'!AD25*$AK25/12,0)</f>
        <v>44.576619666666666</v>
      </c>
      <c r="BK25" s="93">
        <f>IF('Net Plant'!AB25&gt;0,'Gross Plant'!AE25*$AK25/12,0)</f>
        <v>44.576619666666666</v>
      </c>
      <c r="BL25" s="93">
        <f>IF('Net Plant'!AC25&gt;0,'Gross Plant'!AF25*$AK25/12,0)</f>
        <v>44.576619666666666</v>
      </c>
      <c r="BM25" s="110">
        <f t="shared" si="39"/>
        <v>534.91943600000002</v>
      </c>
      <c r="BN25" s="41"/>
      <c r="BO25" s="92">
        <f>'[20]Reserve Retirements'!Q21</f>
        <v>0</v>
      </c>
      <c r="BP25" s="92">
        <f>'[20]Reserve Retirements'!R21</f>
        <v>0</v>
      </c>
      <c r="BQ25" s="92">
        <f>'[20]Reserve Retirements'!S21</f>
        <v>0</v>
      </c>
      <c r="BR25" s="92">
        <f>'[20]Reserve Retirements'!T21</f>
        <v>0</v>
      </c>
      <c r="BS25" s="92">
        <f>'[20]Reserve Retirements'!U21</f>
        <v>0</v>
      </c>
      <c r="BT25" s="92">
        <f>'[20]Reserve Retirements'!V21</f>
        <v>0</v>
      </c>
      <c r="BU25" s="93">
        <f>'Gross Plant'!BQ25</f>
        <v>0</v>
      </c>
      <c r="BV25" s="93">
        <f>'Gross Plant'!BR25</f>
        <v>0</v>
      </c>
      <c r="BW25" s="93">
        <f>'Gross Plant'!BS25</f>
        <v>0</v>
      </c>
      <c r="BX25" s="93">
        <f>'Gross Plant'!BT25</f>
        <v>0</v>
      </c>
      <c r="BY25" s="93">
        <f>'Gross Plant'!BU25</f>
        <v>0</v>
      </c>
      <c r="BZ25" s="93">
        <f>'Gross Plant'!BV25</f>
        <v>0</v>
      </c>
      <c r="CA25" s="93">
        <f>'Gross Plant'!BW25</f>
        <v>0</v>
      </c>
      <c r="CB25" s="93">
        <f>'Gross Plant'!BX25</f>
        <v>0</v>
      </c>
      <c r="CC25" s="93">
        <f>'Gross Plant'!BY25</f>
        <v>0</v>
      </c>
      <c r="CD25" s="93">
        <f>'Gross Plant'!BZ25</f>
        <v>0</v>
      </c>
      <c r="CE25" s="93">
        <f>'Gross Plant'!CA25</f>
        <v>0</v>
      </c>
      <c r="CF25" s="93">
        <f>'Gross Plant'!CB25</f>
        <v>0</v>
      </c>
      <c r="CG25" s="93">
        <f>'Gross Plant'!CC25</f>
        <v>0</v>
      </c>
      <c r="CH25" s="93">
        <f>'Gross Plant'!CD25</f>
        <v>0</v>
      </c>
      <c r="CI25" s="93">
        <f>'Gross Plant'!CE25</f>
        <v>0</v>
      </c>
      <c r="CJ25" s="93">
        <f>'Gross Plant'!CF25</f>
        <v>0</v>
      </c>
      <c r="CK25" s="93">
        <f>'Gross Plant'!CG25</f>
        <v>0</v>
      </c>
      <c r="CL25" s="93">
        <f>'Gross Plant'!CH25</f>
        <v>0</v>
      </c>
      <c r="CM25" s="93">
        <f>'Gross Plant'!CI25</f>
        <v>0</v>
      </c>
      <c r="CN25" s="93">
        <f>'Gross Plant'!CJ25</f>
        <v>0</v>
      </c>
      <c r="CO25" s="93">
        <f>'Gross Plant'!CK25</f>
        <v>0</v>
      </c>
      <c r="CP25" s="41"/>
      <c r="CQ25" s="92">
        <f>'[20]Reserve Transfers'!Q21</f>
        <v>0</v>
      </c>
      <c r="CR25" s="92">
        <f>'[20]Reserve Transfers'!R21</f>
        <v>0</v>
      </c>
      <c r="CS25" s="92">
        <f>'[20]Reserve Transfers'!S21</f>
        <v>0</v>
      </c>
      <c r="CT25" s="92">
        <f>'[20]Reserve Transfers'!T21</f>
        <v>0</v>
      </c>
      <c r="CU25" s="92">
        <f>'[20]Reserve Transfers'!U21</f>
        <v>0</v>
      </c>
      <c r="CV25" s="92">
        <f>'[20]Reserve Transfers'!V21</f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/>
      <c r="DS25" s="92">
        <f>[20]COR!Q21</f>
        <v>0</v>
      </c>
      <c r="DT25" s="92">
        <f>[20]COR!R21</f>
        <v>0</v>
      </c>
      <c r="DU25" s="92">
        <f>[20]COR!S21</f>
        <v>0</v>
      </c>
      <c r="DV25" s="92">
        <f>[20]COR!T21</f>
        <v>0</v>
      </c>
      <c r="DW25" s="92">
        <f>[20]COR!U21</f>
        <v>0</v>
      </c>
      <c r="DX25" s="92">
        <f>[20]COR!V21</f>
        <v>0</v>
      </c>
      <c r="DY25" s="93">
        <f>IFERROR(SUM($DS25:$DX25)/SUM('Gross Plant'!$BK25:$BP25),0)*'Gross Plant'!BQ25*Reserve!$DY$1</f>
        <v>0</v>
      </c>
      <c r="DZ25" s="93">
        <f>IFERROR(SUM($DS25:$DX25)/SUM('Gross Plant'!$BK25:$BP25),0)*'Gross Plant'!BR25*Reserve!$DY$1</f>
        <v>0</v>
      </c>
      <c r="EA25" s="93">
        <f>IFERROR(SUM($DS25:$DX25)/SUM('Gross Plant'!$BK25:$BP25),0)*'Gross Plant'!BS25*Reserve!$DY$1</f>
        <v>0</v>
      </c>
      <c r="EB25" s="93">
        <f>IFERROR(SUM($DS25:$DX25)/SUM('Gross Plant'!$BK25:$BP25),0)*'Gross Plant'!BT25*Reserve!$DY$1</f>
        <v>0</v>
      </c>
      <c r="EC25" s="93">
        <f>IFERROR(SUM($DS25:$DX25)/SUM('Gross Plant'!$BK25:$BP25),0)*'Gross Plant'!BU25*Reserve!$DY$1</f>
        <v>0</v>
      </c>
      <c r="ED25" s="93">
        <f>IFERROR(SUM($DS25:$DX25)/SUM('Gross Plant'!$BK25:$BP25),0)*'Gross Plant'!BV25*Reserve!$DY$1</f>
        <v>0</v>
      </c>
      <c r="EE25" s="93">
        <f>IFERROR(SUM($DS25:$DX25)/SUM('Gross Plant'!$BK25:$BP25),0)*'Gross Plant'!BW25*Reserve!$DY$1</f>
        <v>0</v>
      </c>
      <c r="EF25" s="93">
        <f>IFERROR(SUM($DS25:$DX25)/SUM('Gross Plant'!$BK25:$BP25),0)*'Gross Plant'!BX25*Reserve!$DY$1</f>
        <v>0</v>
      </c>
      <c r="EG25" s="93">
        <f>IFERROR(SUM($DS25:$DX25)/SUM('Gross Plant'!$BK25:$BP25),0)*'Gross Plant'!BY25*Reserve!$DY$1</f>
        <v>0</v>
      </c>
      <c r="EH25" s="93">
        <f>IFERROR(SUM($DS25:$DX25)/SUM('Gross Plant'!$BK25:$BP25),0)*'Gross Plant'!BZ25*Reserve!$DY$1</f>
        <v>0</v>
      </c>
      <c r="EI25" s="93">
        <f>IFERROR(SUM($DS25:$DX25)/SUM('Gross Plant'!$BK25:$BP25),0)*'Gross Plant'!CA25*Reserve!$DY$1</f>
        <v>0</v>
      </c>
      <c r="EJ25" s="93">
        <f>IFERROR(SUM($DS25:$DX25)/SUM('Gross Plant'!$BK25:$BP25),0)*'Gross Plant'!CB25*Reserve!$DY$1</f>
        <v>0</v>
      </c>
      <c r="EK25" s="93">
        <f>IFERROR(SUM($DS25:$DX25)/SUM('Gross Plant'!$BK25:$BP25),0)*'Gross Plant'!CC25*Reserve!$DY$1</f>
        <v>0</v>
      </c>
      <c r="EL25" s="93">
        <f>IFERROR(SUM($DS25:$DX25)/SUM('Gross Plant'!$BK25:$BP25),0)*'Gross Plant'!CD25*Reserve!$DY$1</f>
        <v>0</v>
      </c>
      <c r="EM25" s="93">
        <f>IFERROR(SUM($DS25:$DX25)/SUM('Gross Plant'!$BK25:$BP25),0)*'Gross Plant'!CE25*Reserve!$DY$1</f>
        <v>0</v>
      </c>
      <c r="EN25" s="93">
        <f>IFERROR(SUM($DS25:$DX25)/SUM('Gross Plant'!$BK25:$BP25),0)*'Gross Plant'!CF25*Reserve!$DY$1</f>
        <v>0</v>
      </c>
      <c r="EO25" s="93">
        <f>IFERROR(SUM($DS25:$DX25)/SUM('Gross Plant'!$BK25:$BP25),0)*'Gross Plant'!CG25*Reserve!$DY$1</f>
        <v>0</v>
      </c>
      <c r="EP25" s="93">
        <f>IFERROR(SUM($DS25:$DX25)/SUM('Gross Plant'!$BK25:$BP25),0)*'Gross Plant'!CH25*Reserve!$DY$1</f>
        <v>0</v>
      </c>
      <c r="EQ25" s="93">
        <f>IFERROR(SUM($DS25:$DX25)/SUM('Gross Plant'!$BK25:$BP25),0)*'Gross Plant'!CI25*Reserve!$DY$1</f>
        <v>0</v>
      </c>
      <c r="ER25" s="93">
        <f>IFERROR(SUM($DS25:$DX25)/SUM('Gross Plant'!$BK25:$BP25),0)*'Gross Plant'!CJ25*Reserve!$DY$1</f>
        <v>0</v>
      </c>
      <c r="ES25" s="93">
        <f>IFERROR(SUM($DS25:$DX25)/SUM('Gross Plant'!$BK25:$BP25),0)*'Gross Plant'!CK25*Reserve!$DY$1</f>
        <v>0</v>
      </c>
    </row>
    <row r="26" spans="1:149">
      <c r="A26" s="167">
        <v>39900</v>
      </c>
      <c r="B26" s="169" t="s">
        <v>20</v>
      </c>
      <c r="C26" s="51">
        <f t="shared" si="36"/>
        <v>-6.0000000000000019E-2</v>
      </c>
      <c r="D26" s="51">
        <f t="shared" si="37"/>
        <v>-6.0000000000000019E-2</v>
      </c>
      <c r="E26" s="92">
        <f>'[20]Reserve End Balances'!P22</f>
        <v>-0.06</v>
      </c>
      <c r="F26" s="51">
        <f t="shared" si="5"/>
        <v>-0.06</v>
      </c>
      <c r="G26" s="51">
        <f t="shared" si="6"/>
        <v>-0.06</v>
      </c>
      <c r="H26" s="51">
        <f t="shared" si="7"/>
        <v>-0.06</v>
      </c>
      <c r="I26" s="51">
        <f t="shared" si="8"/>
        <v>-0.06</v>
      </c>
      <c r="J26" s="51">
        <f t="shared" si="9"/>
        <v>-0.06</v>
      </c>
      <c r="K26" s="51">
        <f t="shared" si="10"/>
        <v>-0.06</v>
      </c>
      <c r="L26" s="51">
        <f t="shared" si="11"/>
        <v>-0.06</v>
      </c>
      <c r="M26" s="51">
        <f t="shared" si="12"/>
        <v>-0.06</v>
      </c>
      <c r="N26" s="51">
        <f t="shared" si="13"/>
        <v>-0.06</v>
      </c>
      <c r="O26" s="51">
        <f t="shared" si="14"/>
        <v>-0.06</v>
      </c>
      <c r="P26" s="51">
        <f t="shared" si="15"/>
        <v>-0.06</v>
      </c>
      <c r="Q26" s="51">
        <f t="shared" si="16"/>
        <v>-0.06</v>
      </c>
      <c r="R26" s="51">
        <f t="shared" si="17"/>
        <v>-0.06</v>
      </c>
      <c r="S26" s="51">
        <f t="shared" si="18"/>
        <v>-0.06</v>
      </c>
      <c r="T26" s="51">
        <f t="shared" si="19"/>
        <v>-0.06</v>
      </c>
      <c r="U26" s="51">
        <f t="shared" si="20"/>
        <v>-0.06</v>
      </c>
      <c r="V26" s="51">
        <f t="shared" si="21"/>
        <v>-0.06</v>
      </c>
      <c r="W26" s="51">
        <f t="shared" si="22"/>
        <v>-0.06</v>
      </c>
      <c r="X26" s="51">
        <f t="shared" si="23"/>
        <v>-0.06</v>
      </c>
      <c r="Y26" s="51">
        <f t="shared" si="24"/>
        <v>-0.06</v>
      </c>
      <c r="Z26" s="51">
        <f t="shared" si="25"/>
        <v>-0.06</v>
      </c>
      <c r="AA26" s="51">
        <f t="shared" si="26"/>
        <v>-0.06</v>
      </c>
      <c r="AB26" s="51">
        <f t="shared" si="27"/>
        <v>-0.06</v>
      </c>
      <c r="AC26" s="51">
        <f t="shared" si="28"/>
        <v>-0.06</v>
      </c>
      <c r="AD26" s="51">
        <f t="shared" si="29"/>
        <v>-0.06</v>
      </c>
      <c r="AE26" s="51">
        <f t="shared" si="30"/>
        <v>-0.06</v>
      </c>
      <c r="AF26" s="51">
        <f t="shared" si="31"/>
        <v>-0.06</v>
      </c>
      <c r="AG26" s="110">
        <f t="shared" si="38"/>
        <v>0</v>
      </c>
      <c r="AH26" s="145" t="b">
        <f t="shared" si="34"/>
        <v>1</v>
      </c>
      <c r="AI26" s="109" t="str">
        <f>[23]SSU!E17</f>
        <v>39900</v>
      </c>
      <c r="AJ26" s="109">
        <f>[23]SSU!F17</f>
        <v>0.13059999999999999</v>
      </c>
      <c r="AK26" s="109">
        <f>[23]SSU!G17</f>
        <v>0.14960000000000001</v>
      </c>
      <c r="AL26" s="92">
        <f>'[20]Depreciation Provision'!Q22</f>
        <v>0</v>
      </c>
      <c r="AM26" s="92">
        <f>'[20]Depreciation Provision'!R22</f>
        <v>0</v>
      </c>
      <c r="AN26" s="92">
        <f>'[20]Depreciation Provision'!S22</f>
        <v>0</v>
      </c>
      <c r="AO26" s="92">
        <f>'[20]Depreciation Provision'!T22</f>
        <v>0</v>
      </c>
      <c r="AP26" s="92">
        <f>'[20]Depreciation Provision'!U22</f>
        <v>0</v>
      </c>
      <c r="AQ26" s="92">
        <f>'[20]Depreciation Provision'!V22</f>
        <v>0</v>
      </c>
      <c r="AR26" s="93">
        <f>IF('Net Plant'!I26&gt;0,'Gross Plant'!L26*$AJ26/12,0)</f>
        <v>0</v>
      </c>
      <c r="AS26" s="93">
        <f>IF('Net Plant'!J26&gt;0,'Gross Plant'!M26*$AJ26/12,0)</f>
        <v>0</v>
      </c>
      <c r="AT26" s="93">
        <f>IF('Net Plant'!K26&gt;0,'Gross Plant'!N26*$AJ26/12,0)</f>
        <v>0</v>
      </c>
      <c r="AU26" s="93">
        <f>IF('Net Plant'!L26&gt;0,'Gross Plant'!O26*$AJ26/12,0)</f>
        <v>0</v>
      </c>
      <c r="AV26" s="93">
        <f>IF('Net Plant'!M26&gt;0,'Gross Plant'!P26*$AJ26/12,0)</f>
        <v>0</v>
      </c>
      <c r="AW26" s="93">
        <f>IF('Net Plant'!N26&gt;0,'Gross Plant'!Q26*$AJ26/12,0)</f>
        <v>0</v>
      </c>
      <c r="AX26" s="93">
        <f>IF('Net Plant'!O26&gt;0,'Gross Plant'!R26*$AJ26/12,0)</f>
        <v>0</v>
      </c>
      <c r="AY26" s="93">
        <f>IF('Net Plant'!P26&gt;0,'Gross Plant'!S26*$AJ26/12,0)</f>
        <v>0</v>
      </c>
      <c r="AZ26" s="93">
        <f>IF('Net Plant'!Q26&gt;0,'Gross Plant'!T26*$AJ26/12,0)</f>
        <v>0</v>
      </c>
      <c r="BA26" s="93">
        <f>IF('Net Plant'!R26&gt;0,'Gross Plant'!U26*$AK26/12,0)</f>
        <v>0</v>
      </c>
      <c r="BB26" s="93">
        <f>IF('Net Plant'!S26&gt;0,'Gross Plant'!V26*$AK26/12,0)</f>
        <v>0</v>
      </c>
      <c r="BC26" s="93">
        <f>IF('Net Plant'!T26&gt;0,'Gross Plant'!W26*$AK26/12,0)</f>
        <v>0</v>
      </c>
      <c r="BD26" s="93">
        <f>IF('Net Plant'!U26&gt;0,'Gross Plant'!X26*$AK26/12,0)</f>
        <v>0</v>
      </c>
      <c r="BE26" s="93">
        <f>IF('Net Plant'!V26&gt;0,'Gross Plant'!Y26*$AK26/12,0)</f>
        <v>0</v>
      </c>
      <c r="BF26" s="93">
        <f>IF('Net Plant'!W26&gt;0,'Gross Plant'!Z26*$AK26/12,0)</f>
        <v>0</v>
      </c>
      <c r="BG26" s="93">
        <f>IF('Net Plant'!X26&gt;0,'Gross Plant'!AA26*$AK26/12,0)</f>
        <v>0</v>
      </c>
      <c r="BH26" s="93">
        <f>IF('Net Plant'!Y26&gt;0,'Gross Plant'!AB26*$AK26/12,0)</f>
        <v>0</v>
      </c>
      <c r="BI26" s="93">
        <f>IF('Net Plant'!Z26&gt;0,'Gross Plant'!AC26*$AK26/12,0)</f>
        <v>0</v>
      </c>
      <c r="BJ26" s="93">
        <f>IF('Net Plant'!AA26&gt;0,'Gross Plant'!AD26*$AK26/12,0)</f>
        <v>0</v>
      </c>
      <c r="BK26" s="93">
        <f>IF('Net Plant'!AB26&gt;0,'Gross Plant'!AE26*$AK26/12,0)</f>
        <v>0</v>
      </c>
      <c r="BL26" s="93">
        <f>IF('Net Plant'!AC26&gt;0,'Gross Plant'!AF26*$AK26/12,0)</f>
        <v>0</v>
      </c>
      <c r="BM26" s="110">
        <f t="shared" si="39"/>
        <v>0</v>
      </c>
      <c r="BN26" s="41"/>
      <c r="BO26" s="92">
        <f>'[20]Reserve Retirements'!Q22</f>
        <v>0</v>
      </c>
      <c r="BP26" s="92">
        <f>'[20]Reserve Retirements'!R22</f>
        <v>0</v>
      </c>
      <c r="BQ26" s="92">
        <f>'[20]Reserve Retirements'!S22</f>
        <v>0</v>
      </c>
      <c r="BR26" s="92">
        <f>'[20]Reserve Retirements'!T22</f>
        <v>0</v>
      </c>
      <c r="BS26" s="92">
        <f>'[20]Reserve Retirements'!U22</f>
        <v>0</v>
      </c>
      <c r="BT26" s="92">
        <f>'[20]Reserve Retirements'!V22</f>
        <v>0</v>
      </c>
      <c r="BU26" s="93">
        <f>'Gross Plant'!BQ26</f>
        <v>0</v>
      </c>
      <c r="BV26" s="93">
        <f>'Gross Plant'!BR26</f>
        <v>0</v>
      </c>
      <c r="BW26" s="93">
        <f>'Gross Plant'!BS26</f>
        <v>0</v>
      </c>
      <c r="BX26" s="93">
        <f>'Gross Plant'!BT26</f>
        <v>0</v>
      </c>
      <c r="BY26" s="93">
        <f>'Gross Plant'!BU26</f>
        <v>0</v>
      </c>
      <c r="BZ26" s="93">
        <f>'Gross Plant'!BV26</f>
        <v>0</v>
      </c>
      <c r="CA26" s="93">
        <f>'Gross Plant'!BW26</f>
        <v>0</v>
      </c>
      <c r="CB26" s="93">
        <f>'Gross Plant'!BX26</f>
        <v>0</v>
      </c>
      <c r="CC26" s="93">
        <f>'Gross Plant'!BY26</f>
        <v>0</v>
      </c>
      <c r="CD26" s="93">
        <f>'Gross Plant'!BZ26</f>
        <v>0</v>
      </c>
      <c r="CE26" s="93">
        <f>'Gross Plant'!CA26</f>
        <v>0</v>
      </c>
      <c r="CF26" s="93">
        <f>'Gross Plant'!CB26</f>
        <v>0</v>
      </c>
      <c r="CG26" s="93">
        <f>'Gross Plant'!CC26</f>
        <v>0</v>
      </c>
      <c r="CH26" s="93">
        <f>'Gross Plant'!CD26</f>
        <v>0</v>
      </c>
      <c r="CI26" s="93">
        <f>'Gross Plant'!CE26</f>
        <v>0</v>
      </c>
      <c r="CJ26" s="93">
        <f>'Gross Plant'!CF26</f>
        <v>0</v>
      </c>
      <c r="CK26" s="93">
        <f>'Gross Plant'!CG26</f>
        <v>0</v>
      </c>
      <c r="CL26" s="93">
        <f>'Gross Plant'!CH26</f>
        <v>0</v>
      </c>
      <c r="CM26" s="93">
        <f>'Gross Plant'!CI26</f>
        <v>0</v>
      </c>
      <c r="CN26" s="93">
        <f>'Gross Plant'!CJ26</f>
        <v>0</v>
      </c>
      <c r="CO26" s="93">
        <f>'Gross Plant'!CK26</f>
        <v>0</v>
      </c>
      <c r="CP26" s="41"/>
      <c r="CQ26" s="92">
        <f>'[20]Reserve Transfers'!Q22</f>
        <v>0</v>
      </c>
      <c r="CR26" s="92">
        <f>'[20]Reserve Transfers'!R22</f>
        <v>0</v>
      </c>
      <c r="CS26" s="92">
        <f>'[20]Reserve Transfers'!S22</f>
        <v>0</v>
      </c>
      <c r="CT26" s="92">
        <f>'[20]Reserve Transfers'!T22</f>
        <v>0</v>
      </c>
      <c r="CU26" s="92">
        <f>'[20]Reserve Transfers'!U22</f>
        <v>0</v>
      </c>
      <c r="CV26" s="92">
        <f>'[20]Reserve Transfers'!V22</f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/>
      <c r="DS26" s="92">
        <f>[20]COR!Q22</f>
        <v>0</v>
      </c>
      <c r="DT26" s="92">
        <f>[20]COR!R22</f>
        <v>0</v>
      </c>
      <c r="DU26" s="92">
        <f>[20]COR!S22</f>
        <v>0</v>
      </c>
      <c r="DV26" s="92">
        <f>[20]COR!T22</f>
        <v>0</v>
      </c>
      <c r="DW26" s="92">
        <f>[20]COR!U22</f>
        <v>0</v>
      </c>
      <c r="DX26" s="92">
        <f>[20]COR!V22</f>
        <v>0</v>
      </c>
      <c r="DY26" s="93">
        <f>IFERROR(SUM($DS26:$DX26)/SUM('Gross Plant'!$BK26:$BP26),0)*'Gross Plant'!BQ26*Reserve!$DY$1</f>
        <v>0</v>
      </c>
      <c r="DZ26" s="93">
        <f>IFERROR(SUM($DS26:$DX26)/SUM('Gross Plant'!$BK26:$BP26),0)*'Gross Plant'!BR26*Reserve!$DY$1</f>
        <v>0</v>
      </c>
      <c r="EA26" s="93">
        <f>IFERROR(SUM($DS26:$DX26)/SUM('Gross Plant'!$BK26:$BP26),0)*'Gross Plant'!BS26*Reserve!$DY$1</f>
        <v>0</v>
      </c>
      <c r="EB26" s="93">
        <f>IFERROR(SUM($DS26:$DX26)/SUM('Gross Plant'!$BK26:$BP26),0)*'Gross Plant'!BT26*Reserve!$DY$1</f>
        <v>0</v>
      </c>
      <c r="EC26" s="93">
        <f>IFERROR(SUM($DS26:$DX26)/SUM('Gross Plant'!$BK26:$BP26),0)*'Gross Plant'!BU26*Reserve!$DY$1</f>
        <v>0</v>
      </c>
      <c r="ED26" s="93">
        <f>IFERROR(SUM($DS26:$DX26)/SUM('Gross Plant'!$BK26:$BP26),0)*'Gross Plant'!BV26*Reserve!$DY$1</f>
        <v>0</v>
      </c>
      <c r="EE26" s="93">
        <f>IFERROR(SUM($DS26:$DX26)/SUM('Gross Plant'!$BK26:$BP26),0)*'Gross Plant'!BW26*Reserve!$DY$1</f>
        <v>0</v>
      </c>
      <c r="EF26" s="93">
        <f>IFERROR(SUM($DS26:$DX26)/SUM('Gross Plant'!$BK26:$BP26),0)*'Gross Plant'!BX26*Reserve!$DY$1</f>
        <v>0</v>
      </c>
      <c r="EG26" s="93">
        <f>IFERROR(SUM($DS26:$DX26)/SUM('Gross Plant'!$BK26:$BP26),0)*'Gross Plant'!BY26*Reserve!$DY$1</f>
        <v>0</v>
      </c>
      <c r="EH26" s="93">
        <f>IFERROR(SUM($DS26:$DX26)/SUM('Gross Plant'!$BK26:$BP26),0)*'Gross Plant'!BZ26*Reserve!$DY$1</f>
        <v>0</v>
      </c>
      <c r="EI26" s="93">
        <f>IFERROR(SUM($DS26:$DX26)/SUM('Gross Plant'!$BK26:$BP26),0)*'Gross Plant'!CA26*Reserve!$DY$1</f>
        <v>0</v>
      </c>
      <c r="EJ26" s="93">
        <f>IFERROR(SUM($DS26:$DX26)/SUM('Gross Plant'!$BK26:$BP26),0)*'Gross Plant'!CB26*Reserve!$DY$1</f>
        <v>0</v>
      </c>
      <c r="EK26" s="93">
        <f>IFERROR(SUM($DS26:$DX26)/SUM('Gross Plant'!$BK26:$BP26),0)*'Gross Plant'!CC26*Reserve!$DY$1</f>
        <v>0</v>
      </c>
      <c r="EL26" s="93">
        <f>IFERROR(SUM($DS26:$DX26)/SUM('Gross Plant'!$BK26:$BP26),0)*'Gross Plant'!CD26*Reserve!$DY$1</f>
        <v>0</v>
      </c>
      <c r="EM26" s="93">
        <f>IFERROR(SUM($DS26:$DX26)/SUM('Gross Plant'!$BK26:$BP26),0)*'Gross Plant'!CE26*Reserve!$DY$1</f>
        <v>0</v>
      </c>
      <c r="EN26" s="93">
        <f>IFERROR(SUM($DS26:$DX26)/SUM('Gross Plant'!$BK26:$BP26),0)*'Gross Plant'!CF26*Reserve!$DY$1</f>
        <v>0</v>
      </c>
      <c r="EO26" s="93">
        <f>IFERROR(SUM($DS26:$DX26)/SUM('Gross Plant'!$BK26:$BP26),0)*'Gross Plant'!CG26*Reserve!$DY$1</f>
        <v>0</v>
      </c>
      <c r="EP26" s="93">
        <f>IFERROR(SUM($DS26:$DX26)/SUM('Gross Plant'!$BK26:$BP26),0)*'Gross Plant'!CH26*Reserve!$DY$1</f>
        <v>0</v>
      </c>
      <c r="EQ26" s="93">
        <f>IFERROR(SUM($DS26:$DX26)/SUM('Gross Plant'!$BK26:$BP26),0)*'Gross Plant'!CI26*Reserve!$DY$1</f>
        <v>0</v>
      </c>
      <c r="ER26" s="93">
        <f>IFERROR(SUM($DS26:$DX26)/SUM('Gross Plant'!$BK26:$BP26),0)*'Gross Plant'!CJ26*Reserve!$DY$1</f>
        <v>0</v>
      </c>
      <c r="ES26" s="93">
        <f>IFERROR(SUM($DS26:$DX26)/SUM('Gross Plant'!$BK26:$BP26),0)*'Gross Plant'!CK26*Reserve!$DY$1</f>
        <v>0</v>
      </c>
    </row>
    <row r="27" spans="1:149">
      <c r="A27" s="167">
        <v>39901</v>
      </c>
      <c r="B27" s="169" t="s">
        <v>21</v>
      </c>
      <c r="C27" s="51">
        <f t="shared" si="36"/>
        <v>1079759.9493909674</v>
      </c>
      <c r="D27" s="51">
        <f t="shared" si="37"/>
        <v>6106645.9834783264</v>
      </c>
      <c r="E27" s="92">
        <f>'[20]Reserve End Balances'!P23</f>
        <v>4785.66</v>
      </c>
      <c r="F27" s="51">
        <f t="shared" si="5"/>
        <v>166935.64000000001</v>
      </c>
      <c r="G27" s="51">
        <f t="shared" si="6"/>
        <v>328023.27</v>
      </c>
      <c r="H27" s="51">
        <f t="shared" si="7"/>
        <v>441744.29000000004</v>
      </c>
      <c r="I27" s="51">
        <f t="shared" si="8"/>
        <v>622810.49</v>
      </c>
      <c r="J27" s="51">
        <f t="shared" si="9"/>
        <v>803915.32</v>
      </c>
      <c r="K27" s="51">
        <f t="shared" si="10"/>
        <v>985090.74</v>
      </c>
      <c r="L27" s="51">
        <f t="shared" si="11"/>
        <v>1194614.9800988187</v>
      </c>
      <c r="M27" s="51">
        <f t="shared" si="12"/>
        <v>1414803.4536243402</v>
      </c>
      <c r="N27" s="51">
        <f t="shared" si="13"/>
        <v>1646386.0763477623</v>
      </c>
      <c r="O27" s="51">
        <f t="shared" si="14"/>
        <v>1888235.2615945248</v>
      </c>
      <c r="P27" s="51">
        <f t="shared" si="15"/>
        <v>2139558.2538739657</v>
      </c>
      <c r="Q27" s="51">
        <f t="shared" si="16"/>
        <v>2399975.9065431622</v>
      </c>
      <c r="R27" s="51">
        <f t="shared" si="17"/>
        <v>2666108.6177035216</v>
      </c>
      <c r="S27" s="51">
        <f t="shared" si="18"/>
        <v>2958357.1950419554</v>
      </c>
      <c r="T27" s="51">
        <f t="shared" si="19"/>
        <v>3246096.4586304179</v>
      </c>
      <c r="U27" s="51">
        <f t="shared" si="20"/>
        <v>3699199.5791502222</v>
      </c>
      <c r="V27" s="51">
        <f t="shared" si="21"/>
        <v>4152735.5766346608</v>
      </c>
      <c r="W27" s="51">
        <f t="shared" si="22"/>
        <v>4606453.192064642</v>
      </c>
      <c r="X27" s="51">
        <f t="shared" si="23"/>
        <v>5060980.7326996643</v>
      </c>
      <c r="Y27" s="51">
        <f t="shared" si="24"/>
        <v>5530628.6931920601</v>
      </c>
      <c r="Z27" s="51">
        <f t="shared" si="25"/>
        <v>6015720.3450882435</v>
      </c>
      <c r="AA27" s="51">
        <f t="shared" si="26"/>
        <v>6514865.0663688239</v>
      </c>
      <c r="AB27" s="51">
        <f t="shared" si="27"/>
        <v>7027176.8186811609</v>
      </c>
      <c r="AC27" s="51">
        <f t="shared" si="28"/>
        <v>7552362.2158175474</v>
      </c>
      <c r="AD27" s="51">
        <f t="shared" si="29"/>
        <v>8091483.7030782299</v>
      </c>
      <c r="AE27" s="51">
        <f t="shared" si="30"/>
        <v>8658013.2054390181</v>
      </c>
      <c r="AF27" s="51">
        <f t="shared" si="31"/>
        <v>9230682.1983735431</v>
      </c>
      <c r="AG27" s="110">
        <f t="shared" si="38"/>
        <v>6106646</v>
      </c>
      <c r="AH27" s="145" t="b">
        <f t="shared" si="34"/>
        <v>1</v>
      </c>
      <c r="AI27" s="109" t="str">
        <f>[23]SSU!E18</f>
        <v>39901</v>
      </c>
      <c r="AJ27" s="109">
        <f>[23]SSU!F18</f>
        <v>9.4799999999999995E-2</v>
      </c>
      <c r="AK27" s="109">
        <f>[23]SSU!G18</f>
        <v>0.13300000000000001</v>
      </c>
      <c r="AL27" s="92">
        <f>'[20]Depreciation Provision'!Q23</f>
        <v>162149.98000000001</v>
      </c>
      <c r="AM27" s="92">
        <f>'[20]Depreciation Provision'!R23</f>
        <v>161087.63</v>
      </c>
      <c r="AN27" s="92">
        <f>'[20]Depreciation Provision'!S23</f>
        <v>181035.05</v>
      </c>
      <c r="AO27" s="92">
        <f>'[20]Depreciation Provision'!T23</f>
        <v>181066.2</v>
      </c>
      <c r="AP27" s="92">
        <f>'[20]Depreciation Provision'!U23</f>
        <v>181104.83</v>
      </c>
      <c r="AQ27" s="92">
        <f>'[20]Depreciation Provision'!V23</f>
        <v>181175.42</v>
      </c>
      <c r="AR27" s="93">
        <f>IF('Net Plant'!I27&gt;0,'Gross Plant'!L27*$AJ27/12,0)</f>
        <v>223863.28769531194</v>
      </c>
      <c r="AS27" s="93">
        <f>IF('Net Plant'!J27&gt;0,'Gross Plant'!M27*$AJ27/12,0)</f>
        <v>234922.09590545497</v>
      </c>
      <c r="AT27" s="93">
        <f>IF('Net Plant'!K27&gt;0,'Gross Plant'!N27*$AJ27/12,0)</f>
        <v>244971.74514938481</v>
      </c>
      <c r="AU27" s="93">
        <f>IF('Net Plant'!L27&gt;0,'Gross Plant'!O27*$AJ27/12,0)</f>
        <v>254368.62605064441</v>
      </c>
      <c r="AV27" s="93">
        <f>IF('Net Plant'!M27&gt;0,'Gross Plant'!P27*$AJ27/12,0)</f>
        <v>263534.00916877767</v>
      </c>
      <c r="AW27" s="93">
        <f>IF('Net Plant'!N27&gt;0,'Gross Plant'!Q27*$AJ27/12,0)</f>
        <v>272912.22184864857</v>
      </c>
      <c r="AX27" s="93">
        <f>IF('Net Plant'!O27&gt;0,'Gross Plant'!R27*$AJ27/12,0)</f>
        <v>293314.15375495795</v>
      </c>
      <c r="AY27" s="93">
        <f>IF('Net Plant'!P27&gt;0,'Gross Plant'!S27*$AJ27/12,0)</f>
        <v>296520.8479384266</v>
      </c>
      <c r="AZ27" s="93">
        <f>IF('Net Plant'!Q27&gt;0,'Gross Plant'!T27*$AJ27/12,0)</f>
        <v>322947.72358993179</v>
      </c>
      <c r="BA27" s="93">
        <f>IF('Net Plant'!R27&gt;0,'Gross Plant'!U27*$AK27/12,0)</f>
        <v>453526.50484961178</v>
      </c>
      <c r="BB27" s="93">
        <f>IF('Net Plant'!S27&gt;0,'Gross Plant'!V27*$AK27/12,0)</f>
        <v>453714.99142104917</v>
      </c>
      <c r="BC27" s="93">
        <f>IF('Net Plant'!T27&gt;0,'Gross Plant'!W27*$AK27/12,0)</f>
        <v>453767.09396750276</v>
      </c>
      <c r="BD27" s="93">
        <f>IF('Net Plant'!U27&gt;0,'Gross Plant'!X27*$AK27/12,0)</f>
        <v>468866.58823151648</v>
      </c>
      <c r="BE27" s="93">
        <f>IF('Net Plant'!V27&gt;0,'Gross Plant'!Y27*$AK27/12,0)</f>
        <v>484381.58287232887</v>
      </c>
      <c r="BF27" s="93">
        <f>IF('Net Plant'!W27&gt;0,'Gross Plant'!Z27*$AK27/12,0)</f>
        <v>498480.77432214608</v>
      </c>
      <c r="BG27" s="93">
        <f>IF('Net Plant'!X27&gt;0,'Gross Plant'!AA27*$AK27/12,0)</f>
        <v>511664.16208446171</v>
      </c>
      <c r="BH27" s="93">
        <f>IF('Net Plant'!Y27&gt;0,'Gross Plant'!AB27*$AK27/12,0)</f>
        <v>524522.76920167403</v>
      </c>
      <c r="BI27" s="93">
        <f>IF('Net Plant'!Z27&gt;0,'Gross Plant'!AC27*$AK27/12,0)</f>
        <v>537679.96631583886</v>
      </c>
      <c r="BJ27" s="93">
        <f>IF('Net Plant'!AA27&gt;0,'Gross Plant'!AD27*$AK27/12,0)</f>
        <v>566302.92985528137</v>
      </c>
      <c r="BK27" s="93">
        <f>IF('Net Plant'!AB27&gt;0,'Gross Plant'!AE27*$AK27/12,0)</f>
        <v>570801.77296078065</v>
      </c>
      <c r="BL27" s="93">
        <f>IF('Net Plant'!AC27&gt;0,'Gross Plant'!AF27*$AK27/12,0)</f>
        <v>607877.45293599356</v>
      </c>
      <c r="BM27" s="110">
        <f t="shared" si="39"/>
        <v>6131586.5890181847</v>
      </c>
      <c r="BN27" s="41"/>
      <c r="BO27" s="92">
        <f>'[20]Reserve Retirements'!Q23</f>
        <v>0</v>
      </c>
      <c r="BP27" s="92">
        <f>'[20]Reserve Retirements'!R23</f>
        <v>0</v>
      </c>
      <c r="BQ27" s="92">
        <f>'[20]Reserve Retirements'!S23</f>
        <v>-67314.03</v>
      </c>
      <c r="BR27" s="92">
        <f>'[20]Reserve Retirements'!T23</f>
        <v>0</v>
      </c>
      <c r="BS27" s="92">
        <f>'[20]Reserve Retirements'!U23</f>
        <v>0</v>
      </c>
      <c r="BT27" s="92">
        <f>'[20]Reserve Retirements'!V23</f>
        <v>0</v>
      </c>
      <c r="BU27" s="93">
        <f>'Gross Plant'!BQ27</f>
        <v>-14339.047596493325</v>
      </c>
      <c r="BV27" s="93">
        <f>'Gross Plant'!BR27</f>
        <v>-14733.622379933504</v>
      </c>
      <c r="BW27" s="93">
        <f>'Gross Plant'!BS27</f>
        <v>-13389.122425962698</v>
      </c>
      <c r="BX27" s="93">
        <f>'Gross Plant'!BT27</f>
        <v>-12519.440803881846</v>
      </c>
      <c r="BY27" s="93">
        <f>'Gross Plant'!BU27</f>
        <v>-12211.016889336846</v>
      </c>
      <c r="BZ27" s="93">
        <f>'Gross Plant'!BV27</f>
        <v>-12494.569179451815</v>
      </c>
      <c r="CA27" s="93">
        <f>'Gross Plant'!BW27</f>
        <v>-27181.442594598648</v>
      </c>
      <c r="CB27" s="93">
        <f>'Gross Plant'!BX27</f>
        <v>-4272.2705999930413</v>
      </c>
      <c r="CC27" s="93">
        <f>'Gross Plant'!BY27</f>
        <v>-35208.460001468986</v>
      </c>
      <c r="CD27" s="93">
        <f>'Gross Plant'!BZ27</f>
        <v>-423.38432980754288</v>
      </c>
      <c r="CE27" s="93">
        <f>'Gross Plant'!CA27</f>
        <v>-178.99393661030859</v>
      </c>
      <c r="CF27" s="93">
        <f>'Gross Plant'!CB27</f>
        <v>-49.478537521476049</v>
      </c>
      <c r="CG27" s="93">
        <f>'Gross Plant'!CC27</f>
        <v>-14339.047596493325</v>
      </c>
      <c r="CH27" s="93">
        <f>'Gross Plant'!CD27</f>
        <v>-14733.622379933504</v>
      </c>
      <c r="CI27" s="93">
        <f>'Gross Plant'!CE27</f>
        <v>-13389.122425962698</v>
      </c>
      <c r="CJ27" s="93">
        <f>'Gross Plant'!CF27</f>
        <v>-12519.440803881846</v>
      </c>
      <c r="CK27" s="93">
        <f>'Gross Plant'!CG27</f>
        <v>-12211.016889336846</v>
      </c>
      <c r="CL27" s="93">
        <f>'Gross Plant'!CH27</f>
        <v>-12494.569179451815</v>
      </c>
      <c r="CM27" s="93">
        <f>'Gross Plant'!CI27</f>
        <v>-27181.442594598648</v>
      </c>
      <c r="CN27" s="93">
        <f>'Gross Plant'!CJ27</f>
        <v>-4272.2705999930413</v>
      </c>
      <c r="CO27" s="93">
        <f>'Gross Plant'!CK27</f>
        <v>-35208.460001468986</v>
      </c>
      <c r="CP27" s="41"/>
      <c r="CQ27" s="92">
        <f>'[20]Reserve Transfers'!Q23</f>
        <v>0</v>
      </c>
      <c r="CR27" s="92">
        <f>'[20]Reserve Transfers'!R23</f>
        <v>0</v>
      </c>
      <c r="CS27" s="92">
        <f>'[20]Reserve Transfers'!S23</f>
        <v>0</v>
      </c>
      <c r="CT27" s="92">
        <f>'[20]Reserve Transfers'!T23</f>
        <v>0</v>
      </c>
      <c r="CU27" s="92">
        <f>'[20]Reserve Transfers'!U23</f>
        <v>0</v>
      </c>
      <c r="CV27" s="92">
        <f>'[20]Reserve Transfers'!V23</f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/>
      <c r="DS27" s="92">
        <f>[20]COR!Q23</f>
        <v>0</v>
      </c>
      <c r="DT27" s="92">
        <f>[20]COR!R23</f>
        <v>0</v>
      </c>
      <c r="DU27" s="92">
        <f>[20]COR!S23</f>
        <v>0</v>
      </c>
      <c r="DV27" s="92">
        <f>[20]COR!T23</f>
        <v>0</v>
      </c>
      <c r="DW27" s="92">
        <f>[20]COR!U23</f>
        <v>0</v>
      </c>
      <c r="DX27" s="92">
        <f>[20]COR!V23</f>
        <v>0</v>
      </c>
      <c r="DY27" s="93">
        <f>IFERROR(SUM($DS27:$DX27)/SUM('Gross Plant'!$BK27:$BP27),0)*'Gross Plant'!BQ27*Reserve!$DY$1</f>
        <v>0</v>
      </c>
      <c r="DZ27" s="93">
        <f>IFERROR(SUM($DS27:$DX27)/SUM('Gross Plant'!$BK27:$BP27),0)*'Gross Plant'!BR27*Reserve!$DY$1</f>
        <v>0</v>
      </c>
      <c r="EA27" s="93">
        <f>IFERROR(SUM($DS27:$DX27)/SUM('Gross Plant'!$BK27:$BP27),0)*'Gross Plant'!BS27*Reserve!$DY$1</f>
        <v>0</v>
      </c>
      <c r="EB27" s="93">
        <f>IFERROR(SUM($DS27:$DX27)/SUM('Gross Plant'!$BK27:$BP27),0)*'Gross Plant'!BT27*Reserve!$DY$1</f>
        <v>0</v>
      </c>
      <c r="EC27" s="93">
        <f>IFERROR(SUM($DS27:$DX27)/SUM('Gross Plant'!$BK27:$BP27),0)*'Gross Plant'!BU27*Reserve!$DY$1</f>
        <v>0</v>
      </c>
      <c r="ED27" s="93">
        <f>IFERROR(SUM($DS27:$DX27)/SUM('Gross Plant'!$BK27:$BP27),0)*'Gross Plant'!BV27*Reserve!$DY$1</f>
        <v>0</v>
      </c>
      <c r="EE27" s="93">
        <f>IFERROR(SUM($DS27:$DX27)/SUM('Gross Plant'!$BK27:$BP27),0)*'Gross Plant'!BW27*Reserve!$DY$1</f>
        <v>0</v>
      </c>
      <c r="EF27" s="93">
        <f>IFERROR(SUM($DS27:$DX27)/SUM('Gross Plant'!$BK27:$BP27),0)*'Gross Plant'!BX27*Reserve!$DY$1</f>
        <v>0</v>
      </c>
      <c r="EG27" s="93">
        <f>IFERROR(SUM($DS27:$DX27)/SUM('Gross Plant'!$BK27:$BP27),0)*'Gross Plant'!BY27*Reserve!$DY$1</f>
        <v>0</v>
      </c>
      <c r="EH27" s="93">
        <f>IFERROR(SUM($DS27:$DX27)/SUM('Gross Plant'!$BK27:$BP27),0)*'Gross Plant'!BZ27*Reserve!$DY$1</f>
        <v>0</v>
      </c>
      <c r="EI27" s="93">
        <f>IFERROR(SUM($DS27:$DX27)/SUM('Gross Plant'!$BK27:$BP27),0)*'Gross Plant'!CA27*Reserve!$DY$1</f>
        <v>0</v>
      </c>
      <c r="EJ27" s="93">
        <f>IFERROR(SUM($DS27:$DX27)/SUM('Gross Plant'!$BK27:$BP27),0)*'Gross Plant'!CB27*Reserve!$DY$1</f>
        <v>0</v>
      </c>
      <c r="EK27" s="93">
        <f>IFERROR(SUM($DS27:$DX27)/SUM('Gross Plant'!$BK27:$BP27),0)*'Gross Plant'!CC27*Reserve!$DY$1</f>
        <v>0</v>
      </c>
      <c r="EL27" s="93">
        <f>IFERROR(SUM($DS27:$DX27)/SUM('Gross Plant'!$BK27:$BP27),0)*'Gross Plant'!CD27*Reserve!$DY$1</f>
        <v>0</v>
      </c>
      <c r="EM27" s="93">
        <f>IFERROR(SUM($DS27:$DX27)/SUM('Gross Plant'!$BK27:$BP27),0)*'Gross Plant'!CE27*Reserve!$DY$1</f>
        <v>0</v>
      </c>
      <c r="EN27" s="93">
        <f>IFERROR(SUM($DS27:$DX27)/SUM('Gross Plant'!$BK27:$BP27),0)*'Gross Plant'!CF27*Reserve!$DY$1</f>
        <v>0</v>
      </c>
      <c r="EO27" s="93">
        <f>IFERROR(SUM($DS27:$DX27)/SUM('Gross Plant'!$BK27:$BP27),0)*'Gross Plant'!CG27*Reserve!$DY$1</f>
        <v>0</v>
      </c>
      <c r="EP27" s="93">
        <f>IFERROR(SUM($DS27:$DX27)/SUM('Gross Plant'!$BK27:$BP27),0)*'Gross Plant'!CH27*Reserve!$DY$1</f>
        <v>0</v>
      </c>
      <c r="EQ27" s="93">
        <f>IFERROR(SUM($DS27:$DX27)/SUM('Gross Plant'!$BK27:$BP27),0)*'Gross Plant'!CI27*Reserve!$DY$1</f>
        <v>0</v>
      </c>
      <c r="ER27" s="93">
        <f>IFERROR(SUM($DS27:$DX27)/SUM('Gross Plant'!$BK27:$BP27),0)*'Gross Plant'!CJ27*Reserve!$DY$1</f>
        <v>0</v>
      </c>
      <c r="ES27" s="93">
        <f>IFERROR(SUM($DS27:$DX27)/SUM('Gross Plant'!$BK27:$BP27),0)*'Gross Plant'!CK27*Reserve!$DY$1</f>
        <v>0</v>
      </c>
    </row>
    <row r="28" spans="1:149">
      <c r="A28" s="167">
        <v>39902</v>
      </c>
      <c r="B28" s="168" t="s">
        <v>22</v>
      </c>
      <c r="C28" s="51">
        <f t="shared" si="36"/>
        <v>7461594.8226942522</v>
      </c>
      <c r="D28" s="51">
        <f t="shared" si="37"/>
        <v>8177290.6087893983</v>
      </c>
      <c r="E28" s="92">
        <f>'[20]Reserve End Balances'!P24</f>
        <v>7144715.7699999996</v>
      </c>
      <c r="F28" s="51">
        <f t="shared" si="5"/>
        <v>7204784.5499999998</v>
      </c>
      <c r="G28" s="51">
        <f t="shared" si="6"/>
        <v>7246218.9199999999</v>
      </c>
      <c r="H28" s="51">
        <f t="shared" si="7"/>
        <v>7300916.2599999998</v>
      </c>
      <c r="I28" s="51">
        <f t="shared" si="8"/>
        <v>7355558.71</v>
      </c>
      <c r="J28" s="51">
        <f t="shared" si="9"/>
        <v>7405645.6399999997</v>
      </c>
      <c r="K28" s="51">
        <f t="shared" si="10"/>
        <v>7448273.1699999999</v>
      </c>
      <c r="L28" s="51">
        <f t="shared" si="11"/>
        <v>7505146.0553057585</v>
      </c>
      <c r="M28" s="51">
        <f t="shared" si="12"/>
        <v>7562346.431684901</v>
      </c>
      <c r="N28" s="51">
        <f t="shared" si="13"/>
        <v>7619844.4143119762</v>
      </c>
      <c r="O28" s="51">
        <f t="shared" si="14"/>
        <v>7677620.6723693088</v>
      </c>
      <c r="P28" s="51">
        <f t="shared" si="15"/>
        <v>7735668.3503751829</v>
      </c>
      <c r="Q28" s="51">
        <f t="shared" si="16"/>
        <v>7793993.7509781569</v>
      </c>
      <c r="R28" s="51">
        <f t="shared" si="17"/>
        <v>7852923.3261406431</v>
      </c>
      <c r="S28" s="51">
        <f t="shared" si="18"/>
        <v>7911947.8630476687</v>
      </c>
      <c r="T28" s="51">
        <f t="shared" si="19"/>
        <v>7971754.9947613701</v>
      </c>
      <c r="U28" s="51">
        <f t="shared" si="20"/>
        <v>8042958.7849627892</v>
      </c>
      <c r="V28" s="51">
        <f t="shared" si="21"/>
        <v>8042958.7849627892</v>
      </c>
      <c r="W28" s="51">
        <f t="shared" si="22"/>
        <v>8042958.7849627892</v>
      </c>
      <c r="X28" s="51">
        <f t="shared" si="23"/>
        <v>8042958.7849627892</v>
      </c>
      <c r="Y28" s="51">
        <f t="shared" si="24"/>
        <v>8114937.8510776237</v>
      </c>
      <c r="Z28" s="51">
        <f t="shared" si="25"/>
        <v>8187271.1786051709</v>
      </c>
      <c r="AA28" s="51">
        <f t="shared" si="26"/>
        <v>8187271.1786051709</v>
      </c>
      <c r="AB28" s="51">
        <f t="shared" si="27"/>
        <v>8260258.8467683997</v>
      </c>
      <c r="AC28" s="51">
        <f t="shared" si="28"/>
        <v>8260258.8467683997</v>
      </c>
      <c r="AD28" s="51">
        <f t="shared" si="29"/>
        <v>8334296.2984450422</v>
      </c>
      <c r="AE28" s="51">
        <f t="shared" si="30"/>
        <v>8408446.789689932</v>
      </c>
      <c r="AF28" s="51">
        <f t="shared" si="31"/>
        <v>8408446.789689932</v>
      </c>
      <c r="AG28" s="110">
        <f t="shared" si="38"/>
        <v>8177291</v>
      </c>
      <c r="AH28" s="145" t="b">
        <f t="shared" si="34"/>
        <v>1</v>
      </c>
      <c r="AI28" s="109" t="str">
        <f>[23]SSU!E19</f>
        <v>39902</v>
      </c>
      <c r="AJ28" s="109">
        <f>[23]SSU!F19</f>
        <v>8.9300000000000004E-2</v>
      </c>
      <c r="AK28" s="109">
        <f>[23]SSU!G19</f>
        <v>0.10630000000000001</v>
      </c>
      <c r="AL28" s="92">
        <f>'[20]Depreciation Provision'!Q24</f>
        <v>60068.78</v>
      </c>
      <c r="AM28" s="92">
        <f>'[20]Depreciation Provision'!R24</f>
        <v>41434.369999999995</v>
      </c>
      <c r="AN28" s="92">
        <f>'[20]Depreciation Provision'!S24</f>
        <v>54697.34</v>
      </c>
      <c r="AO28" s="92">
        <f>'[20]Depreciation Provision'!T24</f>
        <v>54642.45</v>
      </c>
      <c r="AP28" s="92">
        <f>'[20]Depreciation Provision'!U24</f>
        <v>50086.93</v>
      </c>
      <c r="AQ28" s="92">
        <f>'[20]Depreciation Provision'!V24</f>
        <v>42627.53</v>
      </c>
      <c r="AR28" s="93">
        <f>IF('Net Plant'!I28&gt;0,'Gross Plant'!L28*$AJ28/12,0)</f>
        <v>56872.88530575882</v>
      </c>
      <c r="AS28" s="93">
        <f>IF('Net Plant'!J28&gt;0,'Gross Plant'!M28*$AJ28/12,0)</f>
        <v>57200.37637914245</v>
      </c>
      <c r="AT28" s="93">
        <f>IF('Net Plant'!K28&gt;0,'Gross Plant'!N28*$AJ28/12,0)</f>
        <v>57497.982627074736</v>
      </c>
      <c r="AU28" s="93">
        <f>IF('Net Plant'!L28&gt;0,'Gross Plant'!O28*$AJ28/12,0)</f>
        <v>57776.258057332132</v>
      </c>
      <c r="AV28" s="93">
        <f>IF('Net Plant'!M28&gt;0,'Gross Plant'!P28*$AJ28/12,0)</f>
        <v>58047.678005873837</v>
      </c>
      <c r="AW28" s="93">
        <f>IF('Net Plant'!N28&gt;0,'Gross Plant'!Q28*$AJ28/12,0)</f>
        <v>58325.400602973765</v>
      </c>
      <c r="AX28" s="93">
        <f>IF('Net Plant'!O28&gt;0,'Gross Plant'!R28*$AJ28/12,0)</f>
        <v>58929.575162486311</v>
      </c>
      <c r="AY28" s="93">
        <f>IF('Net Plant'!P28&gt;0,'Gross Plant'!S28*$AJ28/12,0)</f>
        <v>59024.536907025285</v>
      </c>
      <c r="AZ28" s="93">
        <f>IF('Net Plant'!Q28&gt;0,'Gross Plant'!T28*$AJ28/12,0)</f>
        <v>59807.131713701565</v>
      </c>
      <c r="BA28" s="93">
        <f>IF('Net Plant'!R28&gt;0,'Gross Plant'!U28*$AK28/12,0)</f>
        <v>71203.790201419455</v>
      </c>
      <c r="BB28" s="93">
        <f>IF('Net Plant'!S28&gt;0,'Gross Plant'!V28*$AK28/12,0)</f>
        <v>0</v>
      </c>
      <c r="BC28" s="93">
        <f>IF('Net Plant'!T28&gt;0,'Gross Plant'!W28*$AK28/12,0)</f>
        <v>0</v>
      </c>
      <c r="BD28" s="93">
        <f>IF('Net Plant'!U28&gt;0,'Gross Plant'!X28*$AK28/12,0)</f>
        <v>0</v>
      </c>
      <c r="BE28" s="93">
        <f>IF('Net Plant'!V28&gt;0,'Gross Plant'!Y28*$AK28/12,0)</f>
        <v>71979.066114834757</v>
      </c>
      <c r="BF28" s="93">
        <f>IF('Net Plant'!W28&gt;0,'Gross Plant'!Z28*$AK28/12,0)</f>
        <v>72333.327527547008</v>
      </c>
      <c r="BG28" s="93">
        <f>IF('Net Plant'!X28&gt;0,'Gross Plant'!AA28*$AK28/12,0)</f>
        <v>0</v>
      </c>
      <c r="BH28" s="93">
        <f>IF('Net Plant'!Y28&gt;0,'Gross Plant'!AB28*$AK28/12,0)</f>
        <v>72987.668163228343</v>
      </c>
      <c r="BI28" s="93">
        <f>IF('Net Plant'!Z28&gt;0,'Gross Plant'!AC28*$AK28/12,0)</f>
        <v>0</v>
      </c>
      <c r="BJ28" s="93">
        <f>IF('Net Plant'!AA28&gt;0,'Gross Plant'!AD28*$AK28/12,0)</f>
        <v>74037.45167664274</v>
      </c>
      <c r="BK28" s="93">
        <f>IF('Net Plant'!AB28&gt;0,'Gross Plant'!AE28*$AK28/12,0)</f>
        <v>74150.491244890145</v>
      </c>
      <c r="BL28" s="93">
        <f>IF('Net Plant'!AC28&gt;0,'Gross Plant'!AF28*$AK28/12,0)</f>
        <v>0</v>
      </c>
      <c r="BM28" s="110">
        <f t="shared" si="39"/>
        <v>436691.79492856248</v>
      </c>
      <c r="BN28" s="41"/>
      <c r="BO28" s="92">
        <f>'[20]Reserve Retirements'!Q24</f>
        <v>0</v>
      </c>
      <c r="BP28" s="92">
        <f>'[20]Reserve Retirements'!R24</f>
        <v>0</v>
      </c>
      <c r="BQ28" s="92">
        <f>'[20]Reserve Retirements'!S24</f>
        <v>0</v>
      </c>
      <c r="BR28" s="92">
        <f>'[20]Reserve Retirements'!T24</f>
        <v>0</v>
      </c>
      <c r="BS28" s="92">
        <f>'[20]Reserve Retirements'!U24</f>
        <v>0</v>
      </c>
      <c r="BT28" s="92">
        <f>'[20]Reserve Retirements'!V24</f>
        <v>0</v>
      </c>
      <c r="BU28" s="93">
        <f>'Gross Plant'!BQ28</f>
        <v>0</v>
      </c>
      <c r="BV28" s="93">
        <f>'Gross Plant'!BR28</f>
        <v>0</v>
      </c>
      <c r="BW28" s="93">
        <f>'Gross Plant'!BS28</f>
        <v>0</v>
      </c>
      <c r="BX28" s="93">
        <f>'Gross Plant'!BT28</f>
        <v>0</v>
      </c>
      <c r="BY28" s="93">
        <f>'Gross Plant'!BU28</f>
        <v>0</v>
      </c>
      <c r="BZ28" s="93">
        <f>'Gross Plant'!BV28</f>
        <v>0</v>
      </c>
      <c r="CA28" s="93">
        <f>'Gross Plant'!BW28</f>
        <v>0</v>
      </c>
      <c r="CB28" s="93">
        <f>'Gross Plant'!BX28</f>
        <v>0</v>
      </c>
      <c r="CC28" s="93">
        <f>'Gross Plant'!BY28</f>
        <v>0</v>
      </c>
      <c r="CD28" s="93">
        <f>'Gross Plant'!BZ28</f>
        <v>0</v>
      </c>
      <c r="CE28" s="93">
        <f>'Gross Plant'!CA28</f>
        <v>0</v>
      </c>
      <c r="CF28" s="93">
        <f>'Gross Plant'!CB28</f>
        <v>0</v>
      </c>
      <c r="CG28" s="93">
        <f>'Gross Plant'!CC28</f>
        <v>0</v>
      </c>
      <c r="CH28" s="93">
        <f>'Gross Plant'!CD28</f>
        <v>0</v>
      </c>
      <c r="CI28" s="93">
        <f>'Gross Plant'!CE28</f>
        <v>0</v>
      </c>
      <c r="CJ28" s="93">
        <f>'Gross Plant'!CF28</f>
        <v>0</v>
      </c>
      <c r="CK28" s="93">
        <f>'Gross Plant'!CG28</f>
        <v>0</v>
      </c>
      <c r="CL28" s="93">
        <f>'Gross Plant'!CH28</f>
        <v>0</v>
      </c>
      <c r="CM28" s="93">
        <f>'Gross Plant'!CI28</f>
        <v>0</v>
      </c>
      <c r="CN28" s="93">
        <f>'Gross Plant'!CJ28</f>
        <v>0</v>
      </c>
      <c r="CO28" s="93">
        <f>'Gross Plant'!CK28</f>
        <v>0</v>
      </c>
      <c r="CP28" s="41"/>
      <c r="CQ28" s="92">
        <f>'[20]Reserve Transfers'!Q24</f>
        <v>0</v>
      </c>
      <c r="CR28" s="92">
        <f>'[20]Reserve Transfers'!R24</f>
        <v>0</v>
      </c>
      <c r="CS28" s="92">
        <f>'[20]Reserve Transfers'!S24</f>
        <v>0</v>
      </c>
      <c r="CT28" s="92">
        <f>'[20]Reserve Transfers'!T24</f>
        <v>0</v>
      </c>
      <c r="CU28" s="92">
        <f>'[20]Reserve Transfers'!U24</f>
        <v>0</v>
      </c>
      <c r="CV28" s="92">
        <f>'[20]Reserve Transfers'!V24</f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/>
      <c r="DS28" s="92">
        <f>[20]COR!Q24</f>
        <v>0</v>
      </c>
      <c r="DT28" s="92">
        <f>[20]COR!R24</f>
        <v>0</v>
      </c>
      <c r="DU28" s="92">
        <f>[20]COR!S24</f>
        <v>0</v>
      </c>
      <c r="DV28" s="92">
        <f>[20]COR!T24</f>
        <v>0</v>
      </c>
      <c r="DW28" s="92">
        <f>[20]COR!U24</f>
        <v>0</v>
      </c>
      <c r="DX28" s="92">
        <f>[20]COR!V24</f>
        <v>0</v>
      </c>
      <c r="DY28" s="93">
        <f>IFERROR(SUM($DS28:$DX28)/SUM('Gross Plant'!$BK28:$BP28),0)*'Gross Plant'!BQ28*Reserve!$DY$1</f>
        <v>0</v>
      </c>
      <c r="DZ28" s="93">
        <f>IFERROR(SUM($DS28:$DX28)/SUM('Gross Plant'!$BK28:$BP28),0)*'Gross Plant'!BR28*Reserve!$DY$1</f>
        <v>0</v>
      </c>
      <c r="EA28" s="93">
        <f>IFERROR(SUM($DS28:$DX28)/SUM('Gross Plant'!$BK28:$BP28),0)*'Gross Plant'!BS28*Reserve!$DY$1</f>
        <v>0</v>
      </c>
      <c r="EB28" s="93">
        <f>IFERROR(SUM($DS28:$DX28)/SUM('Gross Plant'!$BK28:$BP28),0)*'Gross Plant'!BT28*Reserve!$DY$1</f>
        <v>0</v>
      </c>
      <c r="EC28" s="93">
        <f>IFERROR(SUM($DS28:$DX28)/SUM('Gross Plant'!$BK28:$BP28),0)*'Gross Plant'!BU28*Reserve!$DY$1</f>
        <v>0</v>
      </c>
      <c r="ED28" s="93">
        <f>IFERROR(SUM($DS28:$DX28)/SUM('Gross Plant'!$BK28:$BP28),0)*'Gross Plant'!BV28*Reserve!$DY$1</f>
        <v>0</v>
      </c>
      <c r="EE28" s="93">
        <f>IFERROR(SUM($DS28:$DX28)/SUM('Gross Plant'!$BK28:$BP28),0)*'Gross Plant'!BW28*Reserve!$DY$1</f>
        <v>0</v>
      </c>
      <c r="EF28" s="93">
        <f>IFERROR(SUM($DS28:$DX28)/SUM('Gross Plant'!$BK28:$BP28),0)*'Gross Plant'!BX28*Reserve!$DY$1</f>
        <v>0</v>
      </c>
      <c r="EG28" s="93">
        <f>IFERROR(SUM($DS28:$DX28)/SUM('Gross Plant'!$BK28:$BP28),0)*'Gross Plant'!BY28*Reserve!$DY$1</f>
        <v>0</v>
      </c>
      <c r="EH28" s="93">
        <f>IFERROR(SUM($DS28:$DX28)/SUM('Gross Plant'!$BK28:$BP28),0)*'Gross Plant'!BZ28*Reserve!$DY$1</f>
        <v>0</v>
      </c>
      <c r="EI28" s="93">
        <f>IFERROR(SUM($DS28:$DX28)/SUM('Gross Plant'!$BK28:$BP28),0)*'Gross Plant'!CA28*Reserve!$DY$1</f>
        <v>0</v>
      </c>
      <c r="EJ28" s="93">
        <f>IFERROR(SUM($DS28:$DX28)/SUM('Gross Plant'!$BK28:$BP28),0)*'Gross Plant'!CB28*Reserve!$DY$1</f>
        <v>0</v>
      </c>
      <c r="EK28" s="93">
        <f>IFERROR(SUM($DS28:$DX28)/SUM('Gross Plant'!$BK28:$BP28),0)*'Gross Plant'!CC28*Reserve!$DY$1</f>
        <v>0</v>
      </c>
      <c r="EL28" s="93">
        <f>IFERROR(SUM($DS28:$DX28)/SUM('Gross Plant'!$BK28:$BP28),0)*'Gross Plant'!CD28*Reserve!$DY$1</f>
        <v>0</v>
      </c>
      <c r="EM28" s="93">
        <f>IFERROR(SUM($DS28:$DX28)/SUM('Gross Plant'!$BK28:$BP28),0)*'Gross Plant'!CE28*Reserve!$DY$1</f>
        <v>0</v>
      </c>
      <c r="EN28" s="93">
        <f>IFERROR(SUM($DS28:$DX28)/SUM('Gross Plant'!$BK28:$BP28),0)*'Gross Plant'!CF28*Reserve!$DY$1</f>
        <v>0</v>
      </c>
      <c r="EO28" s="93">
        <f>IFERROR(SUM($DS28:$DX28)/SUM('Gross Plant'!$BK28:$BP28),0)*'Gross Plant'!CG28*Reserve!$DY$1</f>
        <v>0</v>
      </c>
      <c r="EP28" s="93">
        <f>IFERROR(SUM($DS28:$DX28)/SUM('Gross Plant'!$BK28:$BP28),0)*'Gross Plant'!CH28*Reserve!$DY$1</f>
        <v>0</v>
      </c>
      <c r="EQ28" s="93">
        <f>IFERROR(SUM($DS28:$DX28)/SUM('Gross Plant'!$BK28:$BP28),0)*'Gross Plant'!CI28*Reserve!$DY$1</f>
        <v>0</v>
      </c>
      <c r="ER28" s="93">
        <f>IFERROR(SUM($DS28:$DX28)/SUM('Gross Plant'!$BK28:$BP28),0)*'Gross Plant'!CJ28*Reserve!$DY$1</f>
        <v>0</v>
      </c>
      <c r="ES28" s="93">
        <f>IFERROR(SUM($DS28:$DX28)/SUM('Gross Plant'!$BK28:$BP28),0)*'Gross Plant'!CK28*Reserve!$DY$1</f>
        <v>0</v>
      </c>
    </row>
    <row r="29" spans="1:149">
      <c r="A29" s="167">
        <v>39903</v>
      </c>
      <c r="B29" s="168" t="s">
        <v>23</v>
      </c>
      <c r="C29" s="51">
        <f t="shared" si="36"/>
        <v>899517.18876566074</v>
      </c>
      <c r="D29" s="51">
        <f t="shared" si="37"/>
        <v>1305267.9975451964</v>
      </c>
      <c r="E29" s="92">
        <f>'[20]Reserve End Balances'!P25</f>
        <v>752285.22</v>
      </c>
      <c r="F29" s="51">
        <f t="shared" si="5"/>
        <v>777613.90999999992</v>
      </c>
      <c r="G29" s="51">
        <f t="shared" si="6"/>
        <v>802942.59999999986</v>
      </c>
      <c r="H29" s="51">
        <f t="shared" si="7"/>
        <v>828351.98999999987</v>
      </c>
      <c r="I29" s="51">
        <f t="shared" si="8"/>
        <v>853761.37999999989</v>
      </c>
      <c r="J29" s="51">
        <f t="shared" si="9"/>
        <v>879170.7699999999</v>
      </c>
      <c r="K29" s="51">
        <f t="shared" si="10"/>
        <v>904580.15999999992</v>
      </c>
      <c r="L29" s="51">
        <f t="shared" si="11"/>
        <v>926804.05821561208</v>
      </c>
      <c r="M29" s="51">
        <f t="shared" si="12"/>
        <v>949053.62055182632</v>
      </c>
      <c r="N29" s="51">
        <f t="shared" si="13"/>
        <v>971326.50505850441</v>
      </c>
      <c r="O29" s="51">
        <f t="shared" si="14"/>
        <v>993621.19685943611</v>
      </c>
      <c r="P29" s="51">
        <f t="shared" si="15"/>
        <v>1015937.1587188803</v>
      </c>
      <c r="Q29" s="51">
        <f t="shared" si="16"/>
        <v>1038274.8845493306</v>
      </c>
      <c r="R29" s="51">
        <f t="shared" si="17"/>
        <v>1060659.9570405609</v>
      </c>
      <c r="S29" s="51">
        <f t="shared" si="18"/>
        <v>1083052.4712908575</v>
      </c>
      <c r="T29" s="51">
        <f t="shared" si="19"/>
        <v>1105506.3142585861</v>
      </c>
      <c r="U29" s="51">
        <f t="shared" si="20"/>
        <v>1138722.3889157884</v>
      </c>
      <c r="V29" s="51">
        <f t="shared" si="21"/>
        <v>1171938.9247827996</v>
      </c>
      <c r="W29" s="51">
        <f t="shared" si="22"/>
        <v>1205155.5881400893</v>
      </c>
      <c r="X29" s="51">
        <f t="shared" si="23"/>
        <v>1238409.1986115014</v>
      </c>
      <c r="Y29" s="51">
        <f t="shared" si="24"/>
        <v>1271700.772889355</v>
      </c>
      <c r="Z29" s="51">
        <f t="shared" si="25"/>
        <v>1305026.8466296687</v>
      </c>
      <c r="AA29" s="51">
        <f t="shared" si="26"/>
        <v>1338385.1789425979</v>
      </c>
      <c r="AB29" s="51">
        <f t="shared" si="27"/>
        <v>1371774.975118906</v>
      </c>
      <c r="AC29" s="51">
        <f t="shared" si="28"/>
        <v>1405196.9657816524</v>
      </c>
      <c r="AD29" s="51">
        <f t="shared" si="29"/>
        <v>1438688.994280231</v>
      </c>
      <c r="AE29" s="51">
        <f t="shared" si="30"/>
        <v>1472192.0310461547</v>
      </c>
      <c r="AF29" s="51">
        <f t="shared" si="31"/>
        <v>1505785.7886902255</v>
      </c>
      <c r="AG29" s="110">
        <f t="shared" si="38"/>
        <v>1305268</v>
      </c>
      <c r="AH29" s="145" t="b">
        <f t="shared" si="34"/>
        <v>1</v>
      </c>
      <c r="AI29" s="109" t="str">
        <f>[23]SSU!E20</f>
        <v>39903</v>
      </c>
      <c r="AJ29" s="109">
        <f>[23]SSU!F20</f>
        <v>6.9900000000000004E-2</v>
      </c>
      <c r="AK29" s="109">
        <f>[23]SSU!G20</f>
        <v>0.10340000000000001</v>
      </c>
      <c r="AL29" s="92">
        <f>'[20]Depreciation Provision'!Q25</f>
        <v>25328.69</v>
      </c>
      <c r="AM29" s="92">
        <f>'[20]Depreciation Provision'!R25</f>
        <v>25328.69</v>
      </c>
      <c r="AN29" s="92">
        <f>'[20]Depreciation Provision'!S25</f>
        <v>25409.39</v>
      </c>
      <c r="AO29" s="92">
        <f>'[20]Depreciation Provision'!T25</f>
        <v>25409.39</v>
      </c>
      <c r="AP29" s="92">
        <f>'[20]Depreciation Provision'!U25</f>
        <v>25409.39</v>
      </c>
      <c r="AQ29" s="92">
        <f>'[20]Depreciation Provision'!V25</f>
        <v>25409.39</v>
      </c>
      <c r="AR29" s="93">
        <f>IF('Net Plant'!I29&gt;0,'Gross Plant'!L29*$AJ29/12,0)</f>
        <v>22223.898215612193</v>
      </c>
      <c r="AS29" s="93">
        <f>IF('Net Plant'!J29&gt;0,'Gross Plant'!M29*$AJ29/12,0)</f>
        <v>22249.562336214232</v>
      </c>
      <c r="AT29" s="93">
        <f>IF('Net Plant'!K29&gt;0,'Gross Plant'!N29*$AJ29/12,0)</f>
        <v>22272.884506678118</v>
      </c>
      <c r="AU29" s="93">
        <f>IF('Net Plant'!L29&gt;0,'Gross Plant'!O29*$AJ29/12,0)</f>
        <v>22294.691800931734</v>
      </c>
      <c r="AV29" s="93">
        <f>IF('Net Plant'!M29&gt;0,'Gross Plant'!P29*$AJ29/12,0)</f>
        <v>22315.961859444182</v>
      </c>
      <c r="AW29" s="93">
        <f>IF('Net Plant'!N29&gt;0,'Gross Plant'!Q29*$AJ29/12,0)</f>
        <v>22337.725830450301</v>
      </c>
      <c r="AX29" s="93">
        <f>IF('Net Plant'!O29&gt;0,'Gross Plant'!R29*$AJ29/12,0)</f>
        <v>22385.072491230418</v>
      </c>
      <c r="AY29" s="93">
        <f>IF('Net Plant'!P29&gt;0,'Gross Plant'!S29*$AJ29/12,0)</f>
        <v>22392.514250296546</v>
      </c>
      <c r="AZ29" s="93">
        <f>IF('Net Plant'!Q29&gt;0,'Gross Plant'!T29*$AJ29/12,0)</f>
        <v>22453.842967728615</v>
      </c>
      <c r="BA29" s="93">
        <f>IF('Net Plant'!R29&gt;0,'Gross Plant'!U29*$AK29/12,0)</f>
        <v>33216.074657202291</v>
      </c>
      <c r="BB29" s="93">
        <f>IF('Net Plant'!S29&gt;0,'Gross Plant'!V29*$AK29/12,0)</f>
        <v>33216.535867011284</v>
      </c>
      <c r="BC29" s="93">
        <f>IF('Net Plant'!T29&gt;0,'Gross Plant'!W29*$AK29/12,0)</f>
        <v>33216.66335728985</v>
      </c>
      <c r="BD29" s="93">
        <f>IF('Net Plant'!U29&gt;0,'Gross Plant'!X29*$AK29/12,0)</f>
        <v>33253.610471412176</v>
      </c>
      <c r="BE29" s="93">
        <f>IF('Net Plant'!V29&gt;0,'Gross Plant'!Y29*$AK29/12,0)</f>
        <v>33291.574277853528</v>
      </c>
      <c r="BF29" s="93">
        <f>IF('Net Plant'!W29&gt;0,'Gross Plant'!Z29*$AK29/12,0)</f>
        <v>33326.073740313703</v>
      </c>
      <c r="BG29" s="93">
        <f>IF('Net Plant'!X29&gt;0,'Gross Plant'!AA29*$AK29/12,0)</f>
        <v>33358.332312929211</v>
      </c>
      <c r="BH29" s="93">
        <f>IF('Net Plant'!Y29&gt;0,'Gross Plant'!AB29*$AK29/12,0)</f>
        <v>33389.796176308133</v>
      </c>
      <c r="BI29" s="93">
        <f>IF('Net Plant'!Z29&gt;0,'Gross Plant'!AC29*$AK29/12,0)</f>
        <v>33421.990662746372</v>
      </c>
      <c r="BJ29" s="93">
        <f>IF('Net Plant'!AA29&gt;0,'Gross Plant'!AD29*$AK29/12,0)</f>
        <v>33492.028498578482</v>
      </c>
      <c r="BK29" s="93">
        <f>IF('Net Plant'!AB29&gt;0,'Gross Plant'!AE29*$AK29/12,0)</f>
        <v>33503.036765923789</v>
      </c>
      <c r="BL29" s="93">
        <f>IF('Net Plant'!AC29&gt;0,'Gross Plant'!AF29*$AK29/12,0)</f>
        <v>33593.7576440708</v>
      </c>
      <c r="BM29" s="110">
        <f t="shared" si="39"/>
        <v>400279.4744316396</v>
      </c>
      <c r="BN29" s="41"/>
      <c r="BO29" s="92">
        <f>'[20]Reserve Retirements'!Q25</f>
        <v>0</v>
      </c>
      <c r="BP29" s="92">
        <f>'[20]Reserve Retirements'!R25</f>
        <v>0</v>
      </c>
      <c r="BQ29" s="92">
        <f>'[20]Reserve Retirements'!S25</f>
        <v>0</v>
      </c>
      <c r="BR29" s="92">
        <f>'[20]Reserve Retirements'!T25</f>
        <v>0</v>
      </c>
      <c r="BS29" s="92">
        <f>'[20]Reserve Retirements'!U25</f>
        <v>0</v>
      </c>
      <c r="BT29" s="92">
        <f>'[20]Reserve Retirements'!V25</f>
        <v>0</v>
      </c>
      <c r="BU29" s="93">
        <f>'Gross Plant'!BQ29</f>
        <v>0</v>
      </c>
      <c r="BV29" s="93">
        <f>'Gross Plant'!BR29</f>
        <v>0</v>
      </c>
      <c r="BW29" s="93">
        <f>'Gross Plant'!BS29</f>
        <v>0</v>
      </c>
      <c r="BX29" s="93">
        <f>'Gross Plant'!BT29</f>
        <v>0</v>
      </c>
      <c r="BY29" s="93">
        <f>'Gross Plant'!BU29</f>
        <v>0</v>
      </c>
      <c r="BZ29" s="93">
        <f>'Gross Plant'!BV29</f>
        <v>0</v>
      </c>
      <c r="CA29" s="93">
        <f>'Gross Plant'!BW29</f>
        <v>0</v>
      </c>
      <c r="CB29" s="93">
        <f>'Gross Plant'!BX29</f>
        <v>0</v>
      </c>
      <c r="CC29" s="93">
        <f>'Gross Plant'!BY29</f>
        <v>0</v>
      </c>
      <c r="CD29" s="93">
        <f>'Gross Plant'!BZ29</f>
        <v>0</v>
      </c>
      <c r="CE29" s="93">
        <f>'Gross Plant'!CA29</f>
        <v>0</v>
      </c>
      <c r="CF29" s="93">
        <f>'Gross Plant'!CB29</f>
        <v>0</v>
      </c>
      <c r="CG29" s="93">
        <f>'Gross Plant'!CC29</f>
        <v>0</v>
      </c>
      <c r="CH29" s="93">
        <f>'Gross Plant'!CD29</f>
        <v>0</v>
      </c>
      <c r="CI29" s="93">
        <f>'Gross Plant'!CE29</f>
        <v>0</v>
      </c>
      <c r="CJ29" s="93">
        <f>'Gross Plant'!CF29</f>
        <v>0</v>
      </c>
      <c r="CK29" s="93">
        <f>'Gross Plant'!CG29</f>
        <v>0</v>
      </c>
      <c r="CL29" s="93">
        <f>'Gross Plant'!CH29</f>
        <v>0</v>
      </c>
      <c r="CM29" s="93">
        <f>'Gross Plant'!CI29</f>
        <v>0</v>
      </c>
      <c r="CN29" s="93">
        <f>'Gross Plant'!CJ29</f>
        <v>0</v>
      </c>
      <c r="CO29" s="93">
        <f>'Gross Plant'!CK29</f>
        <v>0</v>
      </c>
      <c r="CP29" s="41"/>
      <c r="CQ29" s="92">
        <f>'[20]Reserve Transfers'!Q25</f>
        <v>0</v>
      </c>
      <c r="CR29" s="92">
        <f>'[20]Reserve Transfers'!R25</f>
        <v>0</v>
      </c>
      <c r="CS29" s="92">
        <f>'[20]Reserve Transfers'!S25</f>
        <v>0</v>
      </c>
      <c r="CT29" s="92">
        <f>'[20]Reserve Transfers'!T25</f>
        <v>0</v>
      </c>
      <c r="CU29" s="92">
        <f>'[20]Reserve Transfers'!U25</f>
        <v>0</v>
      </c>
      <c r="CV29" s="92">
        <f>'[20]Reserve Transfers'!V25</f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/>
      <c r="DS29" s="92">
        <f>[20]COR!Q25</f>
        <v>0</v>
      </c>
      <c r="DT29" s="92">
        <f>[20]COR!R25</f>
        <v>0</v>
      </c>
      <c r="DU29" s="92">
        <f>[20]COR!S25</f>
        <v>0</v>
      </c>
      <c r="DV29" s="92">
        <f>[20]COR!T25</f>
        <v>0</v>
      </c>
      <c r="DW29" s="92">
        <f>[20]COR!U25</f>
        <v>0</v>
      </c>
      <c r="DX29" s="92">
        <f>[20]COR!V25</f>
        <v>0</v>
      </c>
      <c r="DY29" s="93">
        <f>IFERROR(SUM($DS29:$DX29)/SUM('Gross Plant'!$BK29:$BP29),0)*'Gross Plant'!BQ29*Reserve!$DY$1</f>
        <v>0</v>
      </c>
      <c r="DZ29" s="93">
        <f>IFERROR(SUM($DS29:$DX29)/SUM('Gross Plant'!$BK29:$BP29),0)*'Gross Plant'!BR29*Reserve!$DY$1</f>
        <v>0</v>
      </c>
      <c r="EA29" s="93">
        <f>IFERROR(SUM($DS29:$DX29)/SUM('Gross Plant'!$BK29:$BP29),0)*'Gross Plant'!BS29*Reserve!$DY$1</f>
        <v>0</v>
      </c>
      <c r="EB29" s="93">
        <f>IFERROR(SUM($DS29:$DX29)/SUM('Gross Plant'!$BK29:$BP29),0)*'Gross Plant'!BT29*Reserve!$DY$1</f>
        <v>0</v>
      </c>
      <c r="EC29" s="93">
        <f>IFERROR(SUM($DS29:$DX29)/SUM('Gross Plant'!$BK29:$BP29),0)*'Gross Plant'!BU29*Reserve!$DY$1</f>
        <v>0</v>
      </c>
      <c r="ED29" s="93">
        <f>IFERROR(SUM($DS29:$DX29)/SUM('Gross Plant'!$BK29:$BP29),0)*'Gross Plant'!BV29*Reserve!$DY$1</f>
        <v>0</v>
      </c>
      <c r="EE29" s="93">
        <f>IFERROR(SUM($DS29:$DX29)/SUM('Gross Plant'!$BK29:$BP29),0)*'Gross Plant'!BW29*Reserve!$DY$1</f>
        <v>0</v>
      </c>
      <c r="EF29" s="93">
        <f>IFERROR(SUM($DS29:$DX29)/SUM('Gross Plant'!$BK29:$BP29),0)*'Gross Plant'!BX29*Reserve!$DY$1</f>
        <v>0</v>
      </c>
      <c r="EG29" s="93">
        <f>IFERROR(SUM($DS29:$DX29)/SUM('Gross Plant'!$BK29:$BP29),0)*'Gross Plant'!BY29*Reserve!$DY$1</f>
        <v>0</v>
      </c>
      <c r="EH29" s="93">
        <f>IFERROR(SUM($DS29:$DX29)/SUM('Gross Plant'!$BK29:$BP29),0)*'Gross Plant'!BZ29*Reserve!$DY$1</f>
        <v>0</v>
      </c>
      <c r="EI29" s="93">
        <f>IFERROR(SUM($DS29:$DX29)/SUM('Gross Plant'!$BK29:$BP29),0)*'Gross Plant'!CA29*Reserve!$DY$1</f>
        <v>0</v>
      </c>
      <c r="EJ29" s="93">
        <f>IFERROR(SUM($DS29:$DX29)/SUM('Gross Plant'!$BK29:$BP29),0)*'Gross Plant'!CB29*Reserve!$DY$1</f>
        <v>0</v>
      </c>
      <c r="EK29" s="93">
        <f>IFERROR(SUM($DS29:$DX29)/SUM('Gross Plant'!$BK29:$BP29),0)*'Gross Plant'!CC29*Reserve!$DY$1</f>
        <v>0</v>
      </c>
      <c r="EL29" s="93">
        <f>IFERROR(SUM($DS29:$DX29)/SUM('Gross Plant'!$BK29:$BP29),0)*'Gross Plant'!CD29*Reserve!$DY$1</f>
        <v>0</v>
      </c>
      <c r="EM29" s="93">
        <f>IFERROR(SUM($DS29:$DX29)/SUM('Gross Plant'!$BK29:$BP29),0)*'Gross Plant'!CE29*Reserve!$DY$1</f>
        <v>0</v>
      </c>
      <c r="EN29" s="93">
        <f>IFERROR(SUM($DS29:$DX29)/SUM('Gross Plant'!$BK29:$BP29),0)*'Gross Plant'!CF29*Reserve!$DY$1</f>
        <v>0</v>
      </c>
      <c r="EO29" s="93">
        <f>IFERROR(SUM($DS29:$DX29)/SUM('Gross Plant'!$BK29:$BP29),0)*'Gross Plant'!CG29*Reserve!$DY$1</f>
        <v>0</v>
      </c>
      <c r="EP29" s="93">
        <f>IFERROR(SUM($DS29:$DX29)/SUM('Gross Plant'!$BK29:$BP29),0)*'Gross Plant'!CH29*Reserve!$DY$1</f>
        <v>0</v>
      </c>
      <c r="EQ29" s="93">
        <f>IFERROR(SUM($DS29:$DX29)/SUM('Gross Plant'!$BK29:$BP29),0)*'Gross Plant'!CI29*Reserve!$DY$1</f>
        <v>0</v>
      </c>
      <c r="ER29" s="93">
        <f>IFERROR(SUM($DS29:$DX29)/SUM('Gross Plant'!$BK29:$BP29),0)*'Gross Plant'!CJ29*Reserve!$DY$1</f>
        <v>0</v>
      </c>
      <c r="ES29" s="93">
        <f>IFERROR(SUM($DS29:$DX29)/SUM('Gross Plant'!$BK29:$BP29),0)*'Gross Plant'!CK29*Reserve!$DY$1</f>
        <v>0</v>
      </c>
    </row>
    <row r="30" spans="1:149">
      <c r="A30" s="167">
        <v>39904</v>
      </c>
      <c r="B30" s="168" t="s">
        <v>24</v>
      </c>
      <c r="C30" s="51">
        <f t="shared" si="36"/>
        <v>0</v>
      </c>
      <c r="D30" s="51">
        <f t="shared" si="37"/>
        <v>0</v>
      </c>
      <c r="E30" s="116">
        <f>0</f>
        <v>0</v>
      </c>
      <c r="F30" s="51">
        <f t="shared" si="5"/>
        <v>0</v>
      </c>
      <c r="G30" s="51">
        <f t="shared" si="6"/>
        <v>0</v>
      </c>
      <c r="H30" s="51">
        <f t="shared" si="7"/>
        <v>0</v>
      </c>
      <c r="I30" s="51">
        <f t="shared" si="8"/>
        <v>0</v>
      </c>
      <c r="J30" s="51">
        <f t="shared" si="9"/>
        <v>0</v>
      </c>
      <c r="K30" s="51">
        <f t="shared" si="10"/>
        <v>0</v>
      </c>
      <c r="L30" s="51">
        <f t="shared" si="11"/>
        <v>0</v>
      </c>
      <c r="M30" s="51">
        <f t="shared" si="12"/>
        <v>0</v>
      </c>
      <c r="N30" s="51">
        <f t="shared" si="13"/>
        <v>0</v>
      </c>
      <c r="O30" s="51">
        <f t="shared" si="14"/>
        <v>0</v>
      </c>
      <c r="P30" s="51">
        <f t="shared" si="15"/>
        <v>0</v>
      </c>
      <c r="Q30" s="51">
        <f t="shared" si="16"/>
        <v>0</v>
      </c>
      <c r="R30" s="51">
        <f t="shared" si="17"/>
        <v>0</v>
      </c>
      <c r="S30" s="51">
        <f t="shared" si="18"/>
        <v>0</v>
      </c>
      <c r="T30" s="51">
        <f t="shared" si="19"/>
        <v>0</v>
      </c>
      <c r="U30" s="51">
        <f t="shared" si="20"/>
        <v>0</v>
      </c>
      <c r="V30" s="51">
        <f t="shared" si="21"/>
        <v>0</v>
      </c>
      <c r="W30" s="51">
        <f t="shared" si="22"/>
        <v>0</v>
      </c>
      <c r="X30" s="51">
        <f t="shared" si="23"/>
        <v>0</v>
      </c>
      <c r="Y30" s="51">
        <f t="shared" si="24"/>
        <v>0</v>
      </c>
      <c r="Z30" s="51">
        <f t="shared" si="25"/>
        <v>0</v>
      </c>
      <c r="AA30" s="51">
        <f t="shared" si="26"/>
        <v>0</v>
      </c>
      <c r="AB30" s="51">
        <f t="shared" si="27"/>
        <v>0</v>
      </c>
      <c r="AC30" s="51">
        <f t="shared" si="28"/>
        <v>0</v>
      </c>
      <c r="AD30" s="51">
        <f t="shared" si="29"/>
        <v>0</v>
      </c>
      <c r="AE30" s="51">
        <f t="shared" si="30"/>
        <v>0</v>
      </c>
      <c r="AF30" s="51">
        <f t="shared" si="31"/>
        <v>0</v>
      </c>
      <c r="AG30" s="110">
        <f t="shared" si="38"/>
        <v>0</v>
      </c>
      <c r="AH30" s="148" t="b">
        <f t="shared" si="34"/>
        <v>0</v>
      </c>
      <c r="AI30" s="147"/>
      <c r="AJ30" s="147"/>
      <c r="AK30" s="147"/>
      <c r="AL30" s="116">
        <f>0</f>
        <v>0</v>
      </c>
      <c r="AM30" s="116">
        <f>0</f>
        <v>0</v>
      </c>
      <c r="AN30" s="116">
        <f>0</f>
        <v>0</v>
      </c>
      <c r="AO30" s="116">
        <f>0</f>
        <v>0</v>
      </c>
      <c r="AP30" s="116">
        <f>0</f>
        <v>0</v>
      </c>
      <c r="AQ30" s="116">
        <f>0</f>
        <v>0</v>
      </c>
      <c r="AR30" s="93">
        <f>IF('Net Plant'!I30&gt;0,'Gross Plant'!L30*$AJ30/12,0)</f>
        <v>0</v>
      </c>
      <c r="AS30" s="93">
        <f>IF('Net Plant'!J30&gt;0,'Gross Plant'!M30*$AJ30/12,0)</f>
        <v>0</v>
      </c>
      <c r="AT30" s="93">
        <f>IF('Net Plant'!K30&gt;0,'Gross Plant'!N30*$AJ30/12,0)</f>
        <v>0</v>
      </c>
      <c r="AU30" s="93">
        <f>IF('Net Plant'!L30&gt;0,'Gross Plant'!O30*$AJ30/12,0)</f>
        <v>0</v>
      </c>
      <c r="AV30" s="93">
        <f>IF('Net Plant'!M30&gt;0,'Gross Plant'!P30*$AJ30/12,0)</f>
        <v>0</v>
      </c>
      <c r="AW30" s="93">
        <f>IF('Net Plant'!N30&gt;0,'Gross Plant'!Q30*$AJ30/12,0)</f>
        <v>0</v>
      </c>
      <c r="AX30" s="93">
        <f>IF('Net Plant'!O30&gt;0,'Gross Plant'!R30*$AJ30/12,0)</f>
        <v>0</v>
      </c>
      <c r="AY30" s="93">
        <f>IF('Net Plant'!P30&gt;0,'Gross Plant'!S30*$AJ30/12,0)</f>
        <v>0</v>
      </c>
      <c r="AZ30" s="93">
        <f>IF('Net Plant'!Q30&gt;0,'Gross Plant'!T30*$AJ30/12,0)</f>
        <v>0</v>
      </c>
      <c r="BA30" s="93">
        <f>IF('Net Plant'!R30&gt;0,'Gross Plant'!U30*$AK30/12,0)</f>
        <v>0</v>
      </c>
      <c r="BB30" s="93">
        <f>IF('Net Plant'!S30&gt;0,'Gross Plant'!V30*$AK30/12,0)</f>
        <v>0</v>
      </c>
      <c r="BC30" s="93">
        <f>IF('Net Plant'!T30&gt;0,'Gross Plant'!W30*$AK30/12,0)</f>
        <v>0</v>
      </c>
      <c r="BD30" s="93">
        <f>IF('Net Plant'!U30&gt;0,'Gross Plant'!X30*$AK30/12,0)</f>
        <v>0</v>
      </c>
      <c r="BE30" s="93">
        <f>IF('Net Plant'!V30&gt;0,'Gross Plant'!Y30*$AK30/12,0)</f>
        <v>0</v>
      </c>
      <c r="BF30" s="93">
        <f>IF('Net Plant'!W30&gt;0,'Gross Plant'!Z30*$AK30/12,0)</f>
        <v>0</v>
      </c>
      <c r="BG30" s="93">
        <f>IF('Net Plant'!X30&gt;0,'Gross Plant'!AA30*$AK30/12,0)</f>
        <v>0</v>
      </c>
      <c r="BH30" s="93">
        <f>IF('Net Plant'!Y30&gt;0,'Gross Plant'!AB30*$AK30/12,0)</f>
        <v>0</v>
      </c>
      <c r="BI30" s="93">
        <f>IF('Net Plant'!Z30&gt;0,'Gross Plant'!AC30*$AK30/12,0)</f>
        <v>0</v>
      </c>
      <c r="BJ30" s="93">
        <f>IF('Net Plant'!AA30&gt;0,'Gross Plant'!AD30*$AK30/12,0)</f>
        <v>0</v>
      </c>
      <c r="BK30" s="93">
        <f>IF('Net Plant'!AB30&gt;0,'Gross Plant'!AE30*$AK30/12,0)</f>
        <v>0</v>
      </c>
      <c r="BL30" s="93">
        <f>IF('Net Plant'!AC30&gt;0,'Gross Plant'!AF30*$AK30/12,0)</f>
        <v>0</v>
      </c>
      <c r="BM30" s="110">
        <f t="shared" si="39"/>
        <v>0</v>
      </c>
      <c r="BN30" s="41"/>
      <c r="BO30" s="116">
        <f>0</f>
        <v>0</v>
      </c>
      <c r="BP30" s="116">
        <f>0</f>
        <v>0</v>
      </c>
      <c r="BQ30" s="116">
        <f>0</f>
        <v>0</v>
      </c>
      <c r="BR30" s="116">
        <f>0</f>
        <v>0</v>
      </c>
      <c r="BS30" s="116">
        <f>0</f>
        <v>0</v>
      </c>
      <c r="BT30" s="116">
        <f>0</f>
        <v>0</v>
      </c>
      <c r="BU30" s="93">
        <f>'Gross Plant'!BQ30</f>
        <v>0</v>
      </c>
      <c r="BV30" s="93">
        <f>'Gross Plant'!BR30</f>
        <v>0</v>
      </c>
      <c r="BW30" s="93">
        <f>'Gross Plant'!BS30</f>
        <v>0</v>
      </c>
      <c r="BX30" s="93">
        <f>'Gross Plant'!BT30</f>
        <v>0</v>
      </c>
      <c r="BY30" s="93">
        <f>'Gross Plant'!BU30</f>
        <v>0</v>
      </c>
      <c r="BZ30" s="93">
        <f>'Gross Plant'!BV30</f>
        <v>0</v>
      </c>
      <c r="CA30" s="93">
        <f>'Gross Plant'!BW30</f>
        <v>0</v>
      </c>
      <c r="CB30" s="93">
        <f>'Gross Plant'!BX30</f>
        <v>0</v>
      </c>
      <c r="CC30" s="93">
        <f>'Gross Plant'!BY30</f>
        <v>0</v>
      </c>
      <c r="CD30" s="93">
        <f>'Gross Plant'!BZ30</f>
        <v>0</v>
      </c>
      <c r="CE30" s="93">
        <f>'Gross Plant'!CA30</f>
        <v>0</v>
      </c>
      <c r="CF30" s="93">
        <f>'Gross Plant'!CB30</f>
        <v>0</v>
      </c>
      <c r="CG30" s="93">
        <f>'Gross Plant'!CC30</f>
        <v>0</v>
      </c>
      <c r="CH30" s="93">
        <f>'Gross Plant'!CD30</f>
        <v>0</v>
      </c>
      <c r="CI30" s="93">
        <f>'Gross Plant'!CE30</f>
        <v>0</v>
      </c>
      <c r="CJ30" s="93">
        <f>'Gross Plant'!CF30</f>
        <v>0</v>
      </c>
      <c r="CK30" s="93">
        <f>'Gross Plant'!CG30</f>
        <v>0</v>
      </c>
      <c r="CL30" s="93">
        <f>'Gross Plant'!CH30</f>
        <v>0</v>
      </c>
      <c r="CM30" s="93">
        <f>'Gross Plant'!CI30</f>
        <v>0</v>
      </c>
      <c r="CN30" s="93">
        <f>'Gross Plant'!CJ30</f>
        <v>0</v>
      </c>
      <c r="CO30" s="93">
        <f>'Gross Plant'!CK30</f>
        <v>0</v>
      </c>
      <c r="CP30" s="41"/>
      <c r="CQ30" s="116">
        <f>0</f>
        <v>0</v>
      </c>
      <c r="CR30" s="116">
        <f>0</f>
        <v>0</v>
      </c>
      <c r="CS30" s="116">
        <f>0</f>
        <v>0</v>
      </c>
      <c r="CT30" s="116">
        <f>0</f>
        <v>0</v>
      </c>
      <c r="CU30" s="116">
        <f>0</f>
        <v>0</v>
      </c>
      <c r="CV30" s="116">
        <f>0</f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/>
      <c r="DS30" s="116">
        <f>0</f>
        <v>0</v>
      </c>
      <c r="DT30" s="116">
        <f>0</f>
        <v>0</v>
      </c>
      <c r="DU30" s="116">
        <f>0</f>
        <v>0</v>
      </c>
      <c r="DV30" s="116">
        <f>0</f>
        <v>0</v>
      </c>
      <c r="DW30" s="116">
        <f>0</f>
        <v>0</v>
      </c>
      <c r="DX30" s="116">
        <f>0</f>
        <v>0</v>
      </c>
      <c r="DY30" s="93">
        <f>IFERROR(SUM($DS30:$DX30)/SUM('Gross Plant'!$BK30:$BP30),0)*'Gross Plant'!BQ30*Reserve!$DY$1</f>
        <v>0</v>
      </c>
      <c r="DZ30" s="93">
        <f>IFERROR(SUM($DS30:$DX30)/SUM('Gross Plant'!$BK30:$BP30),0)*'Gross Plant'!BR30*Reserve!$DY$1</f>
        <v>0</v>
      </c>
      <c r="EA30" s="93">
        <f>IFERROR(SUM($DS30:$DX30)/SUM('Gross Plant'!$BK30:$BP30),0)*'Gross Plant'!BS30*Reserve!$DY$1</f>
        <v>0</v>
      </c>
      <c r="EB30" s="93">
        <f>IFERROR(SUM($DS30:$DX30)/SUM('Gross Plant'!$BK30:$BP30),0)*'Gross Plant'!BT30*Reserve!$DY$1</f>
        <v>0</v>
      </c>
      <c r="EC30" s="93">
        <f>IFERROR(SUM($DS30:$DX30)/SUM('Gross Plant'!$BK30:$BP30),0)*'Gross Plant'!BU30*Reserve!$DY$1</f>
        <v>0</v>
      </c>
      <c r="ED30" s="93">
        <f>IFERROR(SUM($DS30:$DX30)/SUM('Gross Plant'!$BK30:$BP30),0)*'Gross Plant'!BV30*Reserve!$DY$1</f>
        <v>0</v>
      </c>
      <c r="EE30" s="93">
        <f>IFERROR(SUM($DS30:$DX30)/SUM('Gross Plant'!$BK30:$BP30),0)*'Gross Plant'!BW30*Reserve!$DY$1</f>
        <v>0</v>
      </c>
      <c r="EF30" s="93">
        <f>IFERROR(SUM($DS30:$DX30)/SUM('Gross Plant'!$BK30:$BP30),0)*'Gross Plant'!BX30*Reserve!$DY$1</f>
        <v>0</v>
      </c>
      <c r="EG30" s="93">
        <f>IFERROR(SUM($DS30:$DX30)/SUM('Gross Plant'!$BK30:$BP30),0)*'Gross Plant'!BY30*Reserve!$DY$1</f>
        <v>0</v>
      </c>
      <c r="EH30" s="93">
        <f>IFERROR(SUM($DS30:$DX30)/SUM('Gross Plant'!$BK30:$BP30),0)*'Gross Plant'!BZ30*Reserve!$DY$1</f>
        <v>0</v>
      </c>
      <c r="EI30" s="93">
        <f>IFERROR(SUM($DS30:$DX30)/SUM('Gross Plant'!$BK30:$BP30),0)*'Gross Plant'!CA30*Reserve!$DY$1</f>
        <v>0</v>
      </c>
      <c r="EJ30" s="93">
        <f>IFERROR(SUM($DS30:$DX30)/SUM('Gross Plant'!$BK30:$BP30),0)*'Gross Plant'!CB30*Reserve!$DY$1</f>
        <v>0</v>
      </c>
      <c r="EK30" s="93">
        <f>IFERROR(SUM($DS30:$DX30)/SUM('Gross Plant'!$BK30:$BP30),0)*'Gross Plant'!CC30*Reserve!$DY$1</f>
        <v>0</v>
      </c>
      <c r="EL30" s="93">
        <f>IFERROR(SUM($DS30:$DX30)/SUM('Gross Plant'!$BK30:$BP30),0)*'Gross Plant'!CD30*Reserve!$DY$1</f>
        <v>0</v>
      </c>
      <c r="EM30" s="93">
        <f>IFERROR(SUM($DS30:$DX30)/SUM('Gross Plant'!$BK30:$BP30),0)*'Gross Plant'!CE30*Reserve!$DY$1</f>
        <v>0</v>
      </c>
      <c r="EN30" s="93">
        <f>IFERROR(SUM($DS30:$DX30)/SUM('Gross Plant'!$BK30:$BP30),0)*'Gross Plant'!CF30*Reserve!$DY$1</f>
        <v>0</v>
      </c>
      <c r="EO30" s="93">
        <f>IFERROR(SUM($DS30:$DX30)/SUM('Gross Plant'!$BK30:$BP30),0)*'Gross Plant'!CG30*Reserve!$DY$1</f>
        <v>0</v>
      </c>
      <c r="EP30" s="93">
        <f>IFERROR(SUM($DS30:$DX30)/SUM('Gross Plant'!$BK30:$BP30),0)*'Gross Plant'!CH30*Reserve!$DY$1</f>
        <v>0</v>
      </c>
      <c r="EQ30" s="93">
        <f>IFERROR(SUM($DS30:$DX30)/SUM('Gross Plant'!$BK30:$BP30),0)*'Gross Plant'!CI30*Reserve!$DY$1</f>
        <v>0</v>
      </c>
      <c r="ER30" s="93">
        <f>IFERROR(SUM($DS30:$DX30)/SUM('Gross Plant'!$BK30:$BP30),0)*'Gross Plant'!CJ30*Reserve!$DY$1</f>
        <v>0</v>
      </c>
      <c r="ES30" s="93">
        <f>IFERROR(SUM($DS30:$DX30)/SUM('Gross Plant'!$BK30:$BP30),0)*'Gross Plant'!CK30*Reserve!$DY$1</f>
        <v>0</v>
      </c>
    </row>
    <row r="31" spans="1:149">
      <c r="A31" s="167">
        <v>39905</v>
      </c>
      <c r="B31" s="168" t="s">
        <v>25</v>
      </c>
      <c r="C31" s="51">
        <f t="shared" si="36"/>
        <v>0</v>
      </c>
      <c r="D31" s="51">
        <f t="shared" si="37"/>
        <v>0</v>
      </c>
      <c r="E31" s="116">
        <f>0</f>
        <v>0</v>
      </c>
      <c r="F31" s="51">
        <f t="shared" si="5"/>
        <v>0</v>
      </c>
      <c r="G31" s="51">
        <f t="shared" si="6"/>
        <v>0</v>
      </c>
      <c r="H31" s="51">
        <f t="shared" si="7"/>
        <v>0</v>
      </c>
      <c r="I31" s="51">
        <f t="shared" si="8"/>
        <v>0</v>
      </c>
      <c r="J31" s="51">
        <f t="shared" si="9"/>
        <v>0</v>
      </c>
      <c r="K31" s="51">
        <f t="shared" si="10"/>
        <v>0</v>
      </c>
      <c r="L31" s="51">
        <f t="shared" si="11"/>
        <v>0</v>
      </c>
      <c r="M31" s="51">
        <f t="shared" si="12"/>
        <v>0</v>
      </c>
      <c r="N31" s="51">
        <f t="shared" si="13"/>
        <v>0</v>
      </c>
      <c r="O31" s="51">
        <f t="shared" si="14"/>
        <v>0</v>
      </c>
      <c r="P31" s="51">
        <f t="shared" si="15"/>
        <v>0</v>
      </c>
      <c r="Q31" s="51">
        <f t="shared" si="16"/>
        <v>0</v>
      </c>
      <c r="R31" s="51">
        <f t="shared" si="17"/>
        <v>0</v>
      </c>
      <c r="S31" s="51">
        <f t="shared" si="18"/>
        <v>0</v>
      </c>
      <c r="T31" s="51">
        <f t="shared" si="19"/>
        <v>0</v>
      </c>
      <c r="U31" s="51">
        <f t="shared" si="20"/>
        <v>0</v>
      </c>
      <c r="V31" s="51">
        <f t="shared" si="21"/>
        <v>0</v>
      </c>
      <c r="W31" s="51">
        <f t="shared" si="22"/>
        <v>0</v>
      </c>
      <c r="X31" s="51">
        <f t="shared" si="23"/>
        <v>0</v>
      </c>
      <c r="Y31" s="51">
        <f t="shared" si="24"/>
        <v>0</v>
      </c>
      <c r="Z31" s="51">
        <f t="shared" si="25"/>
        <v>0</v>
      </c>
      <c r="AA31" s="51">
        <f t="shared" si="26"/>
        <v>0</v>
      </c>
      <c r="AB31" s="51">
        <f t="shared" si="27"/>
        <v>0</v>
      </c>
      <c r="AC31" s="51">
        <f t="shared" si="28"/>
        <v>0</v>
      </c>
      <c r="AD31" s="51">
        <f t="shared" si="29"/>
        <v>0</v>
      </c>
      <c r="AE31" s="51">
        <f t="shared" si="30"/>
        <v>0</v>
      </c>
      <c r="AF31" s="51">
        <f t="shared" si="31"/>
        <v>0</v>
      </c>
      <c r="AG31" s="110">
        <f t="shared" si="38"/>
        <v>0</v>
      </c>
      <c r="AH31" s="148" t="b">
        <f t="shared" si="34"/>
        <v>0</v>
      </c>
      <c r="AI31" s="147"/>
      <c r="AJ31" s="147"/>
      <c r="AK31" s="147"/>
      <c r="AL31" s="116">
        <f>0</f>
        <v>0</v>
      </c>
      <c r="AM31" s="116">
        <f>0</f>
        <v>0</v>
      </c>
      <c r="AN31" s="116">
        <f>0</f>
        <v>0</v>
      </c>
      <c r="AO31" s="116">
        <f>0</f>
        <v>0</v>
      </c>
      <c r="AP31" s="116">
        <f>0</f>
        <v>0</v>
      </c>
      <c r="AQ31" s="116">
        <f>0</f>
        <v>0</v>
      </c>
      <c r="AR31" s="93">
        <f>IF('Net Plant'!I31&gt;0,'Gross Plant'!L31*$AJ31/12,0)</f>
        <v>0</v>
      </c>
      <c r="AS31" s="93">
        <f>IF('Net Plant'!J31&gt;0,'Gross Plant'!M31*$AJ31/12,0)</f>
        <v>0</v>
      </c>
      <c r="AT31" s="93">
        <f>IF('Net Plant'!K31&gt;0,'Gross Plant'!N31*$AJ31/12,0)</f>
        <v>0</v>
      </c>
      <c r="AU31" s="93">
        <f>IF('Net Plant'!L31&gt;0,'Gross Plant'!O31*$AJ31/12,0)</f>
        <v>0</v>
      </c>
      <c r="AV31" s="93">
        <f>IF('Net Plant'!M31&gt;0,'Gross Plant'!P31*$AJ31/12,0)</f>
        <v>0</v>
      </c>
      <c r="AW31" s="93">
        <f>IF('Net Plant'!N31&gt;0,'Gross Plant'!Q31*$AJ31/12,0)</f>
        <v>0</v>
      </c>
      <c r="AX31" s="93">
        <f>IF('Net Plant'!O31&gt;0,'Gross Plant'!R31*$AJ31/12,0)</f>
        <v>0</v>
      </c>
      <c r="AY31" s="93">
        <f>IF('Net Plant'!P31&gt;0,'Gross Plant'!S31*$AJ31/12,0)</f>
        <v>0</v>
      </c>
      <c r="AZ31" s="93">
        <f>IF('Net Plant'!Q31&gt;0,'Gross Plant'!T31*$AJ31/12,0)</f>
        <v>0</v>
      </c>
      <c r="BA31" s="93">
        <f>IF('Net Plant'!R31&gt;0,'Gross Plant'!U31*$AK31/12,0)</f>
        <v>0</v>
      </c>
      <c r="BB31" s="93">
        <f>IF('Net Plant'!S31&gt;0,'Gross Plant'!V31*$AK31/12,0)</f>
        <v>0</v>
      </c>
      <c r="BC31" s="93">
        <f>IF('Net Plant'!T31&gt;0,'Gross Plant'!W31*$AK31/12,0)</f>
        <v>0</v>
      </c>
      <c r="BD31" s="93">
        <f>IF('Net Plant'!U31&gt;0,'Gross Plant'!X31*$AK31/12,0)</f>
        <v>0</v>
      </c>
      <c r="BE31" s="93">
        <f>IF('Net Plant'!V31&gt;0,'Gross Plant'!Y31*$AK31/12,0)</f>
        <v>0</v>
      </c>
      <c r="BF31" s="93">
        <f>IF('Net Plant'!W31&gt;0,'Gross Plant'!Z31*$AK31/12,0)</f>
        <v>0</v>
      </c>
      <c r="BG31" s="93">
        <f>IF('Net Plant'!X31&gt;0,'Gross Plant'!AA31*$AK31/12,0)</f>
        <v>0</v>
      </c>
      <c r="BH31" s="93">
        <f>IF('Net Plant'!Y31&gt;0,'Gross Plant'!AB31*$AK31/12,0)</f>
        <v>0</v>
      </c>
      <c r="BI31" s="93">
        <f>IF('Net Plant'!Z31&gt;0,'Gross Plant'!AC31*$AK31/12,0)</f>
        <v>0</v>
      </c>
      <c r="BJ31" s="93">
        <f>IF('Net Plant'!AA31&gt;0,'Gross Plant'!AD31*$AK31/12,0)</f>
        <v>0</v>
      </c>
      <c r="BK31" s="93">
        <f>IF('Net Plant'!AB31&gt;0,'Gross Plant'!AE31*$AK31/12,0)</f>
        <v>0</v>
      </c>
      <c r="BL31" s="93">
        <f>IF('Net Plant'!AC31&gt;0,'Gross Plant'!AF31*$AK31/12,0)</f>
        <v>0</v>
      </c>
      <c r="BM31" s="110">
        <f t="shared" si="39"/>
        <v>0</v>
      </c>
      <c r="BN31" s="41"/>
      <c r="BO31" s="116">
        <f>0</f>
        <v>0</v>
      </c>
      <c r="BP31" s="116">
        <f>0</f>
        <v>0</v>
      </c>
      <c r="BQ31" s="116">
        <f>0</f>
        <v>0</v>
      </c>
      <c r="BR31" s="116">
        <f>0</f>
        <v>0</v>
      </c>
      <c r="BS31" s="116">
        <f>0</f>
        <v>0</v>
      </c>
      <c r="BT31" s="116">
        <f>0</f>
        <v>0</v>
      </c>
      <c r="BU31" s="93">
        <f>'Gross Plant'!BQ31</f>
        <v>0</v>
      </c>
      <c r="BV31" s="93">
        <f>'Gross Plant'!BR31</f>
        <v>0</v>
      </c>
      <c r="BW31" s="93">
        <f>'Gross Plant'!BS31</f>
        <v>0</v>
      </c>
      <c r="BX31" s="93">
        <f>'Gross Plant'!BT31</f>
        <v>0</v>
      </c>
      <c r="BY31" s="93">
        <f>'Gross Plant'!BU31</f>
        <v>0</v>
      </c>
      <c r="BZ31" s="93">
        <f>'Gross Plant'!BV31</f>
        <v>0</v>
      </c>
      <c r="CA31" s="93">
        <f>'Gross Plant'!BW31</f>
        <v>0</v>
      </c>
      <c r="CB31" s="93">
        <f>'Gross Plant'!BX31</f>
        <v>0</v>
      </c>
      <c r="CC31" s="93">
        <f>'Gross Plant'!BY31</f>
        <v>0</v>
      </c>
      <c r="CD31" s="93">
        <f>'Gross Plant'!BZ31</f>
        <v>0</v>
      </c>
      <c r="CE31" s="93">
        <f>'Gross Plant'!CA31</f>
        <v>0</v>
      </c>
      <c r="CF31" s="93">
        <f>'Gross Plant'!CB31</f>
        <v>0</v>
      </c>
      <c r="CG31" s="93">
        <f>'Gross Plant'!CC31</f>
        <v>0</v>
      </c>
      <c r="CH31" s="93">
        <f>'Gross Plant'!CD31</f>
        <v>0</v>
      </c>
      <c r="CI31" s="93">
        <f>'Gross Plant'!CE31</f>
        <v>0</v>
      </c>
      <c r="CJ31" s="93">
        <f>'Gross Plant'!CF31</f>
        <v>0</v>
      </c>
      <c r="CK31" s="93">
        <f>'Gross Plant'!CG31</f>
        <v>0</v>
      </c>
      <c r="CL31" s="93">
        <f>'Gross Plant'!CH31</f>
        <v>0</v>
      </c>
      <c r="CM31" s="93">
        <f>'Gross Plant'!CI31</f>
        <v>0</v>
      </c>
      <c r="CN31" s="93">
        <f>'Gross Plant'!CJ31</f>
        <v>0</v>
      </c>
      <c r="CO31" s="93">
        <f>'Gross Plant'!CK31</f>
        <v>0</v>
      </c>
      <c r="CP31" s="41"/>
      <c r="CQ31" s="116">
        <f>0</f>
        <v>0</v>
      </c>
      <c r="CR31" s="116">
        <f>0</f>
        <v>0</v>
      </c>
      <c r="CS31" s="116">
        <f>0</f>
        <v>0</v>
      </c>
      <c r="CT31" s="116">
        <f>0</f>
        <v>0</v>
      </c>
      <c r="CU31" s="116">
        <f>0</f>
        <v>0</v>
      </c>
      <c r="CV31" s="116">
        <f>0</f>
        <v>0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0</v>
      </c>
      <c r="DF31" s="17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/>
      <c r="DS31" s="116">
        <f>0</f>
        <v>0</v>
      </c>
      <c r="DT31" s="116">
        <f>0</f>
        <v>0</v>
      </c>
      <c r="DU31" s="116">
        <f>0</f>
        <v>0</v>
      </c>
      <c r="DV31" s="116">
        <f>0</f>
        <v>0</v>
      </c>
      <c r="DW31" s="116">
        <f>0</f>
        <v>0</v>
      </c>
      <c r="DX31" s="116">
        <f>0</f>
        <v>0</v>
      </c>
      <c r="DY31" s="93">
        <f>IFERROR(SUM($DS31:$DX31)/SUM('Gross Plant'!$BK31:$BP31),0)*'Gross Plant'!BQ31*Reserve!$DY$1</f>
        <v>0</v>
      </c>
      <c r="DZ31" s="93">
        <f>IFERROR(SUM($DS31:$DX31)/SUM('Gross Plant'!$BK31:$BP31),0)*'Gross Plant'!BR31*Reserve!$DY$1</f>
        <v>0</v>
      </c>
      <c r="EA31" s="93">
        <f>IFERROR(SUM($DS31:$DX31)/SUM('Gross Plant'!$BK31:$BP31),0)*'Gross Plant'!BS31*Reserve!$DY$1</f>
        <v>0</v>
      </c>
      <c r="EB31" s="93">
        <f>IFERROR(SUM($DS31:$DX31)/SUM('Gross Plant'!$BK31:$BP31),0)*'Gross Plant'!BT31*Reserve!$DY$1</f>
        <v>0</v>
      </c>
      <c r="EC31" s="93">
        <f>IFERROR(SUM($DS31:$DX31)/SUM('Gross Plant'!$BK31:$BP31),0)*'Gross Plant'!BU31*Reserve!$DY$1</f>
        <v>0</v>
      </c>
      <c r="ED31" s="93">
        <f>IFERROR(SUM($DS31:$DX31)/SUM('Gross Plant'!$BK31:$BP31),0)*'Gross Plant'!BV31*Reserve!$DY$1</f>
        <v>0</v>
      </c>
      <c r="EE31" s="93">
        <f>IFERROR(SUM($DS31:$DX31)/SUM('Gross Plant'!$BK31:$BP31),0)*'Gross Plant'!BW31*Reserve!$DY$1</f>
        <v>0</v>
      </c>
      <c r="EF31" s="93">
        <f>IFERROR(SUM($DS31:$DX31)/SUM('Gross Plant'!$BK31:$BP31),0)*'Gross Plant'!BX31*Reserve!$DY$1</f>
        <v>0</v>
      </c>
      <c r="EG31" s="93">
        <f>IFERROR(SUM($DS31:$DX31)/SUM('Gross Plant'!$BK31:$BP31),0)*'Gross Plant'!BY31*Reserve!$DY$1</f>
        <v>0</v>
      </c>
      <c r="EH31" s="93">
        <f>IFERROR(SUM($DS31:$DX31)/SUM('Gross Plant'!$BK31:$BP31),0)*'Gross Plant'!BZ31*Reserve!$DY$1</f>
        <v>0</v>
      </c>
      <c r="EI31" s="93">
        <f>IFERROR(SUM($DS31:$DX31)/SUM('Gross Plant'!$BK31:$BP31),0)*'Gross Plant'!CA31*Reserve!$DY$1</f>
        <v>0</v>
      </c>
      <c r="EJ31" s="93">
        <f>IFERROR(SUM($DS31:$DX31)/SUM('Gross Plant'!$BK31:$BP31),0)*'Gross Plant'!CB31*Reserve!$DY$1</f>
        <v>0</v>
      </c>
      <c r="EK31" s="93">
        <f>IFERROR(SUM($DS31:$DX31)/SUM('Gross Plant'!$BK31:$BP31),0)*'Gross Plant'!CC31*Reserve!$DY$1</f>
        <v>0</v>
      </c>
      <c r="EL31" s="93">
        <f>IFERROR(SUM($DS31:$DX31)/SUM('Gross Plant'!$BK31:$BP31),0)*'Gross Plant'!CD31*Reserve!$DY$1</f>
        <v>0</v>
      </c>
      <c r="EM31" s="93">
        <f>IFERROR(SUM($DS31:$DX31)/SUM('Gross Plant'!$BK31:$BP31),0)*'Gross Plant'!CE31*Reserve!$DY$1</f>
        <v>0</v>
      </c>
      <c r="EN31" s="93">
        <f>IFERROR(SUM($DS31:$DX31)/SUM('Gross Plant'!$BK31:$BP31),0)*'Gross Plant'!CF31*Reserve!$DY$1</f>
        <v>0</v>
      </c>
      <c r="EO31" s="93">
        <f>IFERROR(SUM($DS31:$DX31)/SUM('Gross Plant'!$BK31:$BP31),0)*'Gross Plant'!CG31*Reserve!$DY$1</f>
        <v>0</v>
      </c>
      <c r="EP31" s="93">
        <f>IFERROR(SUM($DS31:$DX31)/SUM('Gross Plant'!$BK31:$BP31),0)*'Gross Plant'!CH31*Reserve!$DY$1</f>
        <v>0</v>
      </c>
      <c r="EQ31" s="93">
        <f>IFERROR(SUM($DS31:$DX31)/SUM('Gross Plant'!$BK31:$BP31),0)*'Gross Plant'!CI31*Reserve!$DY$1</f>
        <v>0</v>
      </c>
      <c r="ER31" s="93">
        <f>IFERROR(SUM($DS31:$DX31)/SUM('Gross Plant'!$BK31:$BP31),0)*'Gross Plant'!CJ31*Reserve!$DY$1</f>
        <v>0</v>
      </c>
      <c r="ES31" s="93">
        <f>IFERROR(SUM($DS31:$DX31)/SUM('Gross Plant'!$BK31:$BP31),0)*'Gross Plant'!CK31*Reserve!$DY$1</f>
        <v>0</v>
      </c>
    </row>
    <row r="32" spans="1:149">
      <c r="A32" s="167">
        <v>39906</v>
      </c>
      <c r="B32" s="168" t="s">
        <v>26</v>
      </c>
      <c r="C32" s="51">
        <f t="shared" si="36"/>
        <v>-156905.52469088227</v>
      </c>
      <c r="D32" s="51">
        <f t="shared" si="37"/>
        <v>563728.30976570444</v>
      </c>
      <c r="E32" s="92">
        <f>'[20]Reserve End Balances'!P26</f>
        <v>-290688.95</v>
      </c>
      <c r="F32" s="51">
        <f t="shared" si="5"/>
        <v>-273173.49000000005</v>
      </c>
      <c r="G32" s="51">
        <f t="shared" si="6"/>
        <v>-252781.58000000005</v>
      </c>
      <c r="H32" s="51">
        <f t="shared" si="7"/>
        <v>-232388.95000000004</v>
      </c>
      <c r="I32" s="51">
        <f t="shared" si="8"/>
        <v>-211996.32000000004</v>
      </c>
      <c r="J32" s="51">
        <f t="shared" si="9"/>
        <v>-191586.08000000005</v>
      </c>
      <c r="K32" s="51">
        <f t="shared" si="10"/>
        <v>-171175.84000000005</v>
      </c>
      <c r="L32" s="51">
        <f t="shared" si="11"/>
        <v>-144355.94790908275</v>
      </c>
      <c r="M32" s="51">
        <f t="shared" si="12"/>
        <v>-116064.45517499837</v>
      </c>
      <c r="N32" s="51">
        <f t="shared" si="13"/>
        <v>-86435.651040811557</v>
      </c>
      <c r="O32" s="51">
        <f t="shared" si="14"/>
        <v>-55556.399687061363</v>
      </c>
      <c r="P32" s="51">
        <f t="shared" si="15"/>
        <v>-23457.506629140302</v>
      </c>
      <c r="Q32" s="51">
        <f t="shared" si="16"/>
        <v>9889.3494596250348</v>
      </c>
      <c r="R32" s="51">
        <f t="shared" si="17"/>
        <v>45951.099915365499</v>
      </c>
      <c r="S32" s="51">
        <f t="shared" si="18"/>
        <v>82439.566625982727</v>
      </c>
      <c r="T32" s="51">
        <f t="shared" si="19"/>
        <v>122444.66971066981</v>
      </c>
      <c r="U32" s="51">
        <f t="shared" si="20"/>
        <v>190857.37179523957</v>
      </c>
      <c r="V32" s="51">
        <f t="shared" si="21"/>
        <v>259300.61474042217</v>
      </c>
      <c r="W32" s="51">
        <f t="shared" si="22"/>
        <v>327752.29996664729</v>
      </c>
      <c r="X32" s="51">
        <f t="shared" si="23"/>
        <v>398650.58680552302</v>
      </c>
      <c r="Y32" s="51">
        <f t="shared" si="24"/>
        <v>472062.79962395586</v>
      </c>
      <c r="Z32" s="51">
        <f t="shared" si="25"/>
        <v>547759.53296572855</v>
      </c>
      <c r="AA32" s="51">
        <f t="shared" si="26"/>
        <v>625592.39730603085</v>
      </c>
      <c r="AB32" s="51">
        <f t="shared" si="27"/>
        <v>705508.76777967368</v>
      </c>
      <c r="AC32" s="51">
        <f t="shared" si="28"/>
        <v>787557.02552812395</v>
      </c>
      <c r="AD32" s="51">
        <f t="shared" si="29"/>
        <v>874243.11998355179</v>
      </c>
      <c r="AE32" s="51">
        <f t="shared" si="30"/>
        <v>961658.17109173373</v>
      </c>
      <c r="AF32" s="51">
        <f t="shared" si="31"/>
        <v>1055080.6696568588</v>
      </c>
      <c r="AG32" s="110">
        <f t="shared" si="38"/>
        <v>563728</v>
      </c>
      <c r="AH32" s="145" t="b">
        <f t="shared" si="34"/>
        <v>1</v>
      </c>
      <c r="AI32" s="109" t="str">
        <f>[23]SSU!E21</f>
        <v>39906</v>
      </c>
      <c r="AJ32" s="109">
        <f>[23]SSU!F21</f>
        <v>0.10489999999999999</v>
      </c>
      <c r="AK32" s="109">
        <f>[23]SSU!G21</f>
        <v>0.1792</v>
      </c>
      <c r="AL32" s="92">
        <f>'[20]Depreciation Provision'!Q26</f>
        <v>17054.420000000002</v>
      </c>
      <c r="AM32" s="92">
        <f>'[20]Depreciation Provision'!R26</f>
        <v>20391.91</v>
      </c>
      <c r="AN32" s="92">
        <f>'[20]Depreciation Provision'!S26</f>
        <v>20392.63</v>
      </c>
      <c r="AO32" s="92">
        <f>'[20]Depreciation Provision'!T26</f>
        <v>20392.63</v>
      </c>
      <c r="AP32" s="92">
        <f>'[20]Depreciation Provision'!U26</f>
        <v>20410.240000000002</v>
      </c>
      <c r="AQ32" s="92">
        <f>'[20]Depreciation Provision'!V26</f>
        <v>20410.240000000002</v>
      </c>
      <c r="AR32" s="93">
        <f>IF('Net Plant'!I32&gt;0,'Gross Plant'!L32*$AJ32/12,0)</f>
        <v>26819.892090917307</v>
      </c>
      <c r="AS32" s="93">
        <f>IF('Net Plant'!J32&gt;0,'Gross Plant'!M32*$AJ32/12,0)</f>
        <v>28291.492734084382</v>
      </c>
      <c r="AT32" s="93">
        <f>IF('Net Plant'!K32&gt;0,'Gross Plant'!N32*$AJ32/12,0)</f>
        <v>29628.804134186812</v>
      </c>
      <c r="AU32" s="93">
        <f>IF('Net Plant'!L32&gt;0,'Gross Plant'!O32*$AJ32/12,0)</f>
        <v>30879.251353750195</v>
      </c>
      <c r="AV32" s="93">
        <f>IF('Net Plant'!M32&gt;0,'Gross Plant'!P32*$AJ32/12,0)</f>
        <v>32098.893057921061</v>
      </c>
      <c r="AW32" s="93">
        <f>IF('Net Plant'!N32&gt;0,'Gross Plant'!Q32*$AJ32/12,0)</f>
        <v>33346.856088765337</v>
      </c>
      <c r="AX32" s="93">
        <f>IF('Net Plant'!O32&gt;0,'Gross Plant'!R32*$AJ32/12,0)</f>
        <v>36061.750455740468</v>
      </c>
      <c r="AY32" s="93">
        <f>IF('Net Plant'!P32&gt;0,'Gross Plant'!S32*$AJ32/12,0)</f>
        <v>36488.46671061722</v>
      </c>
      <c r="AZ32" s="93">
        <f>IF('Net Plant'!Q32&gt;0,'Gross Plant'!T32*$AJ32/12,0)</f>
        <v>40005.103084687093</v>
      </c>
      <c r="BA32" s="93">
        <f>IF('Net Plant'!R32&gt;0,'Gross Plant'!U32*$AK32/12,0)</f>
        <v>68412.702084569755</v>
      </c>
      <c r="BB32" s="93">
        <f>IF('Net Plant'!S32&gt;0,'Gross Plant'!V32*$AK32/12,0)</f>
        <v>68443.242945182588</v>
      </c>
      <c r="BC32" s="93">
        <f>IF('Net Plant'!T32&gt;0,'Gross Plant'!W32*$AK32/12,0)</f>
        <v>68451.68522622512</v>
      </c>
      <c r="BD32" s="93">
        <f>IF('Net Plant'!U32&gt;0,'Gross Plant'!X32*$AK32/12,0)</f>
        <v>70898.28683887572</v>
      </c>
      <c r="BE32" s="93">
        <f>IF('Net Plant'!V32&gt;0,'Gross Plant'!Y32*$AK32/12,0)</f>
        <v>73412.212818432832</v>
      </c>
      <c r="BF32" s="93">
        <f>IF('Net Plant'!W32&gt;0,'Gross Plant'!Z32*$AK32/12,0)</f>
        <v>75696.733341772735</v>
      </c>
      <c r="BG32" s="93">
        <f>IF('Net Plant'!X32&gt;0,'Gross Plant'!AA32*$AK32/12,0)</f>
        <v>77832.86434030236</v>
      </c>
      <c r="BH32" s="93">
        <f>IF('Net Plant'!Y32&gt;0,'Gross Plant'!AB32*$AK32/12,0)</f>
        <v>79916.370473642877</v>
      </c>
      <c r="BI32" s="93">
        <f>IF('Net Plant'!Z32&gt;0,'Gross Plant'!AC32*$AK32/12,0)</f>
        <v>82048.257748450254</v>
      </c>
      <c r="BJ32" s="93">
        <f>IF('Net Plant'!AA32&gt;0,'Gross Plant'!AD32*$AK32/12,0)</f>
        <v>86686.094455427796</v>
      </c>
      <c r="BK32" s="93">
        <f>IF('Net Plant'!AB32&gt;0,'Gross Plant'!AE32*$AK32/12,0)</f>
        <v>87415.051108181986</v>
      </c>
      <c r="BL32" s="93">
        <f>IF('Net Plant'!AC32&gt;0,'Gross Plant'!AF32*$AK32/12,0)</f>
        <v>93422.498565124974</v>
      </c>
      <c r="BM32" s="110">
        <f t="shared" si="39"/>
        <v>932635.999946189</v>
      </c>
      <c r="BN32" s="41"/>
      <c r="BO32" s="92">
        <f>'[20]Reserve Retirements'!Q26</f>
        <v>0</v>
      </c>
      <c r="BP32" s="92">
        <f>'[20]Reserve Retirements'!R26</f>
        <v>0</v>
      </c>
      <c r="BQ32" s="92">
        <f>'[20]Reserve Retirements'!S26</f>
        <v>0</v>
      </c>
      <c r="BR32" s="92">
        <f>'[20]Reserve Retirements'!T26</f>
        <v>0</v>
      </c>
      <c r="BS32" s="92">
        <f>'[20]Reserve Retirements'!U26</f>
        <v>0</v>
      </c>
      <c r="BT32" s="92">
        <f>'[20]Reserve Retirements'!V26</f>
        <v>0</v>
      </c>
      <c r="BU32" s="93">
        <f>'Gross Plant'!BQ32</f>
        <v>0</v>
      </c>
      <c r="BV32" s="93">
        <f>'Gross Plant'!BR32</f>
        <v>0</v>
      </c>
      <c r="BW32" s="93">
        <f>'Gross Plant'!BS32</f>
        <v>0</v>
      </c>
      <c r="BX32" s="93">
        <f>'Gross Plant'!BT32</f>
        <v>0</v>
      </c>
      <c r="BY32" s="93">
        <f>'Gross Plant'!BU32</f>
        <v>0</v>
      </c>
      <c r="BZ32" s="93">
        <f>'Gross Plant'!BV32</f>
        <v>0</v>
      </c>
      <c r="CA32" s="93">
        <f>'Gross Plant'!BW32</f>
        <v>0</v>
      </c>
      <c r="CB32" s="93">
        <f>'Gross Plant'!BX32</f>
        <v>0</v>
      </c>
      <c r="CC32" s="93">
        <f>'Gross Plant'!BY32</f>
        <v>0</v>
      </c>
      <c r="CD32" s="93">
        <f>'Gross Plant'!BZ32</f>
        <v>0</v>
      </c>
      <c r="CE32" s="93">
        <f>'Gross Plant'!CA32</f>
        <v>0</v>
      </c>
      <c r="CF32" s="93">
        <f>'Gross Plant'!CB32</f>
        <v>0</v>
      </c>
      <c r="CG32" s="93">
        <f>'Gross Plant'!CC32</f>
        <v>0</v>
      </c>
      <c r="CH32" s="93">
        <f>'Gross Plant'!CD32</f>
        <v>0</v>
      </c>
      <c r="CI32" s="93">
        <f>'Gross Plant'!CE32</f>
        <v>0</v>
      </c>
      <c r="CJ32" s="93">
        <f>'Gross Plant'!CF32</f>
        <v>0</v>
      </c>
      <c r="CK32" s="93">
        <f>'Gross Plant'!CG32</f>
        <v>0</v>
      </c>
      <c r="CL32" s="93">
        <f>'Gross Plant'!CH32</f>
        <v>0</v>
      </c>
      <c r="CM32" s="93">
        <f>'Gross Plant'!CI32</f>
        <v>0</v>
      </c>
      <c r="CN32" s="93">
        <f>'Gross Plant'!CJ32</f>
        <v>0</v>
      </c>
      <c r="CO32" s="93">
        <f>'Gross Plant'!CK32</f>
        <v>0</v>
      </c>
      <c r="CP32" s="41"/>
      <c r="CQ32" s="92">
        <f>'[20]Reserve Transfers'!Q26</f>
        <v>461.04</v>
      </c>
      <c r="CR32" s="92">
        <f>'[20]Reserve Transfers'!R26</f>
        <v>0</v>
      </c>
      <c r="CS32" s="92">
        <f>'[20]Reserve Transfers'!S26</f>
        <v>0</v>
      </c>
      <c r="CT32" s="92">
        <f>'[20]Reserve Transfers'!T26</f>
        <v>0</v>
      </c>
      <c r="CU32" s="92">
        <f>'[20]Reserve Transfers'!U26</f>
        <v>0</v>
      </c>
      <c r="CV32" s="92">
        <f>'[20]Reserve Transfers'!V26</f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/>
      <c r="DS32" s="92">
        <f>[20]COR!Q26</f>
        <v>0</v>
      </c>
      <c r="DT32" s="92">
        <f>[20]COR!R26</f>
        <v>0</v>
      </c>
      <c r="DU32" s="92">
        <f>[20]COR!S26</f>
        <v>0</v>
      </c>
      <c r="DV32" s="92">
        <f>[20]COR!T26</f>
        <v>0</v>
      </c>
      <c r="DW32" s="92">
        <f>[20]COR!U26</f>
        <v>0</v>
      </c>
      <c r="DX32" s="92">
        <f>[20]COR!V26</f>
        <v>0</v>
      </c>
      <c r="DY32" s="93">
        <f>IFERROR(SUM($DS32:$DX32)/SUM('Gross Plant'!$BK32:$BP32),0)*'Gross Plant'!BQ32*Reserve!$DY$1</f>
        <v>0</v>
      </c>
      <c r="DZ32" s="93">
        <f>IFERROR(SUM($DS32:$DX32)/SUM('Gross Plant'!$BK32:$BP32),0)*'Gross Plant'!BR32*Reserve!$DY$1</f>
        <v>0</v>
      </c>
      <c r="EA32" s="93">
        <f>IFERROR(SUM($DS32:$DX32)/SUM('Gross Plant'!$BK32:$BP32),0)*'Gross Plant'!BS32*Reserve!$DY$1</f>
        <v>0</v>
      </c>
      <c r="EB32" s="93">
        <f>IFERROR(SUM($DS32:$DX32)/SUM('Gross Plant'!$BK32:$BP32),0)*'Gross Plant'!BT32*Reserve!$DY$1</f>
        <v>0</v>
      </c>
      <c r="EC32" s="93">
        <f>IFERROR(SUM($DS32:$DX32)/SUM('Gross Plant'!$BK32:$BP32),0)*'Gross Plant'!BU32*Reserve!$DY$1</f>
        <v>0</v>
      </c>
      <c r="ED32" s="93">
        <f>IFERROR(SUM($DS32:$DX32)/SUM('Gross Plant'!$BK32:$BP32),0)*'Gross Plant'!BV32*Reserve!$DY$1</f>
        <v>0</v>
      </c>
      <c r="EE32" s="93">
        <f>IFERROR(SUM($DS32:$DX32)/SUM('Gross Plant'!$BK32:$BP32),0)*'Gross Plant'!BW32*Reserve!$DY$1</f>
        <v>0</v>
      </c>
      <c r="EF32" s="93">
        <f>IFERROR(SUM($DS32:$DX32)/SUM('Gross Plant'!$BK32:$BP32),0)*'Gross Plant'!BX32*Reserve!$DY$1</f>
        <v>0</v>
      </c>
      <c r="EG32" s="93">
        <f>IFERROR(SUM($DS32:$DX32)/SUM('Gross Plant'!$BK32:$BP32),0)*'Gross Plant'!BY32*Reserve!$DY$1</f>
        <v>0</v>
      </c>
      <c r="EH32" s="93">
        <f>IFERROR(SUM($DS32:$DX32)/SUM('Gross Plant'!$BK32:$BP32),0)*'Gross Plant'!BZ32*Reserve!$DY$1</f>
        <v>0</v>
      </c>
      <c r="EI32" s="93">
        <f>IFERROR(SUM($DS32:$DX32)/SUM('Gross Plant'!$BK32:$BP32),0)*'Gross Plant'!CA32*Reserve!$DY$1</f>
        <v>0</v>
      </c>
      <c r="EJ32" s="93">
        <f>IFERROR(SUM($DS32:$DX32)/SUM('Gross Plant'!$BK32:$BP32),0)*'Gross Plant'!CB32*Reserve!$DY$1</f>
        <v>0</v>
      </c>
      <c r="EK32" s="93">
        <f>IFERROR(SUM($DS32:$DX32)/SUM('Gross Plant'!$BK32:$BP32),0)*'Gross Plant'!CC32*Reserve!$DY$1</f>
        <v>0</v>
      </c>
      <c r="EL32" s="93">
        <f>IFERROR(SUM($DS32:$DX32)/SUM('Gross Plant'!$BK32:$BP32),0)*'Gross Plant'!CD32*Reserve!$DY$1</f>
        <v>0</v>
      </c>
      <c r="EM32" s="93">
        <f>IFERROR(SUM($DS32:$DX32)/SUM('Gross Plant'!$BK32:$BP32),0)*'Gross Plant'!CE32*Reserve!$DY$1</f>
        <v>0</v>
      </c>
      <c r="EN32" s="93">
        <f>IFERROR(SUM($DS32:$DX32)/SUM('Gross Plant'!$BK32:$BP32),0)*'Gross Plant'!CF32*Reserve!$DY$1</f>
        <v>0</v>
      </c>
      <c r="EO32" s="93">
        <f>IFERROR(SUM($DS32:$DX32)/SUM('Gross Plant'!$BK32:$BP32),0)*'Gross Plant'!CG32*Reserve!$DY$1</f>
        <v>0</v>
      </c>
      <c r="EP32" s="93">
        <f>IFERROR(SUM($DS32:$DX32)/SUM('Gross Plant'!$BK32:$BP32),0)*'Gross Plant'!CH32*Reserve!$DY$1</f>
        <v>0</v>
      </c>
      <c r="EQ32" s="93">
        <f>IFERROR(SUM($DS32:$DX32)/SUM('Gross Plant'!$BK32:$BP32),0)*'Gross Plant'!CI32*Reserve!$DY$1</f>
        <v>0</v>
      </c>
      <c r="ER32" s="93">
        <f>IFERROR(SUM($DS32:$DX32)/SUM('Gross Plant'!$BK32:$BP32),0)*'Gross Plant'!CJ32*Reserve!$DY$1</f>
        <v>0</v>
      </c>
      <c r="ES32" s="93">
        <f>IFERROR(SUM($DS32:$DX32)/SUM('Gross Plant'!$BK32:$BP32),0)*'Gross Plant'!CK32*Reserve!$DY$1</f>
        <v>0</v>
      </c>
    </row>
    <row r="33" spans="1:149">
      <c r="A33" s="167">
        <v>39907</v>
      </c>
      <c r="B33" s="168" t="s">
        <v>27</v>
      </c>
      <c r="C33" s="51">
        <f t="shared" si="36"/>
        <v>175384.55577803848</v>
      </c>
      <c r="D33" s="51">
        <f t="shared" si="37"/>
        <v>297815.36779549986</v>
      </c>
      <c r="E33" s="92">
        <f>'[20]Reserve End Balances'!P27</f>
        <v>135916.29999999999</v>
      </c>
      <c r="F33" s="51">
        <f t="shared" si="5"/>
        <v>142511.43</v>
      </c>
      <c r="G33" s="51">
        <f t="shared" si="6"/>
        <v>149106.56</v>
      </c>
      <c r="H33" s="51">
        <f t="shared" si="7"/>
        <v>155701.69</v>
      </c>
      <c r="I33" s="51">
        <f t="shared" si="8"/>
        <v>162296.82</v>
      </c>
      <c r="J33" s="51">
        <f t="shared" si="9"/>
        <v>168891.95</v>
      </c>
      <c r="K33" s="51">
        <f t="shared" si="10"/>
        <v>175487.08000000002</v>
      </c>
      <c r="L33" s="51">
        <f t="shared" si="11"/>
        <v>182018.74262450001</v>
      </c>
      <c r="M33" s="51">
        <f t="shared" si="12"/>
        <v>188550.405249</v>
      </c>
      <c r="N33" s="51">
        <f t="shared" si="13"/>
        <v>195082.0678735</v>
      </c>
      <c r="O33" s="51">
        <f t="shared" si="14"/>
        <v>201613.73049799999</v>
      </c>
      <c r="P33" s="51">
        <f t="shared" si="15"/>
        <v>208145.39312249998</v>
      </c>
      <c r="Q33" s="51">
        <f t="shared" si="16"/>
        <v>214677.05574699998</v>
      </c>
      <c r="R33" s="51">
        <f t="shared" si="17"/>
        <v>221208.71837149997</v>
      </c>
      <c r="S33" s="51">
        <f t="shared" si="18"/>
        <v>227740.38099599996</v>
      </c>
      <c r="T33" s="51">
        <f t="shared" si="19"/>
        <v>234272.04362049996</v>
      </c>
      <c r="U33" s="51">
        <f t="shared" si="20"/>
        <v>244862.59764966663</v>
      </c>
      <c r="V33" s="51">
        <f t="shared" si="21"/>
        <v>255453.1516788333</v>
      </c>
      <c r="W33" s="51">
        <f t="shared" si="22"/>
        <v>266043.70570799994</v>
      </c>
      <c r="X33" s="51">
        <f t="shared" si="23"/>
        <v>276634.25973716658</v>
      </c>
      <c r="Y33" s="51">
        <f t="shared" si="24"/>
        <v>287224.81376633322</v>
      </c>
      <c r="Z33" s="51">
        <f t="shared" si="25"/>
        <v>297815.36779549986</v>
      </c>
      <c r="AA33" s="51">
        <f t="shared" si="26"/>
        <v>308405.9218246665</v>
      </c>
      <c r="AB33" s="51">
        <f t="shared" si="27"/>
        <v>318996.47585383314</v>
      </c>
      <c r="AC33" s="51">
        <f t="shared" si="28"/>
        <v>329587.02988299978</v>
      </c>
      <c r="AD33" s="51">
        <f t="shared" si="29"/>
        <v>340177.58391216642</v>
      </c>
      <c r="AE33" s="51">
        <f t="shared" si="30"/>
        <v>350768.13794133306</v>
      </c>
      <c r="AF33" s="51">
        <f t="shared" si="31"/>
        <v>361358.6919704997</v>
      </c>
      <c r="AG33" s="110">
        <f t="shared" si="38"/>
        <v>297815</v>
      </c>
      <c r="AH33" s="145" t="b">
        <f t="shared" si="34"/>
        <v>1</v>
      </c>
      <c r="AI33" s="109" t="str">
        <f>[23]SSU!E22</f>
        <v>39907</v>
      </c>
      <c r="AJ33" s="109">
        <f>[23]SSU!F22</f>
        <v>6.6299999999999998E-2</v>
      </c>
      <c r="AK33" s="109">
        <f>[23]SSU!G22</f>
        <v>0.1075</v>
      </c>
      <c r="AL33" s="92">
        <f>'[20]Depreciation Provision'!Q27</f>
        <v>6595.13</v>
      </c>
      <c r="AM33" s="92">
        <f>'[20]Depreciation Provision'!R27</f>
        <v>6595.13</v>
      </c>
      <c r="AN33" s="92">
        <f>'[20]Depreciation Provision'!S27</f>
        <v>6595.13</v>
      </c>
      <c r="AO33" s="92">
        <f>'[20]Depreciation Provision'!T27</f>
        <v>6595.13</v>
      </c>
      <c r="AP33" s="92">
        <f>'[20]Depreciation Provision'!U27</f>
        <v>6595.13</v>
      </c>
      <c r="AQ33" s="92">
        <f>'[20]Depreciation Provision'!V27</f>
        <v>6595.13</v>
      </c>
      <c r="AR33" s="93">
        <f>IF('Net Plant'!I33&gt;0,'Gross Plant'!L33*$AJ33/12,0)</f>
        <v>6531.6626244999998</v>
      </c>
      <c r="AS33" s="93">
        <f>IF('Net Plant'!J33&gt;0,'Gross Plant'!M33*$AJ33/12,0)</f>
        <v>6531.6626244999998</v>
      </c>
      <c r="AT33" s="93">
        <f>IF('Net Plant'!K33&gt;0,'Gross Plant'!N33*$AJ33/12,0)</f>
        <v>6531.6626244999998</v>
      </c>
      <c r="AU33" s="93">
        <f>IF('Net Plant'!L33&gt;0,'Gross Plant'!O33*$AJ33/12,0)</f>
        <v>6531.6626244999998</v>
      </c>
      <c r="AV33" s="93">
        <f>IF('Net Plant'!M33&gt;0,'Gross Plant'!P33*$AJ33/12,0)</f>
        <v>6531.6626244999998</v>
      </c>
      <c r="AW33" s="93">
        <f>IF('Net Plant'!N33&gt;0,'Gross Plant'!Q33*$AJ33/12,0)</f>
        <v>6531.6626244999998</v>
      </c>
      <c r="AX33" s="93">
        <f>IF('Net Plant'!O33&gt;0,'Gross Plant'!R33*$AJ33/12,0)</f>
        <v>6531.6626244999998</v>
      </c>
      <c r="AY33" s="93">
        <f>IF('Net Plant'!P33&gt;0,'Gross Plant'!S33*$AJ33/12,0)</f>
        <v>6531.6626244999998</v>
      </c>
      <c r="AZ33" s="93">
        <f>IF('Net Plant'!Q33&gt;0,'Gross Plant'!T33*$AJ33/12,0)</f>
        <v>6531.6626244999998</v>
      </c>
      <c r="BA33" s="93">
        <f>IF('Net Plant'!R33&gt;0,'Gross Plant'!U33*$AK33/12,0)</f>
        <v>10590.554029166666</v>
      </c>
      <c r="BB33" s="93">
        <f>IF('Net Plant'!S33&gt;0,'Gross Plant'!V33*$AK33/12,0)</f>
        <v>10590.554029166666</v>
      </c>
      <c r="BC33" s="93">
        <f>IF('Net Plant'!T33&gt;0,'Gross Plant'!W33*$AK33/12,0)</f>
        <v>10590.554029166666</v>
      </c>
      <c r="BD33" s="93">
        <f>IF('Net Plant'!U33&gt;0,'Gross Plant'!X33*$AK33/12,0)</f>
        <v>10590.554029166666</v>
      </c>
      <c r="BE33" s="93">
        <f>IF('Net Plant'!V33&gt;0,'Gross Plant'!Y33*$AK33/12,0)</f>
        <v>10590.554029166666</v>
      </c>
      <c r="BF33" s="93">
        <f>IF('Net Plant'!W33&gt;0,'Gross Plant'!Z33*$AK33/12,0)</f>
        <v>10590.554029166666</v>
      </c>
      <c r="BG33" s="93">
        <f>IF('Net Plant'!X33&gt;0,'Gross Plant'!AA33*$AK33/12,0)</f>
        <v>10590.554029166666</v>
      </c>
      <c r="BH33" s="93">
        <f>IF('Net Plant'!Y33&gt;0,'Gross Plant'!AB33*$AK33/12,0)</f>
        <v>10590.554029166666</v>
      </c>
      <c r="BI33" s="93">
        <f>IF('Net Plant'!Z33&gt;0,'Gross Plant'!AC33*$AK33/12,0)</f>
        <v>10590.554029166666</v>
      </c>
      <c r="BJ33" s="93">
        <f>IF('Net Plant'!AA33&gt;0,'Gross Plant'!AD33*$AK33/12,0)</f>
        <v>10590.554029166666</v>
      </c>
      <c r="BK33" s="93">
        <f>IF('Net Plant'!AB33&gt;0,'Gross Plant'!AE33*$AK33/12,0)</f>
        <v>10590.554029166666</v>
      </c>
      <c r="BL33" s="93">
        <f>IF('Net Plant'!AC33&gt;0,'Gross Plant'!AF33*$AK33/12,0)</f>
        <v>10590.554029166666</v>
      </c>
      <c r="BM33" s="110">
        <f t="shared" si="39"/>
        <v>127086.64835000002</v>
      </c>
      <c r="BN33" s="41"/>
      <c r="BO33" s="92">
        <f>'[20]Reserve Retirements'!Q27</f>
        <v>0</v>
      </c>
      <c r="BP33" s="92">
        <f>'[20]Reserve Retirements'!R27</f>
        <v>0</v>
      </c>
      <c r="BQ33" s="92">
        <f>'[20]Reserve Retirements'!S27</f>
        <v>0</v>
      </c>
      <c r="BR33" s="92">
        <f>'[20]Reserve Retirements'!T27</f>
        <v>0</v>
      </c>
      <c r="BS33" s="92">
        <f>'[20]Reserve Retirements'!U27</f>
        <v>0</v>
      </c>
      <c r="BT33" s="92">
        <f>'[20]Reserve Retirements'!V27</f>
        <v>0</v>
      </c>
      <c r="BU33" s="93">
        <f>'Gross Plant'!BQ33</f>
        <v>0</v>
      </c>
      <c r="BV33" s="93">
        <f>'Gross Plant'!BR33</f>
        <v>0</v>
      </c>
      <c r="BW33" s="93">
        <f>'Gross Plant'!BS33</f>
        <v>0</v>
      </c>
      <c r="BX33" s="93">
        <f>'Gross Plant'!BT33</f>
        <v>0</v>
      </c>
      <c r="BY33" s="93">
        <f>'Gross Plant'!BU33</f>
        <v>0</v>
      </c>
      <c r="BZ33" s="93">
        <f>'Gross Plant'!BV33</f>
        <v>0</v>
      </c>
      <c r="CA33" s="93">
        <f>'Gross Plant'!BW33</f>
        <v>0</v>
      </c>
      <c r="CB33" s="93">
        <f>'Gross Plant'!BX33</f>
        <v>0</v>
      </c>
      <c r="CC33" s="93">
        <f>'Gross Plant'!BY33</f>
        <v>0</v>
      </c>
      <c r="CD33" s="93">
        <f>'Gross Plant'!BZ33</f>
        <v>0</v>
      </c>
      <c r="CE33" s="93">
        <f>'Gross Plant'!CA33</f>
        <v>0</v>
      </c>
      <c r="CF33" s="93">
        <f>'Gross Plant'!CB33</f>
        <v>0</v>
      </c>
      <c r="CG33" s="93">
        <f>'Gross Plant'!CC33</f>
        <v>0</v>
      </c>
      <c r="CH33" s="93">
        <f>'Gross Plant'!CD33</f>
        <v>0</v>
      </c>
      <c r="CI33" s="93">
        <f>'Gross Plant'!CE33</f>
        <v>0</v>
      </c>
      <c r="CJ33" s="93">
        <f>'Gross Plant'!CF33</f>
        <v>0</v>
      </c>
      <c r="CK33" s="93">
        <f>'Gross Plant'!CG33</f>
        <v>0</v>
      </c>
      <c r="CL33" s="93">
        <f>'Gross Plant'!CH33</f>
        <v>0</v>
      </c>
      <c r="CM33" s="93">
        <f>'Gross Plant'!CI33</f>
        <v>0</v>
      </c>
      <c r="CN33" s="93">
        <f>'Gross Plant'!CJ33</f>
        <v>0</v>
      </c>
      <c r="CO33" s="93">
        <f>'Gross Plant'!CK33</f>
        <v>0</v>
      </c>
      <c r="CP33" s="41"/>
      <c r="CQ33" s="92">
        <f>'[20]Reserve Transfers'!Q27</f>
        <v>0</v>
      </c>
      <c r="CR33" s="92">
        <f>'[20]Reserve Transfers'!R27</f>
        <v>0</v>
      </c>
      <c r="CS33" s="92">
        <f>'[20]Reserve Transfers'!S27</f>
        <v>0</v>
      </c>
      <c r="CT33" s="92">
        <f>'[20]Reserve Transfers'!T27</f>
        <v>0</v>
      </c>
      <c r="CU33" s="92">
        <f>'[20]Reserve Transfers'!U27</f>
        <v>0</v>
      </c>
      <c r="CV33" s="92">
        <f>'[20]Reserve Transfers'!V27</f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0</v>
      </c>
      <c r="DF33" s="17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/>
      <c r="DS33" s="92">
        <f>[20]COR!Q27</f>
        <v>0</v>
      </c>
      <c r="DT33" s="92">
        <f>[20]COR!R27</f>
        <v>0</v>
      </c>
      <c r="DU33" s="92">
        <f>[20]COR!S27</f>
        <v>0</v>
      </c>
      <c r="DV33" s="92">
        <f>[20]COR!T27</f>
        <v>0</v>
      </c>
      <c r="DW33" s="92">
        <f>[20]COR!U27</f>
        <v>0</v>
      </c>
      <c r="DX33" s="92">
        <f>[20]COR!V27</f>
        <v>0</v>
      </c>
      <c r="DY33" s="93">
        <f>IFERROR(SUM($DS33:$DX33)/SUM('Gross Plant'!$BK33:$BP33),0)*'Gross Plant'!BQ33*Reserve!$DY$1</f>
        <v>0</v>
      </c>
      <c r="DZ33" s="93">
        <f>IFERROR(SUM($DS33:$DX33)/SUM('Gross Plant'!$BK33:$BP33),0)*'Gross Plant'!BR33*Reserve!$DY$1</f>
        <v>0</v>
      </c>
      <c r="EA33" s="93">
        <f>IFERROR(SUM($DS33:$DX33)/SUM('Gross Plant'!$BK33:$BP33),0)*'Gross Plant'!BS33*Reserve!$DY$1</f>
        <v>0</v>
      </c>
      <c r="EB33" s="93">
        <f>IFERROR(SUM($DS33:$DX33)/SUM('Gross Plant'!$BK33:$BP33),0)*'Gross Plant'!BT33*Reserve!$DY$1</f>
        <v>0</v>
      </c>
      <c r="EC33" s="93">
        <f>IFERROR(SUM($DS33:$DX33)/SUM('Gross Plant'!$BK33:$BP33),0)*'Gross Plant'!BU33*Reserve!$DY$1</f>
        <v>0</v>
      </c>
      <c r="ED33" s="93">
        <f>IFERROR(SUM($DS33:$DX33)/SUM('Gross Plant'!$BK33:$BP33),0)*'Gross Plant'!BV33*Reserve!$DY$1</f>
        <v>0</v>
      </c>
      <c r="EE33" s="93">
        <f>IFERROR(SUM($DS33:$DX33)/SUM('Gross Plant'!$BK33:$BP33),0)*'Gross Plant'!BW33*Reserve!$DY$1</f>
        <v>0</v>
      </c>
      <c r="EF33" s="93">
        <f>IFERROR(SUM($DS33:$DX33)/SUM('Gross Plant'!$BK33:$BP33),0)*'Gross Plant'!BX33*Reserve!$DY$1</f>
        <v>0</v>
      </c>
      <c r="EG33" s="93">
        <f>IFERROR(SUM($DS33:$DX33)/SUM('Gross Plant'!$BK33:$BP33),0)*'Gross Plant'!BY33*Reserve!$DY$1</f>
        <v>0</v>
      </c>
      <c r="EH33" s="93">
        <f>IFERROR(SUM($DS33:$DX33)/SUM('Gross Plant'!$BK33:$BP33),0)*'Gross Plant'!BZ33*Reserve!$DY$1</f>
        <v>0</v>
      </c>
      <c r="EI33" s="93">
        <f>IFERROR(SUM($DS33:$DX33)/SUM('Gross Plant'!$BK33:$BP33),0)*'Gross Plant'!CA33*Reserve!$DY$1</f>
        <v>0</v>
      </c>
      <c r="EJ33" s="93">
        <f>IFERROR(SUM($DS33:$DX33)/SUM('Gross Plant'!$BK33:$BP33),0)*'Gross Plant'!CB33*Reserve!$DY$1</f>
        <v>0</v>
      </c>
      <c r="EK33" s="93">
        <f>IFERROR(SUM($DS33:$DX33)/SUM('Gross Plant'!$BK33:$BP33),0)*'Gross Plant'!CC33*Reserve!$DY$1</f>
        <v>0</v>
      </c>
      <c r="EL33" s="93">
        <f>IFERROR(SUM($DS33:$DX33)/SUM('Gross Plant'!$BK33:$BP33),0)*'Gross Plant'!CD33*Reserve!$DY$1</f>
        <v>0</v>
      </c>
      <c r="EM33" s="93">
        <f>IFERROR(SUM($DS33:$DX33)/SUM('Gross Plant'!$BK33:$BP33),0)*'Gross Plant'!CE33*Reserve!$DY$1</f>
        <v>0</v>
      </c>
      <c r="EN33" s="93">
        <f>IFERROR(SUM($DS33:$DX33)/SUM('Gross Plant'!$BK33:$BP33),0)*'Gross Plant'!CF33*Reserve!$DY$1</f>
        <v>0</v>
      </c>
      <c r="EO33" s="93">
        <f>IFERROR(SUM($DS33:$DX33)/SUM('Gross Plant'!$BK33:$BP33),0)*'Gross Plant'!CG33*Reserve!$DY$1</f>
        <v>0</v>
      </c>
      <c r="EP33" s="93">
        <f>IFERROR(SUM($DS33:$DX33)/SUM('Gross Plant'!$BK33:$BP33),0)*'Gross Plant'!CH33*Reserve!$DY$1</f>
        <v>0</v>
      </c>
      <c r="EQ33" s="93">
        <f>IFERROR(SUM($DS33:$DX33)/SUM('Gross Plant'!$BK33:$BP33),0)*'Gross Plant'!CI33*Reserve!$DY$1</f>
        <v>0</v>
      </c>
      <c r="ER33" s="93">
        <f>IFERROR(SUM($DS33:$DX33)/SUM('Gross Plant'!$BK33:$BP33),0)*'Gross Plant'!CJ33*Reserve!$DY$1</f>
        <v>0</v>
      </c>
      <c r="ES33" s="93">
        <f>IFERROR(SUM($DS33:$DX33)/SUM('Gross Plant'!$BK33:$BP33),0)*'Gross Plant'!CK33*Reserve!$DY$1</f>
        <v>0</v>
      </c>
    </row>
    <row r="34" spans="1:149">
      <c r="A34" s="167">
        <v>39908</v>
      </c>
      <c r="B34" s="168" t="s">
        <v>28</v>
      </c>
      <c r="C34" s="51">
        <f t="shared" si="36"/>
        <v>40121619.286095455</v>
      </c>
      <c r="D34" s="51">
        <f t="shared" si="37"/>
        <v>48303547.662687063</v>
      </c>
      <c r="E34" s="92">
        <f>'[20]Reserve End Balances'!P28</f>
        <v>37414369.640000001</v>
      </c>
      <c r="F34" s="51">
        <f t="shared" si="5"/>
        <v>37850049.280000001</v>
      </c>
      <c r="G34" s="51">
        <f t="shared" si="6"/>
        <v>38279764.350000001</v>
      </c>
      <c r="H34" s="51">
        <f t="shared" si="7"/>
        <v>38727444.910000004</v>
      </c>
      <c r="I34" s="51">
        <f t="shared" si="8"/>
        <v>39174613.460000001</v>
      </c>
      <c r="J34" s="51">
        <f t="shared" si="9"/>
        <v>39620898.210000001</v>
      </c>
      <c r="K34" s="51">
        <f t="shared" si="10"/>
        <v>40067182.579999998</v>
      </c>
      <c r="L34" s="51">
        <f t="shared" si="11"/>
        <v>40534665.644030638</v>
      </c>
      <c r="M34" s="51">
        <f t="shared" si="12"/>
        <v>41009113.262747109</v>
      </c>
      <c r="N34" s="51">
        <f t="shared" si="13"/>
        <v>41489889.893632226</v>
      </c>
      <c r="O34" s="51">
        <f t="shared" si="14"/>
        <v>41976584.439872183</v>
      </c>
      <c r="P34" s="51">
        <f t="shared" si="15"/>
        <v>42469051.110081546</v>
      </c>
      <c r="Q34" s="51">
        <f t="shared" si="16"/>
        <v>42967423.93887718</v>
      </c>
      <c r="R34" s="51">
        <f t="shared" si="17"/>
        <v>43478645.38280005</v>
      </c>
      <c r="S34" s="51">
        <f t="shared" si="18"/>
        <v>43991886.320738651</v>
      </c>
      <c r="T34" s="51">
        <f t="shared" si="19"/>
        <v>44521770.229343988</v>
      </c>
      <c r="U34" s="51">
        <f t="shared" si="20"/>
        <v>45135594.541268282</v>
      </c>
      <c r="V34" s="51">
        <f t="shared" si="21"/>
        <v>45749516.829596102</v>
      </c>
      <c r="W34" s="51">
        <f t="shared" si="22"/>
        <v>46363466.201127127</v>
      </c>
      <c r="X34" s="51">
        <f t="shared" si="23"/>
        <v>46985264.376590267</v>
      </c>
      <c r="Y34" s="51">
        <f t="shared" si="24"/>
        <v>47615127.335470282</v>
      </c>
      <c r="Z34" s="51">
        <f t="shared" si="25"/>
        <v>48252319.135128409</v>
      </c>
      <c r="AA34" s="51">
        <f t="shared" si="26"/>
        <v>48896363.735542521</v>
      </c>
      <c r="AB34" s="51">
        <f t="shared" si="27"/>
        <v>49547092.313865989</v>
      </c>
      <c r="AC34" s="51">
        <f t="shared" si="28"/>
        <v>50204660.078895956</v>
      </c>
      <c r="AD34" s="51">
        <f t="shared" si="29"/>
        <v>50877106.224939823</v>
      </c>
      <c r="AE34" s="51">
        <f t="shared" si="30"/>
        <v>51551890.895495772</v>
      </c>
      <c r="AF34" s="51">
        <f t="shared" si="31"/>
        <v>52245947.717667349</v>
      </c>
      <c r="AG34" s="110">
        <f t="shared" si="38"/>
        <v>48303548</v>
      </c>
      <c r="AH34" s="145" t="b">
        <f t="shared" si="34"/>
        <v>1</v>
      </c>
      <c r="AI34" s="109" t="str">
        <f>[23]SSU!E23</f>
        <v>39908</v>
      </c>
      <c r="AJ34" s="109">
        <f>[23]SSU!F23</f>
        <v>6.5199999999999994E-2</v>
      </c>
      <c r="AK34" s="109">
        <f>[23]SSU!G23</f>
        <v>7.5499999999999998E-2</v>
      </c>
      <c r="AL34" s="92">
        <f>'[20]Depreciation Provision'!Q28</f>
        <v>435679.64</v>
      </c>
      <c r="AM34" s="92">
        <f>'[20]Depreciation Provision'!R28</f>
        <v>429715.07</v>
      </c>
      <c r="AN34" s="92">
        <f>'[20]Depreciation Provision'!S28</f>
        <v>447680.56</v>
      </c>
      <c r="AO34" s="92">
        <f>'[20]Depreciation Provision'!T28</f>
        <v>447168.55</v>
      </c>
      <c r="AP34" s="92">
        <f>'[20]Depreciation Provision'!U28</f>
        <v>446284.75</v>
      </c>
      <c r="AQ34" s="92">
        <f>'[20]Depreciation Provision'!V28</f>
        <v>446284.37</v>
      </c>
      <c r="AR34" s="93">
        <f>IF('Net Plant'!I34&gt;0,'Gross Plant'!L34*$AJ34/12,0)</f>
        <v>467483.06403063965</v>
      </c>
      <c r="AS34" s="93">
        <f>IF('Net Plant'!J34&gt;0,'Gross Plant'!M34*$AJ34/12,0)</f>
        <v>474447.61871646816</v>
      </c>
      <c r="AT34" s="93">
        <f>IF('Net Plant'!K34&gt;0,'Gross Plant'!N34*$AJ34/12,0)</f>
        <v>480776.63088511658</v>
      </c>
      <c r="AU34" s="93">
        <f>IF('Net Plant'!L34&gt;0,'Gross Plant'!O34*$AJ34/12,0)</f>
        <v>486694.54623995698</v>
      </c>
      <c r="AV34" s="93">
        <f>IF('Net Plant'!M34&gt;0,'Gross Plant'!P34*$AJ34/12,0)</f>
        <v>492466.67020936101</v>
      </c>
      <c r="AW34" s="93">
        <f>IF('Net Plant'!N34&gt;0,'Gross Plant'!Q34*$AJ34/12,0)</f>
        <v>498372.82879563473</v>
      </c>
      <c r="AX34" s="93">
        <f>IF('Net Plant'!O34&gt;0,'Gross Plant'!R34*$AJ34/12,0)</f>
        <v>511221.44392287033</v>
      </c>
      <c r="AY34" s="93">
        <f>IF('Net Plant'!P34&gt;0,'Gross Plant'!S34*$AJ34/12,0)</f>
        <v>513240.93793860084</v>
      </c>
      <c r="AZ34" s="93">
        <f>IF('Net Plant'!Q34&gt;0,'Gross Plant'!T34*$AJ34/12,0)</f>
        <v>529883.90860533935</v>
      </c>
      <c r="BA34" s="93">
        <f>IF('Net Plant'!R34&gt;0,'Gross Plant'!U34*$AK34/12,0)</f>
        <v>613824.31192429329</v>
      </c>
      <c r="BB34" s="93">
        <f>IF('Net Plant'!S34&gt;0,'Gross Plant'!V34*$AK34/12,0)</f>
        <v>613922.2883278192</v>
      </c>
      <c r="BC34" s="93">
        <f>IF('Net Plant'!T34&gt;0,'Gross Plant'!W34*$AK34/12,0)</f>
        <v>613949.37153102644</v>
      </c>
      <c r="BD34" s="93">
        <f>IF('Net Plant'!U34&gt;0,'Gross Plant'!X34*$AK34/12,0)</f>
        <v>621798.17546314257</v>
      </c>
      <c r="BE34" s="93">
        <f>IF('Net Plant'!V34&gt;0,'Gross Plant'!Y34*$AK34/12,0)</f>
        <v>629862.9588800146</v>
      </c>
      <c r="BF34" s="93">
        <f>IF('Net Plant'!W34&gt;0,'Gross Plant'!Z34*$AK34/12,0)</f>
        <v>637191.79965812736</v>
      </c>
      <c r="BG34" s="93">
        <f>IF('Net Plant'!X34&gt;0,'Gross Plant'!AA34*$AK34/12,0)</f>
        <v>644044.60041411582</v>
      </c>
      <c r="BH34" s="93">
        <f>IF('Net Plant'!Y34&gt;0,'Gross Plant'!AB34*$AK34/12,0)</f>
        <v>650728.57832347171</v>
      </c>
      <c r="BI34" s="93">
        <f>IF('Net Plant'!Z34&gt;0,'Gross Plant'!AC34*$AK34/12,0)</f>
        <v>657567.76502996974</v>
      </c>
      <c r="BJ34" s="93">
        <f>IF('Net Plant'!AA34&gt;0,'Gross Plant'!AD34*$AK34/12,0)</f>
        <v>672446.14604386978</v>
      </c>
      <c r="BK34" s="93">
        <f>IF('Net Plant'!AB34&gt;0,'Gross Plant'!AE34*$AK34/12,0)</f>
        <v>674784.67055595038</v>
      </c>
      <c r="BL34" s="93">
        <f>IF('Net Plant'!AC34&gt;0,'Gross Plant'!AF34*$AK34/12,0)</f>
        <v>694056.82217157551</v>
      </c>
      <c r="BM34" s="110">
        <f t="shared" si="39"/>
        <v>7724177.4883233756</v>
      </c>
      <c r="BN34" s="41"/>
      <c r="BO34" s="92">
        <f>'[20]Reserve Retirements'!Q28</f>
        <v>0</v>
      </c>
      <c r="BP34" s="92">
        <f>'[20]Reserve Retirements'!R28</f>
        <v>0</v>
      </c>
      <c r="BQ34" s="92">
        <f>'[20]Reserve Retirements'!S28</f>
        <v>0</v>
      </c>
      <c r="BR34" s="92">
        <f>'[20]Reserve Retirements'!T28</f>
        <v>0</v>
      </c>
      <c r="BS34" s="92">
        <f>'[20]Reserve Retirements'!U28</f>
        <v>0</v>
      </c>
      <c r="BT34" s="92">
        <f>'[20]Reserve Retirements'!V28</f>
        <v>0</v>
      </c>
      <c r="BU34" s="93">
        <f>'Gross Plant'!BQ34</f>
        <v>0</v>
      </c>
      <c r="BV34" s="93">
        <f>'Gross Plant'!BR34</f>
        <v>0</v>
      </c>
      <c r="BW34" s="93">
        <f>'Gross Plant'!BS34</f>
        <v>0</v>
      </c>
      <c r="BX34" s="93">
        <f>'Gross Plant'!BT34</f>
        <v>0</v>
      </c>
      <c r="BY34" s="93">
        <f>'Gross Plant'!BU34</f>
        <v>0</v>
      </c>
      <c r="BZ34" s="93">
        <f>'Gross Plant'!BV34</f>
        <v>0</v>
      </c>
      <c r="CA34" s="93">
        <f>'Gross Plant'!BW34</f>
        <v>0</v>
      </c>
      <c r="CB34" s="93">
        <f>'Gross Plant'!BX34</f>
        <v>0</v>
      </c>
      <c r="CC34" s="93">
        <f>'Gross Plant'!BY34</f>
        <v>0</v>
      </c>
      <c r="CD34" s="93">
        <f>'Gross Plant'!BZ34</f>
        <v>0</v>
      </c>
      <c r="CE34" s="93">
        <f>'Gross Plant'!CA34</f>
        <v>0</v>
      </c>
      <c r="CF34" s="93">
        <f>'Gross Plant'!CB34</f>
        <v>0</v>
      </c>
      <c r="CG34" s="93">
        <f>'Gross Plant'!CC34</f>
        <v>0</v>
      </c>
      <c r="CH34" s="93">
        <f>'Gross Plant'!CD34</f>
        <v>0</v>
      </c>
      <c r="CI34" s="93">
        <f>'Gross Plant'!CE34</f>
        <v>0</v>
      </c>
      <c r="CJ34" s="93">
        <f>'Gross Plant'!CF34</f>
        <v>0</v>
      </c>
      <c r="CK34" s="93">
        <f>'Gross Plant'!CG34</f>
        <v>0</v>
      </c>
      <c r="CL34" s="93">
        <f>'Gross Plant'!CH34</f>
        <v>0</v>
      </c>
      <c r="CM34" s="93">
        <f>'Gross Plant'!CI34</f>
        <v>0</v>
      </c>
      <c r="CN34" s="93">
        <f>'Gross Plant'!CJ34</f>
        <v>0</v>
      </c>
      <c r="CO34" s="93">
        <f>'Gross Plant'!CK34</f>
        <v>0</v>
      </c>
      <c r="CP34" s="41"/>
      <c r="CQ34" s="92">
        <f>'[20]Reserve Transfers'!Q28</f>
        <v>0</v>
      </c>
      <c r="CR34" s="92">
        <f>'[20]Reserve Transfers'!R28</f>
        <v>0</v>
      </c>
      <c r="CS34" s="92">
        <f>'[20]Reserve Transfers'!S28</f>
        <v>0</v>
      </c>
      <c r="CT34" s="92">
        <f>'[20]Reserve Transfers'!T28</f>
        <v>0</v>
      </c>
      <c r="CU34" s="92">
        <f>'[20]Reserve Transfers'!U28</f>
        <v>0</v>
      </c>
      <c r="CV34" s="92">
        <f>'[20]Reserve Transfers'!V28</f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>
        <v>0</v>
      </c>
      <c r="DQ34" s="41">
        <v>0</v>
      </c>
      <c r="DR34" s="41"/>
      <c r="DS34" s="92">
        <f>[20]COR!Q28</f>
        <v>0</v>
      </c>
      <c r="DT34" s="92">
        <f>[20]COR!R28</f>
        <v>0</v>
      </c>
      <c r="DU34" s="92">
        <f>[20]COR!S28</f>
        <v>0</v>
      </c>
      <c r="DV34" s="92">
        <f>[20]COR!T28</f>
        <v>0</v>
      </c>
      <c r="DW34" s="92">
        <f>[20]COR!U28</f>
        <v>0</v>
      </c>
      <c r="DX34" s="92">
        <f>[20]COR!V28</f>
        <v>0</v>
      </c>
      <c r="DY34" s="93">
        <f>IFERROR(SUM($DS34:$DX34)/SUM('Gross Plant'!$BK34:$BP34),0)*'Gross Plant'!BQ34*Reserve!$DY$1</f>
        <v>0</v>
      </c>
      <c r="DZ34" s="93">
        <f>IFERROR(SUM($DS34:$DX34)/SUM('Gross Plant'!$BK34:$BP34),0)*'Gross Plant'!BR34*Reserve!$DY$1</f>
        <v>0</v>
      </c>
      <c r="EA34" s="93">
        <f>IFERROR(SUM($DS34:$DX34)/SUM('Gross Plant'!$BK34:$BP34),0)*'Gross Plant'!BS34*Reserve!$DY$1</f>
        <v>0</v>
      </c>
      <c r="EB34" s="93">
        <f>IFERROR(SUM($DS34:$DX34)/SUM('Gross Plant'!$BK34:$BP34),0)*'Gross Plant'!BT34*Reserve!$DY$1</f>
        <v>0</v>
      </c>
      <c r="EC34" s="93">
        <f>IFERROR(SUM($DS34:$DX34)/SUM('Gross Plant'!$BK34:$BP34),0)*'Gross Plant'!BU34*Reserve!$DY$1</f>
        <v>0</v>
      </c>
      <c r="ED34" s="93">
        <f>IFERROR(SUM($DS34:$DX34)/SUM('Gross Plant'!$BK34:$BP34),0)*'Gross Plant'!BV34*Reserve!$DY$1</f>
        <v>0</v>
      </c>
      <c r="EE34" s="93">
        <f>IFERROR(SUM($DS34:$DX34)/SUM('Gross Plant'!$BK34:$BP34),0)*'Gross Plant'!BW34*Reserve!$DY$1</f>
        <v>0</v>
      </c>
      <c r="EF34" s="93">
        <f>IFERROR(SUM($DS34:$DX34)/SUM('Gross Plant'!$BK34:$BP34),0)*'Gross Plant'!BX34*Reserve!$DY$1</f>
        <v>0</v>
      </c>
      <c r="EG34" s="93">
        <f>IFERROR(SUM($DS34:$DX34)/SUM('Gross Plant'!$BK34:$BP34),0)*'Gross Plant'!BY34*Reserve!$DY$1</f>
        <v>0</v>
      </c>
      <c r="EH34" s="93">
        <f>IFERROR(SUM($DS34:$DX34)/SUM('Gross Plant'!$BK34:$BP34),0)*'Gross Plant'!BZ34*Reserve!$DY$1</f>
        <v>0</v>
      </c>
      <c r="EI34" s="93">
        <f>IFERROR(SUM($DS34:$DX34)/SUM('Gross Plant'!$BK34:$BP34),0)*'Gross Plant'!CA34*Reserve!$DY$1</f>
        <v>0</v>
      </c>
      <c r="EJ34" s="93">
        <f>IFERROR(SUM($DS34:$DX34)/SUM('Gross Plant'!$BK34:$BP34),0)*'Gross Plant'!CB34*Reserve!$DY$1</f>
        <v>0</v>
      </c>
      <c r="EK34" s="93">
        <f>IFERROR(SUM($DS34:$DX34)/SUM('Gross Plant'!$BK34:$BP34),0)*'Gross Plant'!CC34*Reserve!$DY$1</f>
        <v>0</v>
      </c>
      <c r="EL34" s="93">
        <f>IFERROR(SUM($DS34:$DX34)/SUM('Gross Plant'!$BK34:$BP34),0)*'Gross Plant'!CD34*Reserve!$DY$1</f>
        <v>0</v>
      </c>
      <c r="EM34" s="93">
        <f>IFERROR(SUM($DS34:$DX34)/SUM('Gross Plant'!$BK34:$BP34),0)*'Gross Plant'!CE34*Reserve!$DY$1</f>
        <v>0</v>
      </c>
      <c r="EN34" s="93">
        <f>IFERROR(SUM($DS34:$DX34)/SUM('Gross Plant'!$BK34:$BP34),0)*'Gross Plant'!CF34*Reserve!$DY$1</f>
        <v>0</v>
      </c>
      <c r="EO34" s="93">
        <f>IFERROR(SUM($DS34:$DX34)/SUM('Gross Plant'!$BK34:$BP34),0)*'Gross Plant'!CG34*Reserve!$DY$1</f>
        <v>0</v>
      </c>
      <c r="EP34" s="93">
        <f>IFERROR(SUM($DS34:$DX34)/SUM('Gross Plant'!$BK34:$BP34),0)*'Gross Plant'!CH34*Reserve!$DY$1</f>
        <v>0</v>
      </c>
      <c r="EQ34" s="93">
        <f>IFERROR(SUM($DS34:$DX34)/SUM('Gross Plant'!$BK34:$BP34),0)*'Gross Plant'!CI34*Reserve!$DY$1</f>
        <v>0</v>
      </c>
      <c r="ER34" s="93">
        <f>IFERROR(SUM($DS34:$DX34)/SUM('Gross Plant'!$BK34:$BP34),0)*'Gross Plant'!CJ34*Reserve!$DY$1</f>
        <v>0</v>
      </c>
      <c r="ES34" s="93">
        <f>IFERROR(SUM($DS34:$DX34)/SUM('Gross Plant'!$BK34:$BP34),0)*'Gross Plant'!CK34*Reserve!$DY$1</f>
        <v>0</v>
      </c>
    </row>
    <row r="35" spans="1:149">
      <c r="A35" s="167">
        <v>39909</v>
      </c>
      <c r="B35" s="168" t="s">
        <v>29</v>
      </c>
      <c r="C35" s="51">
        <f t="shared" si="36"/>
        <v>1894.0500000000002</v>
      </c>
      <c r="D35" s="51">
        <f t="shared" si="37"/>
        <v>0</v>
      </c>
      <c r="E35" s="92">
        <f>'[20]Reserve End Balances'!P29</f>
        <v>8012.7</v>
      </c>
      <c r="F35" s="51">
        <f t="shared" si="5"/>
        <v>8207.5499999999993</v>
      </c>
      <c r="G35" s="51">
        <f t="shared" si="6"/>
        <v>8402.4</v>
      </c>
      <c r="H35" s="51">
        <f t="shared" si="7"/>
        <v>0</v>
      </c>
      <c r="I35" s="51">
        <f t="shared" si="8"/>
        <v>0</v>
      </c>
      <c r="J35" s="51">
        <f t="shared" si="9"/>
        <v>0</v>
      </c>
      <c r="K35" s="51">
        <f t="shared" si="10"/>
        <v>0</v>
      </c>
      <c r="L35" s="51">
        <f t="shared" si="11"/>
        <v>0</v>
      </c>
      <c r="M35" s="51">
        <f t="shared" si="12"/>
        <v>0</v>
      </c>
      <c r="N35" s="51">
        <f t="shared" si="13"/>
        <v>0</v>
      </c>
      <c r="O35" s="51">
        <f t="shared" si="14"/>
        <v>0</v>
      </c>
      <c r="P35" s="51">
        <f t="shared" si="15"/>
        <v>0</v>
      </c>
      <c r="Q35" s="51">
        <f t="shared" si="16"/>
        <v>0</v>
      </c>
      <c r="R35" s="51">
        <f t="shared" si="17"/>
        <v>0</v>
      </c>
      <c r="S35" s="51">
        <f t="shared" si="18"/>
        <v>0</v>
      </c>
      <c r="T35" s="51">
        <f t="shared" si="19"/>
        <v>0</v>
      </c>
      <c r="U35" s="51">
        <f t="shared" si="20"/>
        <v>0</v>
      </c>
      <c r="V35" s="51">
        <f t="shared" si="21"/>
        <v>0</v>
      </c>
      <c r="W35" s="51">
        <f t="shared" si="22"/>
        <v>0</v>
      </c>
      <c r="X35" s="51">
        <f t="shared" si="23"/>
        <v>0</v>
      </c>
      <c r="Y35" s="51">
        <f t="shared" si="24"/>
        <v>0</v>
      </c>
      <c r="Z35" s="51">
        <f t="shared" si="25"/>
        <v>0</v>
      </c>
      <c r="AA35" s="51">
        <f t="shared" si="26"/>
        <v>0</v>
      </c>
      <c r="AB35" s="51">
        <f t="shared" si="27"/>
        <v>0</v>
      </c>
      <c r="AC35" s="51">
        <f t="shared" si="28"/>
        <v>0</v>
      </c>
      <c r="AD35" s="51">
        <f t="shared" si="29"/>
        <v>0</v>
      </c>
      <c r="AE35" s="51">
        <f t="shared" si="30"/>
        <v>0</v>
      </c>
      <c r="AF35" s="51">
        <f t="shared" si="31"/>
        <v>0</v>
      </c>
      <c r="AG35" s="110">
        <f t="shared" si="38"/>
        <v>0</v>
      </c>
      <c r="AH35" s="145" t="b">
        <f t="shared" si="34"/>
        <v>1</v>
      </c>
      <c r="AI35" s="109" t="str">
        <f>[23]SSU!E24</f>
        <v>39909</v>
      </c>
      <c r="AJ35" s="109">
        <f>[23]SSU!F24</f>
        <v>0.1032</v>
      </c>
      <c r="AK35" s="109">
        <f>[23]SSU!G24</f>
        <v>0.1032</v>
      </c>
      <c r="AL35" s="92">
        <f>'[20]Depreciation Provision'!Q29</f>
        <v>194.85</v>
      </c>
      <c r="AM35" s="92">
        <f>'[20]Depreciation Provision'!R29</f>
        <v>194.85</v>
      </c>
      <c r="AN35" s="92">
        <f>'[20]Depreciation Provision'!S29</f>
        <v>0</v>
      </c>
      <c r="AO35" s="92">
        <f>'[20]Depreciation Provision'!T29</f>
        <v>0</v>
      </c>
      <c r="AP35" s="92">
        <f>'[20]Depreciation Provision'!U29</f>
        <v>0</v>
      </c>
      <c r="AQ35" s="92">
        <f>'[20]Depreciation Provision'!V29</f>
        <v>0</v>
      </c>
      <c r="AR35" s="93">
        <f>IF('Net Plant'!I35&gt;0,'Gross Plant'!L35*$AJ35/12,0)</f>
        <v>0</v>
      </c>
      <c r="AS35" s="93">
        <f>IF('Net Plant'!J35&gt;0,'Gross Plant'!M35*$AJ35/12,0)</f>
        <v>0</v>
      </c>
      <c r="AT35" s="93">
        <f>IF('Net Plant'!K35&gt;0,'Gross Plant'!N35*$AJ35/12,0)</f>
        <v>0</v>
      </c>
      <c r="AU35" s="93">
        <f>IF('Net Plant'!L35&gt;0,'Gross Plant'!O35*$AJ35/12,0)</f>
        <v>0</v>
      </c>
      <c r="AV35" s="93">
        <f>IF('Net Plant'!M35&gt;0,'Gross Plant'!P35*$AJ35/12,0)</f>
        <v>0</v>
      </c>
      <c r="AW35" s="93">
        <f>IF('Net Plant'!N35&gt;0,'Gross Plant'!Q35*$AJ35/12,0)</f>
        <v>0</v>
      </c>
      <c r="AX35" s="93">
        <f>IF('Net Plant'!O35&gt;0,'Gross Plant'!R35*$AJ35/12,0)</f>
        <v>0</v>
      </c>
      <c r="AY35" s="93">
        <f>IF('Net Plant'!P35&gt;0,'Gross Plant'!S35*$AJ35/12,0)</f>
        <v>0</v>
      </c>
      <c r="AZ35" s="93">
        <f>IF('Net Plant'!Q35&gt;0,'Gross Plant'!T35*$AJ35/12,0)</f>
        <v>0</v>
      </c>
      <c r="BA35" s="93">
        <f>IF('Net Plant'!R35&gt;0,'Gross Plant'!U35*$AK35/12,0)</f>
        <v>0</v>
      </c>
      <c r="BB35" s="93">
        <f>IF('Net Plant'!S35&gt;0,'Gross Plant'!V35*$AK35/12,0)</f>
        <v>0</v>
      </c>
      <c r="BC35" s="93">
        <f>IF('Net Plant'!T35&gt;0,'Gross Plant'!W35*$AK35/12,0)</f>
        <v>0</v>
      </c>
      <c r="BD35" s="93">
        <f>IF('Net Plant'!U35&gt;0,'Gross Plant'!X35*$AK35/12,0)</f>
        <v>0</v>
      </c>
      <c r="BE35" s="93">
        <f>IF('Net Plant'!V35&gt;0,'Gross Plant'!Y35*$AK35/12,0)</f>
        <v>0</v>
      </c>
      <c r="BF35" s="93">
        <f>IF('Net Plant'!W35&gt;0,'Gross Plant'!Z35*$AK35/12,0)</f>
        <v>0</v>
      </c>
      <c r="BG35" s="93">
        <f>IF('Net Plant'!X35&gt;0,'Gross Plant'!AA35*$AK35/12,0)</f>
        <v>0</v>
      </c>
      <c r="BH35" s="93">
        <f>IF('Net Plant'!Y35&gt;0,'Gross Plant'!AB35*$AK35/12,0)</f>
        <v>0</v>
      </c>
      <c r="BI35" s="93">
        <f>IF('Net Plant'!Z35&gt;0,'Gross Plant'!AC35*$AK35/12,0)</f>
        <v>0</v>
      </c>
      <c r="BJ35" s="93">
        <f>IF('Net Plant'!AA35&gt;0,'Gross Plant'!AD35*$AK35/12,0)</f>
        <v>0</v>
      </c>
      <c r="BK35" s="93">
        <f>IF('Net Plant'!AB35&gt;0,'Gross Plant'!AE35*$AK35/12,0)</f>
        <v>0</v>
      </c>
      <c r="BL35" s="93">
        <f>IF('Net Plant'!AC35&gt;0,'Gross Plant'!AF35*$AK35/12,0)</f>
        <v>0</v>
      </c>
      <c r="BM35" s="110">
        <f t="shared" si="39"/>
        <v>0</v>
      </c>
      <c r="BN35" s="41"/>
      <c r="BO35" s="92">
        <f>'[20]Reserve Retirements'!Q29</f>
        <v>0</v>
      </c>
      <c r="BP35" s="92">
        <f>'[20]Reserve Retirements'!R29</f>
        <v>0</v>
      </c>
      <c r="BQ35" s="92">
        <f>'[20]Reserve Retirements'!S29</f>
        <v>0</v>
      </c>
      <c r="BR35" s="92">
        <f>'[20]Reserve Retirements'!T29</f>
        <v>0</v>
      </c>
      <c r="BS35" s="92">
        <f>'[20]Reserve Retirements'!U29</f>
        <v>0</v>
      </c>
      <c r="BT35" s="92">
        <f>'[20]Reserve Retirements'!V29</f>
        <v>0</v>
      </c>
      <c r="BU35" s="93">
        <f>'Gross Plant'!BQ35</f>
        <v>0</v>
      </c>
      <c r="BV35" s="93">
        <f>'Gross Plant'!BR35</f>
        <v>0</v>
      </c>
      <c r="BW35" s="93">
        <f>'Gross Plant'!BS35</f>
        <v>0</v>
      </c>
      <c r="BX35" s="93">
        <f>'Gross Plant'!BT35</f>
        <v>0</v>
      </c>
      <c r="BY35" s="93">
        <f>'Gross Plant'!BU35</f>
        <v>0</v>
      </c>
      <c r="BZ35" s="93">
        <f>'Gross Plant'!BV35</f>
        <v>0</v>
      </c>
      <c r="CA35" s="93">
        <f>'Gross Plant'!BW35</f>
        <v>0</v>
      </c>
      <c r="CB35" s="93">
        <f>'Gross Plant'!BX35</f>
        <v>0</v>
      </c>
      <c r="CC35" s="93">
        <f>'Gross Plant'!BY35</f>
        <v>0</v>
      </c>
      <c r="CD35" s="93">
        <f>'Gross Plant'!BZ35</f>
        <v>0</v>
      </c>
      <c r="CE35" s="93">
        <f>'Gross Plant'!CA35</f>
        <v>0</v>
      </c>
      <c r="CF35" s="93">
        <f>'Gross Plant'!CB35</f>
        <v>0</v>
      </c>
      <c r="CG35" s="93">
        <f>'Gross Plant'!CC35</f>
        <v>0</v>
      </c>
      <c r="CH35" s="93">
        <f>'Gross Plant'!CD35</f>
        <v>0</v>
      </c>
      <c r="CI35" s="93">
        <f>'Gross Plant'!CE35</f>
        <v>0</v>
      </c>
      <c r="CJ35" s="93">
        <f>'Gross Plant'!CF35</f>
        <v>0</v>
      </c>
      <c r="CK35" s="93">
        <f>'Gross Plant'!CG35</f>
        <v>0</v>
      </c>
      <c r="CL35" s="93">
        <f>'Gross Plant'!CH35</f>
        <v>0</v>
      </c>
      <c r="CM35" s="93">
        <f>'Gross Plant'!CI35</f>
        <v>0</v>
      </c>
      <c r="CN35" s="93">
        <f>'Gross Plant'!CJ35</f>
        <v>0</v>
      </c>
      <c r="CO35" s="93">
        <f>'Gross Plant'!CK35</f>
        <v>0</v>
      </c>
      <c r="CP35" s="41"/>
      <c r="CQ35" s="92">
        <f>'[20]Reserve Transfers'!Q29</f>
        <v>0</v>
      </c>
      <c r="CR35" s="92">
        <f>'[20]Reserve Transfers'!R29</f>
        <v>0</v>
      </c>
      <c r="CS35" s="92">
        <f>'[20]Reserve Transfers'!S29</f>
        <v>-8402.4</v>
      </c>
      <c r="CT35" s="92">
        <f>'[20]Reserve Transfers'!T29</f>
        <v>0</v>
      </c>
      <c r="CU35" s="92">
        <f>'[20]Reserve Transfers'!U29</f>
        <v>0</v>
      </c>
      <c r="CV35" s="92">
        <f>'[20]Reserve Transfers'!V29</f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/>
      <c r="DS35" s="92">
        <f>[20]COR!Q29</f>
        <v>0</v>
      </c>
      <c r="DT35" s="92">
        <f>[20]COR!R29</f>
        <v>0</v>
      </c>
      <c r="DU35" s="92">
        <f>[20]COR!S29</f>
        <v>0</v>
      </c>
      <c r="DV35" s="92">
        <f>[20]COR!T29</f>
        <v>0</v>
      </c>
      <c r="DW35" s="92">
        <f>[20]COR!U29</f>
        <v>0</v>
      </c>
      <c r="DX35" s="92">
        <f>[20]COR!V29</f>
        <v>0</v>
      </c>
      <c r="DY35" s="93">
        <f>IFERROR(SUM($DS35:$DX35)/SUM('Gross Plant'!$BK35:$BP35),0)*'Gross Plant'!BQ35*Reserve!$DY$1</f>
        <v>0</v>
      </c>
      <c r="DZ35" s="93">
        <f>IFERROR(SUM($DS35:$DX35)/SUM('Gross Plant'!$BK35:$BP35),0)*'Gross Plant'!BR35*Reserve!$DY$1</f>
        <v>0</v>
      </c>
      <c r="EA35" s="93">
        <f>IFERROR(SUM($DS35:$DX35)/SUM('Gross Plant'!$BK35:$BP35),0)*'Gross Plant'!BS35*Reserve!$DY$1</f>
        <v>0</v>
      </c>
      <c r="EB35" s="93">
        <f>IFERROR(SUM($DS35:$DX35)/SUM('Gross Plant'!$BK35:$BP35),0)*'Gross Plant'!BT35*Reserve!$DY$1</f>
        <v>0</v>
      </c>
      <c r="EC35" s="93">
        <f>IFERROR(SUM($DS35:$DX35)/SUM('Gross Plant'!$BK35:$BP35),0)*'Gross Plant'!BU35*Reserve!$DY$1</f>
        <v>0</v>
      </c>
      <c r="ED35" s="93">
        <f>IFERROR(SUM($DS35:$DX35)/SUM('Gross Plant'!$BK35:$BP35),0)*'Gross Plant'!BV35*Reserve!$DY$1</f>
        <v>0</v>
      </c>
      <c r="EE35" s="93">
        <f>IFERROR(SUM($DS35:$DX35)/SUM('Gross Plant'!$BK35:$BP35),0)*'Gross Plant'!BW35*Reserve!$DY$1</f>
        <v>0</v>
      </c>
      <c r="EF35" s="93">
        <f>IFERROR(SUM($DS35:$DX35)/SUM('Gross Plant'!$BK35:$BP35),0)*'Gross Plant'!BX35*Reserve!$DY$1</f>
        <v>0</v>
      </c>
      <c r="EG35" s="93">
        <f>IFERROR(SUM($DS35:$DX35)/SUM('Gross Plant'!$BK35:$BP35),0)*'Gross Plant'!BY35*Reserve!$DY$1</f>
        <v>0</v>
      </c>
      <c r="EH35" s="93">
        <f>IFERROR(SUM($DS35:$DX35)/SUM('Gross Plant'!$BK35:$BP35),0)*'Gross Plant'!BZ35*Reserve!$DY$1</f>
        <v>0</v>
      </c>
      <c r="EI35" s="93">
        <f>IFERROR(SUM($DS35:$DX35)/SUM('Gross Plant'!$BK35:$BP35),0)*'Gross Plant'!CA35*Reserve!$DY$1</f>
        <v>0</v>
      </c>
      <c r="EJ35" s="93">
        <f>IFERROR(SUM($DS35:$DX35)/SUM('Gross Plant'!$BK35:$BP35),0)*'Gross Plant'!CB35*Reserve!$DY$1</f>
        <v>0</v>
      </c>
      <c r="EK35" s="93">
        <f>IFERROR(SUM($DS35:$DX35)/SUM('Gross Plant'!$BK35:$BP35),0)*'Gross Plant'!CC35*Reserve!$DY$1</f>
        <v>0</v>
      </c>
      <c r="EL35" s="93">
        <f>IFERROR(SUM($DS35:$DX35)/SUM('Gross Plant'!$BK35:$BP35),0)*'Gross Plant'!CD35*Reserve!$DY$1</f>
        <v>0</v>
      </c>
      <c r="EM35" s="93">
        <f>IFERROR(SUM($DS35:$DX35)/SUM('Gross Plant'!$BK35:$BP35),0)*'Gross Plant'!CE35*Reserve!$DY$1</f>
        <v>0</v>
      </c>
      <c r="EN35" s="93">
        <f>IFERROR(SUM($DS35:$DX35)/SUM('Gross Plant'!$BK35:$BP35),0)*'Gross Plant'!CF35*Reserve!$DY$1</f>
        <v>0</v>
      </c>
      <c r="EO35" s="93">
        <f>IFERROR(SUM($DS35:$DX35)/SUM('Gross Plant'!$BK35:$BP35),0)*'Gross Plant'!CG35*Reserve!$DY$1</f>
        <v>0</v>
      </c>
      <c r="EP35" s="93">
        <f>IFERROR(SUM($DS35:$DX35)/SUM('Gross Plant'!$BK35:$BP35),0)*'Gross Plant'!CH35*Reserve!$DY$1</f>
        <v>0</v>
      </c>
      <c r="EQ35" s="93">
        <f>IFERROR(SUM($DS35:$DX35)/SUM('Gross Plant'!$BK35:$BP35),0)*'Gross Plant'!CI35*Reserve!$DY$1</f>
        <v>0</v>
      </c>
      <c r="ER35" s="93">
        <f>IFERROR(SUM($DS35:$DX35)/SUM('Gross Plant'!$BK35:$BP35),0)*'Gross Plant'!CJ35*Reserve!$DY$1</f>
        <v>0</v>
      </c>
      <c r="ES35" s="93">
        <f>IFERROR(SUM($DS35:$DX35)/SUM('Gross Plant'!$BK35:$BP35),0)*'Gross Plant'!CK35*Reserve!$DY$1</f>
        <v>0</v>
      </c>
    </row>
    <row r="36" spans="1:149">
      <c r="A36" s="170">
        <v>39921</v>
      </c>
      <c r="B36" s="171" t="s">
        <v>160</v>
      </c>
      <c r="C36" s="51">
        <f t="shared" si="36"/>
        <v>598153.79884472361</v>
      </c>
      <c r="D36" s="51">
        <f t="shared" si="37"/>
        <v>841625.96949302661</v>
      </c>
      <c r="E36" s="92">
        <f>'[20]Reserve End Balances'!P30</f>
        <v>541294.52</v>
      </c>
      <c r="F36" s="51">
        <f t="shared" si="5"/>
        <v>549157.20000000007</v>
      </c>
      <c r="G36" s="51">
        <f t="shared" si="6"/>
        <v>558069.87000000011</v>
      </c>
      <c r="H36" s="51">
        <f t="shared" si="7"/>
        <v>566982.51000000013</v>
      </c>
      <c r="I36" s="51">
        <f t="shared" si="8"/>
        <v>575896.35000000009</v>
      </c>
      <c r="J36" s="51">
        <f t="shared" si="9"/>
        <v>584812.71000000008</v>
      </c>
      <c r="K36" s="51">
        <f t="shared" si="10"/>
        <v>593729.87000000011</v>
      </c>
      <c r="L36" s="51">
        <f t="shared" si="11"/>
        <v>604634.17164299428</v>
      </c>
      <c r="M36" s="51">
        <f t="shared" si="12"/>
        <v>615990.09463135968</v>
      </c>
      <c r="N36" s="51">
        <f t="shared" si="13"/>
        <v>627756.42677284614</v>
      </c>
      <c r="O36" s="51">
        <f t="shared" si="14"/>
        <v>639906.51021142339</v>
      </c>
      <c r="P36" s="51">
        <f t="shared" si="15"/>
        <v>652430.89100429043</v>
      </c>
      <c r="Q36" s="51">
        <f t="shared" si="16"/>
        <v>665338.26071849314</v>
      </c>
      <c r="R36" s="51">
        <f t="shared" si="17"/>
        <v>679078.80772997905</v>
      </c>
      <c r="S36" s="51">
        <f t="shared" si="18"/>
        <v>692950.31022182165</v>
      </c>
      <c r="T36" s="51">
        <f t="shared" si="19"/>
        <v>707901.03760923166</v>
      </c>
      <c r="U36" s="51">
        <f t="shared" si="20"/>
        <v>728894.42141170288</v>
      </c>
      <c r="V36" s="51">
        <f t="shared" si="21"/>
        <v>749895.50265836157</v>
      </c>
      <c r="W36" s="51">
        <f t="shared" si="22"/>
        <v>770898.7116769898</v>
      </c>
      <c r="X36" s="51">
        <f t="shared" si="23"/>
        <v>792518.5562122449</v>
      </c>
      <c r="Y36" s="51">
        <f t="shared" si="24"/>
        <v>814772.00453372765</v>
      </c>
      <c r="Z36" s="51">
        <f t="shared" si="25"/>
        <v>837601.23784851306</v>
      </c>
      <c r="AA36" s="51">
        <f t="shared" si="26"/>
        <v>860968.85642187519</v>
      </c>
      <c r="AB36" s="51">
        <f t="shared" si="27"/>
        <v>884861.59681085485</v>
      </c>
      <c r="AC36" s="51">
        <f t="shared" si="28"/>
        <v>909291.65288061136</v>
      </c>
      <c r="AD36" s="51">
        <f t="shared" si="29"/>
        <v>934890.61802777986</v>
      </c>
      <c r="AE36" s="51">
        <f t="shared" si="30"/>
        <v>960673.30763578648</v>
      </c>
      <c r="AF36" s="51">
        <f t="shared" si="31"/>
        <v>987970.09968166717</v>
      </c>
      <c r="AG36" s="110">
        <f t="shared" si="38"/>
        <v>841626</v>
      </c>
      <c r="AH36" s="145" t="b">
        <f t="shared" si="34"/>
        <v>1</v>
      </c>
      <c r="AI36" s="109" t="str">
        <f>[23]SSU!E37</f>
        <v>39921</v>
      </c>
      <c r="AJ36" s="109">
        <f>[23]SSU!F37</f>
        <v>9.4799999999999995E-2</v>
      </c>
      <c r="AK36" s="109">
        <f>[23]SSU!G37</f>
        <v>0.13300000000000001</v>
      </c>
      <c r="AL36" s="92">
        <f>'[20]Depreciation Provision'!Q30</f>
        <v>7862.6799999999994</v>
      </c>
      <c r="AM36" s="92">
        <f>'[20]Depreciation Provision'!R30</f>
        <v>8912.67</v>
      </c>
      <c r="AN36" s="92">
        <f>'[20]Depreciation Provision'!S30</f>
        <v>8912.64</v>
      </c>
      <c r="AO36" s="92">
        <f>'[20]Depreciation Provision'!T30</f>
        <v>8913.84</v>
      </c>
      <c r="AP36" s="92">
        <f>'[20]Depreciation Provision'!U30</f>
        <v>8916.3599999999988</v>
      </c>
      <c r="AQ36" s="92">
        <f>'[20]Depreciation Provision'!V30</f>
        <v>8917.16</v>
      </c>
      <c r="AR36" s="93">
        <f>IF('Net Plant'!I36&gt;0,'Gross Plant'!L36*$AJ36/12,0)</f>
        <v>10904.301642994207</v>
      </c>
      <c r="AS36" s="93">
        <f>IF('Net Plant'!J36&gt;0,'Gross Plant'!M36*$AJ36/12,0)</f>
        <v>11355.922988365455</v>
      </c>
      <c r="AT36" s="93">
        <f>IF('Net Plant'!K36&gt;0,'Gross Plant'!N36*$AJ36/12,0)</f>
        <v>11766.332141486491</v>
      </c>
      <c r="AU36" s="93">
        <f>IF('Net Plant'!L36&gt;0,'Gross Plant'!O36*$AJ36/12,0)</f>
        <v>12150.083438577245</v>
      </c>
      <c r="AV36" s="93">
        <f>IF('Net Plant'!M36&gt;0,'Gross Plant'!P36*$AJ36/12,0)</f>
        <v>12524.380792866994</v>
      </c>
      <c r="AW36" s="93">
        <f>IF('Net Plant'!N36&gt;0,'Gross Plant'!Q36*$AJ36/12,0)</f>
        <v>12907.369714202689</v>
      </c>
      <c r="AX36" s="93">
        <f>IF('Net Plant'!O36&gt;0,'Gross Plant'!R36*$AJ36/12,0)</f>
        <v>13740.547011485871</v>
      </c>
      <c r="AY36" s="93">
        <f>IF('Net Plant'!P36&gt;0,'Gross Plant'!S36*$AJ36/12,0)</f>
        <v>13871.502491842604</v>
      </c>
      <c r="AZ36" s="93">
        <f>IF('Net Plant'!Q36&gt;0,'Gross Plant'!T36*$AJ36/12,0)</f>
        <v>14950.727387410001</v>
      </c>
      <c r="BA36" s="93">
        <f>IF('Net Plant'!R36&gt;0,'Gross Plant'!U36*$AK36/12,0)</f>
        <v>20993.383802471231</v>
      </c>
      <c r="BB36" s="93">
        <f>IF('Net Plant'!S36&gt;0,'Gross Plant'!V36*$AK36/12,0)</f>
        <v>21001.08124665865</v>
      </c>
      <c r="BC36" s="93">
        <f>IF('Net Plant'!T36&gt;0,'Gross Plant'!W36*$AK36/12,0)</f>
        <v>21003.209018628244</v>
      </c>
      <c r="BD36" s="93">
        <f>IF('Net Plant'!U36&gt;0,'Gross Plant'!X36*$AK36/12,0)</f>
        <v>21619.844535255139</v>
      </c>
      <c r="BE36" s="93">
        <f>IF('Net Plant'!V36&gt;0,'Gross Plant'!Y36*$AK36/12,0)</f>
        <v>22253.448321482738</v>
      </c>
      <c r="BF36" s="93">
        <f>IF('Net Plant'!W36&gt;0,'Gross Plant'!Z36*$AK36/12,0)</f>
        <v>22829.233314785455</v>
      </c>
      <c r="BG36" s="93">
        <f>IF('Net Plant'!X36&gt;0,'Gross Plant'!AA36*$AK36/12,0)</f>
        <v>23367.618573362142</v>
      </c>
      <c r="BH36" s="93">
        <f>IF('Net Plant'!Y36&gt;0,'Gross Plant'!AB36*$AK36/12,0)</f>
        <v>23892.740388979615</v>
      </c>
      <c r="BI36" s="93">
        <f>IF('Net Plant'!Z36&gt;0,'Gross Plant'!AC36*$AK36/12,0)</f>
        <v>24430.056069756491</v>
      </c>
      <c r="BJ36" s="93">
        <f>IF('Net Plant'!AA36&gt;0,'Gross Plant'!AD36*$AK36/12,0)</f>
        <v>25598.965147168547</v>
      </c>
      <c r="BK36" s="93">
        <f>IF('Net Plant'!AB36&gt;0,'Gross Plant'!AE36*$AK36/12,0)</f>
        <v>25782.689608006578</v>
      </c>
      <c r="BL36" s="93">
        <f>IF('Net Plant'!AC36&gt;0,'Gross Plant'!AF36*$AK36/12,0)</f>
        <v>27296.792045880673</v>
      </c>
      <c r="BM36" s="110">
        <f t="shared" si="39"/>
        <v>280069.06207243551</v>
      </c>
      <c r="BN36" s="41"/>
      <c r="BO36" s="92">
        <f>'[20]Reserve Retirements'!Q30</f>
        <v>0</v>
      </c>
      <c r="BP36" s="92">
        <f>'[20]Reserve Retirements'!R30</f>
        <v>0</v>
      </c>
      <c r="BQ36" s="92">
        <f>'[20]Reserve Retirements'!S30</f>
        <v>0</v>
      </c>
      <c r="BR36" s="92">
        <f>'[20]Reserve Retirements'!T30</f>
        <v>0</v>
      </c>
      <c r="BS36" s="92">
        <f>'[20]Reserve Retirements'!U30</f>
        <v>0</v>
      </c>
      <c r="BT36" s="92">
        <f>'[20]Reserve Retirements'!V30</f>
        <v>0</v>
      </c>
      <c r="BU36" s="93">
        <f>'Gross Plant'!BQ36</f>
        <v>0</v>
      </c>
      <c r="BV36" s="93">
        <f>'Gross Plant'!BR36</f>
        <v>0</v>
      </c>
      <c r="BW36" s="93">
        <f>'Gross Plant'!BS36</f>
        <v>0</v>
      </c>
      <c r="BX36" s="93">
        <f>'Gross Plant'!BT36</f>
        <v>0</v>
      </c>
      <c r="BY36" s="93">
        <f>'Gross Plant'!BU36</f>
        <v>0</v>
      </c>
      <c r="BZ36" s="93">
        <f>'Gross Plant'!BV36</f>
        <v>0</v>
      </c>
      <c r="CA36" s="93">
        <f>'Gross Plant'!BW36</f>
        <v>0</v>
      </c>
      <c r="CB36" s="93">
        <f>'Gross Plant'!BX36</f>
        <v>0</v>
      </c>
      <c r="CC36" s="93">
        <f>'Gross Plant'!BY36</f>
        <v>0</v>
      </c>
      <c r="CD36" s="93">
        <f>'Gross Plant'!BZ36</f>
        <v>0</v>
      </c>
      <c r="CE36" s="93">
        <f>'Gross Plant'!CA36</f>
        <v>0</v>
      </c>
      <c r="CF36" s="93">
        <f>'Gross Plant'!CB36</f>
        <v>0</v>
      </c>
      <c r="CG36" s="93">
        <f>'Gross Plant'!CC36</f>
        <v>0</v>
      </c>
      <c r="CH36" s="93">
        <f>'Gross Plant'!CD36</f>
        <v>0</v>
      </c>
      <c r="CI36" s="93">
        <f>'Gross Plant'!CE36</f>
        <v>0</v>
      </c>
      <c r="CJ36" s="93">
        <f>'Gross Plant'!CF36</f>
        <v>0</v>
      </c>
      <c r="CK36" s="93">
        <f>'Gross Plant'!CG36</f>
        <v>0</v>
      </c>
      <c r="CL36" s="93">
        <f>'Gross Plant'!CH36</f>
        <v>0</v>
      </c>
      <c r="CM36" s="93">
        <f>'Gross Plant'!CI36</f>
        <v>0</v>
      </c>
      <c r="CN36" s="93">
        <f>'Gross Plant'!CJ36</f>
        <v>0</v>
      </c>
      <c r="CO36" s="93">
        <f>'Gross Plant'!CK36</f>
        <v>0</v>
      </c>
      <c r="CP36" s="41"/>
      <c r="CQ36" s="92">
        <f>'[20]Reserve Transfers'!Q30</f>
        <v>0</v>
      </c>
      <c r="CR36" s="92">
        <f>'[20]Reserve Transfers'!R30</f>
        <v>0</v>
      </c>
      <c r="CS36" s="92">
        <f>'[20]Reserve Transfers'!S30</f>
        <v>0</v>
      </c>
      <c r="CT36" s="92">
        <f>'[20]Reserve Transfers'!T30</f>
        <v>0</v>
      </c>
      <c r="CU36" s="92">
        <f>'[20]Reserve Transfers'!U30</f>
        <v>0</v>
      </c>
      <c r="CV36" s="92">
        <f>'[20]Reserve Transfers'!V30</f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0</v>
      </c>
      <c r="DD36" s="17">
        <v>0</v>
      </c>
      <c r="DE36" s="17">
        <v>0</v>
      </c>
      <c r="DF36" s="17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/>
      <c r="DS36" s="92">
        <f>[20]COR!Q30</f>
        <v>0</v>
      </c>
      <c r="DT36" s="92">
        <f>[20]COR!R30</f>
        <v>0</v>
      </c>
      <c r="DU36" s="92">
        <f>[20]COR!S30</f>
        <v>0</v>
      </c>
      <c r="DV36" s="92">
        <f>[20]COR!T30</f>
        <v>0</v>
      </c>
      <c r="DW36" s="92">
        <f>[20]COR!U30</f>
        <v>0</v>
      </c>
      <c r="DX36" s="92">
        <f>[20]COR!V30</f>
        <v>0</v>
      </c>
      <c r="DY36" s="93">
        <f>IFERROR(SUM($DS36:$DX36)/SUM('Gross Plant'!$BK36:$BP36),0)*'Gross Plant'!BQ36*Reserve!$DY$1</f>
        <v>0</v>
      </c>
      <c r="DZ36" s="93">
        <f>IFERROR(SUM($DS36:$DX36)/SUM('Gross Plant'!$BK36:$BP36),0)*'Gross Plant'!BR36*Reserve!$DY$1</f>
        <v>0</v>
      </c>
      <c r="EA36" s="93">
        <f>IFERROR(SUM($DS36:$DX36)/SUM('Gross Plant'!$BK36:$BP36),0)*'Gross Plant'!BS36*Reserve!$DY$1</f>
        <v>0</v>
      </c>
      <c r="EB36" s="93">
        <f>IFERROR(SUM($DS36:$DX36)/SUM('Gross Plant'!$BK36:$BP36),0)*'Gross Plant'!BT36*Reserve!$DY$1</f>
        <v>0</v>
      </c>
      <c r="EC36" s="93">
        <f>IFERROR(SUM($DS36:$DX36)/SUM('Gross Plant'!$BK36:$BP36),0)*'Gross Plant'!BU36*Reserve!$DY$1</f>
        <v>0</v>
      </c>
      <c r="ED36" s="93">
        <f>IFERROR(SUM($DS36:$DX36)/SUM('Gross Plant'!$BK36:$BP36),0)*'Gross Plant'!BV36*Reserve!$DY$1</f>
        <v>0</v>
      </c>
      <c r="EE36" s="93">
        <f>IFERROR(SUM($DS36:$DX36)/SUM('Gross Plant'!$BK36:$BP36),0)*'Gross Plant'!BW36*Reserve!$DY$1</f>
        <v>0</v>
      </c>
      <c r="EF36" s="93">
        <f>IFERROR(SUM($DS36:$DX36)/SUM('Gross Plant'!$BK36:$BP36),0)*'Gross Plant'!BX36*Reserve!$DY$1</f>
        <v>0</v>
      </c>
      <c r="EG36" s="93">
        <f>IFERROR(SUM($DS36:$DX36)/SUM('Gross Plant'!$BK36:$BP36),0)*'Gross Plant'!BY36*Reserve!$DY$1</f>
        <v>0</v>
      </c>
      <c r="EH36" s="93">
        <f>IFERROR(SUM($DS36:$DX36)/SUM('Gross Plant'!$BK36:$BP36),0)*'Gross Plant'!BZ36*Reserve!$DY$1</f>
        <v>0</v>
      </c>
      <c r="EI36" s="93">
        <f>IFERROR(SUM($DS36:$DX36)/SUM('Gross Plant'!$BK36:$BP36),0)*'Gross Plant'!CA36*Reserve!$DY$1</f>
        <v>0</v>
      </c>
      <c r="EJ36" s="93">
        <f>IFERROR(SUM($DS36:$DX36)/SUM('Gross Plant'!$BK36:$BP36),0)*'Gross Plant'!CB36*Reserve!$DY$1</f>
        <v>0</v>
      </c>
      <c r="EK36" s="93">
        <f>IFERROR(SUM($DS36:$DX36)/SUM('Gross Plant'!$BK36:$BP36),0)*'Gross Plant'!CC36*Reserve!$DY$1</f>
        <v>0</v>
      </c>
      <c r="EL36" s="93">
        <f>IFERROR(SUM($DS36:$DX36)/SUM('Gross Plant'!$BK36:$BP36),0)*'Gross Plant'!CD36*Reserve!$DY$1</f>
        <v>0</v>
      </c>
      <c r="EM36" s="93">
        <f>IFERROR(SUM($DS36:$DX36)/SUM('Gross Plant'!$BK36:$BP36),0)*'Gross Plant'!CE36*Reserve!$DY$1</f>
        <v>0</v>
      </c>
      <c r="EN36" s="93">
        <f>IFERROR(SUM($DS36:$DX36)/SUM('Gross Plant'!$BK36:$BP36),0)*'Gross Plant'!CF36*Reserve!$DY$1</f>
        <v>0</v>
      </c>
      <c r="EO36" s="93">
        <f>IFERROR(SUM($DS36:$DX36)/SUM('Gross Plant'!$BK36:$BP36),0)*'Gross Plant'!CG36*Reserve!$DY$1</f>
        <v>0</v>
      </c>
      <c r="EP36" s="93">
        <f>IFERROR(SUM($DS36:$DX36)/SUM('Gross Plant'!$BK36:$BP36),0)*'Gross Plant'!CH36*Reserve!$DY$1</f>
        <v>0</v>
      </c>
      <c r="EQ36" s="93">
        <f>IFERROR(SUM($DS36:$DX36)/SUM('Gross Plant'!$BK36:$BP36),0)*'Gross Plant'!CI36*Reserve!$DY$1</f>
        <v>0</v>
      </c>
      <c r="ER36" s="93">
        <f>IFERROR(SUM($DS36:$DX36)/SUM('Gross Plant'!$BK36:$BP36),0)*'Gross Plant'!CJ36*Reserve!$DY$1</f>
        <v>0</v>
      </c>
      <c r="ES36" s="93">
        <f>IFERROR(SUM($DS36:$DX36)/SUM('Gross Plant'!$BK36:$BP36),0)*'Gross Plant'!CK36*Reserve!$DY$1</f>
        <v>0</v>
      </c>
    </row>
    <row r="37" spans="1:149">
      <c r="A37" s="170">
        <v>39922</v>
      </c>
      <c r="B37" s="171" t="s">
        <v>161</v>
      </c>
      <c r="C37" s="51">
        <f t="shared" si="36"/>
        <v>1027744.3529936088</v>
      </c>
      <c r="D37" s="51">
        <f t="shared" si="37"/>
        <v>1990990.8224559242</v>
      </c>
      <c r="E37" s="92">
        <f>'[20]Reserve End Balances'!P31</f>
        <v>806552.34</v>
      </c>
      <c r="F37" s="51">
        <f t="shared" si="5"/>
        <v>834819.39</v>
      </c>
      <c r="G37" s="51">
        <f t="shared" si="6"/>
        <v>869326.45</v>
      </c>
      <c r="H37" s="51">
        <f t="shared" si="7"/>
        <v>903833.16999999993</v>
      </c>
      <c r="I37" s="51">
        <f t="shared" si="8"/>
        <v>938347.08</v>
      </c>
      <c r="J37" s="51">
        <f t="shared" si="9"/>
        <v>972875.97</v>
      </c>
      <c r="K37" s="51">
        <f t="shared" si="10"/>
        <v>1007409.5499999999</v>
      </c>
      <c r="L37" s="51">
        <f t="shared" si="11"/>
        <v>1050268.5764951881</v>
      </c>
      <c r="M37" s="51">
        <f t="shared" si="12"/>
        <v>1095680.3509113833</v>
      </c>
      <c r="N37" s="51">
        <f t="shared" si="13"/>
        <v>1143411.925140253</v>
      </c>
      <c r="O37" s="51">
        <f t="shared" si="14"/>
        <v>1193312.6181140018</v>
      </c>
      <c r="P37" s="51">
        <f t="shared" si="15"/>
        <v>1245328.9922945725</v>
      </c>
      <c r="Q37" s="51">
        <f t="shared" si="16"/>
        <v>1299510.1759615168</v>
      </c>
      <c r="R37" s="51">
        <f t="shared" si="17"/>
        <v>1358400.8173085926</v>
      </c>
      <c r="S37" s="51">
        <f t="shared" si="18"/>
        <v>1418031.6724069701</v>
      </c>
      <c r="T37" s="51">
        <f t="shared" si="19"/>
        <v>1483762.7464978623</v>
      </c>
      <c r="U37" s="51">
        <f t="shared" si="20"/>
        <v>1562094.3352368856</v>
      </c>
      <c r="V37" s="51">
        <f t="shared" si="21"/>
        <v>1640462.8403060839</v>
      </c>
      <c r="W37" s="51">
        <f t="shared" si="22"/>
        <v>1718841.550000435</v>
      </c>
      <c r="X37" s="51">
        <f t="shared" si="23"/>
        <v>1800177.5945938965</v>
      </c>
      <c r="Y37" s="51">
        <f t="shared" si="24"/>
        <v>1884552.3525580531</v>
      </c>
      <c r="Z37" s="51">
        <f t="shared" si="25"/>
        <v>1971688.5295601413</v>
      </c>
      <c r="AA37" s="51">
        <f t="shared" si="26"/>
        <v>2061406.759446671</v>
      </c>
      <c r="AB37" s="51">
        <f t="shared" si="27"/>
        <v>2153643.4317999999</v>
      </c>
      <c r="AC37" s="51">
        <f t="shared" si="28"/>
        <v>2248457.0274277017</v>
      </c>
      <c r="AD37" s="51">
        <f t="shared" si="29"/>
        <v>2348876.618031865</v>
      </c>
      <c r="AE37" s="51">
        <f t="shared" si="30"/>
        <v>2450177.3365393132</v>
      </c>
      <c r="AF37" s="51">
        <f t="shared" si="31"/>
        <v>2558739.5699281092</v>
      </c>
      <c r="AG37" s="110">
        <f t="shared" si="38"/>
        <v>1990991</v>
      </c>
      <c r="AH37" s="145" t="b">
        <f t="shared" si="34"/>
        <v>1</v>
      </c>
      <c r="AI37" s="109" t="str">
        <f>[23]SSU!E38</f>
        <v>39922</v>
      </c>
      <c r="AJ37" s="109">
        <f>[23]SSU!F38</f>
        <v>8.9300000000000004E-2</v>
      </c>
      <c r="AK37" s="109">
        <f>[23]SSU!G38</f>
        <v>0.10630000000000001</v>
      </c>
      <c r="AL37" s="92">
        <f>'[20]Depreciation Provision'!Q31</f>
        <v>28267.05</v>
      </c>
      <c r="AM37" s="92">
        <f>'[20]Depreciation Provision'!R31</f>
        <v>34507.06</v>
      </c>
      <c r="AN37" s="92">
        <f>'[20]Depreciation Provision'!S31</f>
        <v>34506.720000000001</v>
      </c>
      <c r="AO37" s="92">
        <f>'[20]Depreciation Provision'!T31</f>
        <v>34513.910000000003</v>
      </c>
      <c r="AP37" s="92">
        <f>'[20]Depreciation Provision'!U31</f>
        <v>34528.89</v>
      </c>
      <c r="AQ37" s="92">
        <f>'[20]Depreciation Provision'!V31</f>
        <v>34533.58</v>
      </c>
      <c r="AR37" s="93">
        <f>IF('Net Plant'!I37&gt;0,'Gross Plant'!L37*$AJ37/12,0)</f>
        <v>42859.026495188205</v>
      </c>
      <c r="AS37" s="93">
        <f>IF('Net Plant'!J37&gt;0,'Gross Plant'!M37*$AJ37/12,0)</f>
        <v>45411.774416195323</v>
      </c>
      <c r="AT37" s="93">
        <f>IF('Net Plant'!K37&gt;0,'Gross Plant'!N37*$AJ37/12,0)</f>
        <v>47731.574228869787</v>
      </c>
      <c r="AU37" s="93">
        <f>IF('Net Plant'!L37&gt;0,'Gross Plant'!O37*$AJ37/12,0)</f>
        <v>49900.692973748686</v>
      </c>
      <c r="AV37" s="93">
        <f>IF('Net Plant'!M37&gt;0,'Gross Plant'!P37*$AJ37/12,0)</f>
        <v>52016.374180570689</v>
      </c>
      <c r="AW37" s="93">
        <f>IF('Net Plant'!N37&gt;0,'Gross Plant'!Q37*$AJ37/12,0)</f>
        <v>54181.183666944213</v>
      </c>
      <c r="AX37" s="93">
        <f>IF('Net Plant'!O37&gt;0,'Gross Plant'!R37*$AJ37/12,0)</f>
        <v>58890.641347075762</v>
      </c>
      <c r="AY37" s="93">
        <f>IF('Net Plant'!P37&gt;0,'Gross Plant'!S37*$AJ37/12,0)</f>
        <v>59630.855098377389</v>
      </c>
      <c r="AZ37" s="93">
        <f>IF('Net Plant'!Q37&gt;0,'Gross Plant'!T37*$AJ37/12,0)</f>
        <v>65731.074090892231</v>
      </c>
      <c r="BA37" s="93">
        <f>IF('Net Plant'!R37&gt;0,'Gross Plant'!U37*$AK37/12,0)</f>
        <v>78331.588739023311</v>
      </c>
      <c r="BB37" s="93">
        <f>IF('Net Plant'!S37&gt;0,'Gross Plant'!V37*$AK37/12,0)</f>
        <v>78368.505069198276</v>
      </c>
      <c r="BC37" s="93">
        <f>IF('Net Plant'!T37&gt;0,'Gross Plant'!W37*$AK37/12,0)</f>
        <v>78378.709694350997</v>
      </c>
      <c r="BD37" s="93">
        <f>IF('Net Plant'!U37&gt;0,'Gross Plant'!X37*$AK37/12,0)</f>
        <v>81336.044593461658</v>
      </c>
      <c r="BE37" s="93">
        <f>IF('Net Plant'!V37&gt;0,'Gross Plant'!Y37*$AK37/12,0)</f>
        <v>84374.757964156583</v>
      </c>
      <c r="BF37" s="93">
        <f>IF('Net Plant'!W37&gt;0,'Gross Plant'!Z37*$AK37/12,0)</f>
        <v>87136.17700208821</v>
      </c>
      <c r="BG37" s="93">
        <f>IF('Net Plant'!X37&gt;0,'Gross Plant'!AA37*$AK37/12,0)</f>
        <v>89718.229886529734</v>
      </c>
      <c r="BH37" s="93">
        <f>IF('Net Plant'!Y37&gt;0,'Gross Plant'!AB37*$AK37/12,0)</f>
        <v>92236.672353329064</v>
      </c>
      <c r="BI37" s="93">
        <f>IF('Net Plant'!Z37&gt;0,'Gross Plant'!AC37*$AK37/12,0)</f>
        <v>94813.595627702016</v>
      </c>
      <c r="BJ37" s="93">
        <f>IF('Net Plant'!AA37&gt;0,'Gross Plant'!AD37*$AK37/12,0)</f>
        <v>100419.5906041632</v>
      </c>
      <c r="BK37" s="93">
        <f>IF('Net Plant'!AB37&gt;0,'Gross Plant'!AE37*$AK37/12,0)</f>
        <v>101300.71850744834</v>
      </c>
      <c r="BL37" s="93">
        <f>IF('Net Plant'!AC37&gt;0,'Gross Plant'!AF37*$AK37/12,0)</f>
        <v>108562.23338879582</v>
      </c>
      <c r="BM37" s="110">
        <f t="shared" si="39"/>
        <v>1074976.8234302471</v>
      </c>
      <c r="BN37" s="41"/>
      <c r="BO37" s="92">
        <f>'[20]Reserve Retirements'!Q31</f>
        <v>0</v>
      </c>
      <c r="BP37" s="92">
        <f>'[20]Reserve Retirements'!R31</f>
        <v>0</v>
      </c>
      <c r="BQ37" s="92">
        <f>'[20]Reserve Retirements'!S31</f>
        <v>0</v>
      </c>
      <c r="BR37" s="92">
        <f>'[20]Reserve Retirements'!T31</f>
        <v>0</v>
      </c>
      <c r="BS37" s="92">
        <f>'[20]Reserve Retirements'!U31</f>
        <v>0</v>
      </c>
      <c r="BT37" s="92">
        <f>'[20]Reserve Retirements'!V31</f>
        <v>0</v>
      </c>
      <c r="BU37" s="93">
        <f>'Gross Plant'!BQ37</f>
        <v>0</v>
      </c>
      <c r="BV37" s="93">
        <f>'Gross Plant'!BR37</f>
        <v>0</v>
      </c>
      <c r="BW37" s="93">
        <f>'Gross Plant'!BS37</f>
        <v>0</v>
      </c>
      <c r="BX37" s="93">
        <f>'Gross Plant'!BT37</f>
        <v>0</v>
      </c>
      <c r="BY37" s="93">
        <f>'Gross Plant'!BU37</f>
        <v>0</v>
      </c>
      <c r="BZ37" s="93">
        <f>'Gross Plant'!BV37</f>
        <v>0</v>
      </c>
      <c r="CA37" s="93">
        <f>'Gross Plant'!BW37</f>
        <v>0</v>
      </c>
      <c r="CB37" s="93">
        <f>'Gross Plant'!BX37</f>
        <v>0</v>
      </c>
      <c r="CC37" s="93">
        <f>'Gross Plant'!BY37</f>
        <v>0</v>
      </c>
      <c r="CD37" s="93">
        <f>'Gross Plant'!BZ37</f>
        <v>0</v>
      </c>
      <c r="CE37" s="93">
        <f>'Gross Plant'!CA37</f>
        <v>0</v>
      </c>
      <c r="CF37" s="93">
        <f>'Gross Plant'!CB37</f>
        <v>0</v>
      </c>
      <c r="CG37" s="93">
        <f>'Gross Plant'!CC37</f>
        <v>0</v>
      </c>
      <c r="CH37" s="93">
        <f>'Gross Plant'!CD37</f>
        <v>0</v>
      </c>
      <c r="CI37" s="93">
        <f>'Gross Plant'!CE37</f>
        <v>0</v>
      </c>
      <c r="CJ37" s="93">
        <f>'Gross Plant'!CF37</f>
        <v>0</v>
      </c>
      <c r="CK37" s="93">
        <f>'Gross Plant'!CG37</f>
        <v>0</v>
      </c>
      <c r="CL37" s="93">
        <f>'Gross Plant'!CH37</f>
        <v>0</v>
      </c>
      <c r="CM37" s="93">
        <f>'Gross Plant'!CI37</f>
        <v>0</v>
      </c>
      <c r="CN37" s="93">
        <f>'Gross Plant'!CJ37</f>
        <v>0</v>
      </c>
      <c r="CO37" s="93">
        <f>'Gross Plant'!CK37</f>
        <v>0</v>
      </c>
      <c r="CP37" s="41"/>
      <c r="CQ37" s="92">
        <f>'[20]Reserve Transfers'!Q31</f>
        <v>0</v>
      </c>
      <c r="CR37" s="92">
        <f>'[20]Reserve Transfers'!R31</f>
        <v>0</v>
      </c>
      <c r="CS37" s="92">
        <f>'[20]Reserve Transfers'!S31</f>
        <v>0</v>
      </c>
      <c r="CT37" s="92">
        <f>'[20]Reserve Transfers'!T31</f>
        <v>0</v>
      </c>
      <c r="CU37" s="92">
        <f>'[20]Reserve Transfers'!U31</f>
        <v>0</v>
      </c>
      <c r="CV37" s="92">
        <f>'[20]Reserve Transfers'!V31</f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/>
      <c r="DS37" s="92">
        <f>[20]COR!Q31</f>
        <v>0</v>
      </c>
      <c r="DT37" s="92">
        <f>[20]COR!R31</f>
        <v>0</v>
      </c>
      <c r="DU37" s="92">
        <f>[20]COR!S31</f>
        <v>0</v>
      </c>
      <c r="DV37" s="92">
        <f>[20]COR!T31</f>
        <v>0</v>
      </c>
      <c r="DW37" s="92">
        <f>[20]COR!U31</f>
        <v>0</v>
      </c>
      <c r="DX37" s="92">
        <f>[20]COR!V31</f>
        <v>0</v>
      </c>
      <c r="DY37" s="93">
        <f>IFERROR(SUM($DS37:$DX37)/SUM('Gross Plant'!$BK37:$BP37),0)*'Gross Plant'!BQ37*Reserve!$DY$1</f>
        <v>0</v>
      </c>
      <c r="DZ37" s="93">
        <f>IFERROR(SUM($DS37:$DX37)/SUM('Gross Plant'!$BK37:$BP37),0)*'Gross Plant'!BR37*Reserve!$DY$1</f>
        <v>0</v>
      </c>
      <c r="EA37" s="93">
        <f>IFERROR(SUM($DS37:$DX37)/SUM('Gross Plant'!$BK37:$BP37),0)*'Gross Plant'!BS37*Reserve!$DY$1</f>
        <v>0</v>
      </c>
      <c r="EB37" s="93">
        <f>IFERROR(SUM($DS37:$DX37)/SUM('Gross Plant'!$BK37:$BP37),0)*'Gross Plant'!BT37*Reserve!$DY$1</f>
        <v>0</v>
      </c>
      <c r="EC37" s="93">
        <f>IFERROR(SUM($DS37:$DX37)/SUM('Gross Plant'!$BK37:$BP37),0)*'Gross Plant'!BU37*Reserve!$DY$1</f>
        <v>0</v>
      </c>
      <c r="ED37" s="93">
        <f>IFERROR(SUM($DS37:$DX37)/SUM('Gross Plant'!$BK37:$BP37),0)*'Gross Plant'!BV37*Reserve!$DY$1</f>
        <v>0</v>
      </c>
      <c r="EE37" s="93">
        <f>IFERROR(SUM($DS37:$DX37)/SUM('Gross Plant'!$BK37:$BP37),0)*'Gross Plant'!BW37*Reserve!$DY$1</f>
        <v>0</v>
      </c>
      <c r="EF37" s="93">
        <f>IFERROR(SUM($DS37:$DX37)/SUM('Gross Plant'!$BK37:$BP37),0)*'Gross Plant'!BX37*Reserve!$DY$1</f>
        <v>0</v>
      </c>
      <c r="EG37" s="93">
        <f>IFERROR(SUM($DS37:$DX37)/SUM('Gross Plant'!$BK37:$BP37),0)*'Gross Plant'!BY37*Reserve!$DY$1</f>
        <v>0</v>
      </c>
      <c r="EH37" s="93">
        <f>IFERROR(SUM($DS37:$DX37)/SUM('Gross Plant'!$BK37:$BP37),0)*'Gross Plant'!BZ37*Reserve!$DY$1</f>
        <v>0</v>
      </c>
      <c r="EI37" s="93">
        <f>IFERROR(SUM($DS37:$DX37)/SUM('Gross Plant'!$BK37:$BP37),0)*'Gross Plant'!CA37*Reserve!$DY$1</f>
        <v>0</v>
      </c>
      <c r="EJ37" s="93">
        <f>IFERROR(SUM($DS37:$DX37)/SUM('Gross Plant'!$BK37:$BP37),0)*'Gross Plant'!CB37*Reserve!$DY$1</f>
        <v>0</v>
      </c>
      <c r="EK37" s="93">
        <f>IFERROR(SUM($DS37:$DX37)/SUM('Gross Plant'!$BK37:$BP37),0)*'Gross Plant'!CC37*Reserve!$DY$1</f>
        <v>0</v>
      </c>
      <c r="EL37" s="93">
        <f>IFERROR(SUM($DS37:$DX37)/SUM('Gross Plant'!$BK37:$BP37),0)*'Gross Plant'!CD37*Reserve!$DY$1</f>
        <v>0</v>
      </c>
      <c r="EM37" s="93">
        <f>IFERROR(SUM($DS37:$DX37)/SUM('Gross Plant'!$BK37:$BP37),0)*'Gross Plant'!CE37*Reserve!$DY$1</f>
        <v>0</v>
      </c>
      <c r="EN37" s="93">
        <f>IFERROR(SUM($DS37:$DX37)/SUM('Gross Plant'!$BK37:$BP37),0)*'Gross Plant'!CF37*Reserve!$DY$1</f>
        <v>0</v>
      </c>
      <c r="EO37" s="93">
        <f>IFERROR(SUM($DS37:$DX37)/SUM('Gross Plant'!$BK37:$BP37),0)*'Gross Plant'!CG37*Reserve!$DY$1</f>
        <v>0</v>
      </c>
      <c r="EP37" s="93">
        <f>IFERROR(SUM($DS37:$DX37)/SUM('Gross Plant'!$BK37:$BP37),0)*'Gross Plant'!CH37*Reserve!$DY$1</f>
        <v>0</v>
      </c>
      <c r="EQ37" s="93">
        <f>IFERROR(SUM($DS37:$DX37)/SUM('Gross Plant'!$BK37:$BP37),0)*'Gross Plant'!CI37*Reserve!$DY$1</f>
        <v>0</v>
      </c>
      <c r="ER37" s="93">
        <f>IFERROR(SUM($DS37:$DX37)/SUM('Gross Plant'!$BK37:$BP37),0)*'Gross Plant'!CJ37*Reserve!$DY$1</f>
        <v>0</v>
      </c>
      <c r="ES37" s="93">
        <f>IFERROR(SUM($DS37:$DX37)/SUM('Gross Plant'!$BK37:$BP37),0)*'Gross Plant'!CK37*Reserve!$DY$1</f>
        <v>0</v>
      </c>
    </row>
    <row r="38" spans="1:149">
      <c r="A38" s="170">
        <v>39923</v>
      </c>
      <c r="B38" s="171" t="s">
        <v>162</v>
      </c>
      <c r="C38" s="51">
        <f t="shared" si="36"/>
        <v>17235.371348604127</v>
      </c>
      <c r="D38" s="51">
        <f t="shared" si="37"/>
        <v>66161.086237649302</v>
      </c>
      <c r="E38" s="92">
        <f>'[20]Reserve End Balances'!P32</f>
        <v>12249.99</v>
      </c>
      <c r="F38" s="51">
        <f t="shared" si="5"/>
        <v>12401.789999999999</v>
      </c>
      <c r="G38" s="51">
        <f t="shared" si="6"/>
        <v>12553.509999999998</v>
      </c>
      <c r="H38" s="51">
        <f t="shared" si="7"/>
        <v>13368.279999999999</v>
      </c>
      <c r="I38" s="51">
        <f t="shared" si="8"/>
        <v>14188.999999999998</v>
      </c>
      <c r="J38" s="51">
        <f t="shared" si="9"/>
        <v>15009.719999999998</v>
      </c>
      <c r="K38" s="51">
        <f t="shared" si="10"/>
        <v>15830.689999999997</v>
      </c>
      <c r="L38" s="51">
        <f t="shared" si="11"/>
        <v>17104.760001984581</v>
      </c>
      <c r="M38" s="51">
        <f t="shared" si="12"/>
        <v>18585.386077017694</v>
      </c>
      <c r="N38" s="51">
        <f t="shared" si="13"/>
        <v>20253.719185566169</v>
      </c>
      <c r="O38" s="51">
        <f t="shared" si="14"/>
        <v>22097.566940990306</v>
      </c>
      <c r="P38" s="51">
        <f t="shared" si="15"/>
        <v>24112.605434954468</v>
      </c>
      <c r="Q38" s="51">
        <f t="shared" si="16"/>
        <v>26302.80989134045</v>
      </c>
      <c r="R38" s="51">
        <f t="shared" si="17"/>
        <v>28874.080992259213</v>
      </c>
      <c r="S38" s="51">
        <f t="shared" si="18"/>
        <v>31505.246626604941</v>
      </c>
      <c r="T38" s="51">
        <f t="shared" si="19"/>
        <v>34630.012615870481</v>
      </c>
      <c r="U38" s="51">
        <f t="shared" si="20"/>
        <v>39261.121948257416</v>
      </c>
      <c r="V38" s="51">
        <f t="shared" si="21"/>
        <v>43895.943299009392</v>
      </c>
      <c r="W38" s="51">
        <f t="shared" si="22"/>
        <v>48531.790747312116</v>
      </c>
      <c r="X38" s="51">
        <f t="shared" si="23"/>
        <v>53465.004737875301</v>
      </c>
      <c r="Y38" s="51">
        <f t="shared" si="24"/>
        <v>58703.768055380089</v>
      </c>
      <c r="Z38" s="51">
        <f t="shared" si="25"/>
        <v>64220.198143492722</v>
      </c>
      <c r="AA38" s="51">
        <f t="shared" si="26"/>
        <v>69996.25934014532</v>
      </c>
      <c r="AB38" s="51">
        <f t="shared" si="27"/>
        <v>76025.555477642527</v>
      </c>
      <c r="AC38" s="51">
        <f t="shared" si="28"/>
        <v>82313.966930081311</v>
      </c>
      <c r="AD38" s="51">
        <f t="shared" si="29"/>
        <v>89166.07353337403</v>
      </c>
      <c r="AE38" s="51">
        <f t="shared" si="30"/>
        <v>96106.779489404202</v>
      </c>
      <c r="AF38" s="51">
        <f t="shared" si="31"/>
        <v>103777.64677159616</v>
      </c>
      <c r="AG38" s="110">
        <f t="shared" si="38"/>
        <v>66161</v>
      </c>
      <c r="AH38" s="145" t="b">
        <f t="shared" si="34"/>
        <v>1</v>
      </c>
      <c r="AI38" s="109" t="str">
        <f>[23]SSU!E39</f>
        <v>39923</v>
      </c>
      <c r="AJ38" s="109">
        <f>[23]SSU!F39</f>
        <v>6.9900000000000004E-2</v>
      </c>
      <c r="AK38" s="109">
        <f>[23]SSU!G39</f>
        <v>0.10340000000000001</v>
      </c>
      <c r="AL38" s="92">
        <f>'[20]Depreciation Provision'!Q32</f>
        <v>151.79999999999998</v>
      </c>
      <c r="AM38" s="92">
        <f>'[20]Depreciation Provision'!R32</f>
        <v>151.72</v>
      </c>
      <c r="AN38" s="92">
        <f>'[20]Depreciation Provision'!S32</f>
        <v>814.77</v>
      </c>
      <c r="AO38" s="92">
        <f>'[20]Depreciation Provision'!T32</f>
        <v>820.72</v>
      </c>
      <c r="AP38" s="92">
        <f>'[20]Depreciation Provision'!U32</f>
        <v>820.72</v>
      </c>
      <c r="AQ38" s="92">
        <f>'[20]Depreciation Provision'!V32</f>
        <v>820.97</v>
      </c>
      <c r="AR38" s="93">
        <f>IF('Net Plant'!I38&gt;0,'Gross Plant'!L38*$AJ38/12,0)</f>
        <v>1274.0700019845842</v>
      </c>
      <c r="AS38" s="93">
        <f>IF('Net Plant'!J38&gt;0,'Gross Plant'!M38*$AJ38/12,0)</f>
        <v>1480.626075033113</v>
      </c>
      <c r="AT38" s="93">
        <f>IF('Net Plant'!K38&gt;0,'Gross Plant'!N38*$AJ38/12,0)</f>
        <v>1668.3331085484742</v>
      </c>
      <c r="AU38" s="93">
        <f>IF('Net Plant'!L38&gt;0,'Gross Plant'!O38*$AJ38/12,0)</f>
        <v>1843.8477554241344</v>
      </c>
      <c r="AV38" s="93">
        <f>IF('Net Plant'!M38&gt;0,'Gross Plant'!P38*$AJ38/12,0)</f>
        <v>2015.038493964161</v>
      </c>
      <c r="AW38" s="93">
        <f>IF('Net Plant'!N38&gt;0,'Gross Plant'!Q38*$AJ38/12,0)</f>
        <v>2190.2044563859831</v>
      </c>
      <c r="AX38" s="93">
        <f>IF('Net Plant'!O38&gt;0,'Gross Plant'!R38*$AJ38/12,0)</f>
        <v>2571.2711009187624</v>
      </c>
      <c r="AY38" s="93">
        <f>IF('Net Plant'!P38&gt;0,'Gross Plant'!S38*$AJ38/12,0)</f>
        <v>2631.1656343457298</v>
      </c>
      <c r="AZ38" s="93">
        <f>IF('Net Plant'!Q38&gt;0,'Gross Plant'!T38*$AJ38/12,0)</f>
        <v>3124.7659892655406</v>
      </c>
      <c r="BA38" s="93">
        <f>IF('Net Plant'!R38&gt;0,'Gross Plant'!U38*$AK38/12,0)</f>
        <v>4631.1093323869345</v>
      </c>
      <c r="BB38" s="93">
        <f>IF('Net Plant'!S38&gt;0,'Gross Plant'!V38*$AK38/12,0)</f>
        <v>4634.8213507519768</v>
      </c>
      <c r="BC38" s="93">
        <f>IF('Net Plant'!T38&gt;0,'Gross Plant'!W38*$AK38/12,0)</f>
        <v>4635.8474483027276</v>
      </c>
      <c r="BD38" s="93">
        <f>IF('Net Plant'!U38&gt;0,'Gross Plant'!X38*$AK38/12,0)</f>
        <v>4933.2139905631848</v>
      </c>
      <c r="BE38" s="93">
        <f>IF('Net Plant'!V38&gt;0,'Gross Plant'!Y38*$AK38/12,0)</f>
        <v>5238.7633175047858</v>
      </c>
      <c r="BF38" s="93">
        <f>IF('Net Plant'!W38&gt;0,'Gross Plant'!Z38*$AK38/12,0)</f>
        <v>5516.4300881126301</v>
      </c>
      <c r="BG38" s="93">
        <f>IF('Net Plant'!X38&gt;0,'Gross Plant'!AA38*$AK38/12,0)</f>
        <v>5776.0611966525912</v>
      </c>
      <c r="BH38" s="93">
        <f>IF('Net Plant'!Y38&gt;0,'Gross Plant'!AB38*$AK38/12,0)</f>
        <v>6029.2961374972101</v>
      </c>
      <c r="BI38" s="93">
        <f>IF('Net Plant'!Z38&gt;0,'Gross Plant'!AC38*$AK38/12,0)</f>
        <v>6288.4114524387887</v>
      </c>
      <c r="BJ38" s="93">
        <f>IF('Net Plant'!AA38&gt;0,'Gross Plant'!AD38*$AK38/12,0)</f>
        <v>6852.1066032927147</v>
      </c>
      <c r="BK38" s="93">
        <f>IF('Net Plant'!AB38&gt;0,'Gross Plant'!AE38*$AK38/12,0)</f>
        <v>6940.7059560301741</v>
      </c>
      <c r="BL38" s="93">
        <f>IF('Net Plant'!AC38&gt;0,'Gross Plant'!AF38*$AK38/12,0)</f>
        <v>7670.8672821919536</v>
      </c>
      <c r="BM38" s="110">
        <f t="shared" si="39"/>
        <v>69147.634155725667</v>
      </c>
      <c r="BN38" s="41"/>
      <c r="BO38" s="92">
        <f>'[20]Reserve Retirements'!Q32</f>
        <v>0</v>
      </c>
      <c r="BP38" s="92">
        <f>'[20]Reserve Retirements'!R32</f>
        <v>0</v>
      </c>
      <c r="BQ38" s="92">
        <f>'[20]Reserve Retirements'!S32</f>
        <v>0</v>
      </c>
      <c r="BR38" s="92">
        <f>'[20]Reserve Retirements'!T32</f>
        <v>0</v>
      </c>
      <c r="BS38" s="92">
        <f>'[20]Reserve Retirements'!U32</f>
        <v>0</v>
      </c>
      <c r="BT38" s="92">
        <f>'[20]Reserve Retirements'!V32</f>
        <v>0</v>
      </c>
      <c r="BU38" s="93">
        <f>'Gross Plant'!BQ38</f>
        <v>0</v>
      </c>
      <c r="BV38" s="93">
        <f>'Gross Plant'!BR38</f>
        <v>0</v>
      </c>
      <c r="BW38" s="93">
        <f>'Gross Plant'!BS38</f>
        <v>0</v>
      </c>
      <c r="BX38" s="93">
        <f>'Gross Plant'!BT38</f>
        <v>0</v>
      </c>
      <c r="BY38" s="93">
        <f>'Gross Plant'!BU38</f>
        <v>0</v>
      </c>
      <c r="BZ38" s="93">
        <f>'Gross Plant'!BV38</f>
        <v>0</v>
      </c>
      <c r="CA38" s="93">
        <f>'Gross Plant'!BW38</f>
        <v>0</v>
      </c>
      <c r="CB38" s="93">
        <f>'Gross Plant'!BX38</f>
        <v>0</v>
      </c>
      <c r="CC38" s="93">
        <f>'Gross Plant'!BY38</f>
        <v>0</v>
      </c>
      <c r="CD38" s="93">
        <f>'Gross Plant'!BZ38</f>
        <v>0</v>
      </c>
      <c r="CE38" s="93">
        <f>'Gross Plant'!CA38</f>
        <v>0</v>
      </c>
      <c r="CF38" s="93">
        <f>'Gross Plant'!CB38</f>
        <v>0</v>
      </c>
      <c r="CG38" s="93">
        <f>'Gross Plant'!CC38</f>
        <v>0</v>
      </c>
      <c r="CH38" s="93">
        <f>'Gross Plant'!CD38</f>
        <v>0</v>
      </c>
      <c r="CI38" s="93">
        <f>'Gross Plant'!CE38</f>
        <v>0</v>
      </c>
      <c r="CJ38" s="93">
        <f>'Gross Plant'!CF38</f>
        <v>0</v>
      </c>
      <c r="CK38" s="93">
        <f>'Gross Plant'!CG38</f>
        <v>0</v>
      </c>
      <c r="CL38" s="93">
        <f>'Gross Plant'!CH38</f>
        <v>0</v>
      </c>
      <c r="CM38" s="93">
        <f>'Gross Plant'!CI38</f>
        <v>0</v>
      </c>
      <c r="CN38" s="93">
        <f>'Gross Plant'!CJ38</f>
        <v>0</v>
      </c>
      <c r="CO38" s="93">
        <f>'Gross Plant'!CK38</f>
        <v>0</v>
      </c>
      <c r="CP38" s="41"/>
      <c r="CQ38" s="92">
        <f>'[20]Reserve Transfers'!Q32</f>
        <v>0</v>
      </c>
      <c r="CR38" s="92">
        <f>'[20]Reserve Transfers'!R32</f>
        <v>0</v>
      </c>
      <c r="CS38" s="92">
        <f>'[20]Reserve Transfers'!S32</f>
        <v>0</v>
      </c>
      <c r="CT38" s="92">
        <f>'[20]Reserve Transfers'!T32</f>
        <v>0</v>
      </c>
      <c r="CU38" s="92">
        <f>'[20]Reserve Transfers'!U32</f>
        <v>0</v>
      </c>
      <c r="CV38" s="92">
        <f>'[20]Reserve Transfers'!V32</f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/>
      <c r="DS38" s="92">
        <f>[20]COR!Q32</f>
        <v>0</v>
      </c>
      <c r="DT38" s="92">
        <f>[20]COR!R32</f>
        <v>0</v>
      </c>
      <c r="DU38" s="92">
        <f>[20]COR!S32</f>
        <v>0</v>
      </c>
      <c r="DV38" s="92">
        <f>[20]COR!T32</f>
        <v>0</v>
      </c>
      <c r="DW38" s="92">
        <f>[20]COR!U32</f>
        <v>0</v>
      </c>
      <c r="DX38" s="92">
        <f>[20]COR!V32</f>
        <v>0</v>
      </c>
      <c r="DY38" s="93">
        <f>IFERROR(SUM($DS38:$DX38)/SUM('Gross Plant'!$BK38:$BP38),0)*'Gross Plant'!BQ38*Reserve!$DY$1</f>
        <v>0</v>
      </c>
      <c r="DZ38" s="93">
        <f>IFERROR(SUM($DS38:$DX38)/SUM('Gross Plant'!$BK38:$BP38),0)*'Gross Plant'!BR38*Reserve!$DY$1</f>
        <v>0</v>
      </c>
      <c r="EA38" s="93">
        <f>IFERROR(SUM($DS38:$DX38)/SUM('Gross Plant'!$BK38:$BP38),0)*'Gross Plant'!BS38*Reserve!$DY$1</f>
        <v>0</v>
      </c>
      <c r="EB38" s="93">
        <f>IFERROR(SUM($DS38:$DX38)/SUM('Gross Plant'!$BK38:$BP38),0)*'Gross Plant'!BT38*Reserve!$DY$1</f>
        <v>0</v>
      </c>
      <c r="EC38" s="93">
        <f>IFERROR(SUM($DS38:$DX38)/SUM('Gross Plant'!$BK38:$BP38),0)*'Gross Plant'!BU38*Reserve!$DY$1</f>
        <v>0</v>
      </c>
      <c r="ED38" s="93">
        <f>IFERROR(SUM($DS38:$DX38)/SUM('Gross Plant'!$BK38:$BP38),0)*'Gross Plant'!BV38*Reserve!$DY$1</f>
        <v>0</v>
      </c>
      <c r="EE38" s="93">
        <f>IFERROR(SUM($DS38:$DX38)/SUM('Gross Plant'!$BK38:$BP38),0)*'Gross Plant'!BW38*Reserve!$DY$1</f>
        <v>0</v>
      </c>
      <c r="EF38" s="93">
        <f>IFERROR(SUM($DS38:$DX38)/SUM('Gross Plant'!$BK38:$BP38),0)*'Gross Plant'!BX38*Reserve!$DY$1</f>
        <v>0</v>
      </c>
      <c r="EG38" s="93">
        <f>IFERROR(SUM($DS38:$DX38)/SUM('Gross Plant'!$BK38:$BP38),0)*'Gross Plant'!BY38*Reserve!$DY$1</f>
        <v>0</v>
      </c>
      <c r="EH38" s="93">
        <f>IFERROR(SUM($DS38:$DX38)/SUM('Gross Plant'!$BK38:$BP38),0)*'Gross Plant'!BZ38*Reserve!$DY$1</f>
        <v>0</v>
      </c>
      <c r="EI38" s="93">
        <f>IFERROR(SUM($DS38:$DX38)/SUM('Gross Plant'!$BK38:$BP38),0)*'Gross Plant'!CA38*Reserve!$DY$1</f>
        <v>0</v>
      </c>
      <c r="EJ38" s="93">
        <f>IFERROR(SUM($DS38:$DX38)/SUM('Gross Plant'!$BK38:$BP38),0)*'Gross Plant'!CB38*Reserve!$DY$1</f>
        <v>0</v>
      </c>
      <c r="EK38" s="93">
        <f>IFERROR(SUM($DS38:$DX38)/SUM('Gross Plant'!$BK38:$BP38),0)*'Gross Plant'!CC38*Reserve!$DY$1</f>
        <v>0</v>
      </c>
      <c r="EL38" s="93">
        <f>IFERROR(SUM($DS38:$DX38)/SUM('Gross Plant'!$BK38:$BP38),0)*'Gross Plant'!CD38*Reserve!$DY$1</f>
        <v>0</v>
      </c>
      <c r="EM38" s="93">
        <f>IFERROR(SUM($DS38:$DX38)/SUM('Gross Plant'!$BK38:$BP38),0)*'Gross Plant'!CE38*Reserve!$DY$1</f>
        <v>0</v>
      </c>
      <c r="EN38" s="93">
        <f>IFERROR(SUM($DS38:$DX38)/SUM('Gross Plant'!$BK38:$BP38),0)*'Gross Plant'!CF38*Reserve!$DY$1</f>
        <v>0</v>
      </c>
      <c r="EO38" s="93">
        <f>IFERROR(SUM($DS38:$DX38)/SUM('Gross Plant'!$BK38:$BP38),0)*'Gross Plant'!CG38*Reserve!$DY$1</f>
        <v>0</v>
      </c>
      <c r="EP38" s="93">
        <f>IFERROR(SUM($DS38:$DX38)/SUM('Gross Plant'!$BK38:$BP38),0)*'Gross Plant'!CH38*Reserve!$DY$1</f>
        <v>0</v>
      </c>
      <c r="EQ38" s="93">
        <f>IFERROR(SUM($DS38:$DX38)/SUM('Gross Plant'!$BK38:$BP38),0)*'Gross Plant'!CI38*Reserve!$DY$1</f>
        <v>0</v>
      </c>
      <c r="ER38" s="93">
        <f>IFERROR(SUM($DS38:$DX38)/SUM('Gross Plant'!$BK38:$BP38),0)*'Gross Plant'!CJ38*Reserve!$DY$1</f>
        <v>0</v>
      </c>
      <c r="ES38" s="93">
        <f>IFERROR(SUM($DS38:$DX38)/SUM('Gross Plant'!$BK38:$BP38),0)*'Gross Plant'!CK38*Reserve!$DY$1</f>
        <v>0</v>
      </c>
    </row>
    <row r="39" spans="1:149">
      <c r="A39" s="85">
        <v>39924</v>
      </c>
      <c r="B39" s="169" t="s">
        <v>145</v>
      </c>
      <c r="C39" s="51">
        <f t="shared" si="36"/>
        <v>0</v>
      </c>
      <c r="D39" s="51">
        <f t="shared" si="37"/>
        <v>0</v>
      </c>
      <c r="E39" s="116">
        <f>0</f>
        <v>0</v>
      </c>
      <c r="F39" s="51">
        <f t="shared" si="5"/>
        <v>0</v>
      </c>
      <c r="G39" s="51">
        <f t="shared" si="6"/>
        <v>0</v>
      </c>
      <c r="H39" s="51">
        <f t="shared" si="7"/>
        <v>0</v>
      </c>
      <c r="I39" s="51">
        <f t="shared" si="8"/>
        <v>0</v>
      </c>
      <c r="J39" s="51">
        <f t="shared" si="9"/>
        <v>0</v>
      </c>
      <c r="K39" s="51">
        <f t="shared" si="10"/>
        <v>0</v>
      </c>
      <c r="L39" s="51">
        <f t="shared" si="11"/>
        <v>0</v>
      </c>
      <c r="M39" s="51">
        <f t="shared" si="12"/>
        <v>0</v>
      </c>
      <c r="N39" s="51">
        <f t="shared" si="13"/>
        <v>0</v>
      </c>
      <c r="O39" s="51">
        <f t="shared" si="14"/>
        <v>0</v>
      </c>
      <c r="P39" s="51">
        <f t="shared" si="15"/>
        <v>0</v>
      </c>
      <c r="Q39" s="51">
        <f t="shared" si="16"/>
        <v>0</v>
      </c>
      <c r="R39" s="51">
        <f t="shared" si="17"/>
        <v>0</v>
      </c>
      <c r="S39" s="51">
        <f t="shared" si="18"/>
        <v>0</v>
      </c>
      <c r="T39" s="51">
        <f t="shared" si="19"/>
        <v>0</v>
      </c>
      <c r="U39" s="51">
        <f t="shared" si="20"/>
        <v>0</v>
      </c>
      <c r="V39" s="51">
        <f t="shared" si="21"/>
        <v>0</v>
      </c>
      <c r="W39" s="51">
        <f t="shared" si="22"/>
        <v>0</v>
      </c>
      <c r="X39" s="51">
        <f t="shared" si="23"/>
        <v>0</v>
      </c>
      <c r="Y39" s="51">
        <f t="shared" si="24"/>
        <v>0</v>
      </c>
      <c r="Z39" s="51">
        <f t="shared" si="25"/>
        <v>0</v>
      </c>
      <c r="AA39" s="51">
        <f t="shared" si="26"/>
        <v>0</v>
      </c>
      <c r="AB39" s="51">
        <f t="shared" si="27"/>
        <v>0</v>
      </c>
      <c r="AC39" s="51">
        <f t="shared" si="28"/>
        <v>0</v>
      </c>
      <c r="AD39" s="51">
        <f t="shared" si="29"/>
        <v>0</v>
      </c>
      <c r="AE39" s="51">
        <f t="shared" si="30"/>
        <v>0</v>
      </c>
      <c r="AF39" s="51">
        <f t="shared" si="31"/>
        <v>0</v>
      </c>
      <c r="AG39" s="110">
        <f t="shared" si="38"/>
        <v>0</v>
      </c>
      <c r="AH39" s="148" t="b">
        <f t="shared" si="34"/>
        <v>0</v>
      </c>
      <c r="AI39" s="147"/>
      <c r="AJ39" s="147"/>
      <c r="AK39" s="147"/>
      <c r="AL39" s="116">
        <f>0</f>
        <v>0</v>
      </c>
      <c r="AM39" s="116">
        <f>0</f>
        <v>0</v>
      </c>
      <c r="AN39" s="116">
        <f>0</f>
        <v>0</v>
      </c>
      <c r="AO39" s="116">
        <f>0</f>
        <v>0</v>
      </c>
      <c r="AP39" s="116">
        <f>0</f>
        <v>0</v>
      </c>
      <c r="AQ39" s="116">
        <f>0</f>
        <v>0</v>
      </c>
      <c r="AR39" s="93">
        <f>IF('Net Plant'!I39&gt;0,'Gross Plant'!L39*$AJ39/12,0)</f>
        <v>0</v>
      </c>
      <c r="AS39" s="93">
        <f>IF('Net Plant'!J39&gt;0,'Gross Plant'!M39*$AJ39/12,0)</f>
        <v>0</v>
      </c>
      <c r="AT39" s="93">
        <f>IF('Net Plant'!K39&gt;0,'Gross Plant'!N39*$AJ39/12,0)</f>
        <v>0</v>
      </c>
      <c r="AU39" s="93">
        <f>IF('Net Plant'!L39&gt;0,'Gross Plant'!O39*$AJ39/12,0)</f>
        <v>0</v>
      </c>
      <c r="AV39" s="93">
        <f>IF('Net Plant'!M39&gt;0,'Gross Plant'!P39*$AJ39/12,0)</f>
        <v>0</v>
      </c>
      <c r="AW39" s="93">
        <f>IF('Net Plant'!N39&gt;0,'Gross Plant'!Q39*$AJ39/12,0)</f>
        <v>0</v>
      </c>
      <c r="AX39" s="93">
        <f>IF('Net Plant'!O39&gt;0,'Gross Plant'!R39*$AJ39/12,0)</f>
        <v>0</v>
      </c>
      <c r="AY39" s="93">
        <f>IF('Net Plant'!P39&gt;0,'Gross Plant'!S39*$AJ39/12,0)</f>
        <v>0</v>
      </c>
      <c r="AZ39" s="93">
        <f>IF('Net Plant'!Q39&gt;0,'Gross Plant'!T39*$AJ39/12,0)</f>
        <v>0</v>
      </c>
      <c r="BA39" s="93">
        <f>IF('Net Plant'!R39&gt;0,'Gross Plant'!U39*$AK39/12,0)</f>
        <v>0</v>
      </c>
      <c r="BB39" s="93">
        <f>IF('Net Plant'!S39&gt;0,'Gross Plant'!V39*$AK39/12,0)</f>
        <v>0</v>
      </c>
      <c r="BC39" s="93">
        <f>IF('Net Plant'!T39&gt;0,'Gross Plant'!W39*$AK39/12,0)</f>
        <v>0</v>
      </c>
      <c r="BD39" s="93">
        <f>IF('Net Plant'!U39&gt;0,'Gross Plant'!X39*$AK39/12,0)</f>
        <v>0</v>
      </c>
      <c r="BE39" s="93">
        <f>IF('Net Plant'!V39&gt;0,'Gross Plant'!Y39*$AK39/12,0)</f>
        <v>0</v>
      </c>
      <c r="BF39" s="93">
        <f>IF('Net Plant'!W39&gt;0,'Gross Plant'!Z39*$AK39/12,0)</f>
        <v>0</v>
      </c>
      <c r="BG39" s="93">
        <f>IF('Net Plant'!X39&gt;0,'Gross Plant'!AA39*$AK39/12,0)</f>
        <v>0</v>
      </c>
      <c r="BH39" s="93">
        <f>IF('Net Plant'!Y39&gt;0,'Gross Plant'!AB39*$AK39/12,0)</f>
        <v>0</v>
      </c>
      <c r="BI39" s="93">
        <f>IF('Net Plant'!Z39&gt;0,'Gross Plant'!AC39*$AK39/12,0)</f>
        <v>0</v>
      </c>
      <c r="BJ39" s="93">
        <f>IF('Net Plant'!AA39&gt;0,'Gross Plant'!AD39*$AK39/12,0)</f>
        <v>0</v>
      </c>
      <c r="BK39" s="93">
        <f>IF('Net Plant'!AB39&gt;0,'Gross Plant'!AE39*$AK39/12,0)</f>
        <v>0</v>
      </c>
      <c r="BL39" s="93">
        <f>IF('Net Plant'!AC39&gt;0,'Gross Plant'!AF39*$AK39/12,0)</f>
        <v>0</v>
      </c>
      <c r="BM39" s="110">
        <f t="shared" si="39"/>
        <v>0</v>
      </c>
      <c r="BN39" s="41"/>
      <c r="BO39" s="116">
        <f>0</f>
        <v>0</v>
      </c>
      <c r="BP39" s="116">
        <f>0</f>
        <v>0</v>
      </c>
      <c r="BQ39" s="116">
        <f>0</f>
        <v>0</v>
      </c>
      <c r="BR39" s="116">
        <f>0</f>
        <v>0</v>
      </c>
      <c r="BS39" s="116">
        <f>0</f>
        <v>0</v>
      </c>
      <c r="BT39" s="116">
        <f>0</f>
        <v>0</v>
      </c>
      <c r="BU39" s="93">
        <f>'Gross Plant'!BQ39</f>
        <v>0</v>
      </c>
      <c r="BV39" s="93">
        <f>'Gross Plant'!BR39</f>
        <v>0</v>
      </c>
      <c r="BW39" s="93">
        <f>'Gross Plant'!BS39</f>
        <v>0</v>
      </c>
      <c r="BX39" s="93">
        <f>'Gross Plant'!BT39</f>
        <v>0</v>
      </c>
      <c r="BY39" s="93">
        <f>'Gross Plant'!BU39</f>
        <v>0</v>
      </c>
      <c r="BZ39" s="93">
        <f>'Gross Plant'!BV39</f>
        <v>0</v>
      </c>
      <c r="CA39" s="93">
        <f>'Gross Plant'!BW39</f>
        <v>0</v>
      </c>
      <c r="CB39" s="93">
        <f>'Gross Plant'!BX39</f>
        <v>0</v>
      </c>
      <c r="CC39" s="93">
        <f>'Gross Plant'!BY39</f>
        <v>0</v>
      </c>
      <c r="CD39" s="93">
        <f>'Gross Plant'!BZ39</f>
        <v>0</v>
      </c>
      <c r="CE39" s="93">
        <f>'Gross Plant'!CA39</f>
        <v>0</v>
      </c>
      <c r="CF39" s="93">
        <f>'Gross Plant'!CB39</f>
        <v>0</v>
      </c>
      <c r="CG39" s="93">
        <f>'Gross Plant'!CC39</f>
        <v>0</v>
      </c>
      <c r="CH39" s="93">
        <f>'Gross Plant'!CD39</f>
        <v>0</v>
      </c>
      <c r="CI39" s="93">
        <f>'Gross Plant'!CE39</f>
        <v>0</v>
      </c>
      <c r="CJ39" s="93">
        <f>'Gross Plant'!CF39</f>
        <v>0</v>
      </c>
      <c r="CK39" s="93">
        <f>'Gross Plant'!CG39</f>
        <v>0</v>
      </c>
      <c r="CL39" s="93">
        <f>'Gross Plant'!CH39</f>
        <v>0</v>
      </c>
      <c r="CM39" s="93">
        <f>'Gross Plant'!CI39</f>
        <v>0</v>
      </c>
      <c r="CN39" s="93">
        <f>'Gross Plant'!CJ39</f>
        <v>0</v>
      </c>
      <c r="CO39" s="93">
        <f>'Gross Plant'!CK39</f>
        <v>0</v>
      </c>
      <c r="CP39" s="41"/>
      <c r="CQ39" s="116">
        <f>0</f>
        <v>0</v>
      </c>
      <c r="CR39" s="116">
        <f>0</f>
        <v>0</v>
      </c>
      <c r="CS39" s="116">
        <f>0</f>
        <v>0</v>
      </c>
      <c r="CT39" s="116">
        <f>0</f>
        <v>0</v>
      </c>
      <c r="CU39" s="116">
        <f>0</f>
        <v>0</v>
      </c>
      <c r="CV39" s="116">
        <f>0</f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>
        <v>0</v>
      </c>
      <c r="DQ39" s="41">
        <v>0</v>
      </c>
      <c r="DR39" s="41"/>
      <c r="DS39" s="116">
        <f>0</f>
        <v>0</v>
      </c>
      <c r="DT39" s="116">
        <f>0</f>
        <v>0</v>
      </c>
      <c r="DU39" s="116">
        <f>0</f>
        <v>0</v>
      </c>
      <c r="DV39" s="116">
        <f>0</f>
        <v>0</v>
      </c>
      <c r="DW39" s="116">
        <f>0</f>
        <v>0</v>
      </c>
      <c r="DX39" s="116">
        <f>0</f>
        <v>0</v>
      </c>
      <c r="DY39" s="93">
        <f>IFERROR(SUM($DS39:$DX39)/SUM('Gross Plant'!$BK39:$BP39),0)*'Gross Plant'!BQ39*Reserve!$DY$1</f>
        <v>0</v>
      </c>
      <c r="DZ39" s="93">
        <f>IFERROR(SUM($DS39:$DX39)/SUM('Gross Plant'!$BK39:$BP39),0)*'Gross Plant'!BR39*Reserve!$DY$1</f>
        <v>0</v>
      </c>
      <c r="EA39" s="93">
        <f>IFERROR(SUM($DS39:$DX39)/SUM('Gross Plant'!$BK39:$BP39),0)*'Gross Plant'!BS39*Reserve!$DY$1</f>
        <v>0</v>
      </c>
      <c r="EB39" s="93">
        <f>IFERROR(SUM($DS39:$DX39)/SUM('Gross Plant'!$BK39:$BP39),0)*'Gross Plant'!BT39*Reserve!$DY$1</f>
        <v>0</v>
      </c>
      <c r="EC39" s="93">
        <f>IFERROR(SUM($DS39:$DX39)/SUM('Gross Plant'!$BK39:$BP39),0)*'Gross Plant'!BU39*Reserve!$DY$1</f>
        <v>0</v>
      </c>
      <c r="ED39" s="93">
        <f>IFERROR(SUM($DS39:$DX39)/SUM('Gross Plant'!$BK39:$BP39),0)*'Gross Plant'!BV39*Reserve!$DY$1</f>
        <v>0</v>
      </c>
      <c r="EE39" s="93">
        <f>IFERROR(SUM($DS39:$DX39)/SUM('Gross Plant'!$BK39:$BP39),0)*'Gross Plant'!BW39*Reserve!$DY$1</f>
        <v>0</v>
      </c>
      <c r="EF39" s="93">
        <f>IFERROR(SUM($DS39:$DX39)/SUM('Gross Plant'!$BK39:$BP39),0)*'Gross Plant'!BX39*Reserve!$DY$1</f>
        <v>0</v>
      </c>
      <c r="EG39" s="93">
        <f>IFERROR(SUM($DS39:$DX39)/SUM('Gross Plant'!$BK39:$BP39),0)*'Gross Plant'!BY39*Reserve!$DY$1</f>
        <v>0</v>
      </c>
      <c r="EH39" s="93">
        <f>IFERROR(SUM($DS39:$DX39)/SUM('Gross Plant'!$BK39:$BP39),0)*'Gross Plant'!BZ39*Reserve!$DY$1</f>
        <v>0</v>
      </c>
      <c r="EI39" s="93">
        <f>IFERROR(SUM($DS39:$DX39)/SUM('Gross Plant'!$BK39:$BP39),0)*'Gross Plant'!CA39*Reserve!$DY$1</f>
        <v>0</v>
      </c>
      <c r="EJ39" s="93">
        <f>IFERROR(SUM($DS39:$DX39)/SUM('Gross Plant'!$BK39:$BP39),0)*'Gross Plant'!CB39*Reserve!$DY$1</f>
        <v>0</v>
      </c>
      <c r="EK39" s="93">
        <f>IFERROR(SUM($DS39:$DX39)/SUM('Gross Plant'!$BK39:$BP39),0)*'Gross Plant'!CC39*Reserve!$DY$1</f>
        <v>0</v>
      </c>
      <c r="EL39" s="93">
        <f>IFERROR(SUM($DS39:$DX39)/SUM('Gross Plant'!$BK39:$BP39),0)*'Gross Plant'!CD39*Reserve!$DY$1</f>
        <v>0</v>
      </c>
      <c r="EM39" s="93">
        <f>IFERROR(SUM($DS39:$DX39)/SUM('Gross Plant'!$BK39:$BP39),0)*'Gross Plant'!CE39*Reserve!$DY$1</f>
        <v>0</v>
      </c>
      <c r="EN39" s="93">
        <f>IFERROR(SUM($DS39:$DX39)/SUM('Gross Plant'!$BK39:$BP39),0)*'Gross Plant'!CF39*Reserve!$DY$1</f>
        <v>0</v>
      </c>
      <c r="EO39" s="93">
        <f>IFERROR(SUM($DS39:$DX39)/SUM('Gross Plant'!$BK39:$BP39),0)*'Gross Plant'!CG39*Reserve!$DY$1</f>
        <v>0</v>
      </c>
      <c r="EP39" s="93">
        <f>IFERROR(SUM($DS39:$DX39)/SUM('Gross Plant'!$BK39:$BP39),0)*'Gross Plant'!CH39*Reserve!$DY$1</f>
        <v>0</v>
      </c>
      <c r="EQ39" s="93">
        <f>IFERROR(SUM($DS39:$DX39)/SUM('Gross Plant'!$BK39:$BP39),0)*'Gross Plant'!CI39*Reserve!$DY$1</f>
        <v>0</v>
      </c>
      <c r="ER39" s="93">
        <f>IFERROR(SUM($DS39:$DX39)/SUM('Gross Plant'!$BK39:$BP39),0)*'Gross Plant'!CJ39*Reserve!$DY$1</f>
        <v>0</v>
      </c>
      <c r="ES39" s="93">
        <f>IFERROR(SUM($DS39:$DX39)/SUM('Gross Plant'!$BK39:$BP39),0)*'Gross Plant'!CK39*Reserve!$DY$1</f>
        <v>0</v>
      </c>
    </row>
    <row r="40" spans="1:149">
      <c r="A40" s="170">
        <v>39926</v>
      </c>
      <c r="B40" s="171" t="s">
        <v>163</v>
      </c>
      <c r="C40" s="51">
        <f t="shared" si="36"/>
        <v>137305.44448976923</v>
      </c>
      <c r="D40" s="51">
        <f t="shared" si="37"/>
        <v>192861.35333900011</v>
      </c>
      <c r="E40" s="92">
        <f>'[20]Reserve End Balances'!P33</f>
        <v>121583.24</v>
      </c>
      <c r="F40" s="51">
        <f t="shared" si="5"/>
        <v>123731.72000000002</v>
      </c>
      <c r="G40" s="51">
        <f t="shared" si="6"/>
        <v>126341.24000000002</v>
      </c>
      <c r="H40" s="51">
        <f t="shared" si="7"/>
        <v>128950.76000000002</v>
      </c>
      <c r="I40" s="51">
        <f t="shared" si="8"/>
        <v>131560.28000000003</v>
      </c>
      <c r="J40" s="51">
        <f t="shared" si="9"/>
        <v>134169.80000000002</v>
      </c>
      <c r="K40" s="51">
        <f t="shared" si="10"/>
        <v>136778.87000000002</v>
      </c>
      <c r="L40" s="51">
        <f t="shared" si="11"/>
        <v>139692.28182700003</v>
      </c>
      <c r="M40" s="51">
        <f t="shared" si="12"/>
        <v>142605.69365400003</v>
      </c>
      <c r="N40" s="51">
        <f t="shared" si="13"/>
        <v>145519.10548100004</v>
      </c>
      <c r="O40" s="51">
        <f t="shared" si="14"/>
        <v>148432.51730800004</v>
      </c>
      <c r="P40" s="51">
        <f t="shared" si="15"/>
        <v>151345.92913500004</v>
      </c>
      <c r="Q40" s="51">
        <f t="shared" si="16"/>
        <v>154259.34096200005</v>
      </c>
      <c r="R40" s="51">
        <f t="shared" si="17"/>
        <v>157172.75278900005</v>
      </c>
      <c r="S40" s="51">
        <f t="shared" si="18"/>
        <v>160086.16461600005</v>
      </c>
      <c r="T40" s="51">
        <f t="shared" si="19"/>
        <v>162999.57644300006</v>
      </c>
      <c r="U40" s="51">
        <f t="shared" si="20"/>
        <v>167976.53925900007</v>
      </c>
      <c r="V40" s="51">
        <f t="shared" si="21"/>
        <v>172953.50207500008</v>
      </c>
      <c r="W40" s="51">
        <f t="shared" si="22"/>
        <v>177930.4648910001</v>
      </c>
      <c r="X40" s="51">
        <f t="shared" si="23"/>
        <v>182907.42770700011</v>
      </c>
      <c r="Y40" s="51">
        <f t="shared" si="24"/>
        <v>187884.39052300013</v>
      </c>
      <c r="Z40" s="51">
        <f t="shared" si="25"/>
        <v>192861.35333900014</v>
      </c>
      <c r="AA40" s="51">
        <f t="shared" si="26"/>
        <v>197838.31615500015</v>
      </c>
      <c r="AB40" s="51">
        <f t="shared" si="27"/>
        <v>202815.27897100017</v>
      </c>
      <c r="AC40" s="51">
        <f t="shared" si="28"/>
        <v>207792.24178700018</v>
      </c>
      <c r="AD40" s="51">
        <f t="shared" si="29"/>
        <v>212769.20460300019</v>
      </c>
      <c r="AE40" s="51">
        <f t="shared" si="30"/>
        <v>217746.16741900021</v>
      </c>
      <c r="AF40" s="51">
        <f t="shared" si="31"/>
        <v>222723.13023500022</v>
      </c>
      <c r="AG40" s="110">
        <f t="shared" si="38"/>
        <v>192861</v>
      </c>
      <c r="AH40" s="145" t="b">
        <f t="shared" si="34"/>
        <v>1</v>
      </c>
      <c r="AI40" s="109" t="str">
        <f>[23]SSU!E40</f>
        <v>39926</v>
      </c>
      <c r="AJ40" s="109">
        <f>[23]SSU!F40</f>
        <v>0.10489999999999999</v>
      </c>
      <c r="AK40" s="109">
        <f>[23]SSU!G40</f>
        <v>0.1792</v>
      </c>
      <c r="AL40" s="92">
        <f>'[20]Depreciation Provision'!Q33</f>
        <v>2609.52</v>
      </c>
      <c r="AM40" s="92">
        <f>'[20]Depreciation Provision'!R33</f>
        <v>2609.52</v>
      </c>
      <c r="AN40" s="92">
        <f>'[20]Depreciation Provision'!S33</f>
        <v>2609.52</v>
      </c>
      <c r="AO40" s="92">
        <f>'[20]Depreciation Provision'!T33</f>
        <v>2609.52</v>
      </c>
      <c r="AP40" s="92">
        <f>'[20]Depreciation Provision'!U33</f>
        <v>2609.52</v>
      </c>
      <c r="AQ40" s="92">
        <f>'[20]Depreciation Provision'!V33</f>
        <v>2609.0700000000002</v>
      </c>
      <c r="AR40" s="93">
        <f>IF('Net Plant'!I40&gt;0,'Gross Plant'!L40*$AJ40/12,0)</f>
        <v>2913.4118269999999</v>
      </c>
      <c r="AS40" s="93">
        <f>IF('Net Plant'!J40&gt;0,'Gross Plant'!M40*$AJ40/12,0)</f>
        <v>2913.4118269999999</v>
      </c>
      <c r="AT40" s="93">
        <f>IF('Net Plant'!K40&gt;0,'Gross Plant'!N40*$AJ40/12,0)</f>
        <v>2913.4118269999999</v>
      </c>
      <c r="AU40" s="93">
        <f>IF('Net Plant'!L40&gt;0,'Gross Plant'!O40*$AJ40/12,0)</f>
        <v>2913.4118269999999</v>
      </c>
      <c r="AV40" s="93">
        <f>IF('Net Plant'!M40&gt;0,'Gross Plant'!P40*$AJ40/12,0)</f>
        <v>2913.4118269999999</v>
      </c>
      <c r="AW40" s="93">
        <f>IF('Net Plant'!N40&gt;0,'Gross Plant'!Q40*$AJ40/12,0)</f>
        <v>2913.4118269999999</v>
      </c>
      <c r="AX40" s="93">
        <f>IF('Net Plant'!O40&gt;0,'Gross Plant'!R40*$AJ40/12,0)</f>
        <v>2913.4118269999999</v>
      </c>
      <c r="AY40" s="93">
        <f>IF('Net Plant'!P40&gt;0,'Gross Plant'!S40*$AJ40/12,0)</f>
        <v>2913.4118269999999</v>
      </c>
      <c r="AZ40" s="93">
        <f>IF('Net Plant'!Q40&gt;0,'Gross Plant'!T40*$AJ40/12,0)</f>
        <v>2913.4118269999999</v>
      </c>
      <c r="BA40" s="93">
        <f>IF('Net Plant'!R40&gt;0,'Gross Plant'!U40*$AK40/12,0)</f>
        <v>4976.9628160000002</v>
      </c>
      <c r="BB40" s="93">
        <f>IF('Net Plant'!S40&gt;0,'Gross Plant'!V40*$AK40/12,0)</f>
        <v>4976.9628160000002</v>
      </c>
      <c r="BC40" s="93">
        <f>IF('Net Plant'!T40&gt;0,'Gross Plant'!W40*$AK40/12,0)</f>
        <v>4976.9628160000002</v>
      </c>
      <c r="BD40" s="93">
        <f>IF('Net Plant'!U40&gt;0,'Gross Plant'!X40*$AK40/12,0)</f>
        <v>4976.9628160000002</v>
      </c>
      <c r="BE40" s="93">
        <f>IF('Net Plant'!V40&gt;0,'Gross Plant'!Y40*$AK40/12,0)</f>
        <v>4976.9628160000002</v>
      </c>
      <c r="BF40" s="93">
        <f>IF('Net Plant'!W40&gt;0,'Gross Plant'!Z40*$AK40/12,0)</f>
        <v>4976.9628160000002</v>
      </c>
      <c r="BG40" s="93">
        <f>IF('Net Plant'!X40&gt;0,'Gross Plant'!AA40*$AK40/12,0)</f>
        <v>4976.9628160000002</v>
      </c>
      <c r="BH40" s="93">
        <f>IF('Net Plant'!Y40&gt;0,'Gross Plant'!AB40*$AK40/12,0)</f>
        <v>4976.9628160000002</v>
      </c>
      <c r="BI40" s="93">
        <f>IF('Net Plant'!Z40&gt;0,'Gross Plant'!AC40*$AK40/12,0)</f>
        <v>4976.9628160000002</v>
      </c>
      <c r="BJ40" s="93">
        <f>IF('Net Plant'!AA40&gt;0,'Gross Plant'!AD40*$AK40/12,0)</f>
        <v>4976.9628160000002</v>
      </c>
      <c r="BK40" s="93">
        <f>IF('Net Plant'!AB40&gt;0,'Gross Plant'!AE40*$AK40/12,0)</f>
        <v>4976.9628160000002</v>
      </c>
      <c r="BL40" s="93">
        <f>IF('Net Plant'!AC40&gt;0,'Gross Plant'!AF40*$AK40/12,0)</f>
        <v>4976.9628160000002</v>
      </c>
      <c r="BM40" s="110">
        <f t="shared" si="39"/>
        <v>59723.553791999999</v>
      </c>
      <c r="BN40" s="41"/>
      <c r="BO40" s="92">
        <f>'[20]Reserve Retirements'!Q33</f>
        <v>0</v>
      </c>
      <c r="BP40" s="92">
        <f>'[20]Reserve Retirements'!R33</f>
        <v>0</v>
      </c>
      <c r="BQ40" s="92">
        <f>'[20]Reserve Retirements'!S33</f>
        <v>0</v>
      </c>
      <c r="BR40" s="92">
        <f>'[20]Reserve Retirements'!T33</f>
        <v>0</v>
      </c>
      <c r="BS40" s="92">
        <f>'[20]Reserve Retirements'!U33</f>
        <v>0</v>
      </c>
      <c r="BT40" s="92">
        <f>'[20]Reserve Retirements'!V33</f>
        <v>0</v>
      </c>
      <c r="BU40" s="93">
        <f>'Gross Plant'!BQ40</f>
        <v>0</v>
      </c>
      <c r="BV40" s="93">
        <f>'Gross Plant'!BR40</f>
        <v>0</v>
      </c>
      <c r="BW40" s="93">
        <f>'Gross Plant'!BS40</f>
        <v>0</v>
      </c>
      <c r="BX40" s="93">
        <f>'Gross Plant'!BT40</f>
        <v>0</v>
      </c>
      <c r="BY40" s="93">
        <f>'Gross Plant'!BU40</f>
        <v>0</v>
      </c>
      <c r="BZ40" s="93">
        <f>'Gross Plant'!BV40</f>
        <v>0</v>
      </c>
      <c r="CA40" s="93">
        <f>'Gross Plant'!BW40</f>
        <v>0</v>
      </c>
      <c r="CB40" s="93">
        <f>'Gross Plant'!BX40</f>
        <v>0</v>
      </c>
      <c r="CC40" s="93">
        <f>'Gross Plant'!BY40</f>
        <v>0</v>
      </c>
      <c r="CD40" s="93">
        <f>'Gross Plant'!BZ40</f>
        <v>0</v>
      </c>
      <c r="CE40" s="93">
        <f>'Gross Plant'!CA40</f>
        <v>0</v>
      </c>
      <c r="CF40" s="93">
        <f>'Gross Plant'!CB40</f>
        <v>0</v>
      </c>
      <c r="CG40" s="93">
        <f>'Gross Plant'!CC40</f>
        <v>0</v>
      </c>
      <c r="CH40" s="93">
        <f>'Gross Plant'!CD40</f>
        <v>0</v>
      </c>
      <c r="CI40" s="93">
        <f>'Gross Plant'!CE40</f>
        <v>0</v>
      </c>
      <c r="CJ40" s="93">
        <f>'Gross Plant'!CF40</f>
        <v>0</v>
      </c>
      <c r="CK40" s="93">
        <f>'Gross Plant'!CG40</f>
        <v>0</v>
      </c>
      <c r="CL40" s="93">
        <f>'Gross Plant'!CH40</f>
        <v>0</v>
      </c>
      <c r="CM40" s="93">
        <f>'Gross Plant'!CI40</f>
        <v>0</v>
      </c>
      <c r="CN40" s="93">
        <f>'Gross Plant'!CJ40</f>
        <v>0</v>
      </c>
      <c r="CO40" s="93">
        <f>'Gross Plant'!CK40</f>
        <v>0</v>
      </c>
      <c r="CP40" s="41"/>
      <c r="CQ40" s="92">
        <f>'[20]Reserve Transfers'!Q33</f>
        <v>-461.04</v>
      </c>
      <c r="CR40" s="92">
        <f>'[20]Reserve Transfers'!R33</f>
        <v>0</v>
      </c>
      <c r="CS40" s="92">
        <f>'[20]Reserve Transfers'!S33</f>
        <v>0</v>
      </c>
      <c r="CT40" s="92">
        <f>'[20]Reserve Transfers'!T33</f>
        <v>0</v>
      </c>
      <c r="CU40" s="92">
        <f>'[20]Reserve Transfers'!U33</f>
        <v>0</v>
      </c>
      <c r="CV40" s="92">
        <f>'[20]Reserve Transfers'!V33</f>
        <v>0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  <c r="DB40" s="17">
        <v>0</v>
      </c>
      <c r="DC40" s="17">
        <v>0</v>
      </c>
      <c r="DD40" s="17">
        <v>0</v>
      </c>
      <c r="DE40" s="17">
        <v>0</v>
      </c>
      <c r="DF40" s="17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/>
      <c r="DS40" s="92">
        <f>[20]COR!Q33</f>
        <v>0</v>
      </c>
      <c r="DT40" s="92">
        <f>[20]COR!R33</f>
        <v>0</v>
      </c>
      <c r="DU40" s="92">
        <f>[20]COR!S33</f>
        <v>0</v>
      </c>
      <c r="DV40" s="92">
        <f>[20]COR!T33</f>
        <v>0</v>
      </c>
      <c r="DW40" s="92">
        <f>[20]COR!U33</f>
        <v>0</v>
      </c>
      <c r="DX40" s="92">
        <f>[20]COR!V33</f>
        <v>0</v>
      </c>
      <c r="DY40" s="93">
        <f>IFERROR(SUM($DS40:$DX40)/SUM('Gross Plant'!$BK40:$BP40),0)*'Gross Plant'!BQ40*Reserve!$DY$1</f>
        <v>0</v>
      </c>
      <c r="DZ40" s="93">
        <f>IFERROR(SUM($DS40:$DX40)/SUM('Gross Plant'!$BK40:$BP40),0)*'Gross Plant'!BR40*Reserve!$DY$1</f>
        <v>0</v>
      </c>
      <c r="EA40" s="93">
        <f>IFERROR(SUM($DS40:$DX40)/SUM('Gross Plant'!$BK40:$BP40),0)*'Gross Plant'!BS40*Reserve!$DY$1</f>
        <v>0</v>
      </c>
      <c r="EB40" s="93">
        <f>IFERROR(SUM($DS40:$DX40)/SUM('Gross Plant'!$BK40:$BP40),0)*'Gross Plant'!BT40*Reserve!$DY$1</f>
        <v>0</v>
      </c>
      <c r="EC40" s="93">
        <f>IFERROR(SUM($DS40:$DX40)/SUM('Gross Plant'!$BK40:$BP40),0)*'Gross Plant'!BU40*Reserve!$DY$1</f>
        <v>0</v>
      </c>
      <c r="ED40" s="93">
        <f>IFERROR(SUM($DS40:$DX40)/SUM('Gross Plant'!$BK40:$BP40),0)*'Gross Plant'!BV40*Reserve!$DY$1</f>
        <v>0</v>
      </c>
      <c r="EE40" s="93">
        <f>IFERROR(SUM($DS40:$DX40)/SUM('Gross Plant'!$BK40:$BP40),0)*'Gross Plant'!BW40*Reserve!$DY$1</f>
        <v>0</v>
      </c>
      <c r="EF40" s="93">
        <f>IFERROR(SUM($DS40:$DX40)/SUM('Gross Plant'!$BK40:$BP40),0)*'Gross Plant'!BX40*Reserve!$DY$1</f>
        <v>0</v>
      </c>
      <c r="EG40" s="93">
        <f>IFERROR(SUM($DS40:$DX40)/SUM('Gross Plant'!$BK40:$BP40),0)*'Gross Plant'!BY40*Reserve!$DY$1</f>
        <v>0</v>
      </c>
      <c r="EH40" s="93">
        <f>IFERROR(SUM($DS40:$DX40)/SUM('Gross Plant'!$BK40:$BP40),0)*'Gross Plant'!BZ40*Reserve!$DY$1</f>
        <v>0</v>
      </c>
      <c r="EI40" s="93">
        <f>IFERROR(SUM($DS40:$DX40)/SUM('Gross Plant'!$BK40:$BP40),0)*'Gross Plant'!CA40*Reserve!$DY$1</f>
        <v>0</v>
      </c>
      <c r="EJ40" s="93">
        <f>IFERROR(SUM($DS40:$DX40)/SUM('Gross Plant'!$BK40:$BP40),0)*'Gross Plant'!CB40*Reserve!$DY$1</f>
        <v>0</v>
      </c>
      <c r="EK40" s="93">
        <f>IFERROR(SUM($DS40:$DX40)/SUM('Gross Plant'!$BK40:$BP40),0)*'Gross Plant'!CC40*Reserve!$DY$1</f>
        <v>0</v>
      </c>
      <c r="EL40" s="93">
        <f>IFERROR(SUM($DS40:$DX40)/SUM('Gross Plant'!$BK40:$BP40),0)*'Gross Plant'!CD40*Reserve!$DY$1</f>
        <v>0</v>
      </c>
      <c r="EM40" s="93">
        <f>IFERROR(SUM($DS40:$DX40)/SUM('Gross Plant'!$BK40:$BP40),0)*'Gross Plant'!CE40*Reserve!$DY$1</f>
        <v>0</v>
      </c>
      <c r="EN40" s="93">
        <f>IFERROR(SUM($DS40:$DX40)/SUM('Gross Plant'!$BK40:$BP40),0)*'Gross Plant'!CF40*Reserve!$DY$1</f>
        <v>0</v>
      </c>
      <c r="EO40" s="93">
        <f>IFERROR(SUM($DS40:$DX40)/SUM('Gross Plant'!$BK40:$BP40),0)*'Gross Plant'!CG40*Reserve!$DY$1</f>
        <v>0</v>
      </c>
      <c r="EP40" s="93">
        <f>IFERROR(SUM($DS40:$DX40)/SUM('Gross Plant'!$BK40:$BP40),0)*'Gross Plant'!CH40*Reserve!$DY$1</f>
        <v>0</v>
      </c>
      <c r="EQ40" s="93">
        <f>IFERROR(SUM($DS40:$DX40)/SUM('Gross Plant'!$BK40:$BP40),0)*'Gross Plant'!CI40*Reserve!$DY$1</f>
        <v>0</v>
      </c>
      <c r="ER40" s="93">
        <f>IFERROR(SUM($DS40:$DX40)/SUM('Gross Plant'!$BK40:$BP40),0)*'Gross Plant'!CJ40*Reserve!$DY$1</f>
        <v>0</v>
      </c>
      <c r="ES40" s="93">
        <f>IFERROR(SUM($DS40:$DX40)/SUM('Gross Plant'!$BK40:$BP40),0)*'Gross Plant'!CK40*Reserve!$DY$1</f>
        <v>0</v>
      </c>
    </row>
    <row r="41" spans="1:149">
      <c r="A41" s="170">
        <v>39928</v>
      </c>
      <c r="B41" s="171" t="s">
        <v>164</v>
      </c>
      <c r="C41" s="51">
        <f t="shared" si="36"/>
        <v>14944127.711625755</v>
      </c>
      <c r="D41" s="51">
        <f t="shared" si="37"/>
        <v>17424608.564165786</v>
      </c>
      <c r="E41" s="92">
        <f>'[20]Reserve End Balances'!P34</f>
        <v>14154369.539999999</v>
      </c>
      <c r="F41" s="51">
        <f t="shared" si="5"/>
        <v>14277393.899999999</v>
      </c>
      <c r="G41" s="51">
        <f t="shared" si="6"/>
        <v>14405483.029999999</v>
      </c>
      <c r="H41" s="51">
        <f t="shared" si="7"/>
        <v>14533716.84</v>
      </c>
      <c r="I41" s="51">
        <f t="shared" si="8"/>
        <v>14662793.119999999</v>
      </c>
      <c r="J41" s="51">
        <f t="shared" si="9"/>
        <v>14792908.569999998</v>
      </c>
      <c r="K41" s="51">
        <f t="shared" si="10"/>
        <v>14923028.839999998</v>
      </c>
      <c r="L41" s="51">
        <f t="shared" si="11"/>
        <v>15061063.677633382</v>
      </c>
      <c r="M41" s="51">
        <f t="shared" si="12"/>
        <v>15201775.678250497</v>
      </c>
      <c r="N41" s="51">
        <f t="shared" si="13"/>
        <v>15344920.540387956</v>
      </c>
      <c r="O41" s="51">
        <f t="shared" si="14"/>
        <v>15490340.239129264</v>
      </c>
      <c r="P41" s="51">
        <f t="shared" si="15"/>
        <v>15637978.732513657</v>
      </c>
      <c r="Q41" s="51">
        <f t="shared" si="16"/>
        <v>15787887.543220043</v>
      </c>
      <c r="R41" s="51">
        <f t="shared" si="17"/>
        <v>15942735.339742828</v>
      </c>
      <c r="S41" s="51">
        <f t="shared" si="18"/>
        <v>16098359.426332768</v>
      </c>
      <c r="T41" s="51">
        <f t="shared" si="19"/>
        <v>16260381.042559307</v>
      </c>
      <c r="U41" s="51">
        <f t="shared" si="20"/>
        <v>16448087.182098215</v>
      </c>
      <c r="V41" s="51">
        <f t="shared" si="21"/>
        <v>16635830.98360011</v>
      </c>
      <c r="W41" s="51">
        <f t="shared" si="22"/>
        <v>16823585.195839286</v>
      </c>
      <c r="X41" s="51">
        <f t="shared" si="23"/>
        <v>17014356.474969525</v>
      </c>
      <c r="Y41" s="51">
        <f t="shared" si="24"/>
        <v>17208227.84313767</v>
      </c>
      <c r="Z41" s="51">
        <f t="shared" si="25"/>
        <v>17404916.405244254</v>
      </c>
      <c r="AA41" s="51">
        <f t="shared" si="26"/>
        <v>17604239.17231388</v>
      </c>
      <c r="AB41" s="51">
        <f t="shared" si="27"/>
        <v>17806131.249131251</v>
      </c>
      <c r="AC41" s="51">
        <f t="shared" si="28"/>
        <v>18010652.297694184</v>
      </c>
      <c r="AD41" s="51">
        <f t="shared" si="29"/>
        <v>18220892.570630398</v>
      </c>
      <c r="AE41" s="51">
        <f t="shared" si="30"/>
        <v>18432031.768414319</v>
      </c>
      <c r="AF41" s="51">
        <f t="shared" si="31"/>
        <v>18650579.148522828</v>
      </c>
      <c r="AG41" s="110">
        <f t="shared" si="38"/>
        <v>17424609</v>
      </c>
      <c r="AH41" s="145" t="b">
        <f t="shared" si="34"/>
        <v>1</v>
      </c>
      <c r="AI41" s="109" t="str">
        <f>[23]SSU!E41</f>
        <v>39928</v>
      </c>
      <c r="AJ41" s="109">
        <f>[23]SSU!F41</f>
        <v>6.5199999999999994E-2</v>
      </c>
      <c r="AK41" s="109">
        <f>[23]SSU!G41</f>
        <v>7.5499999999999998E-2</v>
      </c>
      <c r="AL41" s="92">
        <f>'[20]Depreciation Provision'!Q34</f>
        <v>123024.36</v>
      </c>
      <c r="AM41" s="92">
        <f>'[20]Depreciation Provision'!R34</f>
        <v>128089.13</v>
      </c>
      <c r="AN41" s="92">
        <f>'[20]Depreciation Provision'!S34</f>
        <v>128233.81</v>
      </c>
      <c r="AO41" s="92">
        <f>'[20]Depreciation Provision'!T34</f>
        <v>129076.28</v>
      </c>
      <c r="AP41" s="92">
        <f>'[20]Depreciation Provision'!U34</f>
        <v>130115.45000000001</v>
      </c>
      <c r="AQ41" s="92">
        <f>'[20]Depreciation Provision'!V34</f>
        <v>130120.27</v>
      </c>
      <c r="AR41" s="93">
        <f>IF('Net Plant'!I41&gt;0,'Gross Plant'!L41*$AJ41/12,0)</f>
        <v>138034.8376333846</v>
      </c>
      <c r="AS41" s="93">
        <f>IF('Net Plant'!J41&gt;0,'Gross Plant'!M41*$AJ41/12,0)</f>
        <v>140712.0006171148</v>
      </c>
      <c r="AT41" s="93">
        <f>IF('Net Plant'!K41&gt;0,'Gross Plant'!N41*$AJ41/12,0)</f>
        <v>143144.86213745878</v>
      </c>
      <c r="AU41" s="93">
        <f>IF('Net Plant'!L41&gt;0,'Gross Plant'!O41*$AJ41/12,0)</f>
        <v>145419.69874130725</v>
      </c>
      <c r="AV41" s="93">
        <f>IF('Net Plant'!M41&gt;0,'Gross Plant'!P41*$AJ41/12,0)</f>
        <v>147638.49338439247</v>
      </c>
      <c r="AW41" s="93">
        <f>IF('Net Plant'!N41&gt;0,'Gross Plant'!Q41*$AJ41/12,0)</f>
        <v>149908.81070638669</v>
      </c>
      <c r="AX41" s="93">
        <f>IF('Net Plant'!O41&gt;0,'Gross Plant'!R41*$AJ41/12,0)</f>
        <v>154847.79652278411</v>
      </c>
      <c r="AY41" s="93">
        <f>IF('Net Plant'!P41&gt;0,'Gross Plant'!S41*$AJ41/12,0)</f>
        <v>155624.08658994079</v>
      </c>
      <c r="AZ41" s="93">
        <f>IF('Net Plant'!Q41&gt;0,'Gross Plant'!T41*$AJ41/12,0)</f>
        <v>162021.61622653948</v>
      </c>
      <c r="BA41" s="93">
        <f>IF('Net Plant'!R41&gt;0,'Gross Plant'!U41*$AK41/12,0)</f>
        <v>187706.13953890768</v>
      </c>
      <c r="BB41" s="93">
        <f>IF('Net Plant'!S41&gt;0,'Gross Plant'!V41*$AK41/12,0)</f>
        <v>187743.80150189469</v>
      </c>
      <c r="BC41" s="93">
        <f>IF('Net Plant'!T41&gt;0,'Gross Plant'!W41*$AK41/12,0)</f>
        <v>187754.21223917484</v>
      </c>
      <c r="BD41" s="93">
        <f>IF('Net Plant'!U41&gt;0,'Gross Plant'!X41*$AK41/12,0)</f>
        <v>190771.27913023878</v>
      </c>
      <c r="BE41" s="93">
        <f>IF('Net Plant'!V41&gt;0,'Gross Plant'!Y41*$AK41/12,0)</f>
        <v>193871.36816814719</v>
      </c>
      <c r="BF41" s="93">
        <f>IF('Net Plant'!W41&gt;0,'Gross Plant'!Z41*$AK41/12,0)</f>
        <v>196688.56210658234</v>
      </c>
      <c r="BG41" s="93">
        <f>IF('Net Plant'!X41&gt;0,'Gross Plant'!AA41*$AK41/12,0)</f>
        <v>199322.76706962776</v>
      </c>
      <c r="BH41" s="93">
        <f>IF('Net Plant'!Y41&gt;0,'Gross Plant'!AB41*$AK41/12,0)</f>
        <v>201892.07681737214</v>
      </c>
      <c r="BI41" s="93">
        <f>IF('Net Plant'!Z41&gt;0,'Gross Plant'!AC41*$AK41/12,0)</f>
        <v>204521.04856293291</v>
      </c>
      <c r="BJ41" s="93">
        <f>IF('Net Plant'!AA41&gt;0,'Gross Plant'!AD41*$AK41/12,0)</f>
        <v>210240.27293621519</v>
      </c>
      <c r="BK41" s="93">
        <f>IF('Net Plant'!AB41&gt;0,'Gross Plant'!AE41*$AK41/12,0)</f>
        <v>211139.19778391966</v>
      </c>
      <c r="BL41" s="93">
        <f>IF('Net Plant'!AC41&gt;0,'Gross Plant'!AF41*$AK41/12,0)</f>
        <v>218547.38010850863</v>
      </c>
      <c r="BM41" s="110">
        <f t="shared" si="39"/>
        <v>2390198.1059635221</v>
      </c>
      <c r="BN41" s="41"/>
      <c r="BO41" s="92">
        <f>'[20]Reserve Retirements'!Q34</f>
        <v>0</v>
      </c>
      <c r="BP41" s="92">
        <f>'[20]Reserve Retirements'!R34</f>
        <v>0</v>
      </c>
      <c r="BQ41" s="92">
        <f>'[20]Reserve Retirements'!S34</f>
        <v>0</v>
      </c>
      <c r="BR41" s="92">
        <f>'[20]Reserve Retirements'!T34</f>
        <v>0</v>
      </c>
      <c r="BS41" s="92">
        <f>'[20]Reserve Retirements'!U34</f>
        <v>0</v>
      </c>
      <c r="BT41" s="92">
        <f>'[20]Reserve Retirements'!V34</f>
        <v>0</v>
      </c>
      <c r="BU41" s="93">
        <f>'Gross Plant'!BQ41</f>
        <v>0</v>
      </c>
      <c r="BV41" s="93">
        <f>'Gross Plant'!BR41</f>
        <v>0</v>
      </c>
      <c r="BW41" s="93">
        <f>'Gross Plant'!BS41</f>
        <v>0</v>
      </c>
      <c r="BX41" s="93">
        <f>'Gross Plant'!BT41</f>
        <v>0</v>
      </c>
      <c r="BY41" s="93">
        <f>'Gross Plant'!BU41</f>
        <v>0</v>
      </c>
      <c r="BZ41" s="93">
        <f>'Gross Plant'!BV41</f>
        <v>0</v>
      </c>
      <c r="CA41" s="93">
        <f>'Gross Plant'!BW41</f>
        <v>0</v>
      </c>
      <c r="CB41" s="93">
        <f>'Gross Plant'!BX41</f>
        <v>0</v>
      </c>
      <c r="CC41" s="93">
        <f>'Gross Plant'!BY41</f>
        <v>0</v>
      </c>
      <c r="CD41" s="93">
        <f>'Gross Plant'!BZ41</f>
        <v>0</v>
      </c>
      <c r="CE41" s="93">
        <f>'Gross Plant'!CA41</f>
        <v>0</v>
      </c>
      <c r="CF41" s="93">
        <f>'Gross Plant'!CB41</f>
        <v>0</v>
      </c>
      <c r="CG41" s="93">
        <f>'Gross Plant'!CC41</f>
        <v>0</v>
      </c>
      <c r="CH41" s="93">
        <f>'Gross Plant'!CD41</f>
        <v>0</v>
      </c>
      <c r="CI41" s="93">
        <f>'Gross Plant'!CE41</f>
        <v>0</v>
      </c>
      <c r="CJ41" s="93">
        <f>'Gross Plant'!CF41</f>
        <v>0</v>
      </c>
      <c r="CK41" s="93">
        <f>'Gross Plant'!CG41</f>
        <v>0</v>
      </c>
      <c r="CL41" s="93">
        <f>'Gross Plant'!CH41</f>
        <v>0</v>
      </c>
      <c r="CM41" s="93">
        <f>'Gross Plant'!CI41</f>
        <v>0</v>
      </c>
      <c r="CN41" s="93">
        <f>'Gross Plant'!CJ41</f>
        <v>0</v>
      </c>
      <c r="CO41" s="93">
        <f>'Gross Plant'!CK41</f>
        <v>0</v>
      </c>
      <c r="CP41" s="41"/>
      <c r="CQ41" s="92">
        <f>'[20]Reserve Transfers'!Q34</f>
        <v>0</v>
      </c>
      <c r="CR41" s="92">
        <f>'[20]Reserve Transfers'!R34</f>
        <v>0</v>
      </c>
      <c r="CS41" s="92">
        <f>'[20]Reserve Transfers'!S34</f>
        <v>0</v>
      </c>
      <c r="CT41" s="92">
        <f>'[20]Reserve Transfers'!T34</f>
        <v>0</v>
      </c>
      <c r="CU41" s="92">
        <f>'[20]Reserve Transfers'!U34</f>
        <v>0</v>
      </c>
      <c r="CV41" s="92">
        <f>'[20]Reserve Transfers'!V34</f>
        <v>0</v>
      </c>
      <c r="CW41" s="17">
        <v>0</v>
      </c>
      <c r="CX41" s="17">
        <v>0</v>
      </c>
      <c r="CY41" s="17">
        <v>0</v>
      </c>
      <c r="CZ41" s="17">
        <v>0</v>
      </c>
      <c r="DA41" s="17">
        <v>0</v>
      </c>
      <c r="DB41" s="17">
        <v>0</v>
      </c>
      <c r="DC41" s="17">
        <v>0</v>
      </c>
      <c r="DD41" s="17">
        <v>0</v>
      </c>
      <c r="DE41" s="17">
        <v>0</v>
      </c>
      <c r="DF41" s="17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/>
      <c r="DS41" s="92">
        <f>[20]COR!Q34</f>
        <v>0</v>
      </c>
      <c r="DT41" s="92">
        <f>[20]COR!R34</f>
        <v>0</v>
      </c>
      <c r="DU41" s="92">
        <f>[20]COR!S34</f>
        <v>0</v>
      </c>
      <c r="DV41" s="92">
        <f>[20]COR!T34</f>
        <v>0</v>
      </c>
      <c r="DW41" s="92">
        <f>[20]COR!U34</f>
        <v>0</v>
      </c>
      <c r="DX41" s="92">
        <f>[20]COR!V34</f>
        <v>0</v>
      </c>
      <c r="DY41" s="93">
        <f>IFERROR(SUM($DS41:$DX41)/SUM('Gross Plant'!$BK41:$BP41),0)*'Gross Plant'!BQ41*Reserve!$DY$1</f>
        <v>0</v>
      </c>
      <c r="DZ41" s="93">
        <f>IFERROR(SUM($DS41:$DX41)/SUM('Gross Plant'!$BK41:$BP41),0)*'Gross Plant'!BR41*Reserve!$DY$1</f>
        <v>0</v>
      </c>
      <c r="EA41" s="93">
        <f>IFERROR(SUM($DS41:$DX41)/SUM('Gross Plant'!$BK41:$BP41),0)*'Gross Plant'!BS41*Reserve!$DY$1</f>
        <v>0</v>
      </c>
      <c r="EB41" s="93">
        <f>IFERROR(SUM($DS41:$DX41)/SUM('Gross Plant'!$BK41:$BP41),0)*'Gross Plant'!BT41*Reserve!$DY$1</f>
        <v>0</v>
      </c>
      <c r="EC41" s="93">
        <f>IFERROR(SUM($DS41:$DX41)/SUM('Gross Plant'!$BK41:$BP41),0)*'Gross Plant'!BU41*Reserve!$DY$1</f>
        <v>0</v>
      </c>
      <c r="ED41" s="93">
        <f>IFERROR(SUM($DS41:$DX41)/SUM('Gross Plant'!$BK41:$BP41),0)*'Gross Plant'!BV41*Reserve!$DY$1</f>
        <v>0</v>
      </c>
      <c r="EE41" s="93">
        <f>IFERROR(SUM($DS41:$DX41)/SUM('Gross Plant'!$BK41:$BP41),0)*'Gross Plant'!BW41*Reserve!$DY$1</f>
        <v>0</v>
      </c>
      <c r="EF41" s="93">
        <f>IFERROR(SUM($DS41:$DX41)/SUM('Gross Plant'!$BK41:$BP41),0)*'Gross Plant'!BX41*Reserve!$DY$1</f>
        <v>0</v>
      </c>
      <c r="EG41" s="93">
        <f>IFERROR(SUM($DS41:$DX41)/SUM('Gross Plant'!$BK41:$BP41),0)*'Gross Plant'!BY41*Reserve!$DY$1</f>
        <v>0</v>
      </c>
      <c r="EH41" s="93">
        <f>IFERROR(SUM($DS41:$DX41)/SUM('Gross Plant'!$BK41:$BP41),0)*'Gross Plant'!BZ41*Reserve!$DY$1</f>
        <v>0</v>
      </c>
      <c r="EI41" s="93">
        <f>IFERROR(SUM($DS41:$DX41)/SUM('Gross Plant'!$BK41:$BP41),0)*'Gross Plant'!CA41*Reserve!$DY$1</f>
        <v>0</v>
      </c>
      <c r="EJ41" s="93">
        <f>IFERROR(SUM($DS41:$DX41)/SUM('Gross Plant'!$BK41:$BP41),0)*'Gross Plant'!CB41*Reserve!$DY$1</f>
        <v>0</v>
      </c>
      <c r="EK41" s="93">
        <f>IFERROR(SUM($DS41:$DX41)/SUM('Gross Plant'!$BK41:$BP41),0)*'Gross Plant'!CC41*Reserve!$DY$1</f>
        <v>0</v>
      </c>
      <c r="EL41" s="93">
        <f>IFERROR(SUM($DS41:$DX41)/SUM('Gross Plant'!$BK41:$BP41),0)*'Gross Plant'!CD41*Reserve!$DY$1</f>
        <v>0</v>
      </c>
      <c r="EM41" s="93">
        <f>IFERROR(SUM($DS41:$DX41)/SUM('Gross Plant'!$BK41:$BP41),0)*'Gross Plant'!CE41*Reserve!$DY$1</f>
        <v>0</v>
      </c>
      <c r="EN41" s="93">
        <f>IFERROR(SUM($DS41:$DX41)/SUM('Gross Plant'!$BK41:$BP41),0)*'Gross Plant'!CF41*Reserve!$DY$1</f>
        <v>0</v>
      </c>
      <c r="EO41" s="93">
        <f>IFERROR(SUM($DS41:$DX41)/SUM('Gross Plant'!$BK41:$BP41),0)*'Gross Plant'!CG41*Reserve!$DY$1</f>
        <v>0</v>
      </c>
      <c r="EP41" s="93">
        <f>IFERROR(SUM($DS41:$DX41)/SUM('Gross Plant'!$BK41:$BP41),0)*'Gross Plant'!CH41*Reserve!$DY$1</f>
        <v>0</v>
      </c>
      <c r="EQ41" s="93">
        <f>IFERROR(SUM($DS41:$DX41)/SUM('Gross Plant'!$BK41:$BP41),0)*'Gross Plant'!CI41*Reserve!$DY$1</f>
        <v>0</v>
      </c>
      <c r="ER41" s="93">
        <f>IFERROR(SUM($DS41:$DX41)/SUM('Gross Plant'!$BK41:$BP41),0)*'Gross Plant'!CJ41*Reserve!$DY$1</f>
        <v>0</v>
      </c>
      <c r="ES41" s="93">
        <f>IFERROR(SUM($DS41:$DX41)/SUM('Gross Plant'!$BK41:$BP41),0)*'Gross Plant'!CK41*Reserve!$DY$1</f>
        <v>0</v>
      </c>
    </row>
    <row r="42" spans="1:149">
      <c r="A42" s="170">
        <v>39931</v>
      </c>
      <c r="B42" s="171" t="s">
        <v>165</v>
      </c>
      <c r="C42" s="51">
        <f t="shared" si="36"/>
        <v>131055.82850761538</v>
      </c>
      <c r="D42" s="51">
        <f t="shared" si="37"/>
        <v>171976.66553599987</v>
      </c>
      <c r="E42" s="92">
        <f>'[20]Reserve End Balances'!P35</f>
        <v>116919.38</v>
      </c>
      <c r="F42" s="51">
        <f t="shared" si="5"/>
        <v>119278.28</v>
      </c>
      <c r="G42" s="51">
        <f t="shared" si="6"/>
        <v>121637.18</v>
      </c>
      <c r="H42" s="51">
        <f t="shared" si="7"/>
        <v>123996.07999999999</v>
      </c>
      <c r="I42" s="51">
        <f t="shared" si="8"/>
        <v>126354.97999999998</v>
      </c>
      <c r="J42" s="51">
        <f t="shared" si="9"/>
        <v>128713.87999999998</v>
      </c>
      <c r="K42" s="51">
        <f t="shared" si="10"/>
        <v>131072.77999999997</v>
      </c>
      <c r="L42" s="51">
        <f t="shared" si="11"/>
        <v>133421.18621899997</v>
      </c>
      <c r="M42" s="51">
        <f t="shared" si="12"/>
        <v>135769.59243799996</v>
      </c>
      <c r="N42" s="51">
        <f t="shared" si="13"/>
        <v>138117.99865699996</v>
      </c>
      <c r="O42" s="51">
        <f t="shared" si="14"/>
        <v>140466.40487599996</v>
      </c>
      <c r="P42" s="51">
        <f t="shared" si="15"/>
        <v>142814.81109499995</v>
      </c>
      <c r="Q42" s="51">
        <f t="shared" si="16"/>
        <v>145163.21731399995</v>
      </c>
      <c r="R42" s="51">
        <f t="shared" si="17"/>
        <v>147511.62353299995</v>
      </c>
      <c r="S42" s="51">
        <f t="shared" si="18"/>
        <v>149860.02975199994</v>
      </c>
      <c r="T42" s="51">
        <f t="shared" si="19"/>
        <v>152208.43597099994</v>
      </c>
      <c r="U42" s="51">
        <f t="shared" si="20"/>
        <v>155503.14089849993</v>
      </c>
      <c r="V42" s="51">
        <f t="shared" si="21"/>
        <v>158797.84582599992</v>
      </c>
      <c r="W42" s="51">
        <f t="shared" si="22"/>
        <v>162092.55075349991</v>
      </c>
      <c r="X42" s="51">
        <f t="shared" si="23"/>
        <v>165387.25568099989</v>
      </c>
      <c r="Y42" s="51">
        <f t="shared" si="24"/>
        <v>168681.96060849988</v>
      </c>
      <c r="Z42" s="51">
        <f t="shared" si="25"/>
        <v>171976.66553599987</v>
      </c>
      <c r="AA42" s="51">
        <f t="shared" si="26"/>
        <v>175271.37046349986</v>
      </c>
      <c r="AB42" s="51">
        <f t="shared" si="27"/>
        <v>178566.07539099985</v>
      </c>
      <c r="AC42" s="51">
        <f t="shared" si="28"/>
        <v>181860.78031849983</v>
      </c>
      <c r="AD42" s="51">
        <f t="shared" si="29"/>
        <v>185155.48524599982</v>
      </c>
      <c r="AE42" s="51">
        <f t="shared" si="30"/>
        <v>188450.19017349981</v>
      </c>
      <c r="AF42" s="51">
        <f t="shared" si="31"/>
        <v>191744.8951009998</v>
      </c>
      <c r="AG42" s="110">
        <f t="shared" si="38"/>
        <v>171977</v>
      </c>
      <c r="AH42" s="145" t="b">
        <f t="shared" si="34"/>
        <v>1</v>
      </c>
      <c r="AI42" s="109" t="str">
        <f>[23]SSU!E44</f>
        <v>39931</v>
      </c>
      <c r="AJ42" s="109">
        <f>[23]SSU!F44</f>
        <v>9.4799999999999995E-2</v>
      </c>
      <c r="AK42" s="109">
        <f>[23]SSU!G44</f>
        <v>0.13300000000000001</v>
      </c>
      <c r="AL42" s="92">
        <f>'[20]Depreciation Provision'!Q35</f>
        <v>2358.9</v>
      </c>
      <c r="AM42" s="92">
        <f>'[20]Depreciation Provision'!R35</f>
        <v>2358.9</v>
      </c>
      <c r="AN42" s="92">
        <f>'[20]Depreciation Provision'!S35</f>
        <v>2358.9</v>
      </c>
      <c r="AO42" s="92">
        <f>'[20]Depreciation Provision'!T35</f>
        <v>2358.9</v>
      </c>
      <c r="AP42" s="92">
        <f>'[20]Depreciation Provision'!U35</f>
        <v>2358.9</v>
      </c>
      <c r="AQ42" s="92">
        <f>'[20]Depreciation Provision'!V35</f>
        <v>2358.9</v>
      </c>
      <c r="AR42" s="93">
        <f>IF('Net Plant'!I42&gt;0,'Gross Plant'!L42*$AJ42/12,0)</f>
        <v>2348.406219</v>
      </c>
      <c r="AS42" s="93">
        <f>IF('Net Plant'!J42&gt;0,'Gross Plant'!M42*$AJ42/12,0)</f>
        <v>2348.406219</v>
      </c>
      <c r="AT42" s="93">
        <f>IF('Net Plant'!K42&gt;0,'Gross Plant'!N42*$AJ42/12,0)</f>
        <v>2348.406219</v>
      </c>
      <c r="AU42" s="93">
        <f>IF('Net Plant'!L42&gt;0,'Gross Plant'!O42*$AJ42/12,0)</f>
        <v>2348.406219</v>
      </c>
      <c r="AV42" s="93">
        <f>IF('Net Plant'!M42&gt;0,'Gross Plant'!P42*$AJ42/12,0)</f>
        <v>2348.406219</v>
      </c>
      <c r="AW42" s="93">
        <f>IF('Net Plant'!N42&gt;0,'Gross Plant'!Q42*$AJ42/12,0)</f>
        <v>2348.406219</v>
      </c>
      <c r="AX42" s="93">
        <f>IF('Net Plant'!O42&gt;0,'Gross Plant'!R42*$AJ42/12,0)</f>
        <v>2348.406219</v>
      </c>
      <c r="AY42" s="93">
        <f>IF('Net Plant'!P42&gt;0,'Gross Plant'!S42*$AJ42/12,0)</f>
        <v>2348.406219</v>
      </c>
      <c r="AZ42" s="93">
        <f>IF('Net Plant'!Q42&gt;0,'Gross Plant'!T42*$AJ42/12,0)</f>
        <v>2348.406219</v>
      </c>
      <c r="BA42" s="93">
        <f>IF('Net Plant'!R42&gt;0,'Gross Plant'!U42*$AK42/12,0)</f>
        <v>3294.7049275000004</v>
      </c>
      <c r="BB42" s="93">
        <f>IF('Net Plant'!S42&gt;0,'Gross Plant'!V42*$AK42/12,0)</f>
        <v>3294.7049275000004</v>
      </c>
      <c r="BC42" s="93">
        <f>IF('Net Plant'!T42&gt;0,'Gross Plant'!W42*$AK42/12,0)</f>
        <v>3294.7049275000004</v>
      </c>
      <c r="BD42" s="93">
        <f>IF('Net Plant'!U42&gt;0,'Gross Plant'!X42*$AK42/12,0)</f>
        <v>3294.7049275000004</v>
      </c>
      <c r="BE42" s="93">
        <f>IF('Net Plant'!V42&gt;0,'Gross Plant'!Y42*$AK42/12,0)</f>
        <v>3294.7049275000004</v>
      </c>
      <c r="BF42" s="93">
        <f>IF('Net Plant'!W42&gt;0,'Gross Plant'!Z42*$AK42/12,0)</f>
        <v>3294.7049275000004</v>
      </c>
      <c r="BG42" s="93">
        <f>IF('Net Plant'!X42&gt;0,'Gross Plant'!AA42*$AK42/12,0)</f>
        <v>3294.7049275000004</v>
      </c>
      <c r="BH42" s="93">
        <f>IF('Net Plant'!Y42&gt;0,'Gross Plant'!AB42*$AK42/12,0)</f>
        <v>3294.7049275000004</v>
      </c>
      <c r="BI42" s="93">
        <f>IF('Net Plant'!Z42&gt;0,'Gross Plant'!AC42*$AK42/12,0)</f>
        <v>3294.7049275000004</v>
      </c>
      <c r="BJ42" s="93">
        <f>IF('Net Plant'!AA42&gt;0,'Gross Plant'!AD42*$AK42/12,0)</f>
        <v>3294.7049275000004</v>
      </c>
      <c r="BK42" s="93">
        <f>IF('Net Plant'!AB42&gt;0,'Gross Plant'!AE42*$AK42/12,0)</f>
        <v>3294.7049275000004</v>
      </c>
      <c r="BL42" s="93">
        <f>IF('Net Plant'!AC42&gt;0,'Gross Plant'!AF42*$AK42/12,0)</f>
        <v>3294.7049275000004</v>
      </c>
      <c r="BM42" s="110">
        <f t="shared" si="39"/>
        <v>39536.459130000003</v>
      </c>
      <c r="BN42" s="41"/>
      <c r="BO42" s="92">
        <f>'[20]Reserve Retirements'!Q35</f>
        <v>0</v>
      </c>
      <c r="BP42" s="92">
        <f>'[20]Reserve Retirements'!R35</f>
        <v>0</v>
      </c>
      <c r="BQ42" s="92">
        <f>'[20]Reserve Retirements'!S35</f>
        <v>0</v>
      </c>
      <c r="BR42" s="92">
        <f>'[20]Reserve Retirements'!T35</f>
        <v>0</v>
      </c>
      <c r="BS42" s="92">
        <f>'[20]Reserve Retirements'!U35</f>
        <v>0</v>
      </c>
      <c r="BT42" s="92">
        <f>'[20]Reserve Retirements'!V35</f>
        <v>0</v>
      </c>
      <c r="BU42" s="93">
        <f>'Gross Plant'!BQ42</f>
        <v>0</v>
      </c>
      <c r="BV42" s="93">
        <f>'Gross Plant'!BR42</f>
        <v>0</v>
      </c>
      <c r="BW42" s="93">
        <f>'Gross Plant'!BS42</f>
        <v>0</v>
      </c>
      <c r="BX42" s="93">
        <f>'Gross Plant'!BT42</f>
        <v>0</v>
      </c>
      <c r="BY42" s="93">
        <f>'Gross Plant'!BU42</f>
        <v>0</v>
      </c>
      <c r="BZ42" s="93">
        <f>'Gross Plant'!BV42</f>
        <v>0</v>
      </c>
      <c r="CA42" s="93">
        <f>'Gross Plant'!BW42</f>
        <v>0</v>
      </c>
      <c r="CB42" s="93">
        <f>'Gross Plant'!BX42</f>
        <v>0</v>
      </c>
      <c r="CC42" s="93">
        <f>'Gross Plant'!BY42</f>
        <v>0</v>
      </c>
      <c r="CD42" s="93">
        <f>'Gross Plant'!BZ42</f>
        <v>0</v>
      </c>
      <c r="CE42" s="93">
        <f>'Gross Plant'!CA42</f>
        <v>0</v>
      </c>
      <c r="CF42" s="93">
        <f>'Gross Plant'!CB42</f>
        <v>0</v>
      </c>
      <c r="CG42" s="93">
        <f>'Gross Plant'!CC42</f>
        <v>0</v>
      </c>
      <c r="CH42" s="93">
        <f>'Gross Plant'!CD42</f>
        <v>0</v>
      </c>
      <c r="CI42" s="93">
        <f>'Gross Plant'!CE42</f>
        <v>0</v>
      </c>
      <c r="CJ42" s="93">
        <f>'Gross Plant'!CF42</f>
        <v>0</v>
      </c>
      <c r="CK42" s="93">
        <f>'Gross Plant'!CG42</f>
        <v>0</v>
      </c>
      <c r="CL42" s="93">
        <f>'Gross Plant'!CH42</f>
        <v>0</v>
      </c>
      <c r="CM42" s="93">
        <f>'Gross Plant'!CI42</f>
        <v>0</v>
      </c>
      <c r="CN42" s="93">
        <f>'Gross Plant'!CJ42</f>
        <v>0</v>
      </c>
      <c r="CO42" s="93">
        <f>'Gross Plant'!CK42</f>
        <v>0</v>
      </c>
      <c r="CP42" s="41"/>
      <c r="CQ42" s="92">
        <f>'[20]Reserve Transfers'!Q35</f>
        <v>0</v>
      </c>
      <c r="CR42" s="92">
        <f>'[20]Reserve Transfers'!R35</f>
        <v>0</v>
      </c>
      <c r="CS42" s="92">
        <f>'[20]Reserve Transfers'!S35</f>
        <v>0</v>
      </c>
      <c r="CT42" s="92">
        <f>'[20]Reserve Transfers'!T35</f>
        <v>0</v>
      </c>
      <c r="CU42" s="92">
        <f>'[20]Reserve Transfers'!U35</f>
        <v>0</v>
      </c>
      <c r="CV42" s="92">
        <f>'[20]Reserve Transfers'!V35</f>
        <v>0</v>
      </c>
      <c r="CW42" s="17">
        <v>0</v>
      </c>
      <c r="CX42" s="17">
        <v>0</v>
      </c>
      <c r="CY42" s="17">
        <v>0</v>
      </c>
      <c r="CZ42" s="17">
        <v>0</v>
      </c>
      <c r="DA42" s="17">
        <v>0</v>
      </c>
      <c r="DB42" s="17">
        <v>0</v>
      </c>
      <c r="DC42" s="17">
        <v>0</v>
      </c>
      <c r="DD42" s="17">
        <v>0</v>
      </c>
      <c r="DE42" s="17">
        <v>0</v>
      </c>
      <c r="DF42" s="17">
        <v>0</v>
      </c>
      <c r="DG42" s="41">
        <v>0</v>
      </c>
      <c r="DH42" s="41">
        <v>0</v>
      </c>
      <c r="DI42" s="41">
        <v>0</v>
      </c>
      <c r="DJ42" s="41">
        <v>0</v>
      </c>
      <c r="DK42" s="41">
        <v>0</v>
      </c>
      <c r="DL42" s="41">
        <v>0</v>
      </c>
      <c r="DM42" s="41">
        <v>0</v>
      </c>
      <c r="DN42" s="41">
        <v>0</v>
      </c>
      <c r="DO42" s="41">
        <v>0</v>
      </c>
      <c r="DP42" s="41">
        <v>0</v>
      </c>
      <c r="DQ42" s="41">
        <v>0</v>
      </c>
      <c r="DR42" s="41"/>
      <c r="DS42" s="92">
        <f>[20]COR!Q35</f>
        <v>0</v>
      </c>
      <c r="DT42" s="92">
        <f>[20]COR!R35</f>
        <v>0</v>
      </c>
      <c r="DU42" s="92">
        <f>[20]COR!S35</f>
        <v>0</v>
      </c>
      <c r="DV42" s="92">
        <f>[20]COR!T35</f>
        <v>0</v>
      </c>
      <c r="DW42" s="92">
        <f>[20]COR!U35</f>
        <v>0</v>
      </c>
      <c r="DX42" s="92">
        <f>[20]COR!V35</f>
        <v>0</v>
      </c>
      <c r="DY42" s="93">
        <f>IFERROR(SUM($DS42:$DX42)/SUM('Gross Plant'!$BK42:$BP42),0)*'Gross Plant'!BQ42*Reserve!$DY$1</f>
        <v>0</v>
      </c>
      <c r="DZ42" s="93">
        <f>IFERROR(SUM($DS42:$DX42)/SUM('Gross Plant'!$BK42:$BP42),0)*'Gross Plant'!BR42*Reserve!$DY$1</f>
        <v>0</v>
      </c>
      <c r="EA42" s="93">
        <f>IFERROR(SUM($DS42:$DX42)/SUM('Gross Plant'!$BK42:$BP42),0)*'Gross Plant'!BS42*Reserve!$DY$1</f>
        <v>0</v>
      </c>
      <c r="EB42" s="93">
        <f>IFERROR(SUM($DS42:$DX42)/SUM('Gross Plant'!$BK42:$BP42),0)*'Gross Plant'!BT42*Reserve!$DY$1</f>
        <v>0</v>
      </c>
      <c r="EC42" s="93">
        <f>IFERROR(SUM($DS42:$DX42)/SUM('Gross Plant'!$BK42:$BP42),0)*'Gross Plant'!BU42*Reserve!$DY$1</f>
        <v>0</v>
      </c>
      <c r="ED42" s="93">
        <f>IFERROR(SUM($DS42:$DX42)/SUM('Gross Plant'!$BK42:$BP42),0)*'Gross Plant'!BV42*Reserve!$DY$1</f>
        <v>0</v>
      </c>
      <c r="EE42" s="93">
        <f>IFERROR(SUM($DS42:$DX42)/SUM('Gross Plant'!$BK42:$BP42),0)*'Gross Plant'!BW42*Reserve!$DY$1</f>
        <v>0</v>
      </c>
      <c r="EF42" s="93">
        <f>IFERROR(SUM($DS42:$DX42)/SUM('Gross Plant'!$BK42:$BP42),0)*'Gross Plant'!BX42*Reserve!$DY$1</f>
        <v>0</v>
      </c>
      <c r="EG42" s="93">
        <f>IFERROR(SUM($DS42:$DX42)/SUM('Gross Plant'!$BK42:$BP42),0)*'Gross Plant'!BY42*Reserve!$DY$1</f>
        <v>0</v>
      </c>
      <c r="EH42" s="93">
        <f>IFERROR(SUM($DS42:$DX42)/SUM('Gross Plant'!$BK42:$BP42),0)*'Gross Plant'!BZ42*Reserve!$DY$1</f>
        <v>0</v>
      </c>
      <c r="EI42" s="93">
        <f>IFERROR(SUM($DS42:$DX42)/SUM('Gross Plant'!$BK42:$BP42),0)*'Gross Plant'!CA42*Reserve!$DY$1</f>
        <v>0</v>
      </c>
      <c r="EJ42" s="93">
        <f>IFERROR(SUM($DS42:$DX42)/SUM('Gross Plant'!$BK42:$BP42),0)*'Gross Plant'!CB42*Reserve!$DY$1</f>
        <v>0</v>
      </c>
      <c r="EK42" s="93">
        <f>IFERROR(SUM($DS42:$DX42)/SUM('Gross Plant'!$BK42:$BP42),0)*'Gross Plant'!CC42*Reserve!$DY$1</f>
        <v>0</v>
      </c>
      <c r="EL42" s="93">
        <f>IFERROR(SUM($DS42:$DX42)/SUM('Gross Plant'!$BK42:$BP42),0)*'Gross Plant'!CD42*Reserve!$DY$1</f>
        <v>0</v>
      </c>
      <c r="EM42" s="93">
        <f>IFERROR(SUM($DS42:$DX42)/SUM('Gross Plant'!$BK42:$BP42),0)*'Gross Plant'!CE42*Reserve!$DY$1</f>
        <v>0</v>
      </c>
      <c r="EN42" s="93">
        <f>IFERROR(SUM($DS42:$DX42)/SUM('Gross Plant'!$BK42:$BP42),0)*'Gross Plant'!CF42*Reserve!$DY$1</f>
        <v>0</v>
      </c>
      <c r="EO42" s="93">
        <f>IFERROR(SUM($DS42:$DX42)/SUM('Gross Plant'!$BK42:$BP42),0)*'Gross Plant'!CG42*Reserve!$DY$1</f>
        <v>0</v>
      </c>
      <c r="EP42" s="93">
        <f>IFERROR(SUM($DS42:$DX42)/SUM('Gross Plant'!$BK42:$BP42),0)*'Gross Plant'!CH42*Reserve!$DY$1</f>
        <v>0</v>
      </c>
      <c r="EQ42" s="93">
        <f>IFERROR(SUM($DS42:$DX42)/SUM('Gross Plant'!$BK42:$BP42),0)*'Gross Plant'!CI42*Reserve!$DY$1</f>
        <v>0</v>
      </c>
      <c r="ER42" s="93">
        <f>IFERROR(SUM($DS42:$DX42)/SUM('Gross Plant'!$BK42:$BP42),0)*'Gross Plant'!CJ42*Reserve!$DY$1</f>
        <v>0</v>
      </c>
      <c r="ES42" s="93">
        <f>IFERROR(SUM($DS42:$DX42)/SUM('Gross Plant'!$BK42:$BP42),0)*'Gross Plant'!CK42*Reserve!$DY$1</f>
        <v>0</v>
      </c>
    </row>
    <row r="43" spans="1:149">
      <c r="A43" s="170">
        <v>39932</v>
      </c>
      <c r="B43" s="171" t="s">
        <v>166</v>
      </c>
      <c r="C43" s="51">
        <f t="shared" si="36"/>
        <v>172781.80986367309</v>
      </c>
      <c r="D43" s="51">
        <f t="shared" si="37"/>
        <v>267058.14277624985</v>
      </c>
      <c r="E43" s="92">
        <f>'[20]Reserve End Balances'!P36</f>
        <v>137485.84</v>
      </c>
      <c r="F43" s="51">
        <f t="shared" si="5"/>
        <v>143386.56</v>
      </c>
      <c r="G43" s="51">
        <f t="shared" si="6"/>
        <v>149287.28</v>
      </c>
      <c r="H43" s="51">
        <f t="shared" si="7"/>
        <v>155188</v>
      </c>
      <c r="I43" s="51">
        <f t="shared" si="8"/>
        <v>161088.72</v>
      </c>
      <c r="J43" s="51">
        <f t="shared" si="9"/>
        <v>166989.44</v>
      </c>
      <c r="K43" s="51">
        <f t="shared" si="10"/>
        <v>172890.16</v>
      </c>
      <c r="L43" s="51">
        <f t="shared" si="11"/>
        <v>178723.80610608333</v>
      </c>
      <c r="M43" s="51">
        <f t="shared" si="12"/>
        <v>184557.45221216665</v>
      </c>
      <c r="N43" s="51">
        <f t="shared" si="13"/>
        <v>190391.09831824998</v>
      </c>
      <c r="O43" s="51">
        <f t="shared" si="14"/>
        <v>196224.7444243333</v>
      </c>
      <c r="P43" s="51">
        <f t="shared" si="15"/>
        <v>202058.39053041663</v>
      </c>
      <c r="Q43" s="51">
        <f t="shared" si="16"/>
        <v>207892.03663649995</v>
      </c>
      <c r="R43" s="51">
        <f t="shared" si="17"/>
        <v>213725.68274258327</v>
      </c>
      <c r="S43" s="51">
        <f t="shared" si="18"/>
        <v>219559.3288486666</v>
      </c>
      <c r="T43" s="51">
        <f t="shared" si="19"/>
        <v>225392.97495474992</v>
      </c>
      <c r="U43" s="51">
        <f t="shared" si="20"/>
        <v>232337.16959166658</v>
      </c>
      <c r="V43" s="51">
        <f t="shared" si="21"/>
        <v>239281.36422858323</v>
      </c>
      <c r="W43" s="51">
        <f t="shared" si="22"/>
        <v>246225.55886549989</v>
      </c>
      <c r="X43" s="51">
        <f t="shared" si="23"/>
        <v>253169.75350241654</v>
      </c>
      <c r="Y43" s="51">
        <f t="shared" si="24"/>
        <v>260113.9481393332</v>
      </c>
      <c r="Z43" s="51">
        <f t="shared" si="25"/>
        <v>267058.14277624985</v>
      </c>
      <c r="AA43" s="51">
        <f t="shared" si="26"/>
        <v>274002.33741316653</v>
      </c>
      <c r="AB43" s="51">
        <f t="shared" si="27"/>
        <v>280946.53205008322</v>
      </c>
      <c r="AC43" s="51">
        <f t="shared" si="28"/>
        <v>287890.7266869999</v>
      </c>
      <c r="AD43" s="51">
        <f t="shared" si="29"/>
        <v>294834.92132391658</v>
      </c>
      <c r="AE43" s="51">
        <f t="shared" si="30"/>
        <v>301779.11596083327</v>
      </c>
      <c r="AF43" s="51">
        <f t="shared" si="31"/>
        <v>308723.31059774995</v>
      </c>
      <c r="AG43" s="110">
        <f t="shared" si="38"/>
        <v>267058</v>
      </c>
      <c r="AH43" s="145" t="b">
        <f t="shared" si="34"/>
        <v>1</v>
      </c>
      <c r="AI43" s="109" t="str">
        <f>[23]SSU!E45</f>
        <v>39932</v>
      </c>
      <c r="AJ43" s="109">
        <f>[23]SSU!F45</f>
        <v>8.9300000000000004E-2</v>
      </c>
      <c r="AK43" s="109">
        <f>[23]SSU!G45</f>
        <v>0.10630000000000001</v>
      </c>
      <c r="AL43" s="92">
        <f>'[20]Depreciation Provision'!Q36</f>
        <v>5900.72</v>
      </c>
      <c r="AM43" s="92">
        <f>'[20]Depreciation Provision'!R36</f>
        <v>5900.72</v>
      </c>
      <c r="AN43" s="92">
        <f>'[20]Depreciation Provision'!S36</f>
        <v>5900.72</v>
      </c>
      <c r="AO43" s="92">
        <f>'[20]Depreciation Provision'!T36</f>
        <v>5900.72</v>
      </c>
      <c r="AP43" s="92">
        <f>'[20]Depreciation Provision'!U36</f>
        <v>5900.72</v>
      </c>
      <c r="AQ43" s="92">
        <f>'[20]Depreciation Provision'!V36</f>
        <v>5900.72</v>
      </c>
      <c r="AR43" s="93">
        <f>IF('Net Plant'!I43&gt;0,'Gross Plant'!L43*$AJ43/12,0)</f>
        <v>5833.6461060833344</v>
      </c>
      <c r="AS43" s="93">
        <f>IF('Net Plant'!J43&gt;0,'Gross Plant'!M43*$AJ43/12,0)</f>
        <v>5833.6461060833344</v>
      </c>
      <c r="AT43" s="93">
        <f>IF('Net Plant'!K43&gt;0,'Gross Plant'!N43*$AJ43/12,0)</f>
        <v>5833.6461060833344</v>
      </c>
      <c r="AU43" s="93">
        <f>IF('Net Plant'!L43&gt;0,'Gross Plant'!O43*$AJ43/12,0)</f>
        <v>5833.6461060833344</v>
      </c>
      <c r="AV43" s="93">
        <f>IF('Net Plant'!M43&gt;0,'Gross Plant'!P43*$AJ43/12,0)</f>
        <v>5833.6461060833344</v>
      </c>
      <c r="AW43" s="93">
        <f>IF('Net Plant'!N43&gt;0,'Gross Plant'!Q43*$AJ43/12,0)</f>
        <v>5833.6461060833344</v>
      </c>
      <c r="AX43" s="93">
        <f>IF('Net Plant'!O43&gt;0,'Gross Plant'!R43*$AJ43/12,0)</f>
        <v>5833.6461060833344</v>
      </c>
      <c r="AY43" s="93">
        <f>IF('Net Plant'!P43&gt;0,'Gross Plant'!S43*$AJ43/12,0)</f>
        <v>5833.6461060833344</v>
      </c>
      <c r="AZ43" s="93">
        <f>IF('Net Plant'!Q43&gt;0,'Gross Plant'!T43*$AJ43/12,0)</f>
        <v>5833.6461060833344</v>
      </c>
      <c r="BA43" s="93">
        <f>IF('Net Plant'!R43&gt;0,'Gross Plant'!U43*$AK43/12,0)</f>
        <v>6944.1946369166662</v>
      </c>
      <c r="BB43" s="93">
        <f>IF('Net Plant'!S43&gt;0,'Gross Plant'!V43*$AK43/12,0)</f>
        <v>6944.1946369166662</v>
      </c>
      <c r="BC43" s="93">
        <f>IF('Net Plant'!T43&gt;0,'Gross Plant'!W43*$AK43/12,0)</f>
        <v>6944.1946369166662</v>
      </c>
      <c r="BD43" s="93">
        <f>IF('Net Plant'!U43&gt;0,'Gross Plant'!X43*$AK43/12,0)</f>
        <v>6944.1946369166662</v>
      </c>
      <c r="BE43" s="93">
        <f>IF('Net Plant'!V43&gt;0,'Gross Plant'!Y43*$AK43/12,0)</f>
        <v>6944.1946369166662</v>
      </c>
      <c r="BF43" s="93">
        <f>IF('Net Plant'!W43&gt;0,'Gross Plant'!Z43*$AK43/12,0)</f>
        <v>6944.1946369166662</v>
      </c>
      <c r="BG43" s="93">
        <f>IF('Net Plant'!X43&gt;0,'Gross Plant'!AA43*$AK43/12,0)</f>
        <v>6944.1946369166662</v>
      </c>
      <c r="BH43" s="93">
        <f>IF('Net Plant'!Y43&gt;0,'Gross Plant'!AB43*$AK43/12,0)</f>
        <v>6944.1946369166662</v>
      </c>
      <c r="BI43" s="93">
        <f>IF('Net Plant'!Z43&gt;0,'Gross Plant'!AC43*$AK43/12,0)</f>
        <v>6944.1946369166662</v>
      </c>
      <c r="BJ43" s="93">
        <f>IF('Net Plant'!AA43&gt;0,'Gross Plant'!AD43*$AK43/12,0)</f>
        <v>6944.1946369166662</v>
      </c>
      <c r="BK43" s="93">
        <f>IF('Net Plant'!AB43&gt;0,'Gross Plant'!AE43*$AK43/12,0)</f>
        <v>6944.1946369166662</v>
      </c>
      <c r="BL43" s="93">
        <f>IF('Net Plant'!AC43&gt;0,'Gross Plant'!AF43*$AK43/12,0)</f>
        <v>6944.1946369166662</v>
      </c>
      <c r="BM43" s="110">
        <f t="shared" si="39"/>
        <v>83330.335643000013</v>
      </c>
      <c r="BN43" s="41"/>
      <c r="BO43" s="92">
        <f>'[20]Reserve Retirements'!Q36</f>
        <v>0</v>
      </c>
      <c r="BP43" s="92">
        <f>'[20]Reserve Retirements'!R36</f>
        <v>0</v>
      </c>
      <c r="BQ43" s="92">
        <f>'[20]Reserve Retirements'!S36</f>
        <v>0</v>
      </c>
      <c r="BR43" s="92">
        <f>'[20]Reserve Retirements'!T36</f>
        <v>0</v>
      </c>
      <c r="BS43" s="92">
        <f>'[20]Reserve Retirements'!U36</f>
        <v>0</v>
      </c>
      <c r="BT43" s="92">
        <f>'[20]Reserve Retirements'!V36</f>
        <v>0</v>
      </c>
      <c r="BU43" s="93">
        <f>'Gross Plant'!BQ43</f>
        <v>0</v>
      </c>
      <c r="BV43" s="93">
        <f>'Gross Plant'!BR43</f>
        <v>0</v>
      </c>
      <c r="BW43" s="93">
        <f>'Gross Plant'!BS43</f>
        <v>0</v>
      </c>
      <c r="BX43" s="93">
        <f>'Gross Plant'!BT43</f>
        <v>0</v>
      </c>
      <c r="BY43" s="93">
        <f>'Gross Plant'!BU43</f>
        <v>0</v>
      </c>
      <c r="BZ43" s="93">
        <f>'Gross Plant'!BV43</f>
        <v>0</v>
      </c>
      <c r="CA43" s="93">
        <f>'Gross Plant'!BW43</f>
        <v>0</v>
      </c>
      <c r="CB43" s="93">
        <f>'Gross Plant'!BX43</f>
        <v>0</v>
      </c>
      <c r="CC43" s="93">
        <f>'Gross Plant'!BY43</f>
        <v>0</v>
      </c>
      <c r="CD43" s="93">
        <f>'Gross Plant'!BZ43</f>
        <v>0</v>
      </c>
      <c r="CE43" s="93">
        <f>'Gross Plant'!CA43</f>
        <v>0</v>
      </c>
      <c r="CF43" s="93">
        <f>'Gross Plant'!CB43</f>
        <v>0</v>
      </c>
      <c r="CG43" s="93">
        <f>'Gross Plant'!CC43</f>
        <v>0</v>
      </c>
      <c r="CH43" s="93">
        <f>'Gross Plant'!CD43</f>
        <v>0</v>
      </c>
      <c r="CI43" s="93">
        <f>'Gross Plant'!CE43</f>
        <v>0</v>
      </c>
      <c r="CJ43" s="93">
        <f>'Gross Plant'!CF43</f>
        <v>0</v>
      </c>
      <c r="CK43" s="93">
        <f>'Gross Plant'!CG43</f>
        <v>0</v>
      </c>
      <c r="CL43" s="93">
        <f>'Gross Plant'!CH43</f>
        <v>0</v>
      </c>
      <c r="CM43" s="93">
        <f>'Gross Plant'!CI43</f>
        <v>0</v>
      </c>
      <c r="CN43" s="93">
        <f>'Gross Plant'!CJ43</f>
        <v>0</v>
      </c>
      <c r="CO43" s="93">
        <f>'Gross Plant'!CK43</f>
        <v>0</v>
      </c>
      <c r="CP43" s="41"/>
      <c r="CQ43" s="92">
        <f>'[20]Reserve Transfers'!Q36</f>
        <v>0</v>
      </c>
      <c r="CR43" s="92">
        <f>'[20]Reserve Transfers'!R36</f>
        <v>0</v>
      </c>
      <c r="CS43" s="92">
        <f>'[20]Reserve Transfers'!S36</f>
        <v>0</v>
      </c>
      <c r="CT43" s="92">
        <f>'[20]Reserve Transfers'!T36</f>
        <v>0</v>
      </c>
      <c r="CU43" s="92">
        <f>'[20]Reserve Transfers'!U36</f>
        <v>0</v>
      </c>
      <c r="CV43" s="92">
        <f>'[20]Reserve Transfers'!V36</f>
        <v>0</v>
      </c>
      <c r="CW43" s="17">
        <v>0</v>
      </c>
      <c r="CX43" s="17">
        <v>0</v>
      </c>
      <c r="CY43" s="17">
        <v>0</v>
      </c>
      <c r="CZ43" s="17">
        <v>0</v>
      </c>
      <c r="DA43" s="17">
        <v>0</v>
      </c>
      <c r="DB43" s="17">
        <v>0</v>
      </c>
      <c r="DC43" s="17">
        <v>0</v>
      </c>
      <c r="DD43" s="17">
        <v>0</v>
      </c>
      <c r="DE43" s="17">
        <v>0</v>
      </c>
      <c r="DF43" s="17">
        <v>0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0</v>
      </c>
      <c r="DP43" s="41">
        <v>0</v>
      </c>
      <c r="DQ43" s="41">
        <v>0</v>
      </c>
      <c r="DR43" s="41"/>
      <c r="DS43" s="92">
        <f>[20]COR!Q36</f>
        <v>0</v>
      </c>
      <c r="DT43" s="92">
        <f>[20]COR!R36</f>
        <v>0</v>
      </c>
      <c r="DU43" s="92">
        <f>[20]COR!S36</f>
        <v>0</v>
      </c>
      <c r="DV43" s="92">
        <f>[20]COR!T36</f>
        <v>0</v>
      </c>
      <c r="DW43" s="92">
        <f>[20]COR!U36</f>
        <v>0</v>
      </c>
      <c r="DX43" s="92">
        <f>[20]COR!V36</f>
        <v>0</v>
      </c>
      <c r="DY43" s="93">
        <f>IFERROR(SUM($DS43:$DX43)/SUM('Gross Plant'!$BK43:$BP43),0)*'Gross Plant'!BQ43*Reserve!$DY$1</f>
        <v>0</v>
      </c>
      <c r="DZ43" s="93">
        <f>IFERROR(SUM($DS43:$DX43)/SUM('Gross Plant'!$BK43:$BP43),0)*'Gross Plant'!BR43*Reserve!$DY$1</f>
        <v>0</v>
      </c>
      <c r="EA43" s="93">
        <f>IFERROR(SUM($DS43:$DX43)/SUM('Gross Plant'!$BK43:$BP43),0)*'Gross Plant'!BS43*Reserve!$DY$1</f>
        <v>0</v>
      </c>
      <c r="EB43" s="93">
        <f>IFERROR(SUM($DS43:$DX43)/SUM('Gross Plant'!$BK43:$BP43),0)*'Gross Plant'!BT43*Reserve!$DY$1</f>
        <v>0</v>
      </c>
      <c r="EC43" s="93">
        <f>IFERROR(SUM($DS43:$DX43)/SUM('Gross Plant'!$BK43:$BP43),0)*'Gross Plant'!BU43*Reserve!$DY$1</f>
        <v>0</v>
      </c>
      <c r="ED43" s="93">
        <f>IFERROR(SUM($DS43:$DX43)/SUM('Gross Plant'!$BK43:$BP43),0)*'Gross Plant'!BV43*Reserve!$DY$1</f>
        <v>0</v>
      </c>
      <c r="EE43" s="93">
        <f>IFERROR(SUM($DS43:$DX43)/SUM('Gross Plant'!$BK43:$BP43),0)*'Gross Plant'!BW43*Reserve!$DY$1</f>
        <v>0</v>
      </c>
      <c r="EF43" s="93">
        <f>IFERROR(SUM($DS43:$DX43)/SUM('Gross Plant'!$BK43:$BP43),0)*'Gross Plant'!BX43*Reserve!$DY$1</f>
        <v>0</v>
      </c>
      <c r="EG43" s="93">
        <f>IFERROR(SUM($DS43:$DX43)/SUM('Gross Plant'!$BK43:$BP43),0)*'Gross Plant'!BY43*Reserve!$DY$1</f>
        <v>0</v>
      </c>
      <c r="EH43" s="93">
        <f>IFERROR(SUM($DS43:$DX43)/SUM('Gross Plant'!$BK43:$BP43),0)*'Gross Plant'!BZ43*Reserve!$DY$1</f>
        <v>0</v>
      </c>
      <c r="EI43" s="93">
        <f>IFERROR(SUM($DS43:$DX43)/SUM('Gross Plant'!$BK43:$BP43),0)*'Gross Plant'!CA43*Reserve!$DY$1</f>
        <v>0</v>
      </c>
      <c r="EJ43" s="93">
        <f>IFERROR(SUM($DS43:$DX43)/SUM('Gross Plant'!$BK43:$BP43),0)*'Gross Plant'!CB43*Reserve!$DY$1</f>
        <v>0</v>
      </c>
      <c r="EK43" s="93">
        <f>IFERROR(SUM($DS43:$DX43)/SUM('Gross Plant'!$BK43:$BP43),0)*'Gross Plant'!CC43*Reserve!$DY$1</f>
        <v>0</v>
      </c>
      <c r="EL43" s="93">
        <f>IFERROR(SUM($DS43:$DX43)/SUM('Gross Plant'!$BK43:$BP43),0)*'Gross Plant'!CD43*Reserve!$DY$1</f>
        <v>0</v>
      </c>
      <c r="EM43" s="93">
        <f>IFERROR(SUM($DS43:$DX43)/SUM('Gross Plant'!$BK43:$BP43),0)*'Gross Plant'!CE43*Reserve!$DY$1</f>
        <v>0</v>
      </c>
      <c r="EN43" s="93">
        <f>IFERROR(SUM($DS43:$DX43)/SUM('Gross Plant'!$BK43:$BP43),0)*'Gross Plant'!CF43*Reserve!$DY$1</f>
        <v>0</v>
      </c>
      <c r="EO43" s="93">
        <f>IFERROR(SUM($DS43:$DX43)/SUM('Gross Plant'!$BK43:$BP43),0)*'Gross Plant'!CG43*Reserve!$DY$1</f>
        <v>0</v>
      </c>
      <c r="EP43" s="93">
        <f>IFERROR(SUM($DS43:$DX43)/SUM('Gross Plant'!$BK43:$BP43),0)*'Gross Plant'!CH43*Reserve!$DY$1</f>
        <v>0</v>
      </c>
      <c r="EQ43" s="93">
        <f>IFERROR(SUM($DS43:$DX43)/SUM('Gross Plant'!$BK43:$BP43),0)*'Gross Plant'!CI43*Reserve!$DY$1</f>
        <v>0</v>
      </c>
      <c r="ER43" s="93">
        <f>IFERROR(SUM($DS43:$DX43)/SUM('Gross Plant'!$BK43:$BP43),0)*'Gross Plant'!CJ43*Reserve!$DY$1</f>
        <v>0</v>
      </c>
      <c r="ES43" s="93">
        <f>IFERROR(SUM($DS43:$DX43)/SUM('Gross Plant'!$BK43:$BP43),0)*'Gross Plant'!CK43*Reserve!$DY$1</f>
        <v>0</v>
      </c>
    </row>
    <row r="44" spans="1:149">
      <c r="A44" s="170">
        <v>39938</v>
      </c>
      <c r="B44" s="171" t="s">
        <v>167</v>
      </c>
      <c r="C44" s="51">
        <f t="shared" si="36"/>
        <v>6956770.9266151451</v>
      </c>
      <c r="D44" s="51">
        <f t="shared" si="37"/>
        <v>8771187.190986976</v>
      </c>
      <c r="E44" s="92">
        <f>'[20]Reserve End Balances'!P37</f>
        <v>6299755.4199999999</v>
      </c>
      <c r="F44" s="51">
        <f t="shared" si="5"/>
        <v>6407636.9399999995</v>
      </c>
      <c r="G44" s="51">
        <f t="shared" si="6"/>
        <v>6516851.1499999994</v>
      </c>
      <c r="H44" s="51">
        <f t="shared" si="7"/>
        <v>6626068.3199999994</v>
      </c>
      <c r="I44" s="51">
        <f t="shared" si="8"/>
        <v>6735285.0799999991</v>
      </c>
      <c r="J44" s="51">
        <f t="shared" si="9"/>
        <v>6844501.8399999989</v>
      </c>
      <c r="K44" s="51">
        <f t="shared" si="10"/>
        <v>6953718.5999999987</v>
      </c>
      <c r="L44" s="51">
        <f t="shared" si="11"/>
        <v>7063936.2555193128</v>
      </c>
      <c r="M44" s="51">
        <f t="shared" si="12"/>
        <v>7174686.5753198797</v>
      </c>
      <c r="N44" s="51">
        <f t="shared" si="13"/>
        <v>7285920.9517285051</v>
      </c>
      <c r="O44" s="51">
        <f t="shared" si="14"/>
        <v>7397607.9431672655</v>
      </c>
      <c r="P44" s="51">
        <f t="shared" si="15"/>
        <v>7509736.3991940953</v>
      </c>
      <c r="Q44" s="51">
        <f t="shared" si="16"/>
        <v>7622316.5710678454</v>
      </c>
      <c r="R44" s="51">
        <f t="shared" si="17"/>
        <v>7735879.4329556143</v>
      </c>
      <c r="S44" s="51">
        <f t="shared" si="18"/>
        <v>7849596.7501354888</v>
      </c>
      <c r="T44" s="51">
        <f t="shared" si="19"/>
        <v>7964586.9578888491</v>
      </c>
      <c r="U44" s="51">
        <f t="shared" si="20"/>
        <v>8097760.5212923978</v>
      </c>
      <c r="V44" s="51">
        <f t="shared" si="21"/>
        <v>8230941.5781442598</v>
      </c>
      <c r="W44" s="51">
        <f t="shared" si="22"/>
        <v>8364124.7063783742</v>
      </c>
      <c r="X44" s="51">
        <f t="shared" si="23"/>
        <v>8497908.1281981952</v>
      </c>
      <c r="Y44" s="51">
        <f t="shared" si="24"/>
        <v>8632308.3621841911</v>
      </c>
      <c r="Z44" s="51">
        <f t="shared" si="25"/>
        <v>8767269.1218436286</v>
      </c>
      <c r="AA44" s="51">
        <f t="shared" si="26"/>
        <v>8902753.9986008443</v>
      </c>
      <c r="AB44" s="51">
        <f t="shared" si="27"/>
        <v>9038750.0805175584</v>
      </c>
      <c r="AC44" s="51">
        <f t="shared" si="28"/>
        <v>9175269.2382999547</v>
      </c>
      <c r="AD44" s="51">
        <f t="shared" si="29"/>
        <v>9312926.327003492</v>
      </c>
      <c r="AE44" s="51">
        <f t="shared" si="30"/>
        <v>9450762.2711449731</v>
      </c>
      <c r="AF44" s="51">
        <f t="shared" si="31"/>
        <v>9590072.1913339738</v>
      </c>
      <c r="AG44" s="110">
        <f t="shared" si="38"/>
        <v>8771187</v>
      </c>
      <c r="AH44" s="145" t="b">
        <f t="shared" si="34"/>
        <v>1</v>
      </c>
      <c r="AI44" s="109" t="str">
        <f>[23]SSU!E46</f>
        <v>39938</v>
      </c>
      <c r="AJ44" s="109">
        <f>[23]SSU!F46</f>
        <v>6.5199999999999994E-2</v>
      </c>
      <c r="AK44" s="109">
        <f>[23]SSU!G46</f>
        <v>7.5499999999999998E-2</v>
      </c>
      <c r="AL44" s="92">
        <f>'[20]Depreciation Provision'!Q37</f>
        <v>107881.52</v>
      </c>
      <c r="AM44" s="92">
        <f>'[20]Depreciation Provision'!R37</f>
        <v>109214.21</v>
      </c>
      <c r="AN44" s="92">
        <f>'[20]Depreciation Provision'!S37</f>
        <v>109217.17</v>
      </c>
      <c r="AO44" s="92">
        <f>'[20]Depreciation Provision'!T37</f>
        <v>109216.76</v>
      </c>
      <c r="AP44" s="92">
        <f>'[20]Depreciation Provision'!U37</f>
        <v>109216.76</v>
      </c>
      <c r="AQ44" s="92">
        <f>'[20]Depreciation Provision'!V37</f>
        <v>109216.76</v>
      </c>
      <c r="AR44" s="93">
        <f>IF('Net Plant'!I44&gt;0,'Gross Plant'!L44*$AJ44/12,0)</f>
        <v>110217.65551931366</v>
      </c>
      <c r="AS44" s="93">
        <f>IF('Net Plant'!J44&gt;0,'Gross Plant'!M44*$AJ44/12,0)</f>
        <v>110750.31980056711</v>
      </c>
      <c r="AT44" s="93">
        <f>IF('Net Plant'!K44&gt;0,'Gross Plant'!N44*$AJ44/12,0)</f>
        <v>111234.37640862523</v>
      </c>
      <c r="AU44" s="93">
        <f>IF('Net Plant'!L44&gt;0,'Gross Plant'!O44*$AJ44/12,0)</f>
        <v>111686.99143876048</v>
      </c>
      <c r="AV44" s="93">
        <f>IF('Net Plant'!M44&gt;0,'Gross Plant'!P44*$AJ44/12,0)</f>
        <v>112128.45602683023</v>
      </c>
      <c r="AW44" s="93">
        <f>IF('Net Plant'!N44&gt;0,'Gross Plant'!Q44*$AJ44/12,0)</f>
        <v>112580.17187374976</v>
      </c>
      <c r="AX44" s="93">
        <f>IF('Net Plant'!O44&gt;0,'Gross Plant'!R44*$AJ44/12,0)</f>
        <v>113562.86188776849</v>
      </c>
      <c r="AY44" s="93">
        <f>IF('Net Plant'!P44&gt;0,'Gross Plant'!S44*$AJ44/12,0)</f>
        <v>113717.31717987405</v>
      </c>
      <c r="AZ44" s="93">
        <f>IF('Net Plant'!Q44&gt;0,'Gross Plant'!T44*$AJ44/12,0)</f>
        <v>114990.20775336029</v>
      </c>
      <c r="BA44" s="93">
        <f>IF('Net Plant'!R44&gt;0,'Gross Plant'!U44*$AK44/12,0)</f>
        <v>133173.56340354905</v>
      </c>
      <c r="BB44" s="93">
        <f>IF('Net Plant'!S44&gt;0,'Gross Plant'!V44*$AK44/12,0)</f>
        <v>133181.05685186243</v>
      </c>
      <c r="BC44" s="93">
        <f>IF('Net Plant'!T44&gt;0,'Gross Plant'!W44*$AK44/12,0)</f>
        <v>133183.12823411461</v>
      </c>
      <c r="BD44" s="93">
        <f>IF('Net Plant'!U44&gt;0,'Gross Plant'!X44*$AK44/12,0)</f>
        <v>133783.42181982039</v>
      </c>
      <c r="BE44" s="93">
        <f>IF('Net Plant'!V44&gt;0,'Gross Plant'!Y44*$AK44/12,0)</f>
        <v>134400.23398599579</v>
      </c>
      <c r="BF44" s="93">
        <f>IF('Net Plant'!W44&gt;0,'Gross Plant'!Z44*$AK44/12,0)</f>
        <v>134960.75965943732</v>
      </c>
      <c r="BG44" s="93">
        <f>IF('Net Plant'!X44&gt;0,'Gross Plant'!AA44*$AK44/12,0)</f>
        <v>135484.87675721664</v>
      </c>
      <c r="BH44" s="93">
        <f>IF('Net Plant'!Y44&gt;0,'Gross Plant'!AB44*$AK44/12,0)</f>
        <v>135996.08191671458</v>
      </c>
      <c r="BI44" s="93">
        <f>IF('Net Plant'!Z44&gt;0,'Gross Plant'!AC44*$AK44/12,0)</f>
        <v>136519.15778239592</v>
      </c>
      <c r="BJ44" s="93">
        <f>IF('Net Plant'!AA44&gt;0,'Gross Plant'!AD44*$AK44/12,0)</f>
        <v>137657.08870353727</v>
      </c>
      <c r="BK44" s="93">
        <f>IF('Net Plant'!AB44&gt;0,'Gross Plant'!AE44*$AK44/12,0)</f>
        <v>137835.94414148157</v>
      </c>
      <c r="BL44" s="93">
        <f>IF('Net Plant'!AC44&gt;0,'Gross Plant'!AF44*$AK44/12,0)</f>
        <v>139309.92018900014</v>
      </c>
      <c r="BM44" s="110">
        <f t="shared" si="39"/>
        <v>1625485.2334451259</v>
      </c>
      <c r="BN44" s="41"/>
      <c r="BO44" s="92">
        <f>'[20]Reserve Retirements'!Q37</f>
        <v>0</v>
      </c>
      <c r="BP44" s="92">
        <f>'[20]Reserve Retirements'!R37</f>
        <v>0</v>
      </c>
      <c r="BQ44" s="92">
        <f>'[20]Reserve Retirements'!S37</f>
        <v>0</v>
      </c>
      <c r="BR44" s="92">
        <f>'[20]Reserve Retirements'!T37</f>
        <v>0</v>
      </c>
      <c r="BS44" s="92">
        <f>'[20]Reserve Retirements'!U37</f>
        <v>0</v>
      </c>
      <c r="BT44" s="92">
        <f>'[20]Reserve Retirements'!V37</f>
        <v>0</v>
      </c>
      <c r="BU44" s="93">
        <f>'Gross Plant'!BQ44</f>
        <v>0</v>
      </c>
      <c r="BV44" s="93">
        <f>'Gross Plant'!BR44</f>
        <v>0</v>
      </c>
      <c r="BW44" s="93">
        <f>'Gross Plant'!BS44</f>
        <v>0</v>
      </c>
      <c r="BX44" s="93">
        <f>'Gross Plant'!BT44</f>
        <v>0</v>
      </c>
      <c r="BY44" s="93">
        <f>'Gross Plant'!BU44</f>
        <v>0</v>
      </c>
      <c r="BZ44" s="93">
        <f>'Gross Plant'!BV44</f>
        <v>0</v>
      </c>
      <c r="CA44" s="93">
        <f>'Gross Plant'!BW44</f>
        <v>0</v>
      </c>
      <c r="CB44" s="93">
        <f>'Gross Plant'!BX44</f>
        <v>0</v>
      </c>
      <c r="CC44" s="93">
        <f>'Gross Plant'!BY44</f>
        <v>0</v>
      </c>
      <c r="CD44" s="93">
        <f>'Gross Plant'!BZ44</f>
        <v>0</v>
      </c>
      <c r="CE44" s="93">
        <f>'Gross Plant'!CA44</f>
        <v>0</v>
      </c>
      <c r="CF44" s="93">
        <f>'Gross Plant'!CB44</f>
        <v>0</v>
      </c>
      <c r="CG44" s="93">
        <f>'Gross Plant'!CC44</f>
        <v>0</v>
      </c>
      <c r="CH44" s="93">
        <f>'Gross Plant'!CD44</f>
        <v>0</v>
      </c>
      <c r="CI44" s="93">
        <f>'Gross Plant'!CE44</f>
        <v>0</v>
      </c>
      <c r="CJ44" s="93">
        <f>'Gross Plant'!CF44</f>
        <v>0</v>
      </c>
      <c r="CK44" s="93">
        <f>'Gross Plant'!CG44</f>
        <v>0</v>
      </c>
      <c r="CL44" s="93">
        <f>'Gross Plant'!CH44</f>
        <v>0</v>
      </c>
      <c r="CM44" s="93">
        <f>'Gross Plant'!CI44</f>
        <v>0</v>
      </c>
      <c r="CN44" s="93">
        <f>'Gross Plant'!CJ44</f>
        <v>0</v>
      </c>
      <c r="CO44" s="93">
        <f>'Gross Plant'!CK44</f>
        <v>0</v>
      </c>
      <c r="CP44" s="41"/>
      <c r="CQ44" s="92">
        <f>'[20]Reserve Transfers'!Q37</f>
        <v>0</v>
      </c>
      <c r="CR44" s="92">
        <f>'[20]Reserve Transfers'!R37</f>
        <v>0</v>
      </c>
      <c r="CS44" s="92">
        <f>'[20]Reserve Transfers'!S37</f>
        <v>0</v>
      </c>
      <c r="CT44" s="92">
        <f>'[20]Reserve Transfers'!T37</f>
        <v>0</v>
      </c>
      <c r="CU44" s="92">
        <f>'[20]Reserve Transfers'!U37</f>
        <v>0</v>
      </c>
      <c r="CV44" s="92">
        <f>'[20]Reserve Transfers'!V37</f>
        <v>0</v>
      </c>
      <c r="CW44" s="17">
        <v>0</v>
      </c>
      <c r="CX44" s="17">
        <v>0</v>
      </c>
      <c r="CY44" s="17">
        <v>0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/>
      <c r="DS44" s="92">
        <f>[20]COR!Q37</f>
        <v>0</v>
      </c>
      <c r="DT44" s="92">
        <f>[20]COR!R37</f>
        <v>0</v>
      </c>
      <c r="DU44" s="92">
        <f>[20]COR!S37</f>
        <v>0</v>
      </c>
      <c r="DV44" s="92">
        <f>[20]COR!T37</f>
        <v>0</v>
      </c>
      <c r="DW44" s="92">
        <f>[20]COR!U37</f>
        <v>0</v>
      </c>
      <c r="DX44" s="92">
        <f>[20]COR!V37</f>
        <v>0</v>
      </c>
      <c r="DY44" s="93">
        <f>IFERROR(SUM($DS44:$DX44)/SUM('Gross Plant'!$BK44:$BP44),0)*'Gross Plant'!BQ44*Reserve!$DY$1</f>
        <v>0</v>
      </c>
      <c r="DZ44" s="93">
        <f>IFERROR(SUM($DS44:$DX44)/SUM('Gross Plant'!$BK44:$BP44),0)*'Gross Plant'!BR44*Reserve!$DY$1</f>
        <v>0</v>
      </c>
      <c r="EA44" s="93">
        <f>IFERROR(SUM($DS44:$DX44)/SUM('Gross Plant'!$BK44:$BP44),0)*'Gross Plant'!BS44*Reserve!$DY$1</f>
        <v>0</v>
      </c>
      <c r="EB44" s="93">
        <f>IFERROR(SUM($DS44:$DX44)/SUM('Gross Plant'!$BK44:$BP44),0)*'Gross Plant'!BT44*Reserve!$DY$1</f>
        <v>0</v>
      </c>
      <c r="EC44" s="93">
        <f>IFERROR(SUM($DS44:$DX44)/SUM('Gross Plant'!$BK44:$BP44),0)*'Gross Plant'!BU44*Reserve!$DY$1</f>
        <v>0</v>
      </c>
      <c r="ED44" s="93">
        <f>IFERROR(SUM($DS44:$DX44)/SUM('Gross Plant'!$BK44:$BP44),0)*'Gross Plant'!BV44*Reserve!$DY$1</f>
        <v>0</v>
      </c>
      <c r="EE44" s="93">
        <f>IFERROR(SUM($DS44:$DX44)/SUM('Gross Plant'!$BK44:$BP44),0)*'Gross Plant'!BW44*Reserve!$DY$1</f>
        <v>0</v>
      </c>
      <c r="EF44" s="93">
        <f>IFERROR(SUM($DS44:$DX44)/SUM('Gross Plant'!$BK44:$BP44),0)*'Gross Plant'!BX44*Reserve!$DY$1</f>
        <v>0</v>
      </c>
      <c r="EG44" s="93">
        <f>IFERROR(SUM($DS44:$DX44)/SUM('Gross Plant'!$BK44:$BP44),0)*'Gross Plant'!BY44*Reserve!$DY$1</f>
        <v>0</v>
      </c>
      <c r="EH44" s="93">
        <f>IFERROR(SUM($DS44:$DX44)/SUM('Gross Plant'!$BK44:$BP44),0)*'Gross Plant'!BZ44*Reserve!$DY$1</f>
        <v>0</v>
      </c>
      <c r="EI44" s="93">
        <f>IFERROR(SUM($DS44:$DX44)/SUM('Gross Plant'!$BK44:$BP44),0)*'Gross Plant'!CA44*Reserve!$DY$1</f>
        <v>0</v>
      </c>
      <c r="EJ44" s="93">
        <f>IFERROR(SUM($DS44:$DX44)/SUM('Gross Plant'!$BK44:$BP44),0)*'Gross Plant'!CB44*Reserve!$DY$1</f>
        <v>0</v>
      </c>
      <c r="EK44" s="93">
        <f>IFERROR(SUM($DS44:$DX44)/SUM('Gross Plant'!$BK44:$BP44),0)*'Gross Plant'!CC44*Reserve!$DY$1</f>
        <v>0</v>
      </c>
      <c r="EL44" s="93">
        <f>IFERROR(SUM($DS44:$DX44)/SUM('Gross Plant'!$BK44:$BP44),0)*'Gross Plant'!CD44*Reserve!$DY$1</f>
        <v>0</v>
      </c>
      <c r="EM44" s="93">
        <f>IFERROR(SUM($DS44:$DX44)/SUM('Gross Plant'!$BK44:$BP44),0)*'Gross Plant'!CE44*Reserve!$DY$1</f>
        <v>0</v>
      </c>
      <c r="EN44" s="93">
        <f>IFERROR(SUM($DS44:$DX44)/SUM('Gross Plant'!$BK44:$BP44),0)*'Gross Plant'!CF44*Reserve!$DY$1</f>
        <v>0</v>
      </c>
      <c r="EO44" s="93">
        <f>IFERROR(SUM($DS44:$DX44)/SUM('Gross Plant'!$BK44:$BP44),0)*'Gross Plant'!CG44*Reserve!$DY$1</f>
        <v>0</v>
      </c>
      <c r="EP44" s="93">
        <f>IFERROR(SUM($DS44:$DX44)/SUM('Gross Plant'!$BK44:$BP44),0)*'Gross Plant'!CH44*Reserve!$DY$1</f>
        <v>0</v>
      </c>
      <c r="EQ44" s="93">
        <f>IFERROR(SUM($DS44:$DX44)/SUM('Gross Plant'!$BK44:$BP44),0)*'Gross Plant'!CI44*Reserve!$DY$1</f>
        <v>0</v>
      </c>
      <c r="ER44" s="93">
        <f>IFERROR(SUM($DS44:$DX44)/SUM('Gross Plant'!$BK44:$BP44),0)*'Gross Plant'!CJ44*Reserve!$DY$1</f>
        <v>0</v>
      </c>
      <c r="ES44" s="93">
        <f>IFERROR(SUM($DS44:$DX44)/SUM('Gross Plant'!$BK44:$BP44),0)*'Gross Plant'!CK44*Reserve!$DY$1</f>
        <v>0</v>
      </c>
    </row>
    <row r="45" spans="1:149">
      <c r="A45" s="138" t="s">
        <v>118</v>
      </c>
      <c r="B45" s="172" t="s">
        <v>118</v>
      </c>
      <c r="C45" s="51">
        <f t="shared" si="36"/>
        <v>0</v>
      </c>
      <c r="D45" s="51">
        <f t="shared" si="37"/>
        <v>0</v>
      </c>
      <c r="E45" s="116">
        <f>0</f>
        <v>0</v>
      </c>
      <c r="F45" s="51">
        <f t="shared" si="5"/>
        <v>0</v>
      </c>
      <c r="G45" s="51">
        <f t="shared" si="6"/>
        <v>0</v>
      </c>
      <c r="H45" s="51">
        <f t="shared" si="7"/>
        <v>0</v>
      </c>
      <c r="I45" s="51">
        <f t="shared" si="8"/>
        <v>0</v>
      </c>
      <c r="J45" s="51">
        <f t="shared" si="9"/>
        <v>0</v>
      </c>
      <c r="K45" s="51">
        <f t="shared" si="10"/>
        <v>0</v>
      </c>
      <c r="L45" s="51">
        <f t="shared" si="11"/>
        <v>0</v>
      </c>
      <c r="M45" s="51">
        <f t="shared" si="12"/>
        <v>0</v>
      </c>
      <c r="N45" s="51">
        <f t="shared" si="13"/>
        <v>0</v>
      </c>
      <c r="O45" s="51">
        <f t="shared" si="14"/>
        <v>0</v>
      </c>
      <c r="P45" s="51">
        <f t="shared" si="15"/>
        <v>0</v>
      </c>
      <c r="Q45" s="51">
        <f t="shared" si="16"/>
        <v>0</v>
      </c>
      <c r="R45" s="51">
        <f t="shared" si="17"/>
        <v>0</v>
      </c>
      <c r="S45" s="51">
        <f t="shared" si="18"/>
        <v>0</v>
      </c>
      <c r="T45" s="51">
        <f t="shared" si="19"/>
        <v>0</v>
      </c>
      <c r="U45" s="51">
        <f t="shared" si="20"/>
        <v>0</v>
      </c>
      <c r="V45" s="51">
        <f t="shared" si="21"/>
        <v>0</v>
      </c>
      <c r="W45" s="51">
        <f t="shared" si="22"/>
        <v>0</v>
      </c>
      <c r="X45" s="51">
        <f t="shared" si="23"/>
        <v>0</v>
      </c>
      <c r="Y45" s="51">
        <f t="shared" si="24"/>
        <v>0</v>
      </c>
      <c r="Z45" s="51">
        <f t="shared" si="25"/>
        <v>0</v>
      </c>
      <c r="AA45" s="51">
        <f t="shared" si="26"/>
        <v>0</v>
      </c>
      <c r="AB45" s="51">
        <f t="shared" si="27"/>
        <v>0</v>
      </c>
      <c r="AC45" s="51">
        <f t="shared" si="28"/>
        <v>0</v>
      </c>
      <c r="AD45" s="51">
        <f t="shared" si="29"/>
        <v>0</v>
      </c>
      <c r="AE45" s="51">
        <f t="shared" si="30"/>
        <v>0</v>
      </c>
      <c r="AF45" s="51">
        <f t="shared" si="31"/>
        <v>0</v>
      </c>
      <c r="AG45" s="110">
        <f t="shared" si="38"/>
        <v>0</v>
      </c>
      <c r="AH45" s="145"/>
      <c r="AI45" s="145"/>
      <c r="AJ45" s="63"/>
      <c r="AK45" s="63"/>
      <c r="AL45" s="116">
        <f>0</f>
        <v>0</v>
      </c>
      <c r="AM45" s="116">
        <f>0</f>
        <v>0</v>
      </c>
      <c r="AN45" s="116">
        <f>0</f>
        <v>0</v>
      </c>
      <c r="AO45" s="116">
        <f>0</f>
        <v>0</v>
      </c>
      <c r="AP45" s="116">
        <f>0</f>
        <v>0</v>
      </c>
      <c r="AQ45" s="116">
        <f>0</f>
        <v>0</v>
      </c>
      <c r="AR45" s="93">
        <f>IF('Net Plant'!I45&gt;0,'Gross Plant'!L45*$AJ45/12,0)</f>
        <v>0</v>
      </c>
      <c r="AS45" s="93">
        <f>IF('Net Plant'!J45&gt;0,'Gross Plant'!M45*$AJ45/12,0)</f>
        <v>0</v>
      </c>
      <c r="AT45" s="93">
        <f>IF('Net Plant'!K45&gt;0,'Gross Plant'!N45*$AJ45/12,0)</f>
        <v>0</v>
      </c>
      <c r="AU45" s="93">
        <f>IF('Net Plant'!L45&gt;0,'Gross Plant'!O45*$AJ45/12,0)</f>
        <v>0</v>
      </c>
      <c r="AV45" s="93">
        <f>IF('Net Plant'!M45&gt;0,'Gross Plant'!P45*$AJ45/12,0)</f>
        <v>0</v>
      </c>
      <c r="AW45" s="93">
        <f>IF('Net Plant'!N45&gt;0,'Gross Plant'!Q45*$AJ45/12,0)</f>
        <v>0</v>
      </c>
      <c r="AX45" s="93">
        <f>IF('Net Plant'!O45&gt;0,'Gross Plant'!R45*$AJ45/12,0)</f>
        <v>0</v>
      </c>
      <c r="AY45" s="93">
        <f>IF('Net Plant'!P45&gt;0,'Gross Plant'!S45*$AJ45/12,0)</f>
        <v>0</v>
      </c>
      <c r="AZ45" s="93">
        <f>IF('Net Plant'!Q45&gt;0,'Gross Plant'!T45*$AJ45/12,0)</f>
        <v>0</v>
      </c>
      <c r="BA45" s="93">
        <f>IF('Net Plant'!R45&gt;0,'Gross Plant'!U45*$AK45/12,0)</f>
        <v>0</v>
      </c>
      <c r="BB45" s="93">
        <f>IF('Net Plant'!S45&gt;0,'Gross Plant'!V45*$AK45/12,0)</f>
        <v>0</v>
      </c>
      <c r="BC45" s="93">
        <f>IF('Net Plant'!T45&gt;0,'Gross Plant'!W45*$AK45/12,0)</f>
        <v>0</v>
      </c>
      <c r="BD45" s="93">
        <f>IF('Net Plant'!U45&gt;0,'Gross Plant'!X45*$AK45/12,0)</f>
        <v>0</v>
      </c>
      <c r="BE45" s="93">
        <f>IF('Net Plant'!V45&gt;0,'Gross Plant'!Y45*$AK45/12,0)</f>
        <v>0</v>
      </c>
      <c r="BF45" s="93">
        <f>IF('Net Plant'!W45&gt;0,'Gross Plant'!Z45*$AK45/12,0)</f>
        <v>0</v>
      </c>
      <c r="BG45" s="93">
        <f>IF('Net Plant'!X45&gt;0,'Gross Plant'!AA45*$AK45/12,0)</f>
        <v>0</v>
      </c>
      <c r="BH45" s="93">
        <f>IF('Net Plant'!Y45&gt;0,'Gross Plant'!AB45*$AK45/12,0)</f>
        <v>0</v>
      </c>
      <c r="BI45" s="93">
        <f>IF('Net Plant'!Z45&gt;0,'Gross Plant'!AC45*$AK45/12,0)</f>
        <v>0</v>
      </c>
      <c r="BJ45" s="93">
        <f>IF('Net Plant'!AA45&gt;0,'Gross Plant'!AD45*$AK45/12,0)</f>
        <v>0</v>
      </c>
      <c r="BK45" s="93">
        <f>IF('Net Plant'!AB45&gt;0,'Gross Plant'!AE45*$AK45/12,0)</f>
        <v>0</v>
      </c>
      <c r="BL45" s="93">
        <f>IF('Net Plant'!AC45&gt;0,'Gross Plant'!AF45*$AK45/12,0)</f>
        <v>0</v>
      </c>
      <c r="BM45" s="110">
        <f t="shared" si="39"/>
        <v>0</v>
      </c>
      <c r="BN45" s="41"/>
      <c r="BO45" s="116">
        <f>0</f>
        <v>0</v>
      </c>
      <c r="BP45" s="116">
        <f>0</f>
        <v>0</v>
      </c>
      <c r="BQ45" s="116">
        <f>0</f>
        <v>0</v>
      </c>
      <c r="BR45" s="116">
        <f>0</f>
        <v>0</v>
      </c>
      <c r="BS45" s="116">
        <f>0</f>
        <v>0</v>
      </c>
      <c r="BT45" s="116">
        <f>0</f>
        <v>0</v>
      </c>
      <c r="BU45" s="93">
        <f>'Gross Plant'!BQ45</f>
        <v>0</v>
      </c>
      <c r="BV45" s="93">
        <f>'Gross Plant'!BR45</f>
        <v>0</v>
      </c>
      <c r="BW45" s="93">
        <f>'Gross Plant'!BS45</f>
        <v>0</v>
      </c>
      <c r="BX45" s="93">
        <f>'Gross Plant'!BT45</f>
        <v>0</v>
      </c>
      <c r="BY45" s="93">
        <f>'Gross Plant'!BU45</f>
        <v>0</v>
      </c>
      <c r="BZ45" s="93">
        <f>'Gross Plant'!BV45</f>
        <v>0</v>
      </c>
      <c r="CA45" s="93">
        <f>'Gross Plant'!BW45</f>
        <v>0</v>
      </c>
      <c r="CB45" s="93">
        <f>'Gross Plant'!BX45</f>
        <v>0</v>
      </c>
      <c r="CC45" s="93">
        <f>'Gross Plant'!BY45</f>
        <v>0</v>
      </c>
      <c r="CD45" s="93">
        <f>'Gross Plant'!BZ45</f>
        <v>0</v>
      </c>
      <c r="CE45" s="93">
        <f>'Gross Plant'!CA45</f>
        <v>0</v>
      </c>
      <c r="CF45" s="93">
        <f>'Gross Plant'!CB45</f>
        <v>0</v>
      </c>
      <c r="CG45" s="93">
        <f>'Gross Plant'!CC45</f>
        <v>0</v>
      </c>
      <c r="CH45" s="93">
        <f>'Gross Plant'!CD45</f>
        <v>0</v>
      </c>
      <c r="CI45" s="93">
        <f>'Gross Plant'!CE45</f>
        <v>0</v>
      </c>
      <c r="CJ45" s="93">
        <f>'Gross Plant'!CF45</f>
        <v>0</v>
      </c>
      <c r="CK45" s="93">
        <f>'Gross Plant'!CG45</f>
        <v>0</v>
      </c>
      <c r="CL45" s="93">
        <f>'Gross Plant'!CH45</f>
        <v>0</v>
      </c>
      <c r="CM45" s="93">
        <f>'Gross Plant'!CI45</f>
        <v>0</v>
      </c>
      <c r="CN45" s="93">
        <f>'Gross Plant'!CJ45</f>
        <v>0</v>
      </c>
      <c r="CO45" s="93">
        <f>'Gross Plant'!CK45</f>
        <v>0</v>
      </c>
      <c r="CP45" s="41"/>
      <c r="CQ45" s="116">
        <f>0</f>
        <v>0</v>
      </c>
      <c r="CR45" s="116">
        <f>0</f>
        <v>0</v>
      </c>
      <c r="CS45" s="116">
        <f>0</f>
        <v>0</v>
      </c>
      <c r="CT45" s="116">
        <f>0</f>
        <v>0</v>
      </c>
      <c r="CU45" s="116">
        <f>0</f>
        <v>0</v>
      </c>
      <c r="CV45" s="116">
        <f>0</f>
        <v>0</v>
      </c>
      <c r="CW45" s="17">
        <v>0</v>
      </c>
      <c r="CX45" s="17">
        <v>0</v>
      </c>
      <c r="CY45" s="17">
        <v>0</v>
      </c>
      <c r="CZ45" s="17">
        <v>0</v>
      </c>
      <c r="DA45" s="17">
        <v>0</v>
      </c>
      <c r="DB45" s="17">
        <v>0</v>
      </c>
      <c r="DC45" s="17">
        <v>0</v>
      </c>
      <c r="DD45" s="17">
        <v>0</v>
      </c>
      <c r="DE45" s="17">
        <v>0</v>
      </c>
      <c r="DF45" s="17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>
        <v>0</v>
      </c>
      <c r="DQ45" s="41">
        <v>0</v>
      </c>
      <c r="DR45" s="41"/>
      <c r="DS45" s="116">
        <f>0</f>
        <v>0</v>
      </c>
      <c r="DT45" s="116">
        <f>0</f>
        <v>0</v>
      </c>
      <c r="DU45" s="116">
        <f>0</f>
        <v>0</v>
      </c>
      <c r="DV45" s="116">
        <f>0</f>
        <v>0</v>
      </c>
      <c r="DW45" s="116">
        <f>0</f>
        <v>0</v>
      </c>
      <c r="DX45" s="116">
        <f>0</f>
        <v>0</v>
      </c>
      <c r="DY45" s="93">
        <f>IFERROR(SUM($DS45:$DX45)/SUM('Gross Plant'!$BK45:$BP45),0)*'Gross Plant'!BQ45*Reserve!$DY$1</f>
        <v>0</v>
      </c>
      <c r="DZ45" s="93">
        <f>IFERROR(SUM($DS45:$DX45)/SUM('Gross Plant'!$BK45:$BP45),0)*'Gross Plant'!BR45*Reserve!$DY$1</f>
        <v>0</v>
      </c>
      <c r="EA45" s="93">
        <f>IFERROR(SUM($DS45:$DX45)/SUM('Gross Plant'!$BK45:$BP45),0)*'Gross Plant'!BS45*Reserve!$DY$1</f>
        <v>0</v>
      </c>
      <c r="EB45" s="93">
        <f>IFERROR(SUM($DS45:$DX45)/SUM('Gross Plant'!$BK45:$BP45),0)*'Gross Plant'!BT45*Reserve!$DY$1</f>
        <v>0</v>
      </c>
      <c r="EC45" s="93">
        <f>IFERROR(SUM($DS45:$DX45)/SUM('Gross Plant'!$BK45:$BP45),0)*'Gross Plant'!BU45*Reserve!$DY$1</f>
        <v>0</v>
      </c>
      <c r="ED45" s="93">
        <f>IFERROR(SUM($DS45:$DX45)/SUM('Gross Plant'!$BK45:$BP45),0)*'Gross Plant'!BV45*Reserve!$DY$1</f>
        <v>0</v>
      </c>
      <c r="EE45" s="93">
        <f>IFERROR(SUM($DS45:$DX45)/SUM('Gross Plant'!$BK45:$BP45),0)*'Gross Plant'!BW45*Reserve!$DY$1</f>
        <v>0</v>
      </c>
      <c r="EF45" s="93">
        <f>IFERROR(SUM($DS45:$DX45)/SUM('Gross Plant'!$BK45:$BP45),0)*'Gross Plant'!BX45*Reserve!$DY$1</f>
        <v>0</v>
      </c>
      <c r="EG45" s="93">
        <f>IFERROR(SUM($DS45:$DX45)/SUM('Gross Plant'!$BK45:$BP45),0)*'Gross Plant'!BY45*Reserve!$DY$1</f>
        <v>0</v>
      </c>
      <c r="EH45" s="93">
        <f>IFERROR(SUM($DS45:$DX45)/SUM('Gross Plant'!$BK45:$BP45),0)*'Gross Plant'!BZ45*Reserve!$DY$1</f>
        <v>0</v>
      </c>
      <c r="EI45" s="93">
        <f>IFERROR(SUM($DS45:$DX45)/SUM('Gross Plant'!$BK45:$BP45),0)*'Gross Plant'!CA45*Reserve!$DY$1</f>
        <v>0</v>
      </c>
      <c r="EJ45" s="93">
        <f>IFERROR(SUM($DS45:$DX45)/SUM('Gross Plant'!$BK45:$BP45),0)*'Gross Plant'!CB45*Reserve!$DY$1</f>
        <v>0</v>
      </c>
      <c r="EK45" s="93">
        <f>IFERROR(SUM($DS45:$DX45)/SUM('Gross Plant'!$BK45:$BP45),0)*'Gross Plant'!CC45*Reserve!$DY$1</f>
        <v>0</v>
      </c>
      <c r="EL45" s="93">
        <f>IFERROR(SUM($DS45:$DX45)/SUM('Gross Plant'!$BK45:$BP45),0)*'Gross Plant'!CD45*Reserve!$DY$1</f>
        <v>0</v>
      </c>
      <c r="EM45" s="93">
        <f>IFERROR(SUM($DS45:$DX45)/SUM('Gross Plant'!$BK45:$BP45),0)*'Gross Plant'!CE45*Reserve!$DY$1</f>
        <v>0</v>
      </c>
      <c r="EN45" s="93">
        <f>IFERROR(SUM($DS45:$DX45)/SUM('Gross Plant'!$BK45:$BP45),0)*'Gross Plant'!CF45*Reserve!$DY$1</f>
        <v>0</v>
      </c>
      <c r="EO45" s="93">
        <f>IFERROR(SUM($DS45:$DX45)/SUM('Gross Plant'!$BK45:$BP45),0)*'Gross Plant'!CG45*Reserve!$DY$1</f>
        <v>0</v>
      </c>
      <c r="EP45" s="93">
        <f>IFERROR(SUM($DS45:$DX45)/SUM('Gross Plant'!$BK45:$BP45),0)*'Gross Plant'!CH45*Reserve!$DY$1</f>
        <v>0</v>
      </c>
      <c r="EQ45" s="93">
        <f>IFERROR(SUM($DS45:$DX45)/SUM('Gross Plant'!$BK45:$BP45),0)*'Gross Plant'!CI45*Reserve!$DY$1</f>
        <v>0</v>
      </c>
      <c r="ER45" s="93">
        <f>IFERROR(SUM($DS45:$DX45)/SUM('Gross Plant'!$BK45:$BP45),0)*'Gross Plant'!CJ45*Reserve!$DY$1</f>
        <v>0</v>
      </c>
      <c r="ES45" s="93">
        <f>IFERROR(SUM($DS45:$DX45)/SUM('Gross Plant'!$BK45:$BP45),0)*'Gross Plant'!CK45*Reserve!$DY$1</f>
        <v>0</v>
      </c>
    </row>
    <row r="46" spans="1:149" s="80" customFormat="1">
      <c r="A46" s="80" t="s">
        <v>30</v>
      </c>
      <c r="B46" s="173"/>
      <c r="C46" s="96">
        <f t="shared" ref="C46:AG46" si="40">SUM(C7:C45)</f>
        <v>90930152.33811976</v>
      </c>
      <c r="D46" s="96">
        <f t="shared" si="40"/>
        <v>113321504.3049911</v>
      </c>
      <c r="E46" s="96">
        <f t="shared" si="40"/>
        <v>84144064.220000014</v>
      </c>
      <c r="F46" s="96">
        <f t="shared" si="40"/>
        <v>85224244.290000007</v>
      </c>
      <c r="G46" s="96">
        <f t="shared" si="40"/>
        <v>86296435.050000012</v>
      </c>
      <c r="H46" s="96">
        <f t="shared" si="40"/>
        <v>87353292.00999999</v>
      </c>
      <c r="I46" s="96">
        <f t="shared" si="40"/>
        <v>88477832.140000001</v>
      </c>
      <c r="J46" s="96">
        <f t="shared" si="40"/>
        <v>89598027.170000002</v>
      </c>
      <c r="K46" s="94">
        <f t="shared" si="40"/>
        <v>90710834.139999986</v>
      </c>
      <c r="L46" s="94">
        <f t="shared" si="40"/>
        <v>91906865.251605824</v>
      </c>
      <c r="M46" s="94">
        <f t="shared" si="40"/>
        <v>93129937.28933759</v>
      </c>
      <c r="N46" s="94">
        <f t="shared" si="40"/>
        <v>94379285.732499197</v>
      </c>
      <c r="O46" s="94">
        <f t="shared" si="40"/>
        <v>95652816.327271789</v>
      </c>
      <c r="P46" s="94">
        <f t="shared" si="40"/>
        <v>96949393.49930191</v>
      </c>
      <c r="Q46" s="94">
        <f t="shared" si="40"/>
        <v>98268953.27554068</v>
      </c>
      <c r="R46" s="94">
        <f t="shared" si="40"/>
        <v>99624440.784453183</v>
      </c>
      <c r="S46" s="94">
        <f t="shared" si="40"/>
        <v>101010792.8670198</v>
      </c>
      <c r="T46" s="94">
        <f t="shared" si="40"/>
        <v>102431770.48774114</v>
      </c>
      <c r="U46" s="94">
        <f t="shared" si="40"/>
        <v>104225376.86171149</v>
      </c>
      <c r="V46" s="94">
        <f t="shared" si="40"/>
        <v>105948448.96428183</v>
      </c>
      <c r="W46" s="94">
        <f t="shared" si="40"/>
        <v>107671768.09870064</v>
      </c>
      <c r="X46" s="94">
        <f t="shared" si="40"/>
        <v>109414854.32874404</v>
      </c>
      <c r="Y46" s="94">
        <f t="shared" si="40"/>
        <v>111264518.86917076</v>
      </c>
      <c r="Z46" s="94">
        <f t="shared" si="40"/>
        <v>113147682.66885635</v>
      </c>
      <c r="AA46" s="94">
        <f t="shared" si="40"/>
        <v>114989117.74014851</v>
      </c>
      <c r="AB46" s="94">
        <f t="shared" si="40"/>
        <v>116906109.93977857</v>
      </c>
      <c r="AC46" s="94">
        <f t="shared" si="40"/>
        <v>118779506.76388481</v>
      </c>
      <c r="AD46" s="94">
        <f t="shared" si="40"/>
        <v>120776812.79679134</v>
      </c>
      <c r="AE46" s="94">
        <f t="shared" si="40"/>
        <v>122807288.10899884</v>
      </c>
      <c r="AF46" s="94">
        <f t="shared" si="40"/>
        <v>124816300.33607602</v>
      </c>
      <c r="AG46" s="111">
        <f t="shared" si="40"/>
        <v>113321502</v>
      </c>
      <c r="AH46" s="145"/>
      <c r="AI46" s="50"/>
      <c r="AJ46" s="27"/>
      <c r="AK46" s="27"/>
      <c r="AL46" s="95">
        <f t="shared" ref="AL46:BM46" si="41">SUM(AL7:AL45)</f>
        <v>1080180.07</v>
      </c>
      <c r="AM46" s="94">
        <f t="shared" si="41"/>
        <v>1072190.76</v>
      </c>
      <c r="AN46" s="94">
        <f t="shared" si="41"/>
        <v>1124170.99</v>
      </c>
      <c r="AO46" s="94">
        <f t="shared" si="41"/>
        <v>1124540.1299999999</v>
      </c>
      <c r="AP46" s="94">
        <f t="shared" si="41"/>
        <v>1120195.0299999998</v>
      </c>
      <c r="AQ46" s="94">
        <f t="shared" si="41"/>
        <v>1112806.97</v>
      </c>
      <c r="AR46" s="94">
        <f t="shared" si="41"/>
        <v>1210370.1592023065</v>
      </c>
      <c r="AS46" s="94">
        <f t="shared" si="41"/>
        <v>1237805.6601117095</v>
      </c>
      <c r="AT46" s="94">
        <f t="shared" si="41"/>
        <v>1262737.5655875753</v>
      </c>
      <c r="AU46" s="94">
        <f t="shared" si="41"/>
        <v>1286050.0355764842</v>
      </c>
      <c r="AV46" s="94">
        <f t="shared" si="41"/>
        <v>1308788.1889194404</v>
      </c>
      <c r="AW46" s="94">
        <f t="shared" si="41"/>
        <v>1332054.3454182195</v>
      </c>
      <c r="AX46" s="94">
        <f t="shared" si="41"/>
        <v>1382668.9515071237</v>
      </c>
      <c r="AY46" s="94">
        <f t="shared" si="41"/>
        <v>1390624.3531665935</v>
      </c>
      <c r="AZ46" s="94">
        <f t="shared" si="41"/>
        <v>1456186.080722783</v>
      </c>
      <c r="BA46" s="94">
        <f t="shared" si="41"/>
        <v>1794029.7583001812</v>
      </c>
      <c r="BB46" s="94">
        <f t="shared" si="41"/>
        <v>1723251.0965069428</v>
      </c>
      <c r="BC46" s="94">
        <f t="shared" si="41"/>
        <v>1723368.6129563488</v>
      </c>
      <c r="BD46" s="94">
        <f t="shared" si="41"/>
        <v>1757425.2776399222</v>
      </c>
      <c r="BE46" s="94">
        <f t="shared" si="41"/>
        <v>1864398.1628066238</v>
      </c>
      <c r="BF46" s="94">
        <f t="shared" si="41"/>
        <v>1896552.9221115278</v>
      </c>
      <c r="BG46" s="94">
        <f t="shared" si="41"/>
        <v>1853954.5120960707</v>
      </c>
      <c r="BH46" s="94">
        <f t="shared" si="41"/>
        <v>1929203.2165194221</v>
      </c>
      <c r="BI46" s="94">
        <f t="shared" si="41"/>
        <v>1885891.3932856969</v>
      </c>
      <c r="BJ46" s="94">
        <f t="shared" si="41"/>
        <v>2024487.4755011243</v>
      </c>
      <c r="BK46" s="94">
        <f t="shared" si="41"/>
        <v>2034747.582807471</v>
      </c>
      <c r="BL46" s="94">
        <f t="shared" si="41"/>
        <v>2044220.6870786652</v>
      </c>
      <c r="BM46" s="111">
        <f t="shared" si="41"/>
        <v>22531530.697609995</v>
      </c>
      <c r="BN46" s="146"/>
      <c r="BO46" s="95">
        <f t="shared" ref="BO46:CO46" si="42">SUM(BO7:BO45)</f>
        <v>0</v>
      </c>
      <c r="BP46" s="94">
        <f t="shared" ref="BP46:BT46" si="43">SUM(BP7:BP45)</f>
        <v>0</v>
      </c>
      <c r="BQ46" s="94">
        <f t="shared" si="43"/>
        <v>-67314.03</v>
      </c>
      <c r="BR46" s="94">
        <f t="shared" si="43"/>
        <v>0</v>
      </c>
      <c r="BS46" s="94">
        <f t="shared" si="43"/>
        <v>0</v>
      </c>
      <c r="BT46" s="94">
        <f t="shared" si="43"/>
        <v>0</v>
      </c>
      <c r="BU46" s="94">
        <f t="shared" si="42"/>
        <v>-14339.047596493325</v>
      </c>
      <c r="BV46" s="94">
        <f t="shared" si="42"/>
        <v>-14733.622379933504</v>
      </c>
      <c r="BW46" s="94">
        <f t="shared" si="42"/>
        <v>-13389.122425962698</v>
      </c>
      <c r="BX46" s="94">
        <f t="shared" si="42"/>
        <v>-12519.440803881846</v>
      </c>
      <c r="BY46" s="94">
        <f t="shared" si="42"/>
        <v>-12211.016889336846</v>
      </c>
      <c r="BZ46" s="94">
        <f t="shared" si="42"/>
        <v>-12494.569179451815</v>
      </c>
      <c r="CA46" s="94">
        <f t="shared" si="42"/>
        <v>-27181.442594598648</v>
      </c>
      <c r="CB46" s="94">
        <f t="shared" si="42"/>
        <v>-4272.2705999930413</v>
      </c>
      <c r="CC46" s="94">
        <f t="shared" si="42"/>
        <v>-35208.460001468986</v>
      </c>
      <c r="CD46" s="94">
        <f t="shared" si="42"/>
        <v>-423.38432980754288</v>
      </c>
      <c r="CE46" s="94">
        <f t="shared" si="42"/>
        <v>-178.99393661030859</v>
      </c>
      <c r="CF46" s="94">
        <f t="shared" si="42"/>
        <v>-49.478537521476049</v>
      </c>
      <c r="CG46" s="94">
        <f t="shared" si="42"/>
        <v>-14339.047596493325</v>
      </c>
      <c r="CH46" s="94">
        <f t="shared" si="42"/>
        <v>-14733.622379933504</v>
      </c>
      <c r="CI46" s="94">
        <f t="shared" si="42"/>
        <v>-13389.122425962698</v>
      </c>
      <c r="CJ46" s="94">
        <f t="shared" si="42"/>
        <v>-12519.440803881846</v>
      </c>
      <c r="CK46" s="94">
        <f t="shared" si="42"/>
        <v>-12211.016889336846</v>
      </c>
      <c r="CL46" s="94">
        <f t="shared" si="42"/>
        <v>-12494.569179451815</v>
      </c>
      <c r="CM46" s="94">
        <f t="shared" si="42"/>
        <v>-27181.442594598648</v>
      </c>
      <c r="CN46" s="94">
        <f t="shared" si="42"/>
        <v>-4272.2705999930413</v>
      </c>
      <c r="CO46" s="94">
        <f t="shared" si="42"/>
        <v>-35208.460001468986</v>
      </c>
      <c r="CP46" s="146"/>
      <c r="CQ46" s="95">
        <f t="shared" ref="CQ46:DQ46" si="44">SUM(CQ7:CQ45)</f>
        <v>0</v>
      </c>
      <c r="CR46" s="94">
        <f t="shared" si="44"/>
        <v>0</v>
      </c>
      <c r="CS46" s="94">
        <f t="shared" si="44"/>
        <v>0</v>
      </c>
      <c r="CT46" s="94">
        <f t="shared" si="44"/>
        <v>0</v>
      </c>
      <c r="CU46" s="94">
        <f t="shared" si="44"/>
        <v>0</v>
      </c>
      <c r="CV46" s="94">
        <f t="shared" si="44"/>
        <v>0</v>
      </c>
      <c r="CW46" s="94">
        <f t="shared" si="44"/>
        <v>0</v>
      </c>
      <c r="CX46" s="94">
        <f t="shared" si="44"/>
        <v>0</v>
      </c>
      <c r="CY46" s="94">
        <f t="shared" si="44"/>
        <v>0</v>
      </c>
      <c r="CZ46" s="94">
        <f t="shared" si="44"/>
        <v>0</v>
      </c>
      <c r="DA46" s="94">
        <f t="shared" si="44"/>
        <v>0</v>
      </c>
      <c r="DB46" s="94">
        <f t="shared" si="44"/>
        <v>0</v>
      </c>
      <c r="DC46" s="94">
        <f t="shared" si="44"/>
        <v>0</v>
      </c>
      <c r="DD46" s="94">
        <f t="shared" si="44"/>
        <v>0</v>
      </c>
      <c r="DE46" s="94">
        <f t="shared" si="44"/>
        <v>0</v>
      </c>
      <c r="DF46" s="94">
        <f t="shared" si="44"/>
        <v>0</v>
      </c>
      <c r="DG46" s="94">
        <f t="shared" si="44"/>
        <v>0</v>
      </c>
      <c r="DH46" s="94">
        <f t="shared" si="44"/>
        <v>0</v>
      </c>
      <c r="DI46" s="94">
        <f t="shared" si="44"/>
        <v>0</v>
      </c>
      <c r="DJ46" s="94">
        <f t="shared" si="44"/>
        <v>0</v>
      </c>
      <c r="DK46" s="94">
        <f t="shared" si="44"/>
        <v>0</v>
      </c>
      <c r="DL46" s="94">
        <f t="shared" si="44"/>
        <v>0</v>
      </c>
      <c r="DM46" s="94">
        <f t="shared" si="44"/>
        <v>0</v>
      </c>
      <c r="DN46" s="94">
        <f t="shared" si="44"/>
        <v>0</v>
      </c>
      <c r="DO46" s="94">
        <f t="shared" si="44"/>
        <v>0</v>
      </c>
      <c r="DP46" s="94">
        <f t="shared" si="44"/>
        <v>0</v>
      </c>
      <c r="DQ46" s="94">
        <f t="shared" si="44"/>
        <v>0</v>
      </c>
      <c r="DR46" s="146"/>
      <c r="DS46" s="95">
        <f t="shared" ref="DS46:DX46" si="45">SUM(DS7:DS45)</f>
        <v>0</v>
      </c>
      <c r="DT46" s="94">
        <f t="shared" si="45"/>
        <v>0</v>
      </c>
      <c r="DU46" s="94">
        <f t="shared" si="45"/>
        <v>0</v>
      </c>
      <c r="DV46" s="94">
        <f t="shared" si="45"/>
        <v>0</v>
      </c>
      <c r="DW46" s="94">
        <f t="shared" si="45"/>
        <v>0</v>
      </c>
      <c r="DX46" s="94">
        <f t="shared" si="45"/>
        <v>0</v>
      </c>
      <c r="DY46" s="94">
        <f t="shared" ref="DY46" si="46">SUM(DY7:DY45)</f>
        <v>0</v>
      </c>
      <c r="DZ46" s="94">
        <f t="shared" ref="DZ46:ES46" si="47">SUM(DZ7:DZ45)</f>
        <v>0</v>
      </c>
      <c r="EA46" s="94">
        <f t="shared" si="47"/>
        <v>0</v>
      </c>
      <c r="EB46" s="94">
        <f t="shared" si="47"/>
        <v>0</v>
      </c>
      <c r="EC46" s="94">
        <f t="shared" si="47"/>
        <v>0</v>
      </c>
      <c r="ED46" s="94">
        <f t="shared" si="47"/>
        <v>0</v>
      </c>
      <c r="EE46" s="94">
        <f t="shared" si="47"/>
        <v>0</v>
      </c>
      <c r="EF46" s="94">
        <f t="shared" si="47"/>
        <v>0</v>
      </c>
      <c r="EG46" s="94">
        <f t="shared" si="47"/>
        <v>0</v>
      </c>
      <c r="EH46" s="94">
        <f t="shared" si="47"/>
        <v>0</v>
      </c>
      <c r="EI46" s="94">
        <f t="shared" si="47"/>
        <v>0</v>
      </c>
      <c r="EJ46" s="94">
        <f t="shared" si="47"/>
        <v>0</v>
      </c>
      <c r="EK46" s="94">
        <f t="shared" si="47"/>
        <v>0</v>
      </c>
      <c r="EL46" s="94">
        <f t="shared" si="47"/>
        <v>0</v>
      </c>
      <c r="EM46" s="94">
        <f t="shared" si="47"/>
        <v>0</v>
      </c>
      <c r="EN46" s="94">
        <f t="shared" si="47"/>
        <v>0</v>
      </c>
      <c r="EO46" s="94">
        <f t="shared" si="47"/>
        <v>0</v>
      </c>
      <c r="EP46" s="94">
        <f t="shared" si="47"/>
        <v>0</v>
      </c>
      <c r="EQ46" s="94">
        <f t="shared" si="47"/>
        <v>0</v>
      </c>
      <c r="ER46" s="94">
        <f t="shared" si="47"/>
        <v>0</v>
      </c>
      <c r="ES46" s="94">
        <f t="shared" si="47"/>
        <v>0</v>
      </c>
    </row>
    <row r="47" spans="1:149" s="80" customFormat="1">
      <c r="B47" s="173"/>
      <c r="C47" s="154"/>
      <c r="D47" s="154"/>
      <c r="E47" s="112">
        <f>'[21]major ratebase items'!L13</f>
        <v>-84144064.219999999</v>
      </c>
      <c r="F47" s="112">
        <f>'[21]major ratebase items'!M13</f>
        <v>-85224244.290000007</v>
      </c>
      <c r="G47" s="112">
        <f>'[21]major ratebase items'!N13</f>
        <v>-86296435.049999997</v>
      </c>
      <c r="H47" s="112">
        <f>'[21]major ratebase items'!O13</f>
        <v>-87353292.010000005</v>
      </c>
      <c r="I47" s="112">
        <f>'[21]major ratebase items'!P13</f>
        <v>-88477832.140000001</v>
      </c>
      <c r="J47" s="112">
        <f>'[21]major ratebase items'!Q13</f>
        <v>-89598027.170000002</v>
      </c>
      <c r="K47" s="112">
        <f>'[21]major ratebase items'!R13</f>
        <v>-90710834.140000001</v>
      </c>
      <c r="L47" s="112"/>
      <c r="M47" s="112"/>
      <c r="N47" s="112"/>
      <c r="O47" s="112"/>
      <c r="P47" s="112"/>
      <c r="Q47" s="112"/>
      <c r="R47" s="43"/>
      <c r="S47" s="43"/>
      <c r="T47" s="43"/>
      <c r="U47" s="43"/>
      <c r="V47" s="43"/>
      <c r="W47" s="43"/>
      <c r="X47" s="43"/>
      <c r="Y47" s="146"/>
      <c r="Z47" s="146"/>
      <c r="AA47" s="146"/>
      <c r="AB47" s="146"/>
      <c r="AC47" s="146"/>
      <c r="AD47" s="146"/>
      <c r="AE47" s="146"/>
      <c r="AF47" s="146"/>
      <c r="AG47" s="146"/>
      <c r="AH47" s="145"/>
      <c r="AI47" s="146"/>
      <c r="AJ47" s="27"/>
      <c r="AK47" s="27"/>
      <c r="AL47" s="97">
        <f>'[20]Depreciation Provision'!Q38</f>
        <v>1080180.07</v>
      </c>
      <c r="AM47" s="97">
        <f>'[20]Depreciation Provision'!R38</f>
        <v>1072190.76</v>
      </c>
      <c r="AN47" s="97">
        <f>'[20]Depreciation Provision'!S38</f>
        <v>1124170.99</v>
      </c>
      <c r="AO47" s="97">
        <f>'[20]Depreciation Provision'!T38</f>
        <v>1124540.1299999999</v>
      </c>
      <c r="AP47" s="97">
        <f>'[20]Depreciation Provision'!U38</f>
        <v>1120195.0299999998</v>
      </c>
      <c r="AQ47" s="97">
        <f>'[20]Depreciation Provision'!V38</f>
        <v>1112806.97</v>
      </c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97">
        <f>'[20]Reserve Retirements'!Q38</f>
        <v>0</v>
      </c>
      <c r="BP47" s="97">
        <f>'[20]Reserve Retirements'!R38</f>
        <v>0</v>
      </c>
      <c r="BQ47" s="97">
        <f>'[20]Reserve Retirements'!S38</f>
        <v>-67314.03</v>
      </c>
      <c r="BR47" s="97">
        <f>'[20]Reserve Retirements'!T38</f>
        <v>0</v>
      </c>
      <c r="BS47" s="97">
        <f>'[20]Reserve Retirements'!U38</f>
        <v>0</v>
      </c>
      <c r="BT47" s="97">
        <f>'[20]Reserve Retirements'!V38</f>
        <v>0</v>
      </c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97">
        <f>'[20]Reserve Transfers'!Q38</f>
        <v>0</v>
      </c>
      <c r="CR47" s="97">
        <f>'[20]Reserve Transfers'!R38</f>
        <v>0</v>
      </c>
      <c r="CS47" s="97">
        <f>'[20]Reserve Transfers'!S38</f>
        <v>0</v>
      </c>
      <c r="CT47" s="97">
        <f>'[20]Reserve Transfers'!T38</f>
        <v>0</v>
      </c>
      <c r="CU47" s="97">
        <f>'[20]Reserve Transfers'!U38</f>
        <v>0</v>
      </c>
      <c r="CV47" s="97">
        <f>'[20]Reserve Transfers'!V38</f>
        <v>0</v>
      </c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97">
        <f>[20]COR!Q38</f>
        <v>0</v>
      </c>
      <c r="DT47" s="97">
        <f>[20]COR!R38</f>
        <v>0</v>
      </c>
      <c r="DU47" s="97">
        <f>[20]COR!S38</f>
        <v>0</v>
      </c>
      <c r="DV47" s="97">
        <f>[20]COR!T38</f>
        <v>0</v>
      </c>
      <c r="DW47" s="97">
        <f>[20]COR!U38</f>
        <v>0</v>
      </c>
      <c r="DX47" s="97">
        <f>[20]COR!V38</f>
        <v>0</v>
      </c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</row>
    <row r="48" spans="1:149" s="80" customFormat="1">
      <c r="B48" s="173"/>
      <c r="C48" s="154"/>
      <c r="D48" s="154"/>
      <c r="E48" s="98">
        <f>E46+E47</f>
        <v>0</v>
      </c>
      <c r="F48" s="98">
        <f t="shared" ref="F48:K48" si="48">F46+F47</f>
        <v>0</v>
      </c>
      <c r="G48" s="98">
        <f t="shared" si="48"/>
        <v>0</v>
      </c>
      <c r="H48" s="98">
        <f t="shared" si="48"/>
        <v>0</v>
      </c>
      <c r="I48" s="98">
        <f t="shared" si="48"/>
        <v>0</v>
      </c>
      <c r="J48" s="98">
        <f t="shared" si="48"/>
        <v>0</v>
      </c>
      <c r="K48" s="51">
        <f t="shared" si="48"/>
        <v>0</v>
      </c>
      <c r="L48" s="98"/>
      <c r="M48" s="51"/>
      <c r="N48" s="51"/>
      <c r="O48" s="51"/>
      <c r="P48" s="51"/>
      <c r="Q48" s="51"/>
      <c r="R48" s="43"/>
      <c r="S48" s="43"/>
      <c r="T48" s="43"/>
      <c r="U48" s="43"/>
      <c r="V48" s="43"/>
      <c r="W48" s="43"/>
      <c r="X48" s="43"/>
      <c r="Y48" s="146"/>
      <c r="Z48" s="146"/>
      <c r="AA48" s="146"/>
      <c r="AB48" s="146"/>
      <c r="AC48" s="146"/>
      <c r="AD48" s="146"/>
      <c r="AE48" s="146"/>
      <c r="AF48" s="146"/>
      <c r="AG48" s="146"/>
      <c r="AH48" s="145"/>
      <c r="AI48" s="146"/>
      <c r="AJ48" s="27"/>
      <c r="AK48" s="27"/>
      <c r="AL48" s="50">
        <f>AL46-AL47</f>
        <v>0</v>
      </c>
      <c r="AM48" s="50">
        <f t="shared" ref="AM48:AQ48" si="49">AM46-AM47</f>
        <v>0</v>
      </c>
      <c r="AN48" s="50">
        <f t="shared" si="49"/>
        <v>0</v>
      </c>
      <c r="AO48" s="50">
        <f t="shared" si="49"/>
        <v>0</v>
      </c>
      <c r="AP48" s="50">
        <f t="shared" si="49"/>
        <v>0</v>
      </c>
      <c r="AQ48" s="50">
        <f t="shared" si="49"/>
        <v>0</v>
      </c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50">
        <f>BO46-BO47</f>
        <v>0</v>
      </c>
      <c r="BP48" s="50">
        <f t="shared" ref="BP48:BT48" si="50">BP46-BP47</f>
        <v>0</v>
      </c>
      <c r="BQ48" s="50">
        <f t="shared" si="50"/>
        <v>0</v>
      </c>
      <c r="BR48" s="50">
        <f t="shared" si="50"/>
        <v>0</v>
      </c>
      <c r="BS48" s="50">
        <f t="shared" si="50"/>
        <v>0</v>
      </c>
      <c r="BT48" s="50">
        <f t="shared" si="50"/>
        <v>0</v>
      </c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50">
        <f>CQ46-CQ47</f>
        <v>0</v>
      </c>
      <c r="CR48" s="50">
        <f t="shared" ref="CR48:CV48" si="51">CR46-CR47</f>
        <v>0</v>
      </c>
      <c r="CS48" s="50">
        <f t="shared" si="51"/>
        <v>0</v>
      </c>
      <c r="CT48" s="50">
        <f t="shared" si="51"/>
        <v>0</v>
      </c>
      <c r="CU48" s="50">
        <f t="shared" si="51"/>
        <v>0</v>
      </c>
      <c r="CV48" s="50">
        <f t="shared" si="51"/>
        <v>0</v>
      </c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50">
        <f>DS46-DS47</f>
        <v>0</v>
      </c>
      <c r="DT48" s="50">
        <f t="shared" ref="DT48:DX48" si="52">DT46-DT47</f>
        <v>0</v>
      </c>
      <c r="DU48" s="50">
        <f t="shared" si="52"/>
        <v>0</v>
      </c>
      <c r="DV48" s="50">
        <f t="shared" si="52"/>
        <v>0</v>
      </c>
      <c r="DW48" s="50">
        <f t="shared" si="52"/>
        <v>0</v>
      </c>
      <c r="DX48" s="50">
        <f t="shared" si="52"/>
        <v>0</v>
      </c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</row>
    <row r="49" spans="1:149" s="80" customFormat="1">
      <c r="A49" s="80" t="s">
        <v>31</v>
      </c>
      <c r="B49" s="174"/>
      <c r="C49" s="146"/>
      <c r="D49" s="146"/>
      <c r="R49" s="43"/>
      <c r="S49" s="43"/>
      <c r="T49" s="43"/>
      <c r="U49" s="43"/>
      <c r="V49" s="43"/>
      <c r="W49" s="43"/>
      <c r="X49" s="43"/>
      <c r="Y49" s="146"/>
      <c r="Z49" s="146"/>
      <c r="AA49" s="146"/>
      <c r="AB49" s="146"/>
      <c r="AC49" s="146"/>
      <c r="AD49" s="146"/>
      <c r="AE49" s="146"/>
      <c r="AF49" s="146"/>
      <c r="AG49" s="146"/>
      <c r="AH49" s="145"/>
      <c r="AI49" s="146"/>
      <c r="AJ49" s="27"/>
      <c r="AK49" s="27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</row>
    <row r="50" spans="1:149" s="80" customFormat="1">
      <c r="A50" s="138">
        <v>38900</v>
      </c>
      <c r="B50" s="168" t="s">
        <v>125</v>
      </c>
      <c r="C50" s="51">
        <f t="shared" ref="C50:C79" si="53">SUM(E50:Q50)/13</f>
        <v>0</v>
      </c>
      <c r="D50" s="51">
        <f t="shared" ref="D50:D79" si="54">SUM(T50:AF50)/13</f>
        <v>0</v>
      </c>
      <c r="E50" s="116">
        <f>0</f>
        <v>0</v>
      </c>
      <c r="F50" s="51">
        <f t="shared" ref="F50:F79" si="55">E50+AL50+BO50+CQ50+DS50</f>
        <v>0</v>
      </c>
      <c r="G50" s="51">
        <f t="shared" ref="G50:G79" si="56">F50+AM50+BP50+CR50+DT50</f>
        <v>0</v>
      </c>
      <c r="H50" s="51">
        <f t="shared" ref="H50:H79" si="57">G50+AN50+BQ50+CS50+DU50</f>
        <v>0</v>
      </c>
      <c r="I50" s="51">
        <f t="shared" ref="I50:I79" si="58">H50+AO50+BR50+CT50+DV50</f>
        <v>0</v>
      </c>
      <c r="J50" s="51">
        <f t="shared" ref="J50:J79" si="59">I50+AP50+BS50+CU50+DW50</f>
        <v>0</v>
      </c>
      <c r="K50" s="51">
        <f t="shared" ref="K50:K79" si="60">J50+AQ50+BT50+CV50+DX50</f>
        <v>0</v>
      </c>
      <c r="L50" s="51">
        <f t="shared" ref="L50:L79" si="61">K50+AR50+BU50+CW50+DY50</f>
        <v>0</v>
      </c>
      <c r="M50" s="51">
        <f t="shared" ref="M50:M79" si="62">L50+AS50+BV50+CX50+DZ50</f>
        <v>0</v>
      </c>
      <c r="N50" s="51">
        <f t="shared" ref="N50:N79" si="63">M50+AT50+BW50+CY50+EA50</f>
        <v>0</v>
      </c>
      <c r="O50" s="51">
        <f t="shared" ref="O50:O79" si="64">N50+AU50+BX50+CZ50+EB50</f>
        <v>0</v>
      </c>
      <c r="P50" s="51">
        <f t="shared" ref="P50:P79" si="65">O50+AV50+BY50+DA50+EC50</f>
        <v>0</v>
      </c>
      <c r="Q50" s="51">
        <f t="shared" ref="Q50:Q79" si="66">P50+AW50+BZ50+DB50+ED50</f>
        <v>0</v>
      </c>
      <c r="R50" s="51">
        <f t="shared" ref="R50:R79" si="67">Q50+AX50+CA50+DC50+EE50</f>
        <v>0</v>
      </c>
      <c r="S50" s="51">
        <f t="shared" ref="S50:S79" si="68">R50+AY50+CB50+DD50+EF50</f>
        <v>0</v>
      </c>
      <c r="T50" s="51">
        <f t="shared" ref="T50:T79" si="69">S50+AZ50+CC50+DE50+EG50</f>
        <v>0</v>
      </c>
      <c r="U50" s="51">
        <f t="shared" ref="U50:U79" si="70">T50+BA50+CD50+DF50+EH50</f>
        <v>0</v>
      </c>
      <c r="V50" s="51">
        <f t="shared" ref="V50:V79" si="71">U50+BB50+CE50+DG50+EI50</f>
        <v>0</v>
      </c>
      <c r="W50" s="51">
        <f t="shared" ref="W50:W79" si="72">V50+BC50+CF50+DH50+EJ50</f>
        <v>0</v>
      </c>
      <c r="X50" s="51">
        <f t="shared" ref="X50:X79" si="73">W50+BD50+CG50+DI50+EK50</f>
        <v>0</v>
      </c>
      <c r="Y50" s="51">
        <f t="shared" ref="Y50:Y79" si="74">X50+BE50+CH50+DJ50+EL50</f>
        <v>0</v>
      </c>
      <c r="Z50" s="51">
        <f t="shared" ref="Z50:Z79" si="75">Y50+BF50+CI50+DK50+EM50</f>
        <v>0</v>
      </c>
      <c r="AA50" s="51">
        <f t="shared" ref="AA50:AA79" si="76">Z50+BG50+CJ50+DL50+EN50</f>
        <v>0</v>
      </c>
      <c r="AB50" s="51">
        <f t="shared" ref="AB50:AB79" si="77">AA50+BH50+CK50+DM50+EO50</f>
        <v>0</v>
      </c>
      <c r="AC50" s="51">
        <f t="shared" ref="AC50:AC79" si="78">AB50+BI50+CL50+DN50+EP50</f>
        <v>0</v>
      </c>
      <c r="AD50" s="51">
        <f t="shared" ref="AD50:AD79" si="79">AC50+BJ50+CM50+DO50+EQ50</f>
        <v>0</v>
      </c>
      <c r="AE50" s="51">
        <f t="shared" ref="AE50:AE79" si="80">AD50+BK50+CN50+DP50+ER50</f>
        <v>0</v>
      </c>
      <c r="AF50" s="51">
        <f t="shared" ref="AF50:AF79" si="81">AE50+BL50+CO50+DQ50+ES50</f>
        <v>0</v>
      </c>
      <c r="AG50" s="108">
        <f t="shared" ref="AG50:AG55" si="82">ROUND(AVERAGE(T50:AF50),0)</f>
        <v>0</v>
      </c>
      <c r="AH50" s="145" t="b">
        <f t="shared" si="34"/>
        <v>1</v>
      </c>
      <c r="AI50" s="109" t="str">
        <f>[23]SSU!E50</f>
        <v>38900</v>
      </c>
      <c r="AJ50" s="109">
        <f>[23]SSU!F50</f>
        <v>0</v>
      </c>
      <c r="AK50" s="109">
        <f>[23]SSU!G50</f>
        <v>0</v>
      </c>
      <c r="AL50" s="116">
        <f>0</f>
        <v>0</v>
      </c>
      <c r="AM50" s="116">
        <f>0</f>
        <v>0</v>
      </c>
      <c r="AN50" s="116">
        <f>0</f>
        <v>0</v>
      </c>
      <c r="AO50" s="116">
        <f>0</f>
        <v>0</v>
      </c>
      <c r="AP50" s="116">
        <f>0</f>
        <v>0</v>
      </c>
      <c r="AQ50" s="116">
        <f>0</f>
        <v>0</v>
      </c>
      <c r="AR50" s="113">
        <f>IF('Net Plant'!I50&gt;0,'Gross Plant'!K50*$AJ50/12,0)</f>
        <v>0</v>
      </c>
      <c r="AS50" s="113">
        <f>IF('Net Plant'!J50&gt;0,'Gross Plant'!L50*$AJ50/12,0)</f>
        <v>0</v>
      </c>
      <c r="AT50" s="113">
        <f>IF('Net Plant'!K50&gt;0,'Gross Plant'!M50*$AJ50/12,0)</f>
        <v>0</v>
      </c>
      <c r="AU50" s="113">
        <f>IF('Net Plant'!L50&gt;0,'Gross Plant'!N50*$AJ50/12,0)</f>
        <v>0</v>
      </c>
      <c r="AV50" s="113">
        <f>IF('Net Plant'!M50&gt;0,'Gross Plant'!O50*$AJ50/12,0)</f>
        <v>0</v>
      </c>
      <c r="AW50" s="113">
        <f>IF('Net Plant'!N50&gt;0,'Gross Plant'!P50*$AJ50/12,0)</f>
        <v>0</v>
      </c>
      <c r="AX50" s="113">
        <f>IF('Net Plant'!O50&gt;0,'Gross Plant'!Q50*$AJ50/12,0)</f>
        <v>0</v>
      </c>
      <c r="AY50" s="113">
        <f>IF('Net Plant'!P50&gt;0,'Gross Plant'!R50*$AJ50/12,0)</f>
        <v>0</v>
      </c>
      <c r="AZ50" s="113">
        <f>IF('Net Plant'!Q50&gt;0,'Gross Plant'!S50*$AJ50/12,0)</f>
        <v>0</v>
      </c>
      <c r="BA50" s="113">
        <f>IF('Net Plant'!R50&gt;0,'Gross Plant'!T50*$AK50/12,0)</f>
        <v>0</v>
      </c>
      <c r="BB50" s="113">
        <f>IF('Net Plant'!S50&gt;0,'Gross Plant'!U50*$AK50/12,0)</f>
        <v>0</v>
      </c>
      <c r="BC50" s="113">
        <f>IF('Net Plant'!T50&gt;0,'Gross Plant'!V50*$AK50/12,0)</f>
        <v>0</v>
      </c>
      <c r="BD50" s="113">
        <f>IF('Net Plant'!U50&gt;0,'Gross Plant'!W50*$AK50/12,0)</f>
        <v>0</v>
      </c>
      <c r="BE50" s="113">
        <f>IF('Net Plant'!V50&gt;0,'Gross Plant'!X50*$AK50/12,0)</f>
        <v>0</v>
      </c>
      <c r="BF50" s="113">
        <f>IF('Net Plant'!W50&gt;0,'Gross Plant'!Y50*$AK50/12,0)</f>
        <v>0</v>
      </c>
      <c r="BG50" s="113">
        <f>IF('Net Plant'!X50&gt;0,'Gross Plant'!Z50*$AK50/12,0)</f>
        <v>0</v>
      </c>
      <c r="BH50" s="113">
        <f>IF('Net Plant'!Y50&gt;0,'Gross Plant'!AA50*$AK50/12,0)</f>
        <v>0</v>
      </c>
      <c r="BI50" s="113">
        <f>IF('Net Plant'!Z50&gt;0,'Gross Plant'!AB50*$AK50/12,0)</f>
        <v>0</v>
      </c>
      <c r="BJ50" s="113">
        <f>IF('Net Plant'!AA50&gt;0,'Gross Plant'!AC50*$AK50/12,0)</f>
        <v>0</v>
      </c>
      <c r="BK50" s="113">
        <f>IF('Net Plant'!AB50&gt;0,'Gross Plant'!AD50*$AK50/12,0)</f>
        <v>0</v>
      </c>
      <c r="BL50" s="113">
        <f>IF('Net Plant'!AC50&gt;0,'Gross Plant'!AE50*$AK50/12,0)</f>
        <v>0</v>
      </c>
      <c r="BM50" s="108">
        <f t="shared" ref="BM50:BM55" si="83">SUM(BA50:BL50)</f>
        <v>0</v>
      </c>
      <c r="BN50" s="146"/>
      <c r="BO50" s="100">
        <f>'[20]Reserve Retirements'!Q104</f>
        <v>0</v>
      </c>
      <c r="BP50" s="100">
        <f>'[20]Reserve Retirements'!R104</f>
        <v>0</v>
      </c>
      <c r="BQ50" s="100">
        <f>'[20]Reserve Retirements'!S104</f>
        <v>0</v>
      </c>
      <c r="BR50" s="100">
        <f>'[20]Reserve Retirements'!T104</f>
        <v>0</v>
      </c>
      <c r="BS50" s="100">
        <f>'[20]Reserve Retirements'!U104</f>
        <v>0</v>
      </c>
      <c r="BT50" s="100">
        <f>'[20]Reserve Retirements'!V104</f>
        <v>0</v>
      </c>
      <c r="BU50" s="93">
        <f>'Gross Plant'!BQ50</f>
        <v>0</v>
      </c>
      <c r="BV50" s="93">
        <f>'Gross Plant'!BR50</f>
        <v>0</v>
      </c>
      <c r="BW50" s="93">
        <f>'Gross Plant'!BS50</f>
        <v>0</v>
      </c>
      <c r="BX50" s="93">
        <f>'Gross Plant'!BT50</f>
        <v>0</v>
      </c>
      <c r="BY50" s="93">
        <f>'Gross Plant'!BU50</f>
        <v>0</v>
      </c>
      <c r="BZ50" s="93">
        <f>'Gross Plant'!BV50</f>
        <v>0</v>
      </c>
      <c r="CA50" s="93">
        <f>'Gross Plant'!BW50</f>
        <v>0</v>
      </c>
      <c r="CB50" s="93">
        <f>'Gross Plant'!BX50</f>
        <v>0</v>
      </c>
      <c r="CC50" s="93">
        <f>'Gross Plant'!BY50</f>
        <v>0</v>
      </c>
      <c r="CD50" s="93">
        <f>'Gross Plant'!BZ50</f>
        <v>0</v>
      </c>
      <c r="CE50" s="93">
        <f>'Gross Plant'!CA50</f>
        <v>0</v>
      </c>
      <c r="CF50" s="93">
        <f>'Gross Plant'!CB50</f>
        <v>0</v>
      </c>
      <c r="CG50" s="93">
        <f>'Gross Plant'!CC50</f>
        <v>0</v>
      </c>
      <c r="CH50" s="93">
        <f>'Gross Plant'!CD50</f>
        <v>0</v>
      </c>
      <c r="CI50" s="93">
        <f>'Gross Plant'!CE50</f>
        <v>0</v>
      </c>
      <c r="CJ50" s="93">
        <f>'Gross Plant'!CF50</f>
        <v>0</v>
      </c>
      <c r="CK50" s="93">
        <f>'Gross Plant'!CG50</f>
        <v>0</v>
      </c>
      <c r="CL50" s="93">
        <f>'Gross Plant'!CH50</f>
        <v>0</v>
      </c>
      <c r="CM50" s="93">
        <f>'Gross Plant'!CI50</f>
        <v>0</v>
      </c>
      <c r="CN50" s="93">
        <f>'Gross Plant'!CJ50</f>
        <v>0</v>
      </c>
      <c r="CO50" s="93">
        <f>'Gross Plant'!CK50</f>
        <v>0</v>
      </c>
      <c r="CP50" s="146"/>
      <c r="CQ50" s="116">
        <f>0</f>
        <v>0</v>
      </c>
      <c r="CR50" s="116">
        <f>0</f>
        <v>0</v>
      </c>
      <c r="CS50" s="116">
        <f>0</f>
        <v>0</v>
      </c>
      <c r="CT50" s="116">
        <f>0</f>
        <v>0</v>
      </c>
      <c r="CU50" s="116">
        <f>0</f>
        <v>0</v>
      </c>
      <c r="CV50" s="116">
        <f>0</f>
        <v>0</v>
      </c>
      <c r="CW50" s="17">
        <v>0</v>
      </c>
      <c r="CX50" s="17">
        <v>0</v>
      </c>
      <c r="CY50" s="17">
        <v>0</v>
      </c>
      <c r="CZ50" s="175">
        <v>0</v>
      </c>
      <c r="DA50" s="17">
        <v>0</v>
      </c>
      <c r="DB50" s="17">
        <v>0</v>
      </c>
      <c r="DC50" s="17">
        <v>0</v>
      </c>
      <c r="DD50" s="17">
        <v>0</v>
      </c>
      <c r="DE50" s="17">
        <v>0</v>
      </c>
      <c r="DF50" s="17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146"/>
      <c r="DS50" s="116">
        <f>0</f>
        <v>0</v>
      </c>
      <c r="DT50" s="116">
        <f>0</f>
        <v>0</v>
      </c>
      <c r="DU50" s="116">
        <f>0</f>
        <v>0</v>
      </c>
      <c r="DV50" s="116">
        <f>0</f>
        <v>0</v>
      </c>
      <c r="DW50" s="116">
        <f>0</f>
        <v>0</v>
      </c>
      <c r="DX50" s="116">
        <f>0</f>
        <v>0</v>
      </c>
      <c r="DY50" s="93">
        <f>IFERROR(SUM($DS50:$DX50)/SUM('Gross Plant'!$BK50:$BP50),0)*'Gross Plant'!BQ50*Reserve!$DY$1</f>
        <v>0</v>
      </c>
      <c r="DZ50" s="93">
        <f>IFERROR(SUM($DS50:$DX50)/SUM('Gross Plant'!$BK50:$BP50),0)*'Gross Plant'!BR50*Reserve!$DY$1</f>
        <v>0</v>
      </c>
      <c r="EA50" s="93">
        <f>IFERROR(SUM($DS50:$DX50)/SUM('Gross Plant'!$BK50:$BP50),0)*'Gross Plant'!BS50*Reserve!$DY$1</f>
        <v>0</v>
      </c>
      <c r="EB50" s="93">
        <f>IFERROR(SUM($DS50:$DX50)/SUM('Gross Plant'!$BK50:$BP50),0)*'Gross Plant'!BT50*Reserve!$DY$1</f>
        <v>0</v>
      </c>
      <c r="EC50" s="93">
        <f>IFERROR(SUM($DS50:$DX50)/SUM('Gross Plant'!$BK50:$BP50),0)*'Gross Plant'!BU50*Reserve!$DY$1</f>
        <v>0</v>
      </c>
      <c r="ED50" s="93">
        <f>IFERROR(SUM($DS50:$DX50)/SUM('Gross Plant'!$BK50:$BP50),0)*'Gross Plant'!BV50*Reserve!$DY$1</f>
        <v>0</v>
      </c>
      <c r="EE50" s="93">
        <f>IFERROR(SUM($DS50:$DX50)/SUM('Gross Plant'!$BK50:$BP50),0)*'Gross Plant'!BW50*Reserve!$DY$1</f>
        <v>0</v>
      </c>
      <c r="EF50" s="93">
        <f>IFERROR(SUM($DS50:$DX50)/SUM('Gross Plant'!$BK50:$BP50),0)*'Gross Plant'!BX50*Reserve!$DY$1</f>
        <v>0</v>
      </c>
      <c r="EG50" s="93">
        <f>IFERROR(SUM($DS50:$DX50)/SUM('Gross Plant'!$BK50:$BP50),0)*'Gross Plant'!BY50*Reserve!$DY$1</f>
        <v>0</v>
      </c>
      <c r="EH50" s="93">
        <f>IFERROR(SUM($DS50:$DX50)/SUM('Gross Plant'!$BK50:$BP50),0)*'Gross Plant'!BZ50*Reserve!$DY$1</f>
        <v>0</v>
      </c>
      <c r="EI50" s="93">
        <f>IFERROR(SUM($DS50:$DX50)/SUM('Gross Plant'!$BK50:$BP50),0)*'Gross Plant'!CA50*Reserve!$DY$1</f>
        <v>0</v>
      </c>
      <c r="EJ50" s="93">
        <f>IFERROR(SUM($DS50:$DX50)/SUM('Gross Plant'!$BK50:$BP50),0)*'Gross Plant'!CB50*Reserve!$DY$1</f>
        <v>0</v>
      </c>
      <c r="EK50" s="93">
        <f>IFERROR(SUM($DS50:$DX50)/SUM('Gross Plant'!$BK50:$BP50),0)*'Gross Plant'!CC50*Reserve!$DY$1</f>
        <v>0</v>
      </c>
      <c r="EL50" s="93">
        <f>IFERROR(SUM($DS50:$DX50)/SUM('Gross Plant'!$BK50:$BP50),0)*'Gross Plant'!CD50*Reserve!$DY$1</f>
        <v>0</v>
      </c>
      <c r="EM50" s="93">
        <f>IFERROR(SUM($DS50:$DX50)/SUM('Gross Plant'!$BK50:$BP50),0)*'Gross Plant'!CE50*Reserve!$DY$1</f>
        <v>0</v>
      </c>
      <c r="EN50" s="93">
        <f>IFERROR(SUM($DS50:$DX50)/SUM('Gross Plant'!$BK50:$BP50),0)*'Gross Plant'!CF50*Reserve!$DY$1</f>
        <v>0</v>
      </c>
      <c r="EO50" s="93">
        <f>IFERROR(SUM($DS50:$DX50)/SUM('Gross Plant'!$BK50:$BP50),0)*'Gross Plant'!CG50*Reserve!$DY$1</f>
        <v>0</v>
      </c>
      <c r="EP50" s="93">
        <f>IFERROR(SUM($DS50:$DX50)/SUM('Gross Plant'!$BK50:$BP50),0)*'Gross Plant'!CH50*Reserve!$DY$1</f>
        <v>0</v>
      </c>
      <c r="EQ50" s="93">
        <f>IFERROR(SUM($DS50:$DX50)/SUM('Gross Plant'!$BK50:$BP50),0)*'Gross Plant'!CI50*Reserve!$DY$1</f>
        <v>0</v>
      </c>
      <c r="ER50" s="93">
        <f>IFERROR(SUM($DS50:$DX50)/SUM('Gross Plant'!$BK50:$BP50),0)*'Gross Plant'!CJ50*Reserve!$DY$1</f>
        <v>0</v>
      </c>
      <c r="ES50" s="93">
        <f>IFERROR(SUM($DS50:$DX50)/SUM('Gross Plant'!$BK50:$BP50),0)*'Gross Plant'!CK50*Reserve!$DY$1</f>
        <v>0</v>
      </c>
    </row>
    <row r="51" spans="1:149" s="80" customFormat="1">
      <c r="A51" s="138">
        <v>38910</v>
      </c>
      <c r="B51" s="168" t="s">
        <v>126</v>
      </c>
      <c r="C51" s="51">
        <f t="shared" si="53"/>
        <v>0</v>
      </c>
      <c r="D51" s="51">
        <f t="shared" si="54"/>
        <v>0</v>
      </c>
      <c r="E51" s="116">
        <f>0</f>
        <v>0</v>
      </c>
      <c r="F51" s="51">
        <f t="shared" si="55"/>
        <v>0</v>
      </c>
      <c r="G51" s="51">
        <f t="shared" si="56"/>
        <v>0</v>
      </c>
      <c r="H51" s="51">
        <f t="shared" si="57"/>
        <v>0</v>
      </c>
      <c r="I51" s="51">
        <f t="shared" si="58"/>
        <v>0</v>
      </c>
      <c r="J51" s="51">
        <f t="shared" si="59"/>
        <v>0</v>
      </c>
      <c r="K51" s="51">
        <f t="shared" si="60"/>
        <v>0</v>
      </c>
      <c r="L51" s="51">
        <f t="shared" si="61"/>
        <v>0</v>
      </c>
      <c r="M51" s="51">
        <f t="shared" si="62"/>
        <v>0</v>
      </c>
      <c r="N51" s="51">
        <f t="shared" si="63"/>
        <v>0</v>
      </c>
      <c r="O51" s="51">
        <f t="shared" si="64"/>
        <v>0</v>
      </c>
      <c r="P51" s="51">
        <f t="shared" si="65"/>
        <v>0</v>
      </c>
      <c r="Q51" s="51">
        <f t="shared" si="66"/>
        <v>0</v>
      </c>
      <c r="R51" s="51">
        <f t="shared" si="67"/>
        <v>0</v>
      </c>
      <c r="S51" s="51">
        <f t="shared" si="68"/>
        <v>0</v>
      </c>
      <c r="T51" s="51">
        <f t="shared" si="69"/>
        <v>0</v>
      </c>
      <c r="U51" s="51">
        <f t="shared" si="70"/>
        <v>0</v>
      </c>
      <c r="V51" s="51">
        <f t="shared" si="71"/>
        <v>0</v>
      </c>
      <c r="W51" s="51">
        <f t="shared" si="72"/>
        <v>0</v>
      </c>
      <c r="X51" s="51">
        <f t="shared" si="73"/>
        <v>0</v>
      </c>
      <c r="Y51" s="51">
        <f t="shared" si="74"/>
        <v>0</v>
      </c>
      <c r="Z51" s="51">
        <f t="shared" si="75"/>
        <v>0</v>
      </c>
      <c r="AA51" s="51">
        <f t="shared" si="76"/>
        <v>0</v>
      </c>
      <c r="AB51" s="51">
        <f t="shared" si="77"/>
        <v>0</v>
      </c>
      <c r="AC51" s="51">
        <f t="shared" si="78"/>
        <v>0</v>
      </c>
      <c r="AD51" s="51">
        <f t="shared" si="79"/>
        <v>0</v>
      </c>
      <c r="AE51" s="51">
        <f t="shared" si="80"/>
        <v>0</v>
      </c>
      <c r="AF51" s="51">
        <f t="shared" si="81"/>
        <v>0</v>
      </c>
      <c r="AG51" s="110">
        <f t="shared" si="82"/>
        <v>0</v>
      </c>
      <c r="AH51" s="145" t="b">
        <f t="shared" si="34"/>
        <v>1</v>
      </c>
      <c r="AI51" s="109" t="str">
        <f>[23]SSU!E68</f>
        <v>38910</v>
      </c>
      <c r="AJ51" s="109">
        <f>[23]SSU!F68</f>
        <v>0</v>
      </c>
      <c r="AK51" s="109">
        <f>[23]SSU!G68</f>
        <v>0</v>
      </c>
      <c r="AL51" s="116">
        <f>0</f>
        <v>0</v>
      </c>
      <c r="AM51" s="116">
        <f>0</f>
        <v>0</v>
      </c>
      <c r="AN51" s="116">
        <f>0</f>
        <v>0</v>
      </c>
      <c r="AO51" s="116">
        <f>0</f>
        <v>0</v>
      </c>
      <c r="AP51" s="116">
        <f>0</f>
        <v>0</v>
      </c>
      <c r="AQ51" s="116">
        <f>0</f>
        <v>0</v>
      </c>
      <c r="AR51" s="113">
        <f>IF('Net Plant'!I51&gt;0,'Gross Plant'!K51*$AJ51/12,0)</f>
        <v>0</v>
      </c>
      <c r="AS51" s="113">
        <f>IF('Net Plant'!J51&gt;0,'Gross Plant'!L51*$AJ51/12,0)</f>
        <v>0</v>
      </c>
      <c r="AT51" s="113">
        <f>IF('Net Plant'!K51&gt;0,'Gross Plant'!M51*$AJ51/12,0)</f>
        <v>0</v>
      </c>
      <c r="AU51" s="113">
        <f>IF('Net Plant'!L51&gt;0,'Gross Plant'!N51*$AJ51/12,0)</f>
        <v>0</v>
      </c>
      <c r="AV51" s="113">
        <f>IF('Net Plant'!M51&gt;0,'Gross Plant'!O51*$AJ51/12,0)</f>
        <v>0</v>
      </c>
      <c r="AW51" s="113">
        <f>IF('Net Plant'!N51&gt;0,'Gross Plant'!P51*$AJ51/12,0)</f>
        <v>0</v>
      </c>
      <c r="AX51" s="113">
        <f>IF('Net Plant'!O51&gt;0,'Gross Plant'!Q51*$AJ51/12,0)</f>
        <v>0</v>
      </c>
      <c r="AY51" s="113">
        <f>IF('Net Plant'!P51&gt;0,'Gross Plant'!R51*$AJ51/12,0)</f>
        <v>0</v>
      </c>
      <c r="AZ51" s="113">
        <f>IF('Net Plant'!Q51&gt;0,'Gross Plant'!S51*$AJ51/12,0)</f>
        <v>0</v>
      </c>
      <c r="BA51" s="113">
        <f>IF('Net Plant'!R51&gt;0,'Gross Plant'!T51*$AK51/12,0)</f>
        <v>0</v>
      </c>
      <c r="BB51" s="113">
        <f>IF('Net Plant'!S51&gt;0,'Gross Plant'!U51*$AK51/12,0)</f>
        <v>0</v>
      </c>
      <c r="BC51" s="113">
        <f>IF('Net Plant'!T51&gt;0,'Gross Plant'!V51*$AK51/12,0)</f>
        <v>0</v>
      </c>
      <c r="BD51" s="113">
        <f>IF('Net Plant'!U51&gt;0,'Gross Plant'!W51*$AK51/12,0)</f>
        <v>0</v>
      </c>
      <c r="BE51" s="113">
        <f>IF('Net Plant'!V51&gt;0,'Gross Plant'!X51*$AK51/12,0)</f>
        <v>0</v>
      </c>
      <c r="BF51" s="113">
        <f>IF('Net Plant'!W51&gt;0,'Gross Plant'!Y51*$AK51/12,0)</f>
        <v>0</v>
      </c>
      <c r="BG51" s="113">
        <f>IF('Net Plant'!X51&gt;0,'Gross Plant'!Z51*$AK51/12,0)</f>
        <v>0</v>
      </c>
      <c r="BH51" s="113">
        <f>IF('Net Plant'!Y51&gt;0,'Gross Plant'!AA51*$AK51/12,0)</f>
        <v>0</v>
      </c>
      <c r="BI51" s="113">
        <f>IF('Net Plant'!Z51&gt;0,'Gross Plant'!AB51*$AK51/12,0)</f>
        <v>0</v>
      </c>
      <c r="BJ51" s="113">
        <f>IF('Net Plant'!AA51&gt;0,'Gross Plant'!AC51*$AK51/12,0)</f>
        <v>0</v>
      </c>
      <c r="BK51" s="113">
        <f>IF('Net Plant'!AB51&gt;0,'Gross Plant'!AD51*$AK51/12,0)</f>
        <v>0</v>
      </c>
      <c r="BL51" s="113">
        <f>IF('Net Plant'!AC51&gt;0,'Gross Plant'!AE51*$AK51/12,0)</f>
        <v>0</v>
      </c>
      <c r="BM51" s="110">
        <f t="shared" si="83"/>
        <v>0</v>
      </c>
      <c r="BN51" s="146"/>
      <c r="BO51" s="100">
        <f>'[20]Reserve Retirements'!Q105</f>
        <v>0</v>
      </c>
      <c r="BP51" s="100">
        <f>'[20]Reserve Retirements'!R105</f>
        <v>0</v>
      </c>
      <c r="BQ51" s="100">
        <f>'[20]Reserve Retirements'!S105</f>
        <v>0</v>
      </c>
      <c r="BR51" s="100">
        <f>'[20]Reserve Retirements'!T105</f>
        <v>0</v>
      </c>
      <c r="BS51" s="100">
        <f>'[20]Reserve Retirements'!U105</f>
        <v>0</v>
      </c>
      <c r="BT51" s="100">
        <f>'[20]Reserve Retirements'!V105</f>
        <v>0</v>
      </c>
      <c r="BU51" s="93">
        <f>'Gross Plant'!BQ51</f>
        <v>0</v>
      </c>
      <c r="BV51" s="93">
        <f>'Gross Plant'!BR51</f>
        <v>0</v>
      </c>
      <c r="BW51" s="93">
        <f>'Gross Plant'!BS51</f>
        <v>0</v>
      </c>
      <c r="BX51" s="93">
        <f>'Gross Plant'!BT51</f>
        <v>0</v>
      </c>
      <c r="BY51" s="93">
        <f>'Gross Plant'!BU51</f>
        <v>0</v>
      </c>
      <c r="BZ51" s="93">
        <f>'Gross Plant'!BV51</f>
        <v>0</v>
      </c>
      <c r="CA51" s="93">
        <f>'Gross Plant'!BW51</f>
        <v>0</v>
      </c>
      <c r="CB51" s="93">
        <f>'Gross Plant'!BX51</f>
        <v>0</v>
      </c>
      <c r="CC51" s="93">
        <f>'Gross Plant'!BY51</f>
        <v>0</v>
      </c>
      <c r="CD51" s="93">
        <f>'Gross Plant'!BZ51</f>
        <v>0</v>
      </c>
      <c r="CE51" s="93">
        <f>'Gross Plant'!CA51</f>
        <v>0</v>
      </c>
      <c r="CF51" s="93">
        <f>'Gross Plant'!CB51</f>
        <v>0</v>
      </c>
      <c r="CG51" s="93">
        <f>'Gross Plant'!CC51</f>
        <v>0</v>
      </c>
      <c r="CH51" s="93">
        <f>'Gross Plant'!CD51</f>
        <v>0</v>
      </c>
      <c r="CI51" s="93">
        <f>'Gross Plant'!CE51</f>
        <v>0</v>
      </c>
      <c r="CJ51" s="93">
        <f>'Gross Plant'!CF51</f>
        <v>0</v>
      </c>
      <c r="CK51" s="93">
        <f>'Gross Plant'!CG51</f>
        <v>0</v>
      </c>
      <c r="CL51" s="93">
        <f>'Gross Plant'!CH51</f>
        <v>0</v>
      </c>
      <c r="CM51" s="93">
        <f>'Gross Plant'!CI51</f>
        <v>0</v>
      </c>
      <c r="CN51" s="93">
        <f>'Gross Plant'!CJ51</f>
        <v>0</v>
      </c>
      <c r="CO51" s="93">
        <f>'Gross Plant'!CK51</f>
        <v>0</v>
      </c>
      <c r="CP51" s="146"/>
      <c r="CQ51" s="116">
        <f>0</f>
        <v>0</v>
      </c>
      <c r="CR51" s="116">
        <f>0</f>
        <v>0</v>
      </c>
      <c r="CS51" s="116">
        <f>0</f>
        <v>0</v>
      </c>
      <c r="CT51" s="116">
        <f>0</f>
        <v>0</v>
      </c>
      <c r="CU51" s="116">
        <f>0</f>
        <v>0</v>
      </c>
      <c r="CV51" s="116">
        <f>0</f>
        <v>0</v>
      </c>
      <c r="CW51" s="17">
        <v>0</v>
      </c>
      <c r="CX51" s="17">
        <v>0</v>
      </c>
      <c r="CY51" s="17">
        <v>0</v>
      </c>
      <c r="CZ51" s="175">
        <v>0</v>
      </c>
      <c r="DA51" s="17">
        <v>0</v>
      </c>
      <c r="DB51" s="17">
        <v>0</v>
      </c>
      <c r="DC51" s="17">
        <v>0</v>
      </c>
      <c r="DD51" s="17">
        <v>0</v>
      </c>
      <c r="DE51" s="17">
        <v>0</v>
      </c>
      <c r="DF51" s="17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0</v>
      </c>
      <c r="DP51" s="41">
        <v>0</v>
      </c>
      <c r="DQ51" s="41">
        <v>0</v>
      </c>
      <c r="DR51" s="146"/>
      <c r="DS51" s="116">
        <f>0</f>
        <v>0</v>
      </c>
      <c r="DT51" s="116">
        <f>0</f>
        <v>0</v>
      </c>
      <c r="DU51" s="116">
        <f>0</f>
        <v>0</v>
      </c>
      <c r="DV51" s="116">
        <f>0</f>
        <v>0</v>
      </c>
      <c r="DW51" s="116">
        <f>0</f>
        <v>0</v>
      </c>
      <c r="DX51" s="116">
        <f>0</f>
        <v>0</v>
      </c>
      <c r="DY51" s="93">
        <f>IFERROR(SUM($DS51:$DX51)/SUM('Gross Plant'!$BK51:$BP51),0)*'Gross Plant'!BQ51*Reserve!$DY$1</f>
        <v>0</v>
      </c>
      <c r="DZ51" s="93">
        <f>IFERROR(SUM($DS51:$DX51)/SUM('Gross Plant'!$BK51:$BP51),0)*'Gross Plant'!BR51*Reserve!$DY$1</f>
        <v>0</v>
      </c>
      <c r="EA51" s="93">
        <f>IFERROR(SUM($DS51:$DX51)/SUM('Gross Plant'!$BK51:$BP51),0)*'Gross Plant'!BS51*Reserve!$DY$1</f>
        <v>0</v>
      </c>
      <c r="EB51" s="93">
        <f>IFERROR(SUM($DS51:$DX51)/SUM('Gross Plant'!$BK51:$BP51),0)*'Gross Plant'!BT51*Reserve!$DY$1</f>
        <v>0</v>
      </c>
      <c r="EC51" s="93">
        <f>IFERROR(SUM($DS51:$DX51)/SUM('Gross Plant'!$BK51:$BP51),0)*'Gross Plant'!BU51*Reserve!$DY$1</f>
        <v>0</v>
      </c>
      <c r="ED51" s="93">
        <f>IFERROR(SUM($DS51:$DX51)/SUM('Gross Plant'!$BK51:$BP51),0)*'Gross Plant'!BV51*Reserve!$DY$1</f>
        <v>0</v>
      </c>
      <c r="EE51" s="93">
        <f>IFERROR(SUM($DS51:$DX51)/SUM('Gross Plant'!$BK51:$BP51),0)*'Gross Plant'!BW51*Reserve!$DY$1</f>
        <v>0</v>
      </c>
      <c r="EF51" s="93">
        <f>IFERROR(SUM($DS51:$DX51)/SUM('Gross Plant'!$BK51:$BP51),0)*'Gross Plant'!BX51*Reserve!$DY$1</f>
        <v>0</v>
      </c>
      <c r="EG51" s="93">
        <f>IFERROR(SUM($DS51:$DX51)/SUM('Gross Plant'!$BK51:$BP51),0)*'Gross Plant'!BY51*Reserve!$DY$1</f>
        <v>0</v>
      </c>
      <c r="EH51" s="93">
        <f>IFERROR(SUM($DS51:$DX51)/SUM('Gross Plant'!$BK51:$BP51),0)*'Gross Plant'!BZ51*Reserve!$DY$1</f>
        <v>0</v>
      </c>
      <c r="EI51" s="93">
        <f>IFERROR(SUM($DS51:$DX51)/SUM('Gross Plant'!$BK51:$BP51),0)*'Gross Plant'!CA51*Reserve!$DY$1</f>
        <v>0</v>
      </c>
      <c r="EJ51" s="93">
        <f>IFERROR(SUM($DS51:$DX51)/SUM('Gross Plant'!$BK51:$BP51),0)*'Gross Plant'!CB51*Reserve!$DY$1</f>
        <v>0</v>
      </c>
      <c r="EK51" s="93">
        <f>IFERROR(SUM($DS51:$DX51)/SUM('Gross Plant'!$BK51:$BP51),0)*'Gross Plant'!CC51*Reserve!$DY$1</f>
        <v>0</v>
      </c>
      <c r="EL51" s="93">
        <f>IFERROR(SUM($DS51:$DX51)/SUM('Gross Plant'!$BK51:$BP51),0)*'Gross Plant'!CD51*Reserve!$DY$1</f>
        <v>0</v>
      </c>
      <c r="EM51" s="93">
        <f>IFERROR(SUM($DS51:$DX51)/SUM('Gross Plant'!$BK51:$BP51),0)*'Gross Plant'!CE51*Reserve!$DY$1</f>
        <v>0</v>
      </c>
      <c r="EN51" s="93">
        <f>IFERROR(SUM($DS51:$DX51)/SUM('Gross Plant'!$BK51:$BP51),0)*'Gross Plant'!CF51*Reserve!$DY$1</f>
        <v>0</v>
      </c>
      <c r="EO51" s="93">
        <f>IFERROR(SUM($DS51:$DX51)/SUM('Gross Plant'!$BK51:$BP51),0)*'Gross Plant'!CG51*Reserve!$DY$1</f>
        <v>0</v>
      </c>
      <c r="EP51" s="93">
        <f>IFERROR(SUM($DS51:$DX51)/SUM('Gross Plant'!$BK51:$BP51),0)*'Gross Plant'!CH51*Reserve!$DY$1</f>
        <v>0</v>
      </c>
      <c r="EQ51" s="93">
        <f>IFERROR(SUM($DS51:$DX51)/SUM('Gross Plant'!$BK51:$BP51),0)*'Gross Plant'!CI51*Reserve!$DY$1</f>
        <v>0</v>
      </c>
      <c r="ER51" s="93">
        <f>IFERROR(SUM($DS51:$DX51)/SUM('Gross Plant'!$BK51:$BP51),0)*'Gross Plant'!CJ51*Reserve!$DY$1</f>
        <v>0</v>
      </c>
      <c r="ES51" s="93">
        <f>IFERROR(SUM($DS51:$DX51)/SUM('Gross Plant'!$BK51:$BP51),0)*'Gross Plant'!CK51*Reserve!$DY$1</f>
        <v>0</v>
      </c>
    </row>
    <row r="52" spans="1:149" s="80" customFormat="1">
      <c r="A52" s="138">
        <v>39000</v>
      </c>
      <c r="B52" s="168" t="s">
        <v>10</v>
      </c>
      <c r="C52" s="51">
        <f t="shared" si="53"/>
        <v>2962991.0998761365</v>
      </c>
      <c r="D52" s="51">
        <f t="shared" si="54"/>
        <v>3423208.4441748341</v>
      </c>
      <c r="E52" s="92">
        <f>'[20]Reserve End Balances'!P104</f>
        <v>2754726.05</v>
      </c>
      <c r="F52" s="51">
        <f t="shared" si="55"/>
        <v>2790001.79</v>
      </c>
      <c r="G52" s="51">
        <f t="shared" si="56"/>
        <v>2825277.5300000003</v>
      </c>
      <c r="H52" s="51">
        <f t="shared" si="57"/>
        <v>2860553.7600000002</v>
      </c>
      <c r="I52" s="51">
        <f t="shared" si="58"/>
        <v>2895829.99</v>
      </c>
      <c r="J52" s="51">
        <f t="shared" si="59"/>
        <v>2931106.22</v>
      </c>
      <c r="K52" s="51">
        <f t="shared" si="60"/>
        <v>2966382.45</v>
      </c>
      <c r="L52" s="51">
        <f t="shared" si="61"/>
        <v>2999548.3209678335</v>
      </c>
      <c r="M52" s="51">
        <f t="shared" si="62"/>
        <v>3032720.7137775864</v>
      </c>
      <c r="N52" s="51">
        <f t="shared" si="63"/>
        <v>3065899.6618168172</v>
      </c>
      <c r="O52" s="51">
        <f t="shared" si="64"/>
        <v>3099085.1250150283</v>
      </c>
      <c r="P52" s="51">
        <f t="shared" si="65"/>
        <v>3132277.1097350614</v>
      </c>
      <c r="Q52" s="51">
        <f t="shared" si="66"/>
        <v>3165475.5770774493</v>
      </c>
      <c r="R52" s="51">
        <f t="shared" si="67"/>
        <v>3198681.0488862302</v>
      </c>
      <c r="S52" s="51">
        <f t="shared" si="68"/>
        <v>3231895.0650761127</v>
      </c>
      <c r="T52" s="51">
        <f t="shared" si="69"/>
        <v>3265108.9835954537</v>
      </c>
      <c r="U52" s="51">
        <f t="shared" si="70"/>
        <v>3291418.7272034395</v>
      </c>
      <c r="V52" s="51">
        <f t="shared" si="71"/>
        <v>3317762.4073496521</v>
      </c>
      <c r="W52" s="51">
        <f t="shared" si="72"/>
        <v>3344106.1232669945</v>
      </c>
      <c r="X52" s="51">
        <f t="shared" si="73"/>
        <v>3370454.9959895755</v>
      </c>
      <c r="Y52" s="51">
        <f t="shared" si="74"/>
        <v>3396809.05191686</v>
      </c>
      <c r="Z52" s="51">
        <f t="shared" si="75"/>
        <v>3423168.2593651987</v>
      </c>
      <c r="AA52" s="51">
        <f t="shared" si="76"/>
        <v>3449532.6233656756</v>
      </c>
      <c r="AB52" s="51">
        <f t="shared" si="77"/>
        <v>3475902.1131605725</v>
      </c>
      <c r="AC52" s="51">
        <f t="shared" si="78"/>
        <v>3502277.1413707566</v>
      </c>
      <c r="AD52" s="51">
        <f t="shared" si="79"/>
        <v>3528658.9256032072</v>
      </c>
      <c r="AE52" s="51">
        <f t="shared" si="80"/>
        <v>3555040.6326077878</v>
      </c>
      <c r="AF52" s="51">
        <f t="shared" si="81"/>
        <v>3581469.7894776734</v>
      </c>
      <c r="AG52" s="110">
        <f t="shared" si="82"/>
        <v>3423208</v>
      </c>
      <c r="AH52" s="145" t="b">
        <f t="shared" si="34"/>
        <v>1</v>
      </c>
      <c r="AI52" s="109" t="str">
        <f>[23]SSU!E51</f>
        <v>39000</v>
      </c>
      <c r="AJ52" s="109">
        <f>[23]SSU!F51</f>
        <v>3.0099999999999998E-2</v>
      </c>
      <c r="AK52" s="109">
        <f>[23]SSU!G51</f>
        <v>2.3800000000000002E-2</v>
      </c>
      <c r="AL52" s="92">
        <f>'[20]Depreciation Provision'!Q104</f>
        <v>35275.74</v>
      </c>
      <c r="AM52" s="92">
        <f>'[20]Depreciation Provision'!R104</f>
        <v>35275.74</v>
      </c>
      <c r="AN52" s="92">
        <f>'[20]Depreciation Provision'!S104</f>
        <v>35276.230000000003</v>
      </c>
      <c r="AO52" s="92">
        <f>'[20]Depreciation Provision'!T104</f>
        <v>35276.230000000003</v>
      </c>
      <c r="AP52" s="92">
        <f>'[20]Depreciation Provision'!U104</f>
        <v>35276.230000000003</v>
      </c>
      <c r="AQ52" s="92">
        <f>'[20]Depreciation Provision'!V104</f>
        <v>35276.230000000003</v>
      </c>
      <c r="AR52" s="113">
        <f>IF('Net Plant'!I52&gt;0,'Gross Plant'!K52*$AJ52/12,0)</f>
        <v>33165.870967833333</v>
      </c>
      <c r="AS52" s="113">
        <f>IF('Net Plant'!J52&gt;0,'Gross Plant'!L52*$AJ52/12,0)</f>
        <v>33172.392809753066</v>
      </c>
      <c r="AT52" s="113">
        <f>IF('Net Plant'!K52&gt;0,'Gross Plant'!M52*$AJ52/12,0)</f>
        <v>33178.948039230949</v>
      </c>
      <c r="AU52" s="113">
        <f>IF('Net Plant'!L52&gt;0,'Gross Plant'!N52*$AJ52/12,0)</f>
        <v>33185.463198210964</v>
      </c>
      <c r="AV52" s="113">
        <f>IF('Net Plant'!M52&gt;0,'Gross Plant'!O52*$AJ52/12,0)</f>
        <v>33191.984720032895</v>
      </c>
      <c r="AW52" s="113">
        <f>IF('Net Plant'!N52&gt;0,'Gross Plant'!P52*$AJ52/12,0)</f>
        <v>33198.467342388081</v>
      </c>
      <c r="AX52" s="113">
        <f>IF('Net Plant'!O52&gt;0,'Gross Plant'!Q52*$AJ52/12,0)</f>
        <v>33205.471808780756</v>
      </c>
      <c r="AY52" s="113">
        <f>IF('Net Plant'!P52&gt;0,'Gross Plant'!R52*$AJ52/12,0)</f>
        <v>33214.016189882444</v>
      </c>
      <c r="AZ52" s="113">
        <f>IF('Net Plant'!Q52&gt;0,'Gross Plant'!S52*$AJ52/12,0)</f>
        <v>33213.918519341052</v>
      </c>
      <c r="BA52" s="113">
        <f>IF('Net Plant'!R52&gt;0,'Gross Plant'!U52*$AK52/12,0)</f>
        <v>26309.743607985682</v>
      </c>
      <c r="BB52" s="113">
        <f>IF('Net Plant'!S52&gt;0,'Gross Plant'!V52*$AK52/12,0)</f>
        <v>26343.68014621281</v>
      </c>
      <c r="BC52" s="113">
        <f>IF('Net Plant'!T52&gt;0,'Gross Plant'!W52*$AK52/12,0)</f>
        <v>26343.71591734215</v>
      </c>
      <c r="BD52" s="113">
        <f>IF('Net Plant'!U52&gt;0,'Gross Plant'!X52*$AK52/12,0)</f>
        <v>26348.872722581014</v>
      </c>
      <c r="BE52" s="113">
        <f>IF('Net Plant'!V52&gt;0,'Gross Plant'!Y52*$AK52/12,0)</f>
        <v>26354.055927284455</v>
      </c>
      <c r="BF52" s="113">
        <f>IF('Net Plant'!W52&gt;0,'Gross Plant'!Z52*$AK52/12,0)</f>
        <v>26359.20744833842</v>
      </c>
      <c r="BG52" s="113">
        <f>IF('Net Plant'!X52&gt;0,'Gross Plant'!AA52*$AK52/12,0)</f>
        <v>26364.364000476693</v>
      </c>
      <c r="BH52" s="113">
        <f>IF('Net Plant'!Y52&gt;0,'Gross Plant'!AB52*$AK52/12,0)</f>
        <v>26369.489794897072</v>
      </c>
      <c r="BI52" s="113">
        <f>IF('Net Plant'!Z52&gt;0,'Gross Plant'!AC52*$AK52/12,0)</f>
        <v>26375.028210184304</v>
      </c>
      <c r="BJ52" s="113">
        <f>IF('Net Plant'!AA52&gt;0,'Gross Plant'!AD52*$AK52/12,0)</f>
        <v>26381.784232450755</v>
      </c>
      <c r="BK52" s="113">
        <f>IF('Net Plant'!AB52&gt;0,'Gross Plant'!AE52*$AK52/12,0)</f>
        <v>26381.707004580818</v>
      </c>
      <c r="BL52" s="113">
        <f>IF('Net Plant'!AC52&gt;0,'Gross Plant'!AF52*$AK52/12,0)</f>
        <v>26429.156869885497</v>
      </c>
      <c r="BM52" s="110">
        <f t="shared" si="83"/>
        <v>316360.80588221969</v>
      </c>
      <c r="BN52" s="146"/>
      <c r="BO52" s="100">
        <f>'[20]Reserve Retirements'!Q106</f>
        <v>0</v>
      </c>
      <c r="BP52" s="100">
        <f>'[20]Reserve Retirements'!R106</f>
        <v>0</v>
      </c>
      <c r="BQ52" s="100">
        <f>'[20]Reserve Retirements'!S106</f>
        <v>0</v>
      </c>
      <c r="BR52" s="100">
        <f>'[20]Reserve Retirements'!T106</f>
        <v>0</v>
      </c>
      <c r="BS52" s="100">
        <f>'[20]Reserve Retirements'!U106</f>
        <v>0</v>
      </c>
      <c r="BT52" s="100">
        <f>'[20]Reserve Retirements'!V106</f>
        <v>0</v>
      </c>
      <c r="BU52" s="93">
        <f>'Gross Plant'!BQ52</f>
        <v>0</v>
      </c>
      <c r="BV52" s="93">
        <f>'Gross Plant'!BR52</f>
        <v>0</v>
      </c>
      <c r="BW52" s="93">
        <f>'Gross Plant'!BS52</f>
        <v>0</v>
      </c>
      <c r="BX52" s="93">
        <f>'Gross Plant'!BT52</f>
        <v>0</v>
      </c>
      <c r="BY52" s="93">
        <f>'Gross Plant'!BU52</f>
        <v>0</v>
      </c>
      <c r="BZ52" s="93">
        <f>'Gross Plant'!BV52</f>
        <v>0</v>
      </c>
      <c r="CA52" s="93">
        <f>'Gross Plant'!BW52</f>
        <v>0</v>
      </c>
      <c r="CB52" s="93">
        <f>'Gross Plant'!BX52</f>
        <v>0</v>
      </c>
      <c r="CC52" s="93">
        <f>'Gross Plant'!BY52</f>
        <v>0</v>
      </c>
      <c r="CD52" s="93">
        <f>'Gross Plant'!BZ52</f>
        <v>0</v>
      </c>
      <c r="CE52" s="93">
        <f>'Gross Plant'!CA52</f>
        <v>0</v>
      </c>
      <c r="CF52" s="93">
        <f>'Gross Plant'!CB52</f>
        <v>0</v>
      </c>
      <c r="CG52" s="93">
        <f>'Gross Plant'!CC52</f>
        <v>0</v>
      </c>
      <c r="CH52" s="93">
        <f>'Gross Plant'!CD52</f>
        <v>0</v>
      </c>
      <c r="CI52" s="93">
        <f>'Gross Plant'!CE52</f>
        <v>0</v>
      </c>
      <c r="CJ52" s="93">
        <f>'Gross Plant'!CF52</f>
        <v>0</v>
      </c>
      <c r="CK52" s="93">
        <f>'Gross Plant'!CG52</f>
        <v>0</v>
      </c>
      <c r="CL52" s="93">
        <f>'Gross Plant'!CH52</f>
        <v>0</v>
      </c>
      <c r="CM52" s="93">
        <f>'Gross Plant'!CI52</f>
        <v>0</v>
      </c>
      <c r="CN52" s="93">
        <f>'Gross Plant'!CJ52</f>
        <v>0</v>
      </c>
      <c r="CO52" s="93">
        <f>'Gross Plant'!CK52</f>
        <v>0</v>
      </c>
      <c r="CP52" s="146"/>
      <c r="CQ52" s="92">
        <f>'[20]Reserve Transfers'!Q104</f>
        <v>0</v>
      </c>
      <c r="CR52" s="92">
        <f>'[20]Reserve Transfers'!R104</f>
        <v>0</v>
      </c>
      <c r="CS52" s="92">
        <f>'[20]Reserve Transfers'!S104</f>
        <v>0</v>
      </c>
      <c r="CT52" s="92">
        <f>'[20]Reserve Transfers'!T104</f>
        <v>0</v>
      </c>
      <c r="CU52" s="92">
        <f>'[20]Reserve Transfers'!U104</f>
        <v>0</v>
      </c>
      <c r="CV52" s="92">
        <f>'[20]Reserve Transfers'!V104</f>
        <v>0</v>
      </c>
      <c r="CW52" s="17">
        <v>0</v>
      </c>
      <c r="CX52" s="17">
        <v>0</v>
      </c>
      <c r="CY52" s="17">
        <v>0</v>
      </c>
      <c r="CZ52" s="175">
        <v>0</v>
      </c>
      <c r="DA52" s="17">
        <v>0</v>
      </c>
      <c r="DB52" s="17">
        <v>0</v>
      </c>
      <c r="DC52" s="17">
        <v>0</v>
      </c>
      <c r="DD52" s="17">
        <v>0</v>
      </c>
      <c r="DE52" s="17">
        <v>0</v>
      </c>
      <c r="DF52" s="17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146"/>
      <c r="DS52" s="92">
        <f>[20]COR!Q104</f>
        <v>0</v>
      </c>
      <c r="DT52" s="92">
        <f>[20]COR!R104</f>
        <v>0</v>
      </c>
      <c r="DU52" s="92">
        <f>[20]COR!S104</f>
        <v>0</v>
      </c>
      <c r="DV52" s="92">
        <f>[20]COR!T104</f>
        <v>0</v>
      </c>
      <c r="DW52" s="92">
        <f>[20]COR!U104</f>
        <v>0</v>
      </c>
      <c r="DX52" s="92">
        <f>[20]COR!V104</f>
        <v>0</v>
      </c>
      <c r="DY52" s="93">
        <f>IFERROR(SUM($DS52:$DX52)/SUM('Gross Plant'!$BK52:$BP52),0)*'Gross Plant'!BQ52*Reserve!$DY$1</f>
        <v>0</v>
      </c>
      <c r="DZ52" s="93">
        <f>IFERROR(SUM($DS52:$DX52)/SUM('Gross Plant'!$BK52:$BP52),0)*'Gross Plant'!BR52*Reserve!$DY$1</f>
        <v>0</v>
      </c>
      <c r="EA52" s="93">
        <f>IFERROR(SUM($DS52:$DX52)/SUM('Gross Plant'!$BK52:$BP52),0)*'Gross Plant'!BS52*Reserve!$DY$1</f>
        <v>0</v>
      </c>
      <c r="EB52" s="93">
        <f>IFERROR(SUM($DS52:$DX52)/SUM('Gross Plant'!$BK52:$BP52),0)*'Gross Plant'!BT52*Reserve!$DY$1</f>
        <v>0</v>
      </c>
      <c r="EC52" s="93">
        <f>IFERROR(SUM($DS52:$DX52)/SUM('Gross Plant'!$BK52:$BP52),0)*'Gross Plant'!BU52*Reserve!$DY$1</f>
        <v>0</v>
      </c>
      <c r="ED52" s="93">
        <f>IFERROR(SUM($DS52:$DX52)/SUM('Gross Plant'!$BK52:$BP52),0)*'Gross Plant'!BV52*Reserve!$DY$1</f>
        <v>0</v>
      </c>
      <c r="EE52" s="93">
        <f>IFERROR(SUM($DS52:$DX52)/SUM('Gross Plant'!$BK52:$BP52),0)*'Gross Plant'!BW52*Reserve!$DY$1</f>
        <v>0</v>
      </c>
      <c r="EF52" s="93">
        <f>IFERROR(SUM($DS52:$DX52)/SUM('Gross Plant'!$BK52:$BP52),0)*'Gross Plant'!BX52*Reserve!$DY$1</f>
        <v>0</v>
      </c>
      <c r="EG52" s="93">
        <f>IFERROR(SUM($DS52:$DX52)/SUM('Gross Plant'!$BK52:$BP52),0)*'Gross Plant'!BY52*Reserve!$DY$1</f>
        <v>0</v>
      </c>
      <c r="EH52" s="93">
        <f>IFERROR(SUM($DS52:$DX52)/SUM('Gross Plant'!$BK52:$BP52),0)*'Gross Plant'!BZ52*Reserve!$DY$1</f>
        <v>0</v>
      </c>
      <c r="EI52" s="93">
        <f>IFERROR(SUM($DS52:$DX52)/SUM('Gross Plant'!$BK52:$BP52),0)*'Gross Plant'!CA52*Reserve!$DY$1</f>
        <v>0</v>
      </c>
      <c r="EJ52" s="93">
        <f>IFERROR(SUM($DS52:$DX52)/SUM('Gross Plant'!$BK52:$BP52),0)*'Gross Plant'!CB52*Reserve!$DY$1</f>
        <v>0</v>
      </c>
      <c r="EK52" s="93">
        <f>IFERROR(SUM($DS52:$DX52)/SUM('Gross Plant'!$BK52:$BP52),0)*'Gross Plant'!CC52*Reserve!$DY$1</f>
        <v>0</v>
      </c>
      <c r="EL52" s="93">
        <f>IFERROR(SUM($DS52:$DX52)/SUM('Gross Plant'!$BK52:$BP52),0)*'Gross Plant'!CD52*Reserve!$DY$1</f>
        <v>0</v>
      </c>
      <c r="EM52" s="93">
        <f>IFERROR(SUM($DS52:$DX52)/SUM('Gross Plant'!$BK52:$BP52),0)*'Gross Plant'!CE52*Reserve!$DY$1</f>
        <v>0</v>
      </c>
      <c r="EN52" s="93">
        <f>IFERROR(SUM($DS52:$DX52)/SUM('Gross Plant'!$BK52:$BP52),0)*'Gross Plant'!CF52*Reserve!$DY$1</f>
        <v>0</v>
      </c>
      <c r="EO52" s="93">
        <f>IFERROR(SUM($DS52:$DX52)/SUM('Gross Plant'!$BK52:$BP52),0)*'Gross Plant'!CG52*Reserve!$DY$1</f>
        <v>0</v>
      </c>
      <c r="EP52" s="93">
        <f>IFERROR(SUM($DS52:$DX52)/SUM('Gross Plant'!$BK52:$BP52),0)*'Gross Plant'!CH52*Reserve!$DY$1</f>
        <v>0</v>
      </c>
      <c r="EQ52" s="93">
        <f>IFERROR(SUM($DS52:$DX52)/SUM('Gross Plant'!$BK52:$BP52),0)*'Gross Plant'!CI52*Reserve!$DY$1</f>
        <v>0</v>
      </c>
      <c r="ER52" s="93">
        <f>IFERROR(SUM($DS52:$DX52)/SUM('Gross Plant'!$BK52:$BP52),0)*'Gross Plant'!CJ52*Reserve!$DY$1</f>
        <v>0</v>
      </c>
      <c r="ES52" s="93">
        <f>IFERROR(SUM($DS52:$DX52)/SUM('Gross Plant'!$BK52:$BP52),0)*'Gross Plant'!CK52*Reserve!$DY$1</f>
        <v>0</v>
      </c>
    </row>
    <row r="53" spans="1:149" s="80" customFormat="1">
      <c r="A53" s="138">
        <v>39009</v>
      </c>
      <c r="B53" s="168" t="s">
        <v>11</v>
      </c>
      <c r="C53" s="51">
        <f t="shared" si="53"/>
        <v>1946614.3812043266</v>
      </c>
      <c r="D53" s="51">
        <f t="shared" si="54"/>
        <v>2089895.5328387504</v>
      </c>
      <c r="E53" s="92">
        <f>'[20]Reserve End Balances'!P105</f>
        <v>1894862.38</v>
      </c>
      <c r="F53" s="51">
        <f t="shared" si="55"/>
        <v>1903851.0399999998</v>
      </c>
      <c r="G53" s="51">
        <f t="shared" si="56"/>
        <v>1912839.6999999997</v>
      </c>
      <c r="H53" s="51">
        <f t="shared" si="57"/>
        <v>1921828.3599999996</v>
      </c>
      <c r="I53" s="51">
        <f t="shared" si="58"/>
        <v>1930817.0199999996</v>
      </c>
      <c r="J53" s="51">
        <f t="shared" si="59"/>
        <v>1939805.6799999995</v>
      </c>
      <c r="K53" s="51">
        <f t="shared" si="60"/>
        <v>1948794.3399999994</v>
      </c>
      <c r="L53" s="51">
        <f t="shared" si="61"/>
        <v>1956433.5016979161</v>
      </c>
      <c r="M53" s="51">
        <f t="shared" si="62"/>
        <v>1964072.6633958328</v>
      </c>
      <c r="N53" s="51">
        <f t="shared" si="63"/>
        <v>1971711.8250937494</v>
      </c>
      <c r="O53" s="51">
        <f t="shared" si="64"/>
        <v>1979350.9867916661</v>
      </c>
      <c r="P53" s="51">
        <f t="shared" si="65"/>
        <v>1986990.1484895828</v>
      </c>
      <c r="Q53" s="51">
        <f t="shared" si="66"/>
        <v>1994629.3101874995</v>
      </c>
      <c r="R53" s="51">
        <f t="shared" si="67"/>
        <v>2002268.4718854162</v>
      </c>
      <c r="S53" s="51">
        <f t="shared" si="68"/>
        <v>2009907.6335833329</v>
      </c>
      <c r="T53" s="51">
        <f t="shared" si="69"/>
        <v>2017546.7952812496</v>
      </c>
      <c r="U53" s="51">
        <f t="shared" si="70"/>
        <v>2029604.9182074997</v>
      </c>
      <c r="V53" s="51">
        <f t="shared" si="71"/>
        <v>2041663.0411337498</v>
      </c>
      <c r="W53" s="51">
        <f t="shared" si="72"/>
        <v>2053721.1640599999</v>
      </c>
      <c r="X53" s="51">
        <f t="shared" si="73"/>
        <v>2065779.28698625</v>
      </c>
      <c r="Y53" s="51">
        <f t="shared" si="74"/>
        <v>2077837.4099125001</v>
      </c>
      <c r="Z53" s="51">
        <f t="shared" si="75"/>
        <v>2089895.5328387502</v>
      </c>
      <c r="AA53" s="51">
        <f t="shared" si="76"/>
        <v>2101953.6557650003</v>
      </c>
      <c r="AB53" s="51">
        <f t="shared" si="77"/>
        <v>2114011.7786912504</v>
      </c>
      <c r="AC53" s="51">
        <f t="shared" si="78"/>
        <v>2126069.9016175005</v>
      </c>
      <c r="AD53" s="51">
        <f t="shared" si="79"/>
        <v>2138128.0245437506</v>
      </c>
      <c r="AE53" s="51">
        <f t="shared" si="80"/>
        <v>2150186.1474700007</v>
      </c>
      <c r="AF53" s="51">
        <f t="shared" si="81"/>
        <v>2162244.2703962508</v>
      </c>
      <c r="AG53" s="110">
        <f t="shared" si="82"/>
        <v>2089896</v>
      </c>
      <c r="AH53" s="145" t="b">
        <f t="shared" si="34"/>
        <v>1</v>
      </c>
      <c r="AI53" s="109" t="str">
        <f>[23]SSU!E52</f>
        <v>39009</v>
      </c>
      <c r="AJ53" s="109">
        <f>[23]SSU!F52</f>
        <v>3.2500000000000001E-2</v>
      </c>
      <c r="AK53" s="109">
        <f>[23]SSU!G52</f>
        <v>5.1299999999999998E-2</v>
      </c>
      <c r="AL53" s="92">
        <f>'[20]Depreciation Provision'!Q105</f>
        <v>8988.66</v>
      </c>
      <c r="AM53" s="92">
        <f>'[20]Depreciation Provision'!R105</f>
        <v>8988.66</v>
      </c>
      <c r="AN53" s="92">
        <f>'[20]Depreciation Provision'!S105</f>
        <v>8988.66</v>
      </c>
      <c r="AO53" s="92">
        <f>'[20]Depreciation Provision'!T105</f>
        <v>8988.66</v>
      </c>
      <c r="AP53" s="92">
        <f>'[20]Depreciation Provision'!U105</f>
        <v>8988.66</v>
      </c>
      <c r="AQ53" s="92">
        <f>'[20]Depreciation Provision'!V105</f>
        <v>8988.66</v>
      </c>
      <c r="AR53" s="113">
        <f>IF('Net Plant'!I53&gt;0,'Gross Plant'!K53*$AJ53/12,0)</f>
        <v>7639.1616979166656</v>
      </c>
      <c r="AS53" s="113">
        <f>IF('Net Plant'!J53&gt;0,'Gross Plant'!L53*$AJ53/12,0)</f>
        <v>7639.1616979166656</v>
      </c>
      <c r="AT53" s="113">
        <f>IF('Net Plant'!K53&gt;0,'Gross Plant'!M53*$AJ53/12,0)</f>
        <v>7639.1616979166656</v>
      </c>
      <c r="AU53" s="113">
        <f>IF('Net Plant'!L53&gt;0,'Gross Plant'!N53*$AJ53/12,0)</f>
        <v>7639.1616979166656</v>
      </c>
      <c r="AV53" s="113">
        <f>IF('Net Plant'!M53&gt;0,'Gross Plant'!O53*$AJ53/12,0)</f>
        <v>7639.1616979166656</v>
      </c>
      <c r="AW53" s="113">
        <f>IF('Net Plant'!N53&gt;0,'Gross Plant'!P53*$AJ53/12,0)</f>
        <v>7639.1616979166656</v>
      </c>
      <c r="AX53" s="113">
        <f>IF('Net Plant'!O53&gt;0,'Gross Plant'!Q53*$AJ53/12,0)</f>
        <v>7639.1616979166656</v>
      </c>
      <c r="AY53" s="113">
        <f>IF('Net Plant'!P53&gt;0,'Gross Plant'!R53*$AJ53/12,0)</f>
        <v>7639.1616979166656</v>
      </c>
      <c r="AZ53" s="113">
        <f>IF('Net Plant'!Q53&gt;0,'Gross Plant'!S53*$AJ53/12,0)</f>
        <v>7639.1616979166656</v>
      </c>
      <c r="BA53" s="113">
        <f>IF('Net Plant'!R53&gt;0,'Gross Plant'!U53*$AK53/12,0)</f>
        <v>12058.122926249998</v>
      </c>
      <c r="BB53" s="113">
        <f>IF('Net Plant'!S53&gt;0,'Gross Plant'!V53*$AK53/12,0)</f>
        <v>12058.122926249998</v>
      </c>
      <c r="BC53" s="113">
        <f>IF('Net Plant'!T53&gt;0,'Gross Plant'!W53*$AK53/12,0)</f>
        <v>12058.122926249998</v>
      </c>
      <c r="BD53" s="113">
        <f>IF('Net Plant'!U53&gt;0,'Gross Plant'!X53*$AK53/12,0)</f>
        <v>12058.122926249998</v>
      </c>
      <c r="BE53" s="113">
        <f>IF('Net Plant'!V53&gt;0,'Gross Plant'!Y53*$AK53/12,0)</f>
        <v>12058.122926249998</v>
      </c>
      <c r="BF53" s="113">
        <f>IF('Net Plant'!W53&gt;0,'Gross Plant'!Z53*$AK53/12,0)</f>
        <v>12058.122926249998</v>
      </c>
      <c r="BG53" s="113">
        <f>IF('Net Plant'!X53&gt;0,'Gross Plant'!AA53*$AK53/12,0)</f>
        <v>12058.122926249998</v>
      </c>
      <c r="BH53" s="113">
        <f>IF('Net Plant'!Y53&gt;0,'Gross Plant'!AB53*$AK53/12,0)</f>
        <v>12058.122926249998</v>
      </c>
      <c r="BI53" s="113">
        <f>IF('Net Plant'!Z53&gt;0,'Gross Plant'!AC53*$AK53/12,0)</f>
        <v>12058.122926249998</v>
      </c>
      <c r="BJ53" s="113">
        <f>IF('Net Plant'!AA53&gt;0,'Gross Plant'!AD53*$AK53/12,0)</f>
        <v>12058.122926249998</v>
      </c>
      <c r="BK53" s="113">
        <f>IF('Net Plant'!AB53&gt;0,'Gross Plant'!AE53*$AK53/12,0)</f>
        <v>12058.122926249998</v>
      </c>
      <c r="BL53" s="113">
        <f>IF('Net Plant'!AC53&gt;0,'Gross Plant'!AF53*$AK53/12,0)</f>
        <v>12058.122926249998</v>
      </c>
      <c r="BM53" s="110">
        <f t="shared" si="83"/>
        <v>144697.47511499998</v>
      </c>
      <c r="BN53" s="146"/>
      <c r="BO53" s="100">
        <f>'[20]Reserve Retirements'!Q107</f>
        <v>0</v>
      </c>
      <c r="BP53" s="100">
        <f>'[20]Reserve Retirements'!R107</f>
        <v>0</v>
      </c>
      <c r="BQ53" s="100">
        <f>'[20]Reserve Retirements'!S107</f>
        <v>0</v>
      </c>
      <c r="BR53" s="100">
        <f>'[20]Reserve Retirements'!T107</f>
        <v>0</v>
      </c>
      <c r="BS53" s="100">
        <f>'[20]Reserve Retirements'!U107</f>
        <v>0</v>
      </c>
      <c r="BT53" s="100">
        <f>'[20]Reserve Retirements'!V107</f>
        <v>0</v>
      </c>
      <c r="BU53" s="93">
        <f>'Gross Plant'!BQ53</f>
        <v>0</v>
      </c>
      <c r="BV53" s="93">
        <f>'Gross Plant'!BR53</f>
        <v>0</v>
      </c>
      <c r="BW53" s="93">
        <f>'Gross Plant'!BS53</f>
        <v>0</v>
      </c>
      <c r="BX53" s="93">
        <f>'Gross Plant'!BT53</f>
        <v>0</v>
      </c>
      <c r="BY53" s="93">
        <f>'Gross Plant'!BU53</f>
        <v>0</v>
      </c>
      <c r="BZ53" s="93">
        <f>'Gross Plant'!BV53</f>
        <v>0</v>
      </c>
      <c r="CA53" s="93">
        <f>'Gross Plant'!BW53</f>
        <v>0</v>
      </c>
      <c r="CB53" s="93">
        <f>'Gross Plant'!BX53</f>
        <v>0</v>
      </c>
      <c r="CC53" s="93">
        <f>'Gross Plant'!BY53</f>
        <v>0</v>
      </c>
      <c r="CD53" s="93">
        <f>'Gross Plant'!BZ53</f>
        <v>0</v>
      </c>
      <c r="CE53" s="93">
        <f>'Gross Plant'!CA53</f>
        <v>0</v>
      </c>
      <c r="CF53" s="93">
        <f>'Gross Plant'!CB53</f>
        <v>0</v>
      </c>
      <c r="CG53" s="93">
        <f>'Gross Plant'!CC53</f>
        <v>0</v>
      </c>
      <c r="CH53" s="93">
        <f>'Gross Plant'!CD53</f>
        <v>0</v>
      </c>
      <c r="CI53" s="93">
        <f>'Gross Plant'!CE53</f>
        <v>0</v>
      </c>
      <c r="CJ53" s="93">
        <f>'Gross Plant'!CF53</f>
        <v>0</v>
      </c>
      <c r="CK53" s="93">
        <f>'Gross Plant'!CG53</f>
        <v>0</v>
      </c>
      <c r="CL53" s="93">
        <f>'Gross Plant'!CH53</f>
        <v>0</v>
      </c>
      <c r="CM53" s="93">
        <f>'Gross Plant'!CI53</f>
        <v>0</v>
      </c>
      <c r="CN53" s="93">
        <f>'Gross Plant'!CJ53</f>
        <v>0</v>
      </c>
      <c r="CO53" s="93">
        <f>'Gross Plant'!CK53</f>
        <v>0</v>
      </c>
      <c r="CP53" s="146"/>
      <c r="CQ53" s="92">
        <f>'[20]Reserve Transfers'!Q105</f>
        <v>0</v>
      </c>
      <c r="CR53" s="92">
        <f>'[20]Reserve Transfers'!R105</f>
        <v>0</v>
      </c>
      <c r="CS53" s="92">
        <f>'[20]Reserve Transfers'!S105</f>
        <v>0</v>
      </c>
      <c r="CT53" s="92">
        <f>'[20]Reserve Transfers'!T105</f>
        <v>0</v>
      </c>
      <c r="CU53" s="92">
        <f>'[20]Reserve Transfers'!U105</f>
        <v>0</v>
      </c>
      <c r="CV53" s="92">
        <f>'[20]Reserve Transfers'!V105</f>
        <v>0</v>
      </c>
      <c r="CW53" s="17">
        <v>0</v>
      </c>
      <c r="CX53" s="17">
        <v>0</v>
      </c>
      <c r="CY53" s="17">
        <v>0</v>
      </c>
      <c r="CZ53" s="175">
        <v>0</v>
      </c>
      <c r="DA53" s="17">
        <v>0</v>
      </c>
      <c r="DB53" s="17">
        <v>0</v>
      </c>
      <c r="DC53" s="17">
        <v>0</v>
      </c>
      <c r="DD53" s="17">
        <v>0</v>
      </c>
      <c r="DE53" s="17">
        <v>0</v>
      </c>
      <c r="DF53" s="17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146"/>
      <c r="DS53" s="92">
        <f>[20]COR!Q105</f>
        <v>0</v>
      </c>
      <c r="DT53" s="92">
        <f>[20]COR!R105</f>
        <v>0</v>
      </c>
      <c r="DU53" s="92">
        <f>[20]COR!S105</f>
        <v>0</v>
      </c>
      <c r="DV53" s="92">
        <f>[20]COR!T105</f>
        <v>0</v>
      </c>
      <c r="DW53" s="92">
        <f>[20]COR!U105</f>
        <v>0</v>
      </c>
      <c r="DX53" s="92">
        <f>[20]COR!V105</f>
        <v>0</v>
      </c>
      <c r="DY53" s="93">
        <f>IFERROR(SUM($DS53:$DX53)/SUM('Gross Plant'!$BK53:$BP53),0)*'Gross Plant'!BQ53*Reserve!$DY$1</f>
        <v>0</v>
      </c>
      <c r="DZ53" s="93">
        <f>IFERROR(SUM($DS53:$DX53)/SUM('Gross Plant'!$BK53:$BP53),0)*'Gross Plant'!BR53*Reserve!$DY$1</f>
        <v>0</v>
      </c>
      <c r="EA53" s="93">
        <f>IFERROR(SUM($DS53:$DX53)/SUM('Gross Plant'!$BK53:$BP53),0)*'Gross Plant'!BS53*Reserve!$DY$1</f>
        <v>0</v>
      </c>
      <c r="EB53" s="93">
        <f>IFERROR(SUM($DS53:$DX53)/SUM('Gross Plant'!$BK53:$BP53),0)*'Gross Plant'!BT53*Reserve!$DY$1</f>
        <v>0</v>
      </c>
      <c r="EC53" s="93">
        <f>IFERROR(SUM($DS53:$DX53)/SUM('Gross Plant'!$BK53:$BP53),0)*'Gross Plant'!BU53*Reserve!$DY$1</f>
        <v>0</v>
      </c>
      <c r="ED53" s="93">
        <f>IFERROR(SUM($DS53:$DX53)/SUM('Gross Plant'!$BK53:$BP53),0)*'Gross Plant'!BV53*Reserve!$DY$1</f>
        <v>0</v>
      </c>
      <c r="EE53" s="93">
        <f>IFERROR(SUM($DS53:$DX53)/SUM('Gross Plant'!$BK53:$BP53),0)*'Gross Plant'!BW53*Reserve!$DY$1</f>
        <v>0</v>
      </c>
      <c r="EF53" s="93">
        <f>IFERROR(SUM($DS53:$DX53)/SUM('Gross Plant'!$BK53:$BP53),0)*'Gross Plant'!BX53*Reserve!$DY$1</f>
        <v>0</v>
      </c>
      <c r="EG53" s="93">
        <f>IFERROR(SUM($DS53:$DX53)/SUM('Gross Plant'!$BK53:$BP53),0)*'Gross Plant'!BY53*Reserve!$DY$1</f>
        <v>0</v>
      </c>
      <c r="EH53" s="93">
        <f>IFERROR(SUM($DS53:$DX53)/SUM('Gross Plant'!$BK53:$BP53),0)*'Gross Plant'!BZ53*Reserve!$DY$1</f>
        <v>0</v>
      </c>
      <c r="EI53" s="93">
        <f>IFERROR(SUM($DS53:$DX53)/SUM('Gross Plant'!$BK53:$BP53),0)*'Gross Plant'!CA53*Reserve!$DY$1</f>
        <v>0</v>
      </c>
      <c r="EJ53" s="93">
        <f>IFERROR(SUM($DS53:$DX53)/SUM('Gross Plant'!$BK53:$BP53),0)*'Gross Plant'!CB53*Reserve!$DY$1</f>
        <v>0</v>
      </c>
      <c r="EK53" s="93">
        <f>IFERROR(SUM($DS53:$DX53)/SUM('Gross Plant'!$BK53:$BP53),0)*'Gross Plant'!CC53*Reserve!$DY$1</f>
        <v>0</v>
      </c>
      <c r="EL53" s="93">
        <f>IFERROR(SUM($DS53:$DX53)/SUM('Gross Plant'!$BK53:$BP53),0)*'Gross Plant'!CD53*Reserve!$DY$1</f>
        <v>0</v>
      </c>
      <c r="EM53" s="93">
        <f>IFERROR(SUM($DS53:$DX53)/SUM('Gross Plant'!$BK53:$BP53),0)*'Gross Plant'!CE53*Reserve!$DY$1</f>
        <v>0</v>
      </c>
      <c r="EN53" s="93">
        <f>IFERROR(SUM($DS53:$DX53)/SUM('Gross Plant'!$BK53:$BP53),0)*'Gross Plant'!CF53*Reserve!$DY$1</f>
        <v>0</v>
      </c>
      <c r="EO53" s="93">
        <f>IFERROR(SUM($DS53:$DX53)/SUM('Gross Plant'!$BK53:$BP53),0)*'Gross Plant'!CG53*Reserve!$DY$1</f>
        <v>0</v>
      </c>
      <c r="EP53" s="93">
        <f>IFERROR(SUM($DS53:$DX53)/SUM('Gross Plant'!$BK53:$BP53),0)*'Gross Plant'!CH53*Reserve!$DY$1</f>
        <v>0</v>
      </c>
      <c r="EQ53" s="93">
        <f>IFERROR(SUM($DS53:$DX53)/SUM('Gross Plant'!$BK53:$BP53),0)*'Gross Plant'!CI53*Reserve!$DY$1</f>
        <v>0</v>
      </c>
      <c r="ER53" s="93">
        <f>IFERROR(SUM($DS53:$DX53)/SUM('Gross Plant'!$BK53:$BP53),0)*'Gross Plant'!CJ53*Reserve!$DY$1</f>
        <v>0</v>
      </c>
      <c r="ES53" s="93">
        <f>IFERROR(SUM($DS53:$DX53)/SUM('Gross Plant'!$BK53:$BP53),0)*'Gross Plant'!CK53*Reserve!$DY$1</f>
        <v>0</v>
      </c>
    </row>
    <row r="54" spans="1:149" s="80" customFormat="1">
      <c r="A54" s="138">
        <v>39010</v>
      </c>
      <c r="B54" s="168" t="s">
        <v>127</v>
      </c>
      <c r="C54" s="51">
        <f t="shared" si="53"/>
        <v>3884958.9958732128</v>
      </c>
      <c r="D54" s="51">
        <f t="shared" si="54"/>
        <v>4322574.8203697493</v>
      </c>
      <c r="E54" s="92">
        <f>'[20]Reserve End Balances'!P106</f>
        <v>3683658.73</v>
      </c>
      <c r="F54" s="51">
        <f t="shared" si="55"/>
        <v>3717948.63</v>
      </c>
      <c r="G54" s="51">
        <f t="shared" si="56"/>
        <v>3752238.53</v>
      </c>
      <c r="H54" s="51">
        <f t="shared" si="57"/>
        <v>3786528.4299999997</v>
      </c>
      <c r="I54" s="51">
        <f t="shared" si="58"/>
        <v>3820845.13</v>
      </c>
      <c r="J54" s="51">
        <f t="shared" si="59"/>
        <v>3855161.83</v>
      </c>
      <c r="K54" s="51">
        <f t="shared" si="60"/>
        <v>3889478.5300000003</v>
      </c>
      <c r="L54" s="51">
        <f t="shared" si="61"/>
        <v>3920989.7660167501</v>
      </c>
      <c r="M54" s="51">
        <f t="shared" si="62"/>
        <v>3952501.0020335</v>
      </c>
      <c r="N54" s="51">
        <f t="shared" si="63"/>
        <v>3984012.2380502499</v>
      </c>
      <c r="O54" s="51">
        <f t="shared" si="64"/>
        <v>4015523.4740669997</v>
      </c>
      <c r="P54" s="51">
        <f t="shared" si="65"/>
        <v>4047034.7100837496</v>
      </c>
      <c r="Q54" s="51">
        <f t="shared" si="66"/>
        <v>4078545.9461004995</v>
      </c>
      <c r="R54" s="51">
        <f t="shared" si="67"/>
        <v>4110057.1821172494</v>
      </c>
      <c r="S54" s="51">
        <f t="shared" si="68"/>
        <v>4141568.4181339992</v>
      </c>
      <c r="T54" s="51">
        <f t="shared" si="69"/>
        <v>4173079.6541507491</v>
      </c>
      <c r="U54" s="51">
        <f t="shared" si="70"/>
        <v>4197995.5151872495</v>
      </c>
      <c r="V54" s="51">
        <f t="shared" si="71"/>
        <v>4222911.3762237495</v>
      </c>
      <c r="W54" s="51">
        <f t="shared" si="72"/>
        <v>4247827.2372602494</v>
      </c>
      <c r="X54" s="51">
        <f t="shared" si="73"/>
        <v>4272743.0982967494</v>
      </c>
      <c r="Y54" s="51">
        <f t="shared" si="74"/>
        <v>4297658.9593332494</v>
      </c>
      <c r="Z54" s="51">
        <f t="shared" si="75"/>
        <v>4322574.8203697493</v>
      </c>
      <c r="AA54" s="51">
        <f t="shared" si="76"/>
        <v>4347490.6814062493</v>
      </c>
      <c r="AB54" s="51">
        <f t="shared" si="77"/>
        <v>4372406.5424427493</v>
      </c>
      <c r="AC54" s="51">
        <f t="shared" si="78"/>
        <v>4397322.4034792492</v>
      </c>
      <c r="AD54" s="51">
        <f t="shared" si="79"/>
        <v>4422238.2645157492</v>
      </c>
      <c r="AE54" s="51">
        <f t="shared" si="80"/>
        <v>4447154.1255522491</v>
      </c>
      <c r="AF54" s="51">
        <f t="shared" si="81"/>
        <v>4472069.9865887491</v>
      </c>
      <c r="AG54" s="110">
        <f t="shared" si="82"/>
        <v>4322575</v>
      </c>
      <c r="AH54" s="145" t="b">
        <f t="shared" si="34"/>
        <v>1</v>
      </c>
      <c r="AI54" s="109" t="str">
        <f>[23]SSU!E69</f>
        <v>39010</v>
      </c>
      <c r="AJ54" s="109">
        <f>[23]SSU!F69</f>
        <v>3.0099999999999998E-2</v>
      </c>
      <c r="AK54" s="109">
        <f>[23]SSU!G69</f>
        <v>2.3800000000000002E-2</v>
      </c>
      <c r="AL54" s="92">
        <f>'[20]Depreciation Provision'!Q106</f>
        <v>34289.9</v>
      </c>
      <c r="AM54" s="92">
        <f>'[20]Depreciation Provision'!R106</f>
        <v>34289.9</v>
      </c>
      <c r="AN54" s="92">
        <f>'[20]Depreciation Provision'!S106</f>
        <v>34289.9</v>
      </c>
      <c r="AO54" s="92">
        <f>'[20]Depreciation Provision'!T106</f>
        <v>34316.699999999997</v>
      </c>
      <c r="AP54" s="92">
        <f>'[20]Depreciation Provision'!U106</f>
        <v>34316.699999999997</v>
      </c>
      <c r="AQ54" s="92">
        <f>'[20]Depreciation Provision'!V106</f>
        <v>34316.699999999997</v>
      </c>
      <c r="AR54" s="113">
        <f>IF('Net Plant'!I54&gt;0,'Gross Plant'!K54*$AJ54/12,0)</f>
        <v>31511.236016749997</v>
      </c>
      <c r="AS54" s="113">
        <f>IF('Net Plant'!J54&gt;0,'Gross Plant'!L54*$AJ54/12,0)</f>
        <v>31511.236016749997</v>
      </c>
      <c r="AT54" s="113">
        <f>IF('Net Plant'!K54&gt;0,'Gross Plant'!M54*$AJ54/12,0)</f>
        <v>31511.236016749997</v>
      </c>
      <c r="AU54" s="113">
        <f>IF('Net Plant'!L54&gt;0,'Gross Plant'!N54*$AJ54/12,0)</f>
        <v>31511.236016749997</v>
      </c>
      <c r="AV54" s="113">
        <f>IF('Net Plant'!M54&gt;0,'Gross Plant'!O54*$AJ54/12,0)</f>
        <v>31511.236016749997</v>
      </c>
      <c r="AW54" s="113">
        <f>IF('Net Plant'!N54&gt;0,'Gross Plant'!P54*$AJ54/12,0)</f>
        <v>31511.236016749997</v>
      </c>
      <c r="AX54" s="113">
        <f>IF('Net Plant'!O54&gt;0,'Gross Plant'!Q54*$AJ54/12,0)</f>
        <v>31511.236016749997</v>
      </c>
      <c r="AY54" s="113">
        <f>IF('Net Plant'!P54&gt;0,'Gross Plant'!R54*$AJ54/12,0)</f>
        <v>31511.236016749997</v>
      </c>
      <c r="AZ54" s="113">
        <f>IF('Net Plant'!Q54&gt;0,'Gross Plant'!S54*$AJ54/12,0)</f>
        <v>31511.236016749997</v>
      </c>
      <c r="BA54" s="113">
        <f>IF('Net Plant'!R54&gt;0,'Gross Plant'!U54*$AK54/12,0)</f>
        <v>24915.861036500002</v>
      </c>
      <c r="BB54" s="113">
        <f>IF('Net Plant'!S54&gt;0,'Gross Plant'!V54*$AK54/12,0)</f>
        <v>24915.861036500002</v>
      </c>
      <c r="BC54" s="113">
        <f>IF('Net Plant'!T54&gt;0,'Gross Plant'!W54*$AK54/12,0)</f>
        <v>24915.861036500002</v>
      </c>
      <c r="BD54" s="113">
        <f>IF('Net Plant'!U54&gt;0,'Gross Plant'!X54*$AK54/12,0)</f>
        <v>24915.861036500002</v>
      </c>
      <c r="BE54" s="113">
        <f>IF('Net Plant'!V54&gt;0,'Gross Plant'!Y54*$AK54/12,0)</f>
        <v>24915.861036500002</v>
      </c>
      <c r="BF54" s="113">
        <f>IF('Net Plant'!W54&gt;0,'Gross Plant'!Z54*$AK54/12,0)</f>
        <v>24915.861036500002</v>
      </c>
      <c r="BG54" s="113">
        <f>IF('Net Plant'!X54&gt;0,'Gross Plant'!AA54*$AK54/12,0)</f>
        <v>24915.861036500002</v>
      </c>
      <c r="BH54" s="113">
        <f>IF('Net Plant'!Y54&gt;0,'Gross Plant'!AB54*$AK54/12,0)</f>
        <v>24915.861036500002</v>
      </c>
      <c r="BI54" s="113">
        <f>IF('Net Plant'!Z54&gt;0,'Gross Plant'!AC54*$AK54/12,0)</f>
        <v>24915.861036500002</v>
      </c>
      <c r="BJ54" s="113">
        <f>IF('Net Plant'!AA54&gt;0,'Gross Plant'!AD54*$AK54/12,0)</f>
        <v>24915.861036500002</v>
      </c>
      <c r="BK54" s="113">
        <f>IF('Net Plant'!AB54&gt;0,'Gross Plant'!AE54*$AK54/12,0)</f>
        <v>24915.861036500002</v>
      </c>
      <c r="BL54" s="113">
        <f>IF('Net Plant'!AC54&gt;0,'Gross Plant'!AF54*$AK54/12,0)</f>
        <v>24915.861036500002</v>
      </c>
      <c r="BM54" s="110">
        <f t="shared" si="83"/>
        <v>298990.33243800001</v>
      </c>
      <c r="BN54" s="146"/>
      <c r="BO54" s="100">
        <f>'[20]Reserve Retirements'!Q108</f>
        <v>0</v>
      </c>
      <c r="BP54" s="100">
        <f>'[20]Reserve Retirements'!R108</f>
        <v>0</v>
      </c>
      <c r="BQ54" s="100">
        <f>'[20]Reserve Retirements'!S108</f>
        <v>0</v>
      </c>
      <c r="BR54" s="100">
        <f>'[20]Reserve Retirements'!T108</f>
        <v>0</v>
      </c>
      <c r="BS54" s="100">
        <f>'[20]Reserve Retirements'!U108</f>
        <v>0</v>
      </c>
      <c r="BT54" s="100">
        <f>'[20]Reserve Retirements'!V108</f>
        <v>0</v>
      </c>
      <c r="BU54" s="93">
        <f>'Gross Plant'!BQ54</f>
        <v>0</v>
      </c>
      <c r="BV54" s="93">
        <f>'Gross Plant'!BR54</f>
        <v>0</v>
      </c>
      <c r="BW54" s="93">
        <f>'Gross Plant'!BS54</f>
        <v>0</v>
      </c>
      <c r="BX54" s="93">
        <f>'Gross Plant'!BT54</f>
        <v>0</v>
      </c>
      <c r="BY54" s="93">
        <f>'Gross Plant'!BU54</f>
        <v>0</v>
      </c>
      <c r="BZ54" s="93">
        <f>'Gross Plant'!BV54</f>
        <v>0</v>
      </c>
      <c r="CA54" s="93">
        <f>'Gross Plant'!BW54</f>
        <v>0</v>
      </c>
      <c r="CB54" s="93">
        <f>'Gross Plant'!BX54</f>
        <v>0</v>
      </c>
      <c r="CC54" s="93">
        <f>'Gross Plant'!BY54</f>
        <v>0</v>
      </c>
      <c r="CD54" s="93">
        <f>'Gross Plant'!BZ54</f>
        <v>0</v>
      </c>
      <c r="CE54" s="93">
        <f>'Gross Plant'!CA54</f>
        <v>0</v>
      </c>
      <c r="CF54" s="93">
        <f>'Gross Plant'!CB54</f>
        <v>0</v>
      </c>
      <c r="CG54" s="93">
        <f>'Gross Plant'!CC54</f>
        <v>0</v>
      </c>
      <c r="CH54" s="93">
        <f>'Gross Plant'!CD54</f>
        <v>0</v>
      </c>
      <c r="CI54" s="93">
        <f>'Gross Plant'!CE54</f>
        <v>0</v>
      </c>
      <c r="CJ54" s="93">
        <f>'Gross Plant'!CF54</f>
        <v>0</v>
      </c>
      <c r="CK54" s="93">
        <f>'Gross Plant'!CG54</f>
        <v>0</v>
      </c>
      <c r="CL54" s="93">
        <f>'Gross Plant'!CH54</f>
        <v>0</v>
      </c>
      <c r="CM54" s="93">
        <f>'Gross Plant'!CI54</f>
        <v>0</v>
      </c>
      <c r="CN54" s="93">
        <f>'Gross Plant'!CJ54</f>
        <v>0</v>
      </c>
      <c r="CO54" s="93">
        <f>'Gross Plant'!CK54</f>
        <v>0</v>
      </c>
      <c r="CP54" s="146"/>
      <c r="CQ54" s="92">
        <f>'[20]Reserve Transfers'!Q106</f>
        <v>0</v>
      </c>
      <c r="CR54" s="92">
        <f>'[20]Reserve Transfers'!R106</f>
        <v>0</v>
      </c>
      <c r="CS54" s="92">
        <f>'[20]Reserve Transfers'!S106</f>
        <v>0</v>
      </c>
      <c r="CT54" s="92">
        <f>'[20]Reserve Transfers'!T106</f>
        <v>0</v>
      </c>
      <c r="CU54" s="92">
        <f>'[20]Reserve Transfers'!U106</f>
        <v>0</v>
      </c>
      <c r="CV54" s="92">
        <f>'[20]Reserve Transfers'!V106</f>
        <v>0</v>
      </c>
      <c r="CW54" s="17">
        <v>0</v>
      </c>
      <c r="CX54" s="17">
        <v>0</v>
      </c>
      <c r="CY54" s="17">
        <v>0</v>
      </c>
      <c r="CZ54" s="175">
        <v>0</v>
      </c>
      <c r="DA54" s="17">
        <v>0</v>
      </c>
      <c r="DB54" s="17">
        <v>0</v>
      </c>
      <c r="DC54" s="17">
        <v>0</v>
      </c>
      <c r="DD54" s="17">
        <v>0</v>
      </c>
      <c r="DE54" s="17">
        <v>0</v>
      </c>
      <c r="DF54" s="17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0</v>
      </c>
      <c r="DR54" s="146"/>
      <c r="DS54" s="92">
        <f>[20]COR!Q106</f>
        <v>0</v>
      </c>
      <c r="DT54" s="92">
        <f>[20]COR!R106</f>
        <v>0</v>
      </c>
      <c r="DU54" s="92">
        <f>[20]COR!S106</f>
        <v>0</v>
      </c>
      <c r="DV54" s="92">
        <f>[20]COR!T106</f>
        <v>0</v>
      </c>
      <c r="DW54" s="92">
        <f>[20]COR!U106</f>
        <v>0</v>
      </c>
      <c r="DX54" s="92">
        <f>[20]COR!V106</f>
        <v>0</v>
      </c>
      <c r="DY54" s="93">
        <f>IFERROR(SUM($DS54:$DX54)/SUM('Gross Plant'!$BK54:$BP54),0)*'Gross Plant'!BQ54*Reserve!$DY$1</f>
        <v>0</v>
      </c>
      <c r="DZ54" s="93">
        <f>IFERROR(SUM($DS54:$DX54)/SUM('Gross Plant'!$BK54:$BP54),0)*'Gross Plant'!BR54*Reserve!$DY$1</f>
        <v>0</v>
      </c>
      <c r="EA54" s="93">
        <f>IFERROR(SUM($DS54:$DX54)/SUM('Gross Plant'!$BK54:$BP54),0)*'Gross Plant'!BS54*Reserve!$DY$1</f>
        <v>0</v>
      </c>
      <c r="EB54" s="93">
        <f>IFERROR(SUM($DS54:$DX54)/SUM('Gross Plant'!$BK54:$BP54),0)*'Gross Plant'!BT54*Reserve!$DY$1</f>
        <v>0</v>
      </c>
      <c r="EC54" s="93">
        <f>IFERROR(SUM($DS54:$DX54)/SUM('Gross Plant'!$BK54:$BP54),0)*'Gross Plant'!BU54*Reserve!$DY$1</f>
        <v>0</v>
      </c>
      <c r="ED54" s="93">
        <f>IFERROR(SUM($DS54:$DX54)/SUM('Gross Plant'!$BK54:$BP54),0)*'Gross Plant'!BV54*Reserve!$DY$1</f>
        <v>0</v>
      </c>
      <c r="EE54" s="93">
        <f>IFERROR(SUM($DS54:$DX54)/SUM('Gross Plant'!$BK54:$BP54),0)*'Gross Plant'!BW54*Reserve!$DY$1</f>
        <v>0</v>
      </c>
      <c r="EF54" s="93">
        <f>IFERROR(SUM($DS54:$DX54)/SUM('Gross Plant'!$BK54:$BP54),0)*'Gross Plant'!BX54*Reserve!$DY$1</f>
        <v>0</v>
      </c>
      <c r="EG54" s="93">
        <f>IFERROR(SUM($DS54:$DX54)/SUM('Gross Plant'!$BK54:$BP54),0)*'Gross Plant'!BY54*Reserve!$DY$1</f>
        <v>0</v>
      </c>
      <c r="EH54" s="93">
        <f>IFERROR(SUM($DS54:$DX54)/SUM('Gross Plant'!$BK54:$BP54),0)*'Gross Plant'!BZ54*Reserve!$DY$1</f>
        <v>0</v>
      </c>
      <c r="EI54" s="93">
        <f>IFERROR(SUM($DS54:$DX54)/SUM('Gross Plant'!$BK54:$BP54),0)*'Gross Plant'!CA54*Reserve!$DY$1</f>
        <v>0</v>
      </c>
      <c r="EJ54" s="93">
        <f>IFERROR(SUM($DS54:$DX54)/SUM('Gross Plant'!$BK54:$BP54),0)*'Gross Plant'!CB54*Reserve!$DY$1</f>
        <v>0</v>
      </c>
      <c r="EK54" s="93">
        <f>IFERROR(SUM($DS54:$DX54)/SUM('Gross Plant'!$BK54:$BP54),0)*'Gross Plant'!CC54*Reserve!$DY$1</f>
        <v>0</v>
      </c>
      <c r="EL54" s="93">
        <f>IFERROR(SUM($DS54:$DX54)/SUM('Gross Plant'!$BK54:$BP54),0)*'Gross Plant'!CD54*Reserve!$DY$1</f>
        <v>0</v>
      </c>
      <c r="EM54" s="93">
        <f>IFERROR(SUM($DS54:$DX54)/SUM('Gross Plant'!$BK54:$BP54),0)*'Gross Plant'!CE54*Reserve!$DY$1</f>
        <v>0</v>
      </c>
      <c r="EN54" s="93">
        <f>IFERROR(SUM($DS54:$DX54)/SUM('Gross Plant'!$BK54:$BP54),0)*'Gross Plant'!CF54*Reserve!$DY$1</f>
        <v>0</v>
      </c>
      <c r="EO54" s="93">
        <f>IFERROR(SUM($DS54:$DX54)/SUM('Gross Plant'!$BK54:$BP54),0)*'Gross Plant'!CG54*Reserve!$DY$1</f>
        <v>0</v>
      </c>
      <c r="EP54" s="93">
        <f>IFERROR(SUM($DS54:$DX54)/SUM('Gross Plant'!$BK54:$BP54),0)*'Gross Plant'!CH54*Reserve!$DY$1</f>
        <v>0</v>
      </c>
      <c r="EQ54" s="93">
        <f>IFERROR(SUM($DS54:$DX54)/SUM('Gross Plant'!$BK54:$BP54),0)*'Gross Plant'!CI54*Reserve!$DY$1</f>
        <v>0</v>
      </c>
      <c r="ER54" s="93">
        <f>IFERROR(SUM($DS54:$DX54)/SUM('Gross Plant'!$BK54:$BP54),0)*'Gross Plant'!CJ54*Reserve!$DY$1</f>
        <v>0</v>
      </c>
      <c r="ES54" s="93">
        <f>IFERROR(SUM($DS54:$DX54)/SUM('Gross Plant'!$BK54:$BP54),0)*'Gross Plant'!CK54*Reserve!$DY$1</f>
        <v>0</v>
      </c>
    </row>
    <row r="55" spans="1:149" s="80" customFormat="1">
      <c r="A55" s="138">
        <v>39100</v>
      </c>
      <c r="B55" s="168" t="s">
        <v>12</v>
      </c>
      <c r="C55" s="51">
        <f t="shared" si="53"/>
        <v>1106063.1747867686</v>
      </c>
      <c r="D55" s="51">
        <f t="shared" si="54"/>
        <v>1271853.072491999</v>
      </c>
      <c r="E55" s="92">
        <f>'[20]Reserve End Balances'!P107</f>
        <v>1053223.17</v>
      </c>
      <c r="F55" s="51">
        <f t="shared" si="55"/>
        <v>1062063.5599999998</v>
      </c>
      <c r="G55" s="51">
        <f t="shared" si="56"/>
        <v>1070903.9499999997</v>
      </c>
      <c r="H55" s="51">
        <f t="shared" si="57"/>
        <v>1079744.3399999996</v>
      </c>
      <c r="I55" s="51">
        <f t="shared" si="58"/>
        <v>1088584.7299999995</v>
      </c>
      <c r="J55" s="51">
        <f t="shared" si="59"/>
        <v>1097425.1199999994</v>
      </c>
      <c r="K55" s="51">
        <f t="shared" si="60"/>
        <v>1106265.5099999993</v>
      </c>
      <c r="L55" s="51">
        <f t="shared" si="61"/>
        <v>1114980.6448679992</v>
      </c>
      <c r="M55" s="51">
        <f t="shared" si="62"/>
        <v>1123695.7797359992</v>
      </c>
      <c r="N55" s="51">
        <f t="shared" si="63"/>
        <v>1132410.9146039991</v>
      </c>
      <c r="O55" s="51">
        <f t="shared" si="64"/>
        <v>1141126.0494719991</v>
      </c>
      <c r="P55" s="51">
        <f t="shared" si="65"/>
        <v>1149841.184339999</v>
      </c>
      <c r="Q55" s="51">
        <f t="shared" si="66"/>
        <v>1158556.3192079989</v>
      </c>
      <c r="R55" s="51">
        <f t="shared" si="67"/>
        <v>1167271.4540759989</v>
      </c>
      <c r="S55" s="51">
        <f t="shared" si="68"/>
        <v>1175986.5889439988</v>
      </c>
      <c r="T55" s="51">
        <f t="shared" si="69"/>
        <v>1184701.7238119987</v>
      </c>
      <c r="U55" s="51">
        <f t="shared" si="70"/>
        <v>1199226.9485919988</v>
      </c>
      <c r="V55" s="51">
        <f t="shared" si="71"/>
        <v>1213752.1733719988</v>
      </c>
      <c r="W55" s="51">
        <f t="shared" si="72"/>
        <v>1228277.3981519989</v>
      </c>
      <c r="X55" s="51">
        <f t="shared" si="73"/>
        <v>1242802.6229319989</v>
      </c>
      <c r="Y55" s="51">
        <f t="shared" si="74"/>
        <v>1257327.847711999</v>
      </c>
      <c r="Z55" s="51">
        <f t="shared" si="75"/>
        <v>1271853.072491999</v>
      </c>
      <c r="AA55" s="51">
        <f t="shared" si="76"/>
        <v>1286378.2972719991</v>
      </c>
      <c r="AB55" s="51">
        <f t="shared" si="77"/>
        <v>1300903.5220519991</v>
      </c>
      <c r="AC55" s="51">
        <f t="shared" si="78"/>
        <v>1315428.7468319992</v>
      </c>
      <c r="AD55" s="51">
        <f t="shared" si="79"/>
        <v>1329953.9716119992</v>
      </c>
      <c r="AE55" s="51">
        <f t="shared" si="80"/>
        <v>1344479.1963919993</v>
      </c>
      <c r="AF55" s="51">
        <f t="shared" si="81"/>
        <v>1359004.4211719993</v>
      </c>
      <c r="AG55" s="110">
        <f t="shared" si="82"/>
        <v>1271853</v>
      </c>
      <c r="AH55" s="145" t="b">
        <f t="shared" si="34"/>
        <v>1</v>
      </c>
      <c r="AI55" s="109" t="str">
        <f>[23]SSU!E53</f>
        <v>39100</v>
      </c>
      <c r="AJ55" s="109">
        <f>[23]SSU!F53</f>
        <v>3.9600000000000003E-2</v>
      </c>
      <c r="AK55" s="109">
        <f>[23]SSU!G53</f>
        <v>6.6000000000000003E-2</v>
      </c>
      <c r="AL55" s="92">
        <f>'[20]Depreciation Provision'!Q107</f>
        <v>8840.39</v>
      </c>
      <c r="AM55" s="92">
        <f>'[20]Depreciation Provision'!R107</f>
        <v>8840.39</v>
      </c>
      <c r="AN55" s="92">
        <f>'[20]Depreciation Provision'!S107</f>
        <v>8840.39</v>
      </c>
      <c r="AO55" s="92">
        <f>'[20]Depreciation Provision'!T107</f>
        <v>8840.39</v>
      </c>
      <c r="AP55" s="92">
        <f>'[20]Depreciation Provision'!U107</f>
        <v>8840.39</v>
      </c>
      <c r="AQ55" s="92">
        <f>'[20]Depreciation Provision'!V107</f>
        <v>8840.39</v>
      </c>
      <c r="AR55" s="113">
        <f>IF('Net Plant'!I55&gt;0,'Gross Plant'!K55*$AJ55/12,0)</f>
        <v>8715.134868000001</v>
      </c>
      <c r="AS55" s="113">
        <f>IF('Net Plant'!J55&gt;0,'Gross Plant'!L55*$AJ55/12,0)</f>
        <v>8715.134868000001</v>
      </c>
      <c r="AT55" s="113">
        <f>IF('Net Plant'!K55&gt;0,'Gross Plant'!M55*$AJ55/12,0)</f>
        <v>8715.134868000001</v>
      </c>
      <c r="AU55" s="113">
        <f>IF('Net Plant'!L55&gt;0,'Gross Plant'!N55*$AJ55/12,0)</f>
        <v>8715.134868000001</v>
      </c>
      <c r="AV55" s="113">
        <f>IF('Net Plant'!M55&gt;0,'Gross Plant'!O55*$AJ55/12,0)</f>
        <v>8715.134868000001</v>
      </c>
      <c r="AW55" s="113">
        <f>IF('Net Plant'!N55&gt;0,'Gross Plant'!P55*$AJ55/12,0)</f>
        <v>8715.134868000001</v>
      </c>
      <c r="AX55" s="113">
        <f>IF('Net Plant'!O55&gt;0,'Gross Plant'!Q55*$AJ55/12,0)</f>
        <v>8715.134868000001</v>
      </c>
      <c r="AY55" s="113">
        <f>IF('Net Plant'!P55&gt;0,'Gross Plant'!R55*$AJ55/12,0)</f>
        <v>8715.134868000001</v>
      </c>
      <c r="AZ55" s="113">
        <f>IF('Net Plant'!Q55&gt;0,'Gross Plant'!S55*$AJ55/12,0)</f>
        <v>8715.134868000001</v>
      </c>
      <c r="BA55" s="113">
        <f>IF('Net Plant'!R55&gt;0,'Gross Plant'!U55*$AK55/12,0)</f>
        <v>14525.224780000002</v>
      </c>
      <c r="BB55" s="113">
        <f>IF('Net Plant'!S55&gt;0,'Gross Plant'!V55*$AK55/12,0)</f>
        <v>14525.224780000002</v>
      </c>
      <c r="BC55" s="113">
        <f>IF('Net Plant'!T55&gt;0,'Gross Plant'!W55*$AK55/12,0)</f>
        <v>14525.224780000002</v>
      </c>
      <c r="BD55" s="113">
        <f>IF('Net Plant'!U55&gt;0,'Gross Plant'!X55*$AK55/12,0)</f>
        <v>14525.224780000002</v>
      </c>
      <c r="BE55" s="113">
        <f>IF('Net Plant'!V55&gt;0,'Gross Plant'!Y55*$AK55/12,0)</f>
        <v>14525.224780000002</v>
      </c>
      <c r="BF55" s="113">
        <f>IF('Net Plant'!W55&gt;0,'Gross Plant'!Z55*$AK55/12,0)</f>
        <v>14525.224780000002</v>
      </c>
      <c r="BG55" s="113">
        <f>IF('Net Plant'!X55&gt;0,'Gross Plant'!AA55*$AK55/12,0)</f>
        <v>14525.224780000002</v>
      </c>
      <c r="BH55" s="113">
        <f>IF('Net Plant'!Y55&gt;0,'Gross Plant'!AB55*$AK55/12,0)</f>
        <v>14525.224780000002</v>
      </c>
      <c r="BI55" s="113">
        <f>IF('Net Plant'!Z55&gt;0,'Gross Plant'!AC55*$AK55/12,0)</f>
        <v>14525.224780000002</v>
      </c>
      <c r="BJ55" s="113">
        <f>IF('Net Plant'!AA55&gt;0,'Gross Plant'!AD55*$AK55/12,0)</f>
        <v>14525.224780000002</v>
      </c>
      <c r="BK55" s="113">
        <f>IF('Net Plant'!AB55&gt;0,'Gross Plant'!AE55*$AK55/12,0)</f>
        <v>14525.224780000002</v>
      </c>
      <c r="BL55" s="113">
        <f>IF('Net Plant'!AC55&gt;0,'Gross Plant'!AF55*$AK55/12,0)</f>
        <v>14525.224780000002</v>
      </c>
      <c r="BM55" s="110">
        <f t="shared" si="83"/>
        <v>174302.69735999999</v>
      </c>
      <c r="BN55" s="146"/>
      <c r="BO55" s="100">
        <f>'[20]Reserve Retirements'!Q109</f>
        <v>0</v>
      </c>
      <c r="BP55" s="100">
        <f>'[20]Reserve Retirements'!R109</f>
        <v>0</v>
      </c>
      <c r="BQ55" s="100">
        <f>'[20]Reserve Retirements'!S109</f>
        <v>0</v>
      </c>
      <c r="BR55" s="100">
        <f>'[20]Reserve Retirements'!T109</f>
        <v>0</v>
      </c>
      <c r="BS55" s="100">
        <f>'[20]Reserve Retirements'!U109</f>
        <v>0</v>
      </c>
      <c r="BT55" s="100">
        <f>'[20]Reserve Retirements'!V109</f>
        <v>0</v>
      </c>
      <c r="BU55" s="93">
        <f>'Gross Plant'!BQ55</f>
        <v>0</v>
      </c>
      <c r="BV55" s="93">
        <f>'Gross Plant'!BR55</f>
        <v>0</v>
      </c>
      <c r="BW55" s="93">
        <f>'Gross Plant'!BS55</f>
        <v>0</v>
      </c>
      <c r="BX55" s="93">
        <f>'Gross Plant'!BT55</f>
        <v>0</v>
      </c>
      <c r="BY55" s="93">
        <f>'Gross Plant'!BU55</f>
        <v>0</v>
      </c>
      <c r="BZ55" s="93">
        <f>'Gross Plant'!BV55</f>
        <v>0</v>
      </c>
      <c r="CA55" s="93">
        <f>'Gross Plant'!BW55</f>
        <v>0</v>
      </c>
      <c r="CB55" s="93">
        <f>'Gross Plant'!BX55</f>
        <v>0</v>
      </c>
      <c r="CC55" s="93">
        <f>'Gross Plant'!BY55</f>
        <v>0</v>
      </c>
      <c r="CD55" s="93">
        <f>'Gross Plant'!BZ55</f>
        <v>0</v>
      </c>
      <c r="CE55" s="93">
        <f>'Gross Plant'!CA55</f>
        <v>0</v>
      </c>
      <c r="CF55" s="93">
        <f>'Gross Plant'!CB55</f>
        <v>0</v>
      </c>
      <c r="CG55" s="93">
        <f>'Gross Plant'!CC55</f>
        <v>0</v>
      </c>
      <c r="CH55" s="93">
        <f>'Gross Plant'!CD55</f>
        <v>0</v>
      </c>
      <c r="CI55" s="93">
        <f>'Gross Plant'!CE55</f>
        <v>0</v>
      </c>
      <c r="CJ55" s="93">
        <f>'Gross Plant'!CF55</f>
        <v>0</v>
      </c>
      <c r="CK55" s="93">
        <f>'Gross Plant'!CG55</f>
        <v>0</v>
      </c>
      <c r="CL55" s="93">
        <f>'Gross Plant'!CH55</f>
        <v>0</v>
      </c>
      <c r="CM55" s="93">
        <f>'Gross Plant'!CI55</f>
        <v>0</v>
      </c>
      <c r="CN55" s="93">
        <f>'Gross Plant'!CJ55</f>
        <v>0</v>
      </c>
      <c r="CO55" s="93">
        <f>'Gross Plant'!CK55</f>
        <v>0</v>
      </c>
      <c r="CP55" s="146"/>
      <c r="CQ55" s="92">
        <f>'[20]Reserve Transfers'!Q107</f>
        <v>0</v>
      </c>
      <c r="CR55" s="92">
        <f>'[20]Reserve Transfers'!R107</f>
        <v>0</v>
      </c>
      <c r="CS55" s="92">
        <f>'[20]Reserve Transfers'!S107</f>
        <v>0</v>
      </c>
      <c r="CT55" s="92">
        <f>'[20]Reserve Transfers'!T107</f>
        <v>0</v>
      </c>
      <c r="CU55" s="92">
        <f>'[20]Reserve Transfers'!U107</f>
        <v>0</v>
      </c>
      <c r="CV55" s="92">
        <f>'[20]Reserve Transfers'!V107</f>
        <v>0</v>
      </c>
      <c r="CW55" s="17">
        <v>0</v>
      </c>
      <c r="CX55" s="17">
        <v>0</v>
      </c>
      <c r="CY55" s="17">
        <v>0</v>
      </c>
      <c r="CZ55" s="175">
        <v>0</v>
      </c>
      <c r="DA55" s="17">
        <v>0</v>
      </c>
      <c r="DB55" s="17">
        <v>0</v>
      </c>
      <c r="DC55" s="17">
        <v>0</v>
      </c>
      <c r="DD55" s="17">
        <v>0</v>
      </c>
      <c r="DE55" s="17">
        <v>0</v>
      </c>
      <c r="DF55" s="17">
        <v>0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146"/>
      <c r="DS55" s="92">
        <f>[20]COR!Q107</f>
        <v>0</v>
      </c>
      <c r="DT55" s="92">
        <f>[20]COR!R107</f>
        <v>0</v>
      </c>
      <c r="DU55" s="92">
        <f>[20]COR!S107</f>
        <v>0</v>
      </c>
      <c r="DV55" s="92">
        <f>[20]COR!T107</f>
        <v>0</v>
      </c>
      <c r="DW55" s="92">
        <f>[20]COR!U107</f>
        <v>0</v>
      </c>
      <c r="DX55" s="92">
        <f>[20]COR!V107</f>
        <v>0</v>
      </c>
      <c r="DY55" s="93">
        <f>IFERROR(SUM($DS55:$DX55)/SUM('Gross Plant'!$BK55:$BP55),0)*'Gross Plant'!BQ55*Reserve!$DY$1</f>
        <v>0</v>
      </c>
      <c r="DZ55" s="93">
        <f>IFERROR(SUM($DS55:$DX55)/SUM('Gross Plant'!$BK55:$BP55),0)*'Gross Plant'!BR55*Reserve!$DY$1</f>
        <v>0</v>
      </c>
      <c r="EA55" s="93">
        <f>IFERROR(SUM($DS55:$DX55)/SUM('Gross Plant'!$BK55:$BP55),0)*'Gross Plant'!BS55*Reserve!$DY$1</f>
        <v>0</v>
      </c>
      <c r="EB55" s="93">
        <f>IFERROR(SUM($DS55:$DX55)/SUM('Gross Plant'!$BK55:$BP55),0)*'Gross Plant'!BT55*Reserve!$DY$1</f>
        <v>0</v>
      </c>
      <c r="EC55" s="93">
        <f>IFERROR(SUM($DS55:$DX55)/SUM('Gross Plant'!$BK55:$BP55),0)*'Gross Plant'!BU55*Reserve!$DY$1</f>
        <v>0</v>
      </c>
      <c r="ED55" s="93">
        <f>IFERROR(SUM($DS55:$DX55)/SUM('Gross Plant'!$BK55:$BP55),0)*'Gross Plant'!BV55*Reserve!$DY$1</f>
        <v>0</v>
      </c>
      <c r="EE55" s="93">
        <f>IFERROR(SUM($DS55:$DX55)/SUM('Gross Plant'!$BK55:$BP55),0)*'Gross Plant'!BW55*Reserve!$DY$1</f>
        <v>0</v>
      </c>
      <c r="EF55" s="93">
        <f>IFERROR(SUM($DS55:$DX55)/SUM('Gross Plant'!$BK55:$BP55),0)*'Gross Plant'!BX55*Reserve!$DY$1</f>
        <v>0</v>
      </c>
      <c r="EG55" s="93">
        <f>IFERROR(SUM($DS55:$DX55)/SUM('Gross Plant'!$BK55:$BP55),0)*'Gross Plant'!BY55*Reserve!$DY$1</f>
        <v>0</v>
      </c>
      <c r="EH55" s="93">
        <f>IFERROR(SUM($DS55:$DX55)/SUM('Gross Plant'!$BK55:$BP55),0)*'Gross Plant'!BZ55*Reserve!$DY$1</f>
        <v>0</v>
      </c>
      <c r="EI55" s="93">
        <f>IFERROR(SUM($DS55:$DX55)/SUM('Gross Plant'!$BK55:$BP55),0)*'Gross Plant'!CA55*Reserve!$DY$1</f>
        <v>0</v>
      </c>
      <c r="EJ55" s="93">
        <f>IFERROR(SUM($DS55:$DX55)/SUM('Gross Plant'!$BK55:$BP55),0)*'Gross Plant'!CB55*Reserve!$DY$1</f>
        <v>0</v>
      </c>
      <c r="EK55" s="93">
        <f>IFERROR(SUM($DS55:$DX55)/SUM('Gross Plant'!$BK55:$BP55),0)*'Gross Plant'!CC55*Reserve!$DY$1</f>
        <v>0</v>
      </c>
      <c r="EL55" s="93">
        <f>IFERROR(SUM($DS55:$DX55)/SUM('Gross Plant'!$BK55:$BP55),0)*'Gross Plant'!CD55*Reserve!$DY$1</f>
        <v>0</v>
      </c>
      <c r="EM55" s="93">
        <f>IFERROR(SUM($DS55:$DX55)/SUM('Gross Plant'!$BK55:$BP55),0)*'Gross Plant'!CE55*Reserve!$DY$1</f>
        <v>0</v>
      </c>
      <c r="EN55" s="93">
        <f>IFERROR(SUM($DS55:$DX55)/SUM('Gross Plant'!$BK55:$BP55),0)*'Gross Plant'!CF55*Reserve!$DY$1</f>
        <v>0</v>
      </c>
      <c r="EO55" s="93">
        <f>IFERROR(SUM($DS55:$DX55)/SUM('Gross Plant'!$BK55:$BP55),0)*'Gross Plant'!CG55*Reserve!$DY$1</f>
        <v>0</v>
      </c>
      <c r="EP55" s="93">
        <f>IFERROR(SUM($DS55:$DX55)/SUM('Gross Plant'!$BK55:$BP55),0)*'Gross Plant'!CH55*Reserve!$DY$1</f>
        <v>0</v>
      </c>
      <c r="EQ55" s="93">
        <f>IFERROR(SUM($DS55:$DX55)/SUM('Gross Plant'!$BK55:$BP55),0)*'Gross Plant'!CI55*Reserve!$DY$1</f>
        <v>0</v>
      </c>
      <c r="ER55" s="93">
        <f>IFERROR(SUM($DS55:$DX55)/SUM('Gross Plant'!$BK55:$BP55),0)*'Gross Plant'!CJ55*Reserve!$DY$1</f>
        <v>0</v>
      </c>
      <c r="ES55" s="93">
        <f>IFERROR(SUM($DS55:$DX55)/SUM('Gross Plant'!$BK55:$BP55),0)*'Gross Plant'!CK55*Reserve!$DY$1</f>
        <v>0</v>
      </c>
    </row>
    <row r="56" spans="1:149" s="80" customFormat="1">
      <c r="A56" s="176">
        <v>39101</v>
      </c>
      <c r="B56" s="171" t="s">
        <v>155</v>
      </c>
      <c r="C56" s="51">
        <f t="shared" ref="C56:C78" si="84">SUM(E56:Q56)/13</f>
        <v>0</v>
      </c>
      <c r="D56" s="51">
        <f t="shared" ref="D56:D78" si="85">SUM(T56:AF56)/13</f>
        <v>0</v>
      </c>
      <c r="E56" s="116">
        <f>0</f>
        <v>0</v>
      </c>
      <c r="F56" s="51">
        <f t="shared" si="55"/>
        <v>0</v>
      </c>
      <c r="G56" s="51">
        <f t="shared" si="56"/>
        <v>0</v>
      </c>
      <c r="H56" s="51">
        <f t="shared" si="57"/>
        <v>0</v>
      </c>
      <c r="I56" s="51">
        <f t="shared" si="58"/>
        <v>0</v>
      </c>
      <c r="J56" s="51">
        <f t="shared" si="59"/>
        <v>0</v>
      </c>
      <c r="K56" s="51">
        <f t="shared" si="60"/>
        <v>0</v>
      </c>
      <c r="L56" s="51">
        <f t="shared" si="61"/>
        <v>0</v>
      </c>
      <c r="M56" s="51">
        <f t="shared" si="62"/>
        <v>0</v>
      </c>
      <c r="N56" s="51">
        <f t="shared" si="63"/>
        <v>0</v>
      </c>
      <c r="O56" s="51">
        <f t="shared" si="64"/>
        <v>0</v>
      </c>
      <c r="P56" s="51">
        <f t="shared" si="65"/>
        <v>0</v>
      </c>
      <c r="Q56" s="51">
        <f t="shared" si="66"/>
        <v>0</v>
      </c>
      <c r="R56" s="51">
        <f t="shared" si="67"/>
        <v>0</v>
      </c>
      <c r="S56" s="51">
        <f t="shared" si="68"/>
        <v>0</v>
      </c>
      <c r="T56" s="51">
        <f t="shared" si="69"/>
        <v>0</v>
      </c>
      <c r="U56" s="51">
        <f t="shared" si="70"/>
        <v>0</v>
      </c>
      <c r="V56" s="51">
        <f t="shared" si="71"/>
        <v>0</v>
      </c>
      <c r="W56" s="51">
        <f t="shared" si="72"/>
        <v>0</v>
      </c>
      <c r="X56" s="51">
        <f t="shared" si="73"/>
        <v>0</v>
      </c>
      <c r="Y56" s="51">
        <f t="shared" si="74"/>
        <v>0</v>
      </c>
      <c r="Z56" s="51">
        <f t="shared" si="75"/>
        <v>0</v>
      </c>
      <c r="AA56" s="51">
        <f t="shared" si="76"/>
        <v>0</v>
      </c>
      <c r="AB56" s="51">
        <f t="shared" si="77"/>
        <v>0</v>
      </c>
      <c r="AC56" s="51">
        <f t="shared" si="78"/>
        <v>0</v>
      </c>
      <c r="AD56" s="51">
        <f t="shared" si="79"/>
        <v>0</v>
      </c>
      <c r="AE56" s="51">
        <f t="shared" si="80"/>
        <v>0</v>
      </c>
      <c r="AF56" s="51">
        <f t="shared" si="81"/>
        <v>0</v>
      </c>
      <c r="AG56" s="110">
        <f t="shared" ref="AG56:AG79" si="86">ROUND(AVERAGE(T56:AF56),0)</f>
        <v>0</v>
      </c>
      <c r="AH56" s="145" t="b">
        <f t="shared" si="34"/>
        <v>1</v>
      </c>
      <c r="AI56" s="109" t="str">
        <f>[23]SSU!E54</f>
        <v>39101</v>
      </c>
      <c r="AJ56" s="109">
        <f>[23]SSU!F54</f>
        <v>3.9600000000000003E-2</v>
      </c>
      <c r="AK56" s="109">
        <f>[23]SSU!G54</f>
        <v>6.6000000000000003E-2</v>
      </c>
      <c r="AL56" s="116">
        <f>0</f>
        <v>0</v>
      </c>
      <c r="AM56" s="116">
        <f>0</f>
        <v>0</v>
      </c>
      <c r="AN56" s="116">
        <f>0</f>
        <v>0</v>
      </c>
      <c r="AO56" s="116">
        <f>0</f>
        <v>0</v>
      </c>
      <c r="AP56" s="116">
        <f>0</f>
        <v>0</v>
      </c>
      <c r="AQ56" s="116">
        <f>0</f>
        <v>0</v>
      </c>
      <c r="AR56" s="113">
        <f>IF('Net Plant'!I56&gt;0,'Gross Plant'!K56*$AJ56/12,0)</f>
        <v>0</v>
      </c>
      <c r="AS56" s="113">
        <f>IF('Net Plant'!J56&gt;0,'Gross Plant'!L56*$AJ56/12,0)</f>
        <v>0</v>
      </c>
      <c r="AT56" s="113">
        <f>IF('Net Plant'!K56&gt;0,'Gross Plant'!M56*$AJ56/12,0)</f>
        <v>0</v>
      </c>
      <c r="AU56" s="113">
        <f>IF('Net Plant'!L56&gt;0,'Gross Plant'!N56*$AJ56/12,0)</f>
        <v>0</v>
      </c>
      <c r="AV56" s="113">
        <f>IF('Net Plant'!M56&gt;0,'Gross Plant'!O56*$AJ56/12,0)</f>
        <v>0</v>
      </c>
      <c r="AW56" s="113">
        <f>IF('Net Plant'!N56&gt;0,'Gross Plant'!P56*$AJ56/12,0)</f>
        <v>0</v>
      </c>
      <c r="AX56" s="113">
        <f>IF('Net Plant'!O56&gt;0,'Gross Plant'!Q56*$AJ56/12,0)</f>
        <v>0</v>
      </c>
      <c r="AY56" s="113">
        <f>IF('Net Plant'!P56&gt;0,'Gross Plant'!R56*$AJ56/12,0)</f>
        <v>0</v>
      </c>
      <c r="AZ56" s="113">
        <f>IF('Net Plant'!Q56&gt;0,'Gross Plant'!S56*$AJ56/12,0)</f>
        <v>0</v>
      </c>
      <c r="BA56" s="113">
        <f>IF('Net Plant'!R56&gt;0,'Gross Plant'!U56*$AK56/12,0)</f>
        <v>0</v>
      </c>
      <c r="BB56" s="113">
        <f>IF('Net Plant'!S56&gt;0,'Gross Plant'!V56*$AK56/12,0)</f>
        <v>0</v>
      </c>
      <c r="BC56" s="113">
        <f>IF('Net Plant'!T56&gt;0,'Gross Plant'!W56*$AK56/12,0)</f>
        <v>0</v>
      </c>
      <c r="BD56" s="113">
        <f>IF('Net Plant'!U56&gt;0,'Gross Plant'!X56*$AK56/12,0)</f>
        <v>0</v>
      </c>
      <c r="BE56" s="113">
        <f>IF('Net Plant'!V56&gt;0,'Gross Plant'!Y56*$AK56/12,0)</f>
        <v>0</v>
      </c>
      <c r="BF56" s="113">
        <f>IF('Net Plant'!W56&gt;0,'Gross Plant'!Z56*$AK56/12,0)</f>
        <v>0</v>
      </c>
      <c r="BG56" s="113">
        <f>IF('Net Plant'!X56&gt;0,'Gross Plant'!AA56*$AK56/12,0)</f>
        <v>0</v>
      </c>
      <c r="BH56" s="113">
        <f>IF('Net Plant'!Y56&gt;0,'Gross Plant'!AB56*$AK56/12,0)</f>
        <v>0</v>
      </c>
      <c r="BI56" s="113">
        <f>IF('Net Plant'!Z56&gt;0,'Gross Plant'!AC56*$AK56/12,0)</f>
        <v>0</v>
      </c>
      <c r="BJ56" s="113">
        <f>IF('Net Plant'!AA56&gt;0,'Gross Plant'!AD56*$AK56/12,0)</f>
        <v>0</v>
      </c>
      <c r="BK56" s="113">
        <f>IF('Net Plant'!AB56&gt;0,'Gross Plant'!AE56*$AK56/12,0)</f>
        <v>0</v>
      </c>
      <c r="BL56" s="113">
        <f>IF('Net Plant'!AC56&gt;0,'Gross Plant'!AF56*$AK56/12,0)</f>
        <v>0</v>
      </c>
      <c r="BM56" s="110">
        <f t="shared" ref="BM56:BM78" si="87">SUM(BA56:BL56)</f>
        <v>0</v>
      </c>
      <c r="BN56" s="146"/>
      <c r="BO56" s="116">
        <f>0</f>
        <v>0</v>
      </c>
      <c r="BP56" s="116">
        <f>0</f>
        <v>0</v>
      </c>
      <c r="BQ56" s="116">
        <f>0</f>
        <v>0</v>
      </c>
      <c r="BR56" s="116">
        <f>0</f>
        <v>0</v>
      </c>
      <c r="BS56" s="116">
        <f>0</f>
        <v>0</v>
      </c>
      <c r="BT56" s="116">
        <f>0</f>
        <v>0</v>
      </c>
      <c r="BU56" s="93">
        <f>'Gross Plant'!BQ56</f>
        <v>0</v>
      </c>
      <c r="BV56" s="93">
        <f>'Gross Plant'!BR56</f>
        <v>0</v>
      </c>
      <c r="BW56" s="93">
        <f>'Gross Plant'!BS56</f>
        <v>0</v>
      </c>
      <c r="BX56" s="93">
        <f>'Gross Plant'!BT56</f>
        <v>0</v>
      </c>
      <c r="BY56" s="93">
        <f>'Gross Plant'!BU56</f>
        <v>0</v>
      </c>
      <c r="BZ56" s="93">
        <f>'Gross Plant'!BV56</f>
        <v>0</v>
      </c>
      <c r="CA56" s="93">
        <f>'Gross Plant'!BW56</f>
        <v>0</v>
      </c>
      <c r="CB56" s="93">
        <f>'Gross Plant'!BX56</f>
        <v>0</v>
      </c>
      <c r="CC56" s="93">
        <f>'Gross Plant'!BY56</f>
        <v>0</v>
      </c>
      <c r="CD56" s="93">
        <f>'Gross Plant'!BZ56</f>
        <v>0</v>
      </c>
      <c r="CE56" s="93">
        <f>'Gross Plant'!CA56</f>
        <v>0</v>
      </c>
      <c r="CF56" s="93">
        <f>'Gross Plant'!CB56</f>
        <v>0</v>
      </c>
      <c r="CG56" s="93">
        <f>'Gross Plant'!CC56</f>
        <v>0</v>
      </c>
      <c r="CH56" s="93">
        <f>'Gross Plant'!CD56</f>
        <v>0</v>
      </c>
      <c r="CI56" s="93">
        <f>'Gross Plant'!CE56</f>
        <v>0</v>
      </c>
      <c r="CJ56" s="93">
        <f>'Gross Plant'!CF56</f>
        <v>0</v>
      </c>
      <c r="CK56" s="93">
        <f>'Gross Plant'!CG56</f>
        <v>0</v>
      </c>
      <c r="CL56" s="93">
        <f>'Gross Plant'!CH56</f>
        <v>0</v>
      </c>
      <c r="CM56" s="93">
        <f>'Gross Plant'!CI56</f>
        <v>0</v>
      </c>
      <c r="CN56" s="93">
        <f>'Gross Plant'!CJ56</f>
        <v>0</v>
      </c>
      <c r="CO56" s="93">
        <f>'Gross Plant'!CK56</f>
        <v>0</v>
      </c>
      <c r="CP56" s="146"/>
      <c r="CQ56" s="116">
        <f>0</f>
        <v>0</v>
      </c>
      <c r="CR56" s="116">
        <f>0</f>
        <v>0</v>
      </c>
      <c r="CS56" s="116">
        <f>0</f>
        <v>0</v>
      </c>
      <c r="CT56" s="116">
        <f>0</f>
        <v>0</v>
      </c>
      <c r="CU56" s="116">
        <f>0</f>
        <v>0</v>
      </c>
      <c r="CV56" s="116">
        <f>0</f>
        <v>0</v>
      </c>
      <c r="CW56" s="17">
        <v>0</v>
      </c>
      <c r="CX56" s="17">
        <v>0</v>
      </c>
      <c r="CY56" s="17">
        <v>0</v>
      </c>
      <c r="CZ56" s="175">
        <v>0</v>
      </c>
      <c r="DA56" s="17">
        <v>0</v>
      </c>
      <c r="DB56" s="17">
        <v>0</v>
      </c>
      <c r="DC56" s="17">
        <v>0</v>
      </c>
      <c r="DD56" s="17">
        <v>0</v>
      </c>
      <c r="DE56" s="17">
        <v>0</v>
      </c>
      <c r="DF56" s="17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0</v>
      </c>
      <c r="DO56" s="41">
        <v>0</v>
      </c>
      <c r="DP56" s="41">
        <v>0</v>
      </c>
      <c r="DQ56" s="41">
        <v>0</v>
      </c>
      <c r="DR56" s="146"/>
      <c r="DS56" s="116">
        <f>0</f>
        <v>0</v>
      </c>
      <c r="DT56" s="116">
        <f>0</f>
        <v>0</v>
      </c>
      <c r="DU56" s="116">
        <f>0</f>
        <v>0</v>
      </c>
      <c r="DV56" s="116">
        <f>0</f>
        <v>0</v>
      </c>
      <c r="DW56" s="116">
        <f>0</f>
        <v>0</v>
      </c>
      <c r="DX56" s="116">
        <f>0</f>
        <v>0</v>
      </c>
      <c r="DY56" s="93">
        <f>IFERROR(SUM($DS56:$DX56)/SUM('Gross Plant'!$BK56:$BP56),0)*'Gross Plant'!BQ56*Reserve!$DY$1</f>
        <v>0</v>
      </c>
      <c r="DZ56" s="93">
        <f>IFERROR(SUM($DS56:$DX56)/SUM('Gross Plant'!$BK56:$BP56),0)*'Gross Plant'!BR56*Reserve!$DY$1</f>
        <v>0</v>
      </c>
      <c r="EA56" s="93">
        <f>IFERROR(SUM($DS56:$DX56)/SUM('Gross Plant'!$BK56:$BP56),0)*'Gross Plant'!BS56*Reserve!$DY$1</f>
        <v>0</v>
      </c>
      <c r="EB56" s="93">
        <f>IFERROR(SUM($DS56:$DX56)/SUM('Gross Plant'!$BK56:$BP56),0)*'Gross Plant'!BT56*Reserve!$DY$1</f>
        <v>0</v>
      </c>
      <c r="EC56" s="93">
        <f>IFERROR(SUM($DS56:$DX56)/SUM('Gross Plant'!$BK56:$BP56),0)*'Gross Plant'!BU56*Reserve!$DY$1</f>
        <v>0</v>
      </c>
      <c r="ED56" s="93">
        <f>IFERROR(SUM($DS56:$DX56)/SUM('Gross Plant'!$BK56:$BP56),0)*'Gross Plant'!BV56*Reserve!$DY$1</f>
        <v>0</v>
      </c>
      <c r="EE56" s="93">
        <f>IFERROR(SUM($DS56:$DX56)/SUM('Gross Plant'!$BK56:$BP56),0)*'Gross Plant'!BW56*Reserve!$DY$1</f>
        <v>0</v>
      </c>
      <c r="EF56" s="93">
        <f>IFERROR(SUM($DS56:$DX56)/SUM('Gross Plant'!$BK56:$BP56),0)*'Gross Plant'!BX56*Reserve!$DY$1</f>
        <v>0</v>
      </c>
      <c r="EG56" s="93">
        <f>IFERROR(SUM($DS56:$DX56)/SUM('Gross Plant'!$BK56:$BP56),0)*'Gross Plant'!BY56*Reserve!$DY$1</f>
        <v>0</v>
      </c>
      <c r="EH56" s="93">
        <f>IFERROR(SUM($DS56:$DX56)/SUM('Gross Plant'!$BK56:$BP56),0)*'Gross Plant'!BZ56*Reserve!$DY$1</f>
        <v>0</v>
      </c>
      <c r="EI56" s="93">
        <f>IFERROR(SUM($DS56:$DX56)/SUM('Gross Plant'!$BK56:$BP56),0)*'Gross Plant'!CA56*Reserve!$DY$1</f>
        <v>0</v>
      </c>
      <c r="EJ56" s="93">
        <f>IFERROR(SUM($DS56:$DX56)/SUM('Gross Plant'!$BK56:$BP56),0)*'Gross Plant'!CB56*Reserve!$DY$1</f>
        <v>0</v>
      </c>
      <c r="EK56" s="93">
        <f>IFERROR(SUM($DS56:$DX56)/SUM('Gross Plant'!$BK56:$BP56),0)*'Gross Plant'!CC56*Reserve!$DY$1</f>
        <v>0</v>
      </c>
      <c r="EL56" s="93">
        <f>IFERROR(SUM($DS56:$DX56)/SUM('Gross Plant'!$BK56:$BP56),0)*'Gross Plant'!CD56*Reserve!$DY$1</f>
        <v>0</v>
      </c>
      <c r="EM56" s="93">
        <f>IFERROR(SUM($DS56:$DX56)/SUM('Gross Plant'!$BK56:$BP56),0)*'Gross Plant'!CE56*Reserve!$DY$1</f>
        <v>0</v>
      </c>
      <c r="EN56" s="93">
        <f>IFERROR(SUM($DS56:$DX56)/SUM('Gross Plant'!$BK56:$BP56),0)*'Gross Plant'!CF56*Reserve!$DY$1</f>
        <v>0</v>
      </c>
      <c r="EO56" s="93">
        <f>IFERROR(SUM($DS56:$DX56)/SUM('Gross Plant'!$BK56:$BP56),0)*'Gross Plant'!CG56*Reserve!$DY$1</f>
        <v>0</v>
      </c>
      <c r="EP56" s="93">
        <f>IFERROR(SUM($DS56:$DX56)/SUM('Gross Plant'!$BK56:$BP56),0)*'Gross Plant'!CH56*Reserve!$DY$1</f>
        <v>0</v>
      </c>
      <c r="EQ56" s="93">
        <f>IFERROR(SUM($DS56:$DX56)/SUM('Gross Plant'!$BK56:$BP56),0)*'Gross Plant'!CI56*Reserve!$DY$1</f>
        <v>0</v>
      </c>
      <c r="ER56" s="93">
        <f>IFERROR(SUM($DS56:$DX56)/SUM('Gross Plant'!$BK56:$BP56),0)*'Gross Plant'!CJ56*Reserve!$DY$1</f>
        <v>0</v>
      </c>
      <c r="ES56" s="93">
        <f>IFERROR(SUM($DS56:$DX56)/SUM('Gross Plant'!$BK56:$BP56),0)*'Gross Plant'!CK56*Reserve!$DY$1</f>
        <v>0</v>
      </c>
    </row>
    <row r="57" spans="1:149" s="80" customFormat="1">
      <c r="A57" s="176">
        <v>39102</v>
      </c>
      <c r="B57" s="171" t="s">
        <v>179</v>
      </c>
      <c r="C57" s="51">
        <f t="shared" si="84"/>
        <v>0</v>
      </c>
      <c r="D57" s="51">
        <f t="shared" si="85"/>
        <v>0</v>
      </c>
      <c r="E57" s="116">
        <f>0</f>
        <v>0</v>
      </c>
      <c r="F57" s="51">
        <f t="shared" si="55"/>
        <v>0</v>
      </c>
      <c r="G57" s="51">
        <f t="shared" si="56"/>
        <v>0</v>
      </c>
      <c r="H57" s="51">
        <f t="shared" si="57"/>
        <v>0</v>
      </c>
      <c r="I57" s="51">
        <f t="shared" si="58"/>
        <v>0</v>
      </c>
      <c r="J57" s="51">
        <f t="shared" si="59"/>
        <v>0</v>
      </c>
      <c r="K57" s="51">
        <f t="shared" si="60"/>
        <v>0</v>
      </c>
      <c r="L57" s="51">
        <f t="shared" si="61"/>
        <v>0</v>
      </c>
      <c r="M57" s="51">
        <f t="shared" si="62"/>
        <v>0</v>
      </c>
      <c r="N57" s="51">
        <f t="shared" si="63"/>
        <v>0</v>
      </c>
      <c r="O57" s="51">
        <f t="shared" si="64"/>
        <v>0</v>
      </c>
      <c r="P57" s="51">
        <f t="shared" si="65"/>
        <v>0</v>
      </c>
      <c r="Q57" s="51">
        <f t="shared" si="66"/>
        <v>0</v>
      </c>
      <c r="R57" s="51">
        <f t="shared" si="67"/>
        <v>0</v>
      </c>
      <c r="S57" s="51">
        <f t="shared" si="68"/>
        <v>0</v>
      </c>
      <c r="T57" s="51">
        <f t="shared" si="69"/>
        <v>0</v>
      </c>
      <c r="U57" s="51">
        <f t="shared" si="70"/>
        <v>0</v>
      </c>
      <c r="V57" s="51">
        <f t="shared" si="71"/>
        <v>0</v>
      </c>
      <c r="W57" s="51">
        <f t="shared" si="72"/>
        <v>0</v>
      </c>
      <c r="X57" s="51">
        <f t="shared" si="73"/>
        <v>0</v>
      </c>
      <c r="Y57" s="51">
        <f t="shared" si="74"/>
        <v>0</v>
      </c>
      <c r="Z57" s="51">
        <f t="shared" si="75"/>
        <v>0</v>
      </c>
      <c r="AA57" s="51">
        <f t="shared" si="76"/>
        <v>0</v>
      </c>
      <c r="AB57" s="51">
        <f t="shared" si="77"/>
        <v>0</v>
      </c>
      <c r="AC57" s="51">
        <f t="shared" si="78"/>
        <v>0</v>
      </c>
      <c r="AD57" s="51">
        <f t="shared" si="79"/>
        <v>0</v>
      </c>
      <c r="AE57" s="51">
        <f t="shared" si="80"/>
        <v>0</v>
      </c>
      <c r="AF57" s="51">
        <f t="shared" si="81"/>
        <v>0</v>
      </c>
      <c r="AG57" s="110">
        <f t="shared" si="86"/>
        <v>0</v>
      </c>
      <c r="AH57" s="145" t="b">
        <f t="shared" si="34"/>
        <v>1</v>
      </c>
      <c r="AI57" s="109" t="str">
        <f>[23]SSU!E55</f>
        <v>39102</v>
      </c>
      <c r="AJ57" s="109">
        <f>[23]SSU!F55</f>
        <v>3.9600000000000003E-2</v>
      </c>
      <c r="AK57" s="109">
        <f>[23]SSU!G55</f>
        <v>6.6000000000000003E-2</v>
      </c>
      <c r="AL57" s="116">
        <f>0</f>
        <v>0</v>
      </c>
      <c r="AM57" s="116">
        <f>0</f>
        <v>0</v>
      </c>
      <c r="AN57" s="116">
        <f>0</f>
        <v>0</v>
      </c>
      <c r="AO57" s="116">
        <f>0</f>
        <v>0</v>
      </c>
      <c r="AP57" s="116">
        <f>0</f>
        <v>0</v>
      </c>
      <c r="AQ57" s="116">
        <f>0</f>
        <v>0</v>
      </c>
      <c r="AR57" s="113">
        <f>IF('Net Plant'!I57&gt;0,'Gross Plant'!K57*$AJ57/12,0)</f>
        <v>0</v>
      </c>
      <c r="AS57" s="113">
        <f>IF('Net Plant'!J57&gt;0,'Gross Plant'!L57*$AJ57/12,0)</f>
        <v>0</v>
      </c>
      <c r="AT57" s="113">
        <f>IF('Net Plant'!K57&gt;0,'Gross Plant'!M57*$AJ57/12,0)</f>
        <v>0</v>
      </c>
      <c r="AU57" s="113">
        <f>IF('Net Plant'!L57&gt;0,'Gross Plant'!N57*$AJ57/12,0)</f>
        <v>0</v>
      </c>
      <c r="AV57" s="113">
        <f>IF('Net Plant'!M57&gt;0,'Gross Plant'!O57*$AJ57/12,0)</f>
        <v>0</v>
      </c>
      <c r="AW57" s="113">
        <f>IF('Net Plant'!N57&gt;0,'Gross Plant'!P57*$AJ57/12,0)</f>
        <v>0</v>
      </c>
      <c r="AX57" s="113">
        <f>IF('Net Plant'!O57&gt;0,'Gross Plant'!Q57*$AJ57/12,0)</f>
        <v>0</v>
      </c>
      <c r="AY57" s="113">
        <f>IF('Net Plant'!P57&gt;0,'Gross Plant'!R57*$AJ57/12,0)</f>
        <v>0</v>
      </c>
      <c r="AZ57" s="113">
        <f>IF('Net Plant'!Q57&gt;0,'Gross Plant'!S57*$AJ57/12,0)</f>
        <v>0</v>
      </c>
      <c r="BA57" s="113">
        <f>IF('Net Plant'!R57&gt;0,'Gross Plant'!U57*$AK57/12,0)</f>
        <v>0</v>
      </c>
      <c r="BB57" s="113">
        <f>IF('Net Plant'!S57&gt;0,'Gross Plant'!V57*$AK57/12,0)</f>
        <v>0</v>
      </c>
      <c r="BC57" s="113">
        <f>IF('Net Plant'!T57&gt;0,'Gross Plant'!W57*$AK57/12,0)</f>
        <v>0</v>
      </c>
      <c r="BD57" s="113">
        <f>IF('Net Plant'!U57&gt;0,'Gross Plant'!X57*$AK57/12,0)</f>
        <v>0</v>
      </c>
      <c r="BE57" s="113">
        <f>IF('Net Plant'!V57&gt;0,'Gross Plant'!Y57*$AK57/12,0)</f>
        <v>0</v>
      </c>
      <c r="BF57" s="113">
        <f>IF('Net Plant'!W57&gt;0,'Gross Plant'!Z57*$AK57/12,0)</f>
        <v>0</v>
      </c>
      <c r="BG57" s="113">
        <f>IF('Net Plant'!X57&gt;0,'Gross Plant'!AA57*$AK57/12,0)</f>
        <v>0</v>
      </c>
      <c r="BH57" s="113">
        <f>IF('Net Plant'!Y57&gt;0,'Gross Plant'!AB57*$AK57/12,0)</f>
        <v>0</v>
      </c>
      <c r="BI57" s="113">
        <f>IF('Net Plant'!Z57&gt;0,'Gross Plant'!AC57*$AK57/12,0)</f>
        <v>0</v>
      </c>
      <c r="BJ57" s="113">
        <f>IF('Net Plant'!AA57&gt;0,'Gross Plant'!AD57*$AK57/12,0)</f>
        <v>0</v>
      </c>
      <c r="BK57" s="113">
        <f>IF('Net Plant'!AB57&gt;0,'Gross Plant'!AE57*$AK57/12,0)</f>
        <v>0</v>
      </c>
      <c r="BL57" s="113">
        <f>IF('Net Plant'!AC57&gt;0,'Gross Plant'!AF57*$AK57/12,0)</f>
        <v>0</v>
      </c>
      <c r="BM57" s="110">
        <f t="shared" si="87"/>
        <v>0</v>
      </c>
      <c r="BN57" s="146"/>
      <c r="BO57" s="116">
        <f>0</f>
        <v>0</v>
      </c>
      <c r="BP57" s="116">
        <f>0</f>
        <v>0</v>
      </c>
      <c r="BQ57" s="116">
        <f>0</f>
        <v>0</v>
      </c>
      <c r="BR57" s="116">
        <f>0</f>
        <v>0</v>
      </c>
      <c r="BS57" s="116">
        <f>0</f>
        <v>0</v>
      </c>
      <c r="BT57" s="116">
        <f>0</f>
        <v>0</v>
      </c>
      <c r="BU57" s="93">
        <f>'Gross Plant'!BQ57</f>
        <v>0</v>
      </c>
      <c r="BV57" s="93">
        <f>'Gross Plant'!BR57</f>
        <v>0</v>
      </c>
      <c r="BW57" s="93">
        <f>'Gross Plant'!BS57</f>
        <v>0</v>
      </c>
      <c r="BX57" s="93">
        <f>'Gross Plant'!BT57</f>
        <v>0</v>
      </c>
      <c r="BY57" s="93">
        <f>'Gross Plant'!BU57</f>
        <v>0</v>
      </c>
      <c r="BZ57" s="93">
        <f>'Gross Plant'!BV57</f>
        <v>0</v>
      </c>
      <c r="CA57" s="93">
        <f>'Gross Plant'!BW57</f>
        <v>0</v>
      </c>
      <c r="CB57" s="93">
        <f>'Gross Plant'!BX57</f>
        <v>0</v>
      </c>
      <c r="CC57" s="93">
        <f>'Gross Plant'!BY57</f>
        <v>0</v>
      </c>
      <c r="CD57" s="93">
        <f>'Gross Plant'!BZ57</f>
        <v>0</v>
      </c>
      <c r="CE57" s="93">
        <f>'Gross Plant'!CA57</f>
        <v>0</v>
      </c>
      <c r="CF57" s="93">
        <f>'Gross Plant'!CB57</f>
        <v>0</v>
      </c>
      <c r="CG57" s="93">
        <f>'Gross Plant'!CC57</f>
        <v>0</v>
      </c>
      <c r="CH57" s="93">
        <f>'Gross Plant'!CD57</f>
        <v>0</v>
      </c>
      <c r="CI57" s="93">
        <f>'Gross Plant'!CE57</f>
        <v>0</v>
      </c>
      <c r="CJ57" s="93">
        <f>'Gross Plant'!CF57</f>
        <v>0</v>
      </c>
      <c r="CK57" s="93">
        <f>'Gross Plant'!CG57</f>
        <v>0</v>
      </c>
      <c r="CL57" s="93">
        <f>'Gross Plant'!CH57</f>
        <v>0</v>
      </c>
      <c r="CM57" s="93">
        <f>'Gross Plant'!CI57</f>
        <v>0</v>
      </c>
      <c r="CN57" s="93">
        <f>'Gross Plant'!CJ57</f>
        <v>0</v>
      </c>
      <c r="CO57" s="93">
        <f>'Gross Plant'!CK57</f>
        <v>0</v>
      </c>
      <c r="CP57" s="146"/>
      <c r="CQ57" s="116">
        <f>0</f>
        <v>0</v>
      </c>
      <c r="CR57" s="116">
        <f>0</f>
        <v>0</v>
      </c>
      <c r="CS57" s="116">
        <f>0</f>
        <v>0</v>
      </c>
      <c r="CT57" s="116">
        <f>0</f>
        <v>0</v>
      </c>
      <c r="CU57" s="116">
        <f>0</f>
        <v>0</v>
      </c>
      <c r="CV57" s="116">
        <f>0</f>
        <v>0</v>
      </c>
      <c r="CW57" s="17">
        <v>0</v>
      </c>
      <c r="CX57" s="17">
        <v>0</v>
      </c>
      <c r="CY57" s="17">
        <v>0</v>
      </c>
      <c r="CZ57" s="175">
        <v>0</v>
      </c>
      <c r="DA57" s="17">
        <v>0</v>
      </c>
      <c r="DB57" s="17">
        <v>0</v>
      </c>
      <c r="DC57" s="17">
        <v>0</v>
      </c>
      <c r="DD57" s="17">
        <v>0</v>
      </c>
      <c r="DE57" s="17">
        <v>0</v>
      </c>
      <c r="DF57" s="17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146"/>
      <c r="DS57" s="116">
        <f>0</f>
        <v>0</v>
      </c>
      <c r="DT57" s="116">
        <f>0</f>
        <v>0</v>
      </c>
      <c r="DU57" s="116">
        <f>0</f>
        <v>0</v>
      </c>
      <c r="DV57" s="116">
        <f>0</f>
        <v>0</v>
      </c>
      <c r="DW57" s="116">
        <f>0</f>
        <v>0</v>
      </c>
      <c r="DX57" s="116">
        <f>0</f>
        <v>0</v>
      </c>
      <c r="DY57" s="93">
        <f>IFERROR(SUM($DS57:$DX57)/SUM('Gross Plant'!$BK57:$BP57),0)*'Gross Plant'!BQ57*Reserve!$DY$1</f>
        <v>0</v>
      </c>
      <c r="DZ57" s="93">
        <f>IFERROR(SUM($DS57:$DX57)/SUM('Gross Plant'!$BK57:$BP57),0)*'Gross Plant'!BR57*Reserve!$DY$1</f>
        <v>0</v>
      </c>
      <c r="EA57" s="93">
        <f>IFERROR(SUM($DS57:$DX57)/SUM('Gross Plant'!$BK57:$BP57),0)*'Gross Plant'!BS57*Reserve!$DY$1</f>
        <v>0</v>
      </c>
      <c r="EB57" s="93">
        <f>IFERROR(SUM($DS57:$DX57)/SUM('Gross Plant'!$BK57:$BP57),0)*'Gross Plant'!BT57*Reserve!$DY$1</f>
        <v>0</v>
      </c>
      <c r="EC57" s="93">
        <f>IFERROR(SUM($DS57:$DX57)/SUM('Gross Plant'!$BK57:$BP57),0)*'Gross Plant'!BU57*Reserve!$DY$1</f>
        <v>0</v>
      </c>
      <c r="ED57" s="93">
        <f>IFERROR(SUM($DS57:$DX57)/SUM('Gross Plant'!$BK57:$BP57),0)*'Gross Plant'!BV57*Reserve!$DY$1</f>
        <v>0</v>
      </c>
      <c r="EE57" s="93">
        <f>IFERROR(SUM($DS57:$DX57)/SUM('Gross Plant'!$BK57:$BP57),0)*'Gross Plant'!BW57*Reserve!$DY$1</f>
        <v>0</v>
      </c>
      <c r="EF57" s="93">
        <f>IFERROR(SUM($DS57:$DX57)/SUM('Gross Plant'!$BK57:$BP57),0)*'Gross Plant'!BX57*Reserve!$DY$1</f>
        <v>0</v>
      </c>
      <c r="EG57" s="93">
        <f>IFERROR(SUM($DS57:$DX57)/SUM('Gross Plant'!$BK57:$BP57),0)*'Gross Plant'!BY57*Reserve!$DY$1</f>
        <v>0</v>
      </c>
      <c r="EH57" s="93">
        <f>IFERROR(SUM($DS57:$DX57)/SUM('Gross Plant'!$BK57:$BP57),0)*'Gross Plant'!BZ57*Reserve!$DY$1</f>
        <v>0</v>
      </c>
      <c r="EI57" s="93">
        <f>IFERROR(SUM($DS57:$DX57)/SUM('Gross Plant'!$BK57:$BP57),0)*'Gross Plant'!CA57*Reserve!$DY$1</f>
        <v>0</v>
      </c>
      <c r="EJ57" s="93">
        <f>IFERROR(SUM($DS57:$DX57)/SUM('Gross Plant'!$BK57:$BP57),0)*'Gross Plant'!CB57*Reserve!$DY$1</f>
        <v>0</v>
      </c>
      <c r="EK57" s="93">
        <f>IFERROR(SUM($DS57:$DX57)/SUM('Gross Plant'!$BK57:$BP57),0)*'Gross Plant'!CC57*Reserve!$DY$1</f>
        <v>0</v>
      </c>
      <c r="EL57" s="93">
        <f>IFERROR(SUM($DS57:$DX57)/SUM('Gross Plant'!$BK57:$BP57),0)*'Gross Plant'!CD57*Reserve!$DY$1</f>
        <v>0</v>
      </c>
      <c r="EM57" s="93">
        <f>IFERROR(SUM($DS57:$DX57)/SUM('Gross Plant'!$BK57:$BP57),0)*'Gross Plant'!CE57*Reserve!$DY$1</f>
        <v>0</v>
      </c>
      <c r="EN57" s="93">
        <f>IFERROR(SUM($DS57:$DX57)/SUM('Gross Plant'!$BK57:$BP57),0)*'Gross Plant'!CF57*Reserve!$DY$1</f>
        <v>0</v>
      </c>
      <c r="EO57" s="93">
        <f>IFERROR(SUM($DS57:$DX57)/SUM('Gross Plant'!$BK57:$BP57),0)*'Gross Plant'!CG57*Reserve!$DY$1</f>
        <v>0</v>
      </c>
      <c r="EP57" s="93">
        <f>IFERROR(SUM($DS57:$DX57)/SUM('Gross Plant'!$BK57:$BP57),0)*'Gross Plant'!CH57*Reserve!$DY$1</f>
        <v>0</v>
      </c>
      <c r="EQ57" s="93">
        <f>IFERROR(SUM($DS57:$DX57)/SUM('Gross Plant'!$BK57:$BP57),0)*'Gross Plant'!CI57*Reserve!$DY$1</f>
        <v>0</v>
      </c>
      <c r="ER57" s="93">
        <f>IFERROR(SUM($DS57:$DX57)/SUM('Gross Plant'!$BK57:$BP57),0)*'Gross Plant'!CJ57*Reserve!$DY$1</f>
        <v>0</v>
      </c>
      <c r="ES57" s="93">
        <f>IFERROR(SUM($DS57:$DX57)/SUM('Gross Plant'!$BK57:$BP57),0)*'Gross Plant'!CK57*Reserve!$DY$1</f>
        <v>0</v>
      </c>
    </row>
    <row r="58" spans="1:149" s="80" customFormat="1">
      <c r="A58" s="138">
        <v>39103</v>
      </c>
      <c r="B58" s="168" t="s">
        <v>14</v>
      </c>
      <c r="C58" s="51">
        <f t="shared" si="84"/>
        <v>0</v>
      </c>
      <c r="D58" s="51">
        <f t="shared" si="85"/>
        <v>0</v>
      </c>
      <c r="E58" s="116">
        <f>0</f>
        <v>0</v>
      </c>
      <c r="F58" s="51">
        <f t="shared" si="55"/>
        <v>0</v>
      </c>
      <c r="G58" s="51">
        <f t="shared" si="56"/>
        <v>0</v>
      </c>
      <c r="H58" s="51">
        <f t="shared" si="57"/>
        <v>0</v>
      </c>
      <c r="I58" s="51">
        <f t="shared" si="58"/>
        <v>0</v>
      </c>
      <c r="J58" s="51">
        <f t="shared" si="59"/>
        <v>0</v>
      </c>
      <c r="K58" s="51">
        <f t="shared" si="60"/>
        <v>0</v>
      </c>
      <c r="L58" s="51">
        <f t="shared" si="61"/>
        <v>0</v>
      </c>
      <c r="M58" s="51">
        <f t="shared" si="62"/>
        <v>0</v>
      </c>
      <c r="N58" s="51">
        <f t="shared" si="63"/>
        <v>0</v>
      </c>
      <c r="O58" s="51">
        <f t="shared" si="64"/>
        <v>0</v>
      </c>
      <c r="P58" s="51">
        <f t="shared" si="65"/>
        <v>0</v>
      </c>
      <c r="Q58" s="51">
        <f t="shared" si="66"/>
        <v>0</v>
      </c>
      <c r="R58" s="51">
        <f t="shared" si="67"/>
        <v>0</v>
      </c>
      <c r="S58" s="51">
        <f t="shared" si="68"/>
        <v>0</v>
      </c>
      <c r="T58" s="51">
        <f t="shared" si="69"/>
        <v>0</v>
      </c>
      <c r="U58" s="51">
        <f t="shared" si="70"/>
        <v>0</v>
      </c>
      <c r="V58" s="51">
        <f t="shared" si="71"/>
        <v>0</v>
      </c>
      <c r="W58" s="51">
        <f t="shared" si="72"/>
        <v>0</v>
      </c>
      <c r="X58" s="51">
        <f t="shared" si="73"/>
        <v>0</v>
      </c>
      <c r="Y58" s="51">
        <f t="shared" si="74"/>
        <v>0</v>
      </c>
      <c r="Z58" s="51">
        <f t="shared" si="75"/>
        <v>0</v>
      </c>
      <c r="AA58" s="51">
        <f t="shared" si="76"/>
        <v>0</v>
      </c>
      <c r="AB58" s="51">
        <f t="shared" si="77"/>
        <v>0</v>
      </c>
      <c r="AC58" s="51">
        <f t="shared" si="78"/>
        <v>0</v>
      </c>
      <c r="AD58" s="51">
        <f t="shared" si="79"/>
        <v>0</v>
      </c>
      <c r="AE58" s="51">
        <f t="shared" si="80"/>
        <v>0</v>
      </c>
      <c r="AF58" s="51">
        <f t="shared" si="81"/>
        <v>0</v>
      </c>
      <c r="AG58" s="110">
        <f t="shared" si="86"/>
        <v>0</v>
      </c>
      <c r="AH58" s="145" t="b">
        <f t="shared" si="34"/>
        <v>1</v>
      </c>
      <c r="AI58" s="109" t="str">
        <f>[23]SSU!E56</f>
        <v>39103</v>
      </c>
      <c r="AJ58" s="109">
        <f>[23]SSU!F56</f>
        <v>3.9600000000000003E-2</v>
      </c>
      <c r="AK58" s="109">
        <f>[23]SSU!G56</f>
        <v>6.6000000000000003E-2</v>
      </c>
      <c r="AL58" s="116">
        <f>0</f>
        <v>0</v>
      </c>
      <c r="AM58" s="116">
        <f>0</f>
        <v>0</v>
      </c>
      <c r="AN58" s="116">
        <f>0</f>
        <v>0</v>
      </c>
      <c r="AO58" s="116">
        <f>0</f>
        <v>0</v>
      </c>
      <c r="AP58" s="116">
        <f>0</f>
        <v>0</v>
      </c>
      <c r="AQ58" s="116">
        <f>0</f>
        <v>0</v>
      </c>
      <c r="AR58" s="113">
        <f>IF('Net Plant'!I58&gt;0,'Gross Plant'!K58*$AJ58/12,0)</f>
        <v>0</v>
      </c>
      <c r="AS58" s="113">
        <f>IF('Net Plant'!J58&gt;0,'Gross Plant'!L58*$AJ58/12,0)</f>
        <v>0</v>
      </c>
      <c r="AT58" s="113">
        <f>IF('Net Plant'!K58&gt;0,'Gross Plant'!M58*$AJ58/12,0)</f>
        <v>0</v>
      </c>
      <c r="AU58" s="113">
        <f>IF('Net Plant'!L58&gt;0,'Gross Plant'!N58*$AJ58/12,0)</f>
        <v>0</v>
      </c>
      <c r="AV58" s="113">
        <f>IF('Net Plant'!M58&gt;0,'Gross Plant'!O58*$AJ58/12,0)</f>
        <v>0</v>
      </c>
      <c r="AW58" s="113">
        <f>IF('Net Plant'!N58&gt;0,'Gross Plant'!P58*$AJ58/12,0)</f>
        <v>0</v>
      </c>
      <c r="AX58" s="113">
        <f>IF('Net Plant'!O58&gt;0,'Gross Plant'!Q58*$AJ58/12,0)</f>
        <v>0</v>
      </c>
      <c r="AY58" s="113">
        <f>IF('Net Plant'!P58&gt;0,'Gross Plant'!R58*$AJ58/12,0)</f>
        <v>0</v>
      </c>
      <c r="AZ58" s="113">
        <f>IF('Net Plant'!Q58&gt;0,'Gross Plant'!S58*$AJ58/12,0)</f>
        <v>0</v>
      </c>
      <c r="BA58" s="113">
        <f>IF('Net Plant'!R58&gt;0,'Gross Plant'!U58*$AK58/12,0)</f>
        <v>0</v>
      </c>
      <c r="BB58" s="113">
        <f>IF('Net Plant'!S58&gt;0,'Gross Plant'!V58*$AK58/12,0)</f>
        <v>0</v>
      </c>
      <c r="BC58" s="113">
        <f>IF('Net Plant'!T58&gt;0,'Gross Plant'!W58*$AK58/12,0)</f>
        <v>0</v>
      </c>
      <c r="BD58" s="113">
        <f>IF('Net Plant'!U58&gt;0,'Gross Plant'!X58*$AK58/12,0)</f>
        <v>0</v>
      </c>
      <c r="BE58" s="113">
        <f>IF('Net Plant'!V58&gt;0,'Gross Plant'!Y58*$AK58/12,0)</f>
        <v>0</v>
      </c>
      <c r="BF58" s="113">
        <f>IF('Net Plant'!W58&gt;0,'Gross Plant'!Z58*$AK58/12,0)</f>
        <v>0</v>
      </c>
      <c r="BG58" s="113">
        <f>IF('Net Plant'!X58&gt;0,'Gross Plant'!AA58*$AK58/12,0)</f>
        <v>0</v>
      </c>
      <c r="BH58" s="113">
        <f>IF('Net Plant'!Y58&gt;0,'Gross Plant'!AB58*$AK58/12,0)</f>
        <v>0</v>
      </c>
      <c r="BI58" s="113">
        <f>IF('Net Plant'!Z58&gt;0,'Gross Plant'!AC58*$AK58/12,0)</f>
        <v>0</v>
      </c>
      <c r="BJ58" s="113">
        <f>IF('Net Plant'!AA58&gt;0,'Gross Plant'!AD58*$AK58/12,0)</f>
        <v>0</v>
      </c>
      <c r="BK58" s="113">
        <f>IF('Net Plant'!AB58&gt;0,'Gross Plant'!AE58*$AK58/12,0)</f>
        <v>0</v>
      </c>
      <c r="BL58" s="113">
        <f>IF('Net Plant'!AC58&gt;0,'Gross Plant'!AF58*$AK58/12,0)</f>
        <v>0</v>
      </c>
      <c r="BM58" s="110">
        <f t="shared" si="87"/>
        <v>0</v>
      </c>
      <c r="BN58" s="146"/>
      <c r="BO58" s="116">
        <f>0</f>
        <v>0</v>
      </c>
      <c r="BP58" s="116">
        <f>0</f>
        <v>0</v>
      </c>
      <c r="BQ58" s="116">
        <f>0</f>
        <v>0</v>
      </c>
      <c r="BR58" s="116">
        <f>0</f>
        <v>0</v>
      </c>
      <c r="BS58" s="116">
        <f>0</f>
        <v>0</v>
      </c>
      <c r="BT58" s="116">
        <f>0</f>
        <v>0</v>
      </c>
      <c r="BU58" s="93">
        <f>'Gross Plant'!BQ58</f>
        <v>0</v>
      </c>
      <c r="BV58" s="93">
        <f>'Gross Plant'!BR58</f>
        <v>0</v>
      </c>
      <c r="BW58" s="93">
        <f>'Gross Plant'!BS58</f>
        <v>0</v>
      </c>
      <c r="BX58" s="93">
        <f>'Gross Plant'!BT58</f>
        <v>0</v>
      </c>
      <c r="BY58" s="93">
        <f>'Gross Plant'!BU58</f>
        <v>0</v>
      </c>
      <c r="BZ58" s="93">
        <f>'Gross Plant'!BV58</f>
        <v>0</v>
      </c>
      <c r="CA58" s="93">
        <f>'Gross Plant'!BW58</f>
        <v>0</v>
      </c>
      <c r="CB58" s="93">
        <f>'Gross Plant'!BX58</f>
        <v>0</v>
      </c>
      <c r="CC58" s="93">
        <f>'Gross Plant'!BY58</f>
        <v>0</v>
      </c>
      <c r="CD58" s="93">
        <f>'Gross Plant'!BZ58</f>
        <v>0</v>
      </c>
      <c r="CE58" s="93">
        <f>'Gross Plant'!CA58</f>
        <v>0</v>
      </c>
      <c r="CF58" s="93">
        <f>'Gross Plant'!CB58</f>
        <v>0</v>
      </c>
      <c r="CG58" s="93">
        <f>'Gross Plant'!CC58</f>
        <v>0</v>
      </c>
      <c r="CH58" s="93">
        <f>'Gross Plant'!CD58</f>
        <v>0</v>
      </c>
      <c r="CI58" s="93">
        <f>'Gross Plant'!CE58</f>
        <v>0</v>
      </c>
      <c r="CJ58" s="93">
        <f>'Gross Plant'!CF58</f>
        <v>0</v>
      </c>
      <c r="CK58" s="93">
        <f>'Gross Plant'!CG58</f>
        <v>0</v>
      </c>
      <c r="CL58" s="93">
        <f>'Gross Plant'!CH58</f>
        <v>0</v>
      </c>
      <c r="CM58" s="93">
        <f>'Gross Plant'!CI58</f>
        <v>0</v>
      </c>
      <c r="CN58" s="93">
        <f>'Gross Plant'!CJ58</f>
        <v>0</v>
      </c>
      <c r="CO58" s="93">
        <f>'Gross Plant'!CK58</f>
        <v>0</v>
      </c>
      <c r="CP58" s="146"/>
      <c r="CQ58" s="116">
        <f>0</f>
        <v>0</v>
      </c>
      <c r="CR58" s="116">
        <f>0</f>
        <v>0</v>
      </c>
      <c r="CS58" s="116">
        <f>0</f>
        <v>0</v>
      </c>
      <c r="CT58" s="116">
        <f>0</f>
        <v>0</v>
      </c>
      <c r="CU58" s="116">
        <f>0</f>
        <v>0</v>
      </c>
      <c r="CV58" s="116">
        <f>0</f>
        <v>0</v>
      </c>
      <c r="CW58" s="17">
        <v>0</v>
      </c>
      <c r="CX58" s="17">
        <v>0</v>
      </c>
      <c r="CY58" s="17">
        <v>0</v>
      </c>
      <c r="CZ58" s="175">
        <v>0</v>
      </c>
      <c r="DA58" s="17">
        <v>0</v>
      </c>
      <c r="DB58" s="17">
        <v>0</v>
      </c>
      <c r="DC58" s="17">
        <v>0</v>
      </c>
      <c r="DD58" s="17">
        <v>0</v>
      </c>
      <c r="DE58" s="17">
        <v>0</v>
      </c>
      <c r="DF58" s="17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146"/>
      <c r="DS58" s="116">
        <f>0</f>
        <v>0</v>
      </c>
      <c r="DT58" s="116">
        <f>0</f>
        <v>0</v>
      </c>
      <c r="DU58" s="116">
        <f>0</f>
        <v>0</v>
      </c>
      <c r="DV58" s="116">
        <f>0</f>
        <v>0</v>
      </c>
      <c r="DW58" s="116">
        <f>0</f>
        <v>0</v>
      </c>
      <c r="DX58" s="116">
        <f>0</f>
        <v>0</v>
      </c>
      <c r="DY58" s="93">
        <f>IFERROR(SUM($DS58:$DX58)/SUM('Gross Plant'!$BK58:$BP58),0)*'Gross Plant'!BQ58*Reserve!$DY$1</f>
        <v>0</v>
      </c>
      <c r="DZ58" s="93">
        <f>IFERROR(SUM($DS58:$DX58)/SUM('Gross Plant'!$BK58:$BP58),0)*'Gross Plant'!BR58*Reserve!$DY$1</f>
        <v>0</v>
      </c>
      <c r="EA58" s="93">
        <f>IFERROR(SUM($DS58:$DX58)/SUM('Gross Plant'!$BK58:$BP58),0)*'Gross Plant'!BS58*Reserve!$DY$1</f>
        <v>0</v>
      </c>
      <c r="EB58" s="93">
        <f>IFERROR(SUM($DS58:$DX58)/SUM('Gross Plant'!$BK58:$BP58),0)*'Gross Plant'!BT58*Reserve!$DY$1</f>
        <v>0</v>
      </c>
      <c r="EC58" s="93">
        <f>IFERROR(SUM($DS58:$DX58)/SUM('Gross Plant'!$BK58:$BP58),0)*'Gross Plant'!BU58*Reserve!$DY$1</f>
        <v>0</v>
      </c>
      <c r="ED58" s="93">
        <f>IFERROR(SUM($DS58:$DX58)/SUM('Gross Plant'!$BK58:$BP58),0)*'Gross Plant'!BV58*Reserve!$DY$1</f>
        <v>0</v>
      </c>
      <c r="EE58" s="93">
        <f>IFERROR(SUM($DS58:$DX58)/SUM('Gross Plant'!$BK58:$BP58),0)*'Gross Plant'!BW58*Reserve!$DY$1</f>
        <v>0</v>
      </c>
      <c r="EF58" s="93">
        <f>IFERROR(SUM($DS58:$DX58)/SUM('Gross Plant'!$BK58:$BP58),0)*'Gross Plant'!BX58*Reserve!$DY$1</f>
        <v>0</v>
      </c>
      <c r="EG58" s="93">
        <f>IFERROR(SUM($DS58:$DX58)/SUM('Gross Plant'!$BK58:$BP58),0)*'Gross Plant'!BY58*Reserve!$DY$1</f>
        <v>0</v>
      </c>
      <c r="EH58" s="93">
        <f>IFERROR(SUM($DS58:$DX58)/SUM('Gross Plant'!$BK58:$BP58),0)*'Gross Plant'!BZ58*Reserve!$DY$1</f>
        <v>0</v>
      </c>
      <c r="EI58" s="93">
        <f>IFERROR(SUM($DS58:$DX58)/SUM('Gross Plant'!$BK58:$BP58),0)*'Gross Plant'!CA58*Reserve!$DY$1</f>
        <v>0</v>
      </c>
      <c r="EJ58" s="93">
        <f>IFERROR(SUM($DS58:$DX58)/SUM('Gross Plant'!$BK58:$BP58),0)*'Gross Plant'!CB58*Reserve!$DY$1</f>
        <v>0</v>
      </c>
      <c r="EK58" s="93">
        <f>IFERROR(SUM($DS58:$DX58)/SUM('Gross Plant'!$BK58:$BP58),0)*'Gross Plant'!CC58*Reserve!$DY$1</f>
        <v>0</v>
      </c>
      <c r="EL58" s="93">
        <f>IFERROR(SUM($DS58:$DX58)/SUM('Gross Plant'!$BK58:$BP58),0)*'Gross Plant'!CD58*Reserve!$DY$1</f>
        <v>0</v>
      </c>
      <c r="EM58" s="93">
        <f>IFERROR(SUM($DS58:$DX58)/SUM('Gross Plant'!$BK58:$BP58),0)*'Gross Plant'!CE58*Reserve!$DY$1</f>
        <v>0</v>
      </c>
      <c r="EN58" s="93">
        <f>IFERROR(SUM($DS58:$DX58)/SUM('Gross Plant'!$BK58:$BP58),0)*'Gross Plant'!CF58*Reserve!$DY$1</f>
        <v>0</v>
      </c>
      <c r="EO58" s="93">
        <f>IFERROR(SUM($DS58:$DX58)/SUM('Gross Plant'!$BK58:$BP58),0)*'Gross Plant'!CG58*Reserve!$DY$1</f>
        <v>0</v>
      </c>
      <c r="EP58" s="93">
        <f>IFERROR(SUM($DS58:$DX58)/SUM('Gross Plant'!$BK58:$BP58),0)*'Gross Plant'!CH58*Reserve!$DY$1</f>
        <v>0</v>
      </c>
      <c r="EQ58" s="93">
        <f>IFERROR(SUM($DS58:$DX58)/SUM('Gross Plant'!$BK58:$BP58),0)*'Gross Plant'!CI58*Reserve!$DY$1</f>
        <v>0</v>
      </c>
      <c r="ER58" s="93">
        <f>IFERROR(SUM($DS58:$DX58)/SUM('Gross Plant'!$BK58:$BP58),0)*'Gross Plant'!CJ58*Reserve!$DY$1</f>
        <v>0</v>
      </c>
      <c r="ES58" s="93">
        <f>IFERROR(SUM($DS58:$DX58)/SUM('Gross Plant'!$BK58:$BP58),0)*'Gross Plant'!CK58*Reserve!$DY$1</f>
        <v>0</v>
      </c>
    </row>
    <row r="59" spans="1:149" s="80" customFormat="1">
      <c r="A59" s="176">
        <v>39110</v>
      </c>
      <c r="B59" s="171" t="s">
        <v>168</v>
      </c>
      <c r="C59" s="51">
        <f t="shared" si="84"/>
        <v>96403.959653769241</v>
      </c>
      <c r="D59" s="51">
        <f t="shared" si="85"/>
        <v>129934.20926100003</v>
      </c>
      <c r="E59" s="92">
        <f>'[20]Reserve End Balances'!P108</f>
        <v>85707.42</v>
      </c>
      <c r="F59" s="51">
        <f t="shared" si="55"/>
        <v>87497.45</v>
      </c>
      <c r="G59" s="51">
        <f t="shared" si="56"/>
        <v>89287.48</v>
      </c>
      <c r="H59" s="51">
        <f t="shared" si="57"/>
        <v>91077.51</v>
      </c>
      <c r="I59" s="51">
        <f t="shared" si="58"/>
        <v>92868.11</v>
      </c>
      <c r="J59" s="51">
        <f t="shared" si="59"/>
        <v>94658.71</v>
      </c>
      <c r="K59" s="51">
        <f t="shared" si="60"/>
        <v>96449.310000000012</v>
      </c>
      <c r="L59" s="51">
        <f t="shared" si="61"/>
        <v>98211.673119000014</v>
      </c>
      <c r="M59" s="51">
        <f t="shared" si="62"/>
        <v>99974.036238000015</v>
      </c>
      <c r="N59" s="51">
        <f t="shared" si="63"/>
        <v>101736.39935700002</v>
      </c>
      <c r="O59" s="51">
        <f t="shared" si="64"/>
        <v>103498.76247600002</v>
      </c>
      <c r="P59" s="51">
        <f t="shared" si="65"/>
        <v>105261.12559500002</v>
      </c>
      <c r="Q59" s="51">
        <f t="shared" si="66"/>
        <v>107023.48871400002</v>
      </c>
      <c r="R59" s="51">
        <f t="shared" si="67"/>
        <v>108785.85183300002</v>
      </c>
      <c r="S59" s="51">
        <f t="shared" si="68"/>
        <v>110548.21495200002</v>
      </c>
      <c r="T59" s="51">
        <f t="shared" si="69"/>
        <v>112310.57807100003</v>
      </c>
      <c r="U59" s="51">
        <f t="shared" si="70"/>
        <v>115247.84993600003</v>
      </c>
      <c r="V59" s="51">
        <f t="shared" si="71"/>
        <v>118185.12180100003</v>
      </c>
      <c r="W59" s="51">
        <f t="shared" si="72"/>
        <v>121122.39366600003</v>
      </c>
      <c r="X59" s="51">
        <f t="shared" si="73"/>
        <v>124059.66553100004</v>
      </c>
      <c r="Y59" s="51">
        <f t="shared" si="74"/>
        <v>126996.93739600004</v>
      </c>
      <c r="Z59" s="51">
        <f t="shared" si="75"/>
        <v>129934.20926100004</v>
      </c>
      <c r="AA59" s="51">
        <f t="shared" si="76"/>
        <v>132871.48112600003</v>
      </c>
      <c r="AB59" s="51">
        <f t="shared" si="77"/>
        <v>135808.75299100002</v>
      </c>
      <c r="AC59" s="51">
        <f t="shared" si="78"/>
        <v>138746.024856</v>
      </c>
      <c r="AD59" s="51">
        <f t="shared" si="79"/>
        <v>141683.29672099999</v>
      </c>
      <c r="AE59" s="51">
        <f t="shared" si="80"/>
        <v>144620.56858599998</v>
      </c>
      <c r="AF59" s="51">
        <f t="shared" si="81"/>
        <v>147557.84045099997</v>
      </c>
      <c r="AG59" s="110">
        <f t="shared" si="86"/>
        <v>129934</v>
      </c>
      <c r="AH59" s="145" t="b">
        <f t="shared" si="34"/>
        <v>1</v>
      </c>
      <c r="AI59" s="109" t="str">
        <f>[23]SSU!E70</f>
        <v>39110</v>
      </c>
      <c r="AJ59" s="109">
        <f>[23]SSU!F70</f>
        <v>3.9600000000000003E-2</v>
      </c>
      <c r="AK59" s="109">
        <f>[23]SSU!G70</f>
        <v>6.6000000000000003E-2</v>
      </c>
      <c r="AL59" s="92">
        <f>'[20]Depreciation Provision'!Q108</f>
        <v>1790.03</v>
      </c>
      <c r="AM59" s="92">
        <f>'[20]Depreciation Provision'!R108</f>
        <v>1790.03</v>
      </c>
      <c r="AN59" s="92">
        <f>'[20]Depreciation Provision'!S108</f>
        <v>1790.03</v>
      </c>
      <c r="AO59" s="92">
        <f>'[20]Depreciation Provision'!T108</f>
        <v>1790.6</v>
      </c>
      <c r="AP59" s="92">
        <f>'[20]Depreciation Provision'!U108</f>
        <v>1790.6</v>
      </c>
      <c r="AQ59" s="92">
        <f>'[20]Depreciation Provision'!V108</f>
        <v>1790.6</v>
      </c>
      <c r="AR59" s="113">
        <f>IF('Net Plant'!I59&gt;0,'Gross Plant'!K59*$AJ59/12,0)</f>
        <v>1762.3631190000003</v>
      </c>
      <c r="AS59" s="113">
        <f>IF('Net Plant'!J59&gt;0,'Gross Plant'!L59*$AJ59/12,0)</f>
        <v>1762.3631190000003</v>
      </c>
      <c r="AT59" s="113">
        <f>IF('Net Plant'!K59&gt;0,'Gross Plant'!M59*$AJ59/12,0)</f>
        <v>1762.3631190000003</v>
      </c>
      <c r="AU59" s="113">
        <f>IF('Net Plant'!L59&gt;0,'Gross Plant'!N59*$AJ59/12,0)</f>
        <v>1762.3631190000003</v>
      </c>
      <c r="AV59" s="113">
        <f>IF('Net Plant'!M59&gt;0,'Gross Plant'!O59*$AJ59/12,0)</f>
        <v>1762.3631190000003</v>
      </c>
      <c r="AW59" s="113">
        <f>IF('Net Plant'!N59&gt;0,'Gross Plant'!P59*$AJ59/12,0)</f>
        <v>1762.3631190000003</v>
      </c>
      <c r="AX59" s="113">
        <f>IF('Net Plant'!O59&gt;0,'Gross Plant'!Q59*$AJ59/12,0)</f>
        <v>1762.3631190000003</v>
      </c>
      <c r="AY59" s="113">
        <f>IF('Net Plant'!P59&gt;0,'Gross Plant'!R59*$AJ59/12,0)</f>
        <v>1762.3631190000003</v>
      </c>
      <c r="AZ59" s="113">
        <f>IF('Net Plant'!Q59&gt;0,'Gross Plant'!S59*$AJ59/12,0)</f>
        <v>1762.3631190000003</v>
      </c>
      <c r="BA59" s="113">
        <f>IF('Net Plant'!R59&gt;0,'Gross Plant'!U59*$AK59/12,0)</f>
        <v>2937.2718650000006</v>
      </c>
      <c r="BB59" s="113">
        <f>IF('Net Plant'!S59&gt;0,'Gross Plant'!V59*$AK59/12,0)</f>
        <v>2937.2718650000006</v>
      </c>
      <c r="BC59" s="113">
        <f>IF('Net Plant'!T59&gt;0,'Gross Plant'!W59*$AK59/12,0)</f>
        <v>2937.2718650000006</v>
      </c>
      <c r="BD59" s="113">
        <f>IF('Net Plant'!U59&gt;0,'Gross Plant'!X59*$AK59/12,0)</f>
        <v>2937.2718650000006</v>
      </c>
      <c r="BE59" s="113">
        <f>IF('Net Plant'!V59&gt;0,'Gross Plant'!Y59*$AK59/12,0)</f>
        <v>2937.2718650000006</v>
      </c>
      <c r="BF59" s="113">
        <f>IF('Net Plant'!W59&gt;0,'Gross Plant'!Z59*$AK59/12,0)</f>
        <v>2937.2718650000006</v>
      </c>
      <c r="BG59" s="113">
        <f>IF('Net Plant'!X59&gt;0,'Gross Plant'!AA59*$AK59/12,0)</f>
        <v>2937.2718650000006</v>
      </c>
      <c r="BH59" s="113">
        <f>IF('Net Plant'!Y59&gt;0,'Gross Plant'!AB59*$AK59/12,0)</f>
        <v>2937.2718650000006</v>
      </c>
      <c r="BI59" s="113">
        <f>IF('Net Plant'!Z59&gt;0,'Gross Plant'!AC59*$AK59/12,0)</f>
        <v>2937.2718650000006</v>
      </c>
      <c r="BJ59" s="113">
        <f>IF('Net Plant'!AA59&gt;0,'Gross Plant'!AD59*$AK59/12,0)</f>
        <v>2937.2718650000006</v>
      </c>
      <c r="BK59" s="113">
        <f>IF('Net Plant'!AB59&gt;0,'Gross Plant'!AE59*$AK59/12,0)</f>
        <v>2937.2718650000006</v>
      </c>
      <c r="BL59" s="113">
        <f>IF('Net Plant'!AC59&gt;0,'Gross Plant'!AF59*$AK59/12,0)</f>
        <v>2937.2718650000006</v>
      </c>
      <c r="BM59" s="110">
        <f t="shared" si="87"/>
        <v>35247.262380000015</v>
      </c>
      <c r="BN59" s="146"/>
      <c r="BO59" s="92">
        <f>'[20]Reserve Retirements'!Q109</f>
        <v>0</v>
      </c>
      <c r="BP59" s="92">
        <f>'[20]Reserve Retirements'!R109</f>
        <v>0</v>
      </c>
      <c r="BQ59" s="92">
        <f>'[20]Reserve Retirements'!S109</f>
        <v>0</v>
      </c>
      <c r="BR59" s="92">
        <f>'[20]Reserve Retirements'!T109</f>
        <v>0</v>
      </c>
      <c r="BS59" s="92">
        <f>'[20]Reserve Retirements'!U109</f>
        <v>0</v>
      </c>
      <c r="BT59" s="92">
        <f>'[20]Reserve Retirements'!V109</f>
        <v>0</v>
      </c>
      <c r="BU59" s="93">
        <f>'Gross Plant'!BQ59</f>
        <v>0</v>
      </c>
      <c r="BV59" s="93">
        <f>'Gross Plant'!BR59</f>
        <v>0</v>
      </c>
      <c r="BW59" s="93">
        <f>'Gross Plant'!BS59</f>
        <v>0</v>
      </c>
      <c r="BX59" s="93">
        <f>'Gross Plant'!BT59</f>
        <v>0</v>
      </c>
      <c r="BY59" s="93">
        <f>'Gross Plant'!BU59</f>
        <v>0</v>
      </c>
      <c r="BZ59" s="93">
        <f>'Gross Plant'!BV59</f>
        <v>0</v>
      </c>
      <c r="CA59" s="93">
        <f>'Gross Plant'!BW59</f>
        <v>0</v>
      </c>
      <c r="CB59" s="93">
        <f>'Gross Plant'!BX59</f>
        <v>0</v>
      </c>
      <c r="CC59" s="93">
        <f>'Gross Plant'!BY59</f>
        <v>0</v>
      </c>
      <c r="CD59" s="93">
        <f>'Gross Plant'!BZ59</f>
        <v>0</v>
      </c>
      <c r="CE59" s="93">
        <f>'Gross Plant'!CA59</f>
        <v>0</v>
      </c>
      <c r="CF59" s="93">
        <f>'Gross Plant'!CB59</f>
        <v>0</v>
      </c>
      <c r="CG59" s="93">
        <f>'Gross Plant'!CC59</f>
        <v>0</v>
      </c>
      <c r="CH59" s="93">
        <f>'Gross Plant'!CD59</f>
        <v>0</v>
      </c>
      <c r="CI59" s="93">
        <f>'Gross Plant'!CE59</f>
        <v>0</v>
      </c>
      <c r="CJ59" s="93">
        <f>'Gross Plant'!CF59</f>
        <v>0</v>
      </c>
      <c r="CK59" s="93">
        <f>'Gross Plant'!CG59</f>
        <v>0</v>
      </c>
      <c r="CL59" s="93">
        <f>'Gross Plant'!CH59</f>
        <v>0</v>
      </c>
      <c r="CM59" s="93">
        <f>'Gross Plant'!CI59</f>
        <v>0</v>
      </c>
      <c r="CN59" s="93">
        <f>'Gross Plant'!CJ59</f>
        <v>0</v>
      </c>
      <c r="CO59" s="93">
        <f>'Gross Plant'!CK59</f>
        <v>0</v>
      </c>
      <c r="CP59" s="146"/>
      <c r="CQ59" s="92">
        <f>'[20]Reserve Transfers'!Q108</f>
        <v>0</v>
      </c>
      <c r="CR59" s="92">
        <f>'[20]Reserve Transfers'!R108</f>
        <v>0</v>
      </c>
      <c r="CS59" s="92">
        <f>'[20]Reserve Transfers'!S108</f>
        <v>0</v>
      </c>
      <c r="CT59" s="92">
        <f>'[20]Reserve Transfers'!T108</f>
        <v>0</v>
      </c>
      <c r="CU59" s="92">
        <f>'[20]Reserve Transfers'!U108</f>
        <v>0</v>
      </c>
      <c r="CV59" s="92">
        <f>'[20]Reserve Transfers'!V108</f>
        <v>0</v>
      </c>
      <c r="CW59" s="17">
        <v>0</v>
      </c>
      <c r="CX59" s="17">
        <v>0</v>
      </c>
      <c r="CY59" s="17">
        <v>0</v>
      </c>
      <c r="CZ59" s="175">
        <v>0</v>
      </c>
      <c r="DA59" s="17">
        <v>0</v>
      </c>
      <c r="DB59" s="17">
        <v>0</v>
      </c>
      <c r="DC59" s="17">
        <v>0</v>
      </c>
      <c r="DD59" s="17">
        <v>0</v>
      </c>
      <c r="DE59" s="17">
        <v>0</v>
      </c>
      <c r="DF59" s="17">
        <v>0</v>
      </c>
      <c r="DG59" s="41">
        <v>0</v>
      </c>
      <c r="DH59" s="41">
        <v>0</v>
      </c>
      <c r="DI59" s="41">
        <v>0</v>
      </c>
      <c r="DJ59" s="41">
        <v>0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0</v>
      </c>
      <c r="DR59" s="146"/>
      <c r="DS59" s="92">
        <f>[20]COR!Q108</f>
        <v>0</v>
      </c>
      <c r="DT59" s="92">
        <f>[20]COR!R108</f>
        <v>0</v>
      </c>
      <c r="DU59" s="92">
        <f>[20]COR!S108</f>
        <v>0</v>
      </c>
      <c r="DV59" s="92">
        <f>[20]COR!T108</f>
        <v>0</v>
      </c>
      <c r="DW59" s="92">
        <f>[20]COR!U108</f>
        <v>0</v>
      </c>
      <c r="DX59" s="92">
        <f>[20]COR!V108</f>
        <v>0</v>
      </c>
      <c r="DY59" s="93">
        <f>IFERROR(SUM($DS59:$DX59)/SUM('Gross Plant'!$BK59:$BP59),0)*'Gross Plant'!BQ59*Reserve!$DY$1</f>
        <v>0</v>
      </c>
      <c r="DZ59" s="93">
        <f>IFERROR(SUM($DS59:$DX59)/SUM('Gross Plant'!$BK59:$BP59),0)*'Gross Plant'!BR59*Reserve!$DY$1</f>
        <v>0</v>
      </c>
      <c r="EA59" s="93">
        <f>IFERROR(SUM($DS59:$DX59)/SUM('Gross Plant'!$BK59:$BP59),0)*'Gross Plant'!BS59*Reserve!$DY$1</f>
        <v>0</v>
      </c>
      <c r="EB59" s="93">
        <f>IFERROR(SUM($DS59:$DX59)/SUM('Gross Plant'!$BK59:$BP59),0)*'Gross Plant'!BT59*Reserve!$DY$1</f>
        <v>0</v>
      </c>
      <c r="EC59" s="93">
        <f>IFERROR(SUM($DS59:$DX59)/SUM('Gross Plant'!$BK59:$BP59),0)*'Gross Plant'!BU59*Reserve!$DY$1</f>
        <v>0</v>
      </c>
      <c r="ED59" s="93">
        <f>IFERROR(SUM($DS59:$DX59)/SUM('Gross Plant'!$BK59:$BP59),0)*'Gross Plant'!BV59*Reserve!$DY$1</f>
        <v>0</v>
      </c>
      <c r="EE59" s="93">
        <f>IFERROR(SUM($DS59:$DX59)/SUM('Gross Plant'!$BK59:$BP59),0)*'Gross Plant'!BW59*Reserve!$DY$1</f>
        <v>0</v>
      </c>
      <c r="EF59" s="93">
        <f>IFERROR(SUM($DS59:$DX59)/SUM('Gross Plant'!$BK59:$BP59),0)*'Gross Plant'!BX59*Reserve!$DY$1</f>
        <v>0</v>
      </c>
      <c r="EG59" s="93">
        <f>IFERROR(SUM($DS59:$DX59)/SUM('Gross Plant'!$BK59:$BP59),0)*'Gross Plant'!BY59*Reserve!$DY$1</f>
        <v>0</v>
      </c>
      <c r="EH59" s="93">
        <f>IFERROR(SUM($DS59:$DX59)/SUM('Gross Plant'!$BK59:$BP59),0)*'Gross Plant'!BZ59*Reserve!$DY$1</f>
        <v>0</v>
      </c>
      <c r="EI59" s="93">
        <f>IFERROR(SUM($DS59:$DX59)/SUM('Gross Plant'!$BK59:$BP59),0)*'Gross Plant'!CA59*Reserve!$DY$1</f>
        <v>0</v>
      </c>
      <c r="EJ59" s="93">
        <f>IFERROR(SUM($DS59:$DX59)/SUM('Gross Plant'!$BK59:$BP59),0)*'Gross Plant'!CB59*Reserve!$DY$1</f>
        <v>0</v>
      </c>
      <c r="EK59" s="93">
        <f>IFERROR(SUM($DS59:$DX59)/SUM('Gross Plant'!$BK59:$BP59),0)*'Gross Plant'!CC59*Reserve!$DY$1</f>
        <v>0</v>
      </c>
      <c r="EL59" s="93">
        <f>IFERROR(SUM($DS59:$DX59)/SUM('Gross Plant'!$BK59:$BP59),0)*'Gross Plant'!CD59*Reserve!$DY$1</f>
        <v>0</v>
      </c>
      <c r="EM59" s="93">
        <f>IFERROR(SUM($DS59:$DX59)/SUM('Gross Plant'!$BK59:$BP59),0)*'Gross Plant'!CE59*Reserve!$DY$1</f>
        <v>0</v>
      </c>
      <c r="EN59" s="93">
        <f>IFERROR(SUM($DS59:$DX59)/SUM('Gross Plant'!$BK59:$BP59),0)*'Gross Plant'!CF59*Reserve!$DY$1</f>
        <v>0</v>
      </c>
      <c r="EO59" s="93">
        <f>IFERROR(SUM($DS59:$DX59)/SUM('Gross Plant'!$BK59:$BP59),0)*'Gross Plant'!CG59*Reserve!$DY$1</f>
        <v>0</v>
      </c>
      <c r="EP59" s="93">
        <f>IFERROR(SUM($DS59:$DX59)/SUM('Gross Plant'!$BK59:$BP59),0)*'Gross Plant'!CH59*Reserve!$DY$1</f>
        <v>0</v>
      </c>
      <c r="EQ59" s="93">
        <f>IFERROR(SUM($DS59:$DX59)/SUM('Gross Plant'!$BK59:$BP59),0)*'Gross Plant'!CI59*Reserve!$DY$1</f>
        <v>0</v>
      </c>
      <c r="ER59" s="93">
        <f>IFERROR(SUM($DS59:$DX59)/SUM('Gross Plant'!$BK59:$BP59),0)*'Gross Plant'!CJ59*Reserve!$DY$1</f>
        <v>0</v>
      </c>
      <c r="ES59" s="93">
        <f>IFERROR(SUM($DS59:$DX59)/SUM('Gross Plant'!$BK59:$BP59),0)*'Gross Plant'!CK59*Reserve!$DY$1</f>
        <v>0</v>
      </c>
    </row>
    <row r="60" spans="1:149" s="80" customFormat="1">
      <c r="A60" s="176">
        <v>39210</v>
      </c>
      <c r="B60" s="171" t="s">
        <v>169</v>
      </c>
      <c r="C60" s="51">
        <f t="shared" si="84"/>
        <v>96243.764013384629</v>
      </c>
      <c r="D60" s="51">
        <f t="shared" si="85"/>
        <v>96686.997029000035</v>
      </c>
      <c r="E60" s="92">
        <f>'[20]Reserve End Balances'!P109</f>
        <v>95706.59</v>
      </c>
      <c r="F60" s="51">
        <f t="shared" si="55"/>
        <v>95759.75</v>
      </c>
      <c r="G60" s="51">
        <f t="shared" si="56"/>
        <v>95812.91</v>
      </c>
      <c r="H60" s="51">
        <f t="shared" si="57"/>
        <v>95866.07</v>
      </c>
      <c r="I60" s="51">
        <f t="shared" si="58"/>
        <v>95916.640000000014</v>
      </c>
      <c r="J60" s="51">
        <f t="shared" si="59"/>
        <v>95967.210000000021</v>
      </c>
      <c r="K60" s="51">
        <f t="shared" si="60"/>
        <v>96017.780000000028</v>
      </c>
      <c r="L60" s="51">
        <f t="shared" si="61"/>
        <v>96686.997029000035</v>
      </c>
      <c r="M60" s="51">
        <f t="shared" si="62"/>
        <v>96686.997029000035</v>
      </c>
      <c r="N60" s="51">
        <f t="shared" si="63"/>
        <v>96686.997029000035</v>
      </c>
      <c r="O60" s="51">
        <f t="shared" si="64"/>
        <v>96686.997029000035</v>
      </c>
      <c r="P60" s="51">
        <f t="shared" si="65"/>
        <v>96686.997029000035</v>
      </c>
      <c r="Q60" s="51">
        <f t="shared" si="66"/>
        <v>96686.997029000035</v>
      </c>
      <c r="R60" s="51">
        <f t="shared" si="67"/>
        <v>96686.997029000035</v>
      </c>
      <c r="S60" s="51">
        <f t="shared" si="68"/>
        <v>96686.997029000035</v>
      </c>
      <c r="T60" s="51">
        <f t="shared" si="69"/>
        <v>96686.997029000035</v>
      </c>
      <c r="U60" s="51">
        <f t="shared" si="70"/>
        <v>96686.997029000035</v>
      </c>
      <c r="V60" s="51">
        <f t="shared" si="71"/>
        <v>96686.997029000035</v>
      </c>
      <c r="W60" s="51">
        <f t="shared" si="72"/>
        <v>96686.997029000035</v>
      </c>
      <c r="X60" s="51">
        <f t="shared" si="73"/>
        <v>96686.997029000035</v>
      </c>
      <c r="Y60" s="51">
        <f t="shared" si="74"/>
        <v>96686.997029000035</v>
      </c>
      <c r="Z60" s="51">
        <f t="shared" si="75"/>
        <v>96686.997029000035</v>
      </c>
      <c r="AA60" s="51">
        <f t="shared" si="76"/>
        <v>96686.997029000035</v>
      </c>
      <c r="AB60" s="51">
        <f t="shared" si="77"/>
        <v>96686.997029000035</v>
      </c>
      <c r="AC60" s="51">
        <f t="shared" si="78"/>
        <v>96686.997029000035</v>
      </c>
      <c r="AD60" s="51">
        <f t="shared" si="79"/>
        <v>96686.997029000035</v>
      </c>
      <c r="AE60" s="51">
        <f t="shared" si="80"/>
        <v>96686.997029000035</v>
      </c>
      <c r="AF60" s="51">
        <f t="shared" si="81"/>
        <v>96686.997029000035</v>
      </c>
      <c r="AG60" s="110">
        <f t="shared" si="86"/>
        <v>96687</v>
      </c>
      <c r="AH60" s="145" t="b">
        <f t="shared" si="34"/>
        <v>1</v>
      </c>
      <c r="AI60" s="109" t="str">
        <f>[23]SSU!E71</f>
        <v>39210</v>
      </c>
      <c r="AJ60" s="109">
        <f>[23]SSU!F71</f>
        <v>8.3400000000000002E-2</v>
      </c>
      <c r="AK60" s="109">
        <f>[23]SSU!G71</f>
        <v>6.2899999999999998E-2</v>
      </c>
      <c r="AL60" s="92">
        <f>'[20]Depreciation Provision'!Q109</f>
        <v>53.160000000000082</v>
      </c>
      <c r="AM60" s="92">
        <f>'[20]Depreciation Provision'!R109</f>
        <v>53.160000000000082</v>
      </c>
      <c r="AN60" s="92">
        <f>'[20]Depreciation Provision'!S109</f>
        <v>53.160000000000082</v>
      </c>
      <c r="AO60" s="92">
        <f>'[20]Depreciation Provision'!T109</f>
        <v>50.569999999999936</v>
      </c>
      <c r="AP60" s="92">
        <f>'[20]Depreciation Provision'!U109</f>
        <v>50.569999999999936</v>
      </c>
      <c r="AQ60" s="92">
        <f>'[20]Depreciation Provision'!V109</f>
        <v>50.569999999999936</v>
      </c>
      <c r="AR60" s="113">
        <f>IF('Net Plant'!I60&gt;0,'Gross Plant'!K60*$AJ60/12,0)</f>
        <v>669.21702900000003</v>
      </c>
      <c r="AS60" s="113">
        <f>IF('Net Plant'!J60&gt;0,'Gross Plant'!L60*$AJ60/12,0)</f>
        <v>0</v>
      </c>
      <c r="AT60" s="113">
        <f>IF('Net Plant'!K60&gt;0,'Gross Plant'!M60*$AJ60/12,0)</f>
        <v>0</v>
      </c>
      <c r="AU60" s="113">
        <f>IF('Net Plant'!L60&gt;0,'Gross Plant'!N60*$AJ60/12,0)</f>
        <v>0</v>
      </c>
      <c r="AV60" s="113">
        <f>IF('Net Plant'!M60&gt;0,'Gross Plant'!O60*$AJ60/12,0)</f>
        <v>0</v>
      </c>
      <c r="AW60" s="113">
        <f>IF('Net Plant'!N60&gt;0,'Gross Plant'!P60*$AJ60/12,0)</f>
        <v>0</v>
      </c>
      <c r="AX60" s="113">
        <f>IF('Net Plant'!O60&gt;0,'Gross Plant'!Q60*$AJ60/12,0)</f>
        <v>0</v>
      </c>
      <c r="AY60" s="113">
        <f>IF('Net Plant'!P60&gt;0,'Gross Plant'!R60*$AJ60/12,0)</f>
        <v>0</v>
      </c>
      <c r="AZ60" s="113">
        <f>IF('Net Plant'!Q60&gt;0,'Gross Plant'!S60*$AJ60/12,0)</f>
        <v>0</v>
      </c>
      <c r="BA60" s="113">
        <f>IF('Net Plant'!R60&gt;0,'Gross Plant'!U60*$AK60/12,0)</f>
        <v>0</v>
      </c>
      <c r="BB60" s="113">
        <f>IF('Net Plant'!S60&gt;0,'Gross Plant'!V60*$AK60/12,0)</f>
        <v>0</v>
      </c>
      <c r="BC60" s="113">
        <f>IF('Net Plant'!T60&gt;0,'Gross Plant'!W60*$AK60/12,0)</f>
        <v>0</v>
      </c>
      <c r="BD60" s="113">
        <f>IF('Net Plant'!U60&gt;0,'Gross Plant'!X60*$AK60/12,0)</f>
        <v>0</v>
      </c>
      <c r="BE60" s="113">
        <f>IF('Net Plant'!V60&gt;0,'Gross Plant'!Y60*$AK60/12,0)</f>
        <v>0</v>
      </c>
      <c r="BF60" s="113">
        <f>IF('Net Plant'!W60&gt;0,'Gross Plant'!Z60*$AK60/12,0)</f>
        <v>0</v>
      </c>
      <c r="BG60" s="113">
        <f>IF('Net Plant'!X60&gt;0,'Gross Plant'!AA60*$AK60/12,0)</f>
        <v>0</v>
      </c>
      <c r="BH60" s="113">
        <f>IF('Net Plant'!Y60&gt;0,'Gross Plant'!AB60*$AK60/12,0)</f>
        <v>0</v>
      </c>
      <c r="BI60" s="113">
        <f>IF('Net Plant'!Z60&gt;0,'Gross Plant'!AC60*$AK60/12,0)</f>
        <v>0</v>
      </c>
      <c r="BJ60" s="113">
        <f>IF('Net Plant'!AA60&gt;0,'Gross Plant'!AD60*$AK60/12,0)</f>
        <v>0</v>
      </c>
      <c r="BK60" s="113">
        <f>IF('Net Plant'!AB60&gt;0,'Gross Plant'!AE60*$AK60/12,0)</f>
        <v>0</v>
      </c>
      <c r="BL60" s="113">
        <f>IF('Net Plant'!AC60&gt;0,'Gross Plant'!AF60*$AK60/12,0)</f>
        <v>0</v>
      </c>
      <c r="BM60" s="110">
        <f t="shared" si="87"/>
        <v>0</v>
      </c>
      <c r="BN60" s="146"/>
      <c r="BO60" s="92">
        <f>'[20]Reserve Retirements'!Q110</f>
        <v>0</v>
      </c>
      <c r="BP60" s="92">
        <f>'[20]Reserve Retirements'!R110</f>
        <v>0</v>
      </c>
      <c r="BQ60" s="92">
        <f>'[20]Reserve Retirements'!S110</f>
        <v>0</v>
      </c>
      <c r="BR60" s="92">
        <f>'[20]Reserve Retirements'!T110</f>
        <v>0</v>
      </c>
      <c r="BS60" s="92">
        <f>'[20]Reserve Retirements'!U110</f>
        <v>0</v>
      </c>
      <c r="BT60" s="92">
        <f>'[20]Reserve Retirements'!V110</f>
        <v>0</v>
      </c>
      <c r="BU60" s="93">
        <f>'Gross Plant'!BQ60</f>
        <v>0</v>
      </c>
      <c r="BV60" s="93">
        <f>'Gross Plant'!BR60</f>
        <v>0</v>
      </c>
      <c r="BW60" s="93">
        <f>'Gross Plant'!BS60</f>
        <v>0</v>
      </c>
      <c r="BX60" s="93">
        <f>'Gross Plant'!BT60</f>
        <v>0</v>
      </c>
      <c r="BY60" s="93">
        <f>'Gross Plant'!BU60</f>
        <v>0</v>
      </c>
      <c r="BZ60" s="93">
        <f>'Gross Plant'!BV60</f>
        <v>0</v>
      </c>
      <c r="CA60" s="93">
        <f>'Gross Plant'!BW60</f>
        <v>0</v>
      </c>
      <c r="CB60" s="93">
        <f>'Gross Plant'!BX60</f>
        <v>0</v>
      </c>
      <c r="CC60" s="93">
        <f>'Gross Plant'!BY60</f>
        <v>0</v>
      </c>
      <c r="CD60" s="93">
        <f>'Gross Plant'!BZ60</f>
        <v>0</v>
      </c>
      <c r="CE60" s="93">
        <f>'Gross Plant'!CA60</f>
        <v>0</v>
      </c>
      <c r="CF60" s="93">
        <f>'Gross Plant'!CB60</f>
        <v>0</v>
      </c>
      <c r="CG60" s="93">
        <f>'Gross Plant'!CC60</f>
        <v>0</v>
      </c>
      <c r="CH60" s="93">
        <f>'Gross Plant'!CD60</f>
        <v>0</v>
      </c>
      <c r="CI60" s="93">
        <f>'Gross Plant'!CE60</f>
        <v>0</v>
      </c>
      <c r="CJ60" s="93">
        <f>'Gross Plant'!CF60</f>
        <v>0</v>
      </c>
      <c r="CK60" s="93">
        <f>'Gross Plant'!CG60</f>
        <v>0</v>
      </c>
      <c r="CL60" s="93">
        <f>'Gross Plant'!CH60</f>
        <v>0</v>
      </c>
      <c r="CM60" s="93">
        <f>'Gross Plant'!CI60</f>
        <v>0</v>
      </c>
      <c r="CN60" s="93">
        <f>'Gross Plant'!CJ60</f>
        <v>0</v>
      </c>
      <c r="CO60" s="93">
        <f>'Gross Plant'!CK60</f>
        <v>0</v>
      </c>
      <c r="CP60" s="146"/>
      <c r="CQ60" s="92">
        <f>'[20]Reserve Transfers'!Q109</f>
        <v>0</v>
      </c>
      <c r="CR60" s="92">
        <f>'[20]Reserve Transfers'!R109</f>
        <v>0</v>
      </c>
      <c r="CS60" s="92">
        <f>'[20]Reserve Transfers'!S109</f>
        <v>0</v>
      </c>
      <c r="CT60" s="92">
        <f>'[20]Reserve Transfers'!T109</f>
        <v>0</v>
      </c>
      <c r="CU60" s="92">
        <f>'[20]Reserve Transfers'!U109</f>
        <v>0</v>
      </c>
      <c r="CV60" s="92">
        <f>'[20]Reserve Transfers'!V109</f>
        <v>0</v>
      </c>
      <c r="CW60" s="17">
        <v>0</v>
      </c>
      <c r="CX60" s="17">
        <v>0</v>
      </c>
      <c r="CY60" s="17">
        <v>0</v>
      </c>
      <c r="CZ60" s="175">
        <v>0</v>
      </c>
      <c r="DA60" s="17">
        <v>0</v>
      </c>
      <c r="DB60" s="17">
        <v>0</v>
      </c>
      <c r="DC60" s="17">
        <v>0</v>
      </c>
      <c r="DD60" s="17">
        <v>0</v>
      </c>
      <c r="DE60" s="17">
        <v>0</v>
      </c>
      <c r="DF60" s="17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146"/>
      <c r="DS60" s="92">
        <f>[20]COR!Q109</f>
        <v>0</v>
      </c>
      <c r="DT60" s="92">
        <f>[20]COR!R109</f>
        <v>0</v>
      </c>
      <c r="DU60" s="92">
        <f>[20]COR!S109</f>
        <v>0</v>
      </c>
      <c r="DV60" s="92">
        <f>[20]COR!T109</f>
        <v>0</v>
      </c>
      <c r="DW60" s="92">
        <f>[20]COR!U109</f>
        <v>0</v>
      </c>
      <c r="DX60" s="92">
        <f>[20]COR!V109</f>
        <v>0</v>
      </c>
      <c r="DY60" s="93">
        <f>IFERROR(SUM($DS60:$DX60)/SUM('Gross Plant'!$BK60:$BP60),0)*'Gross Plant'!BQ60*Reserve!$DY$1</f>
        <v>0</v>
      </c>
      <c r="DZ60" s="93">
        <f>IFERROR(SUM($DS60:$DX60)/SUM('Gross Plant'!$BK60:$BP60),0)*'Gross Plant'!BR60*Reserve!$DY$1</f>
        <v>0</v>
      </c>
      <c r="EA60" s="93">
        <f>IFERROR(SUM($DS60:$DX60)/SUM('Gross Plant'!$BK60:$BP60),0)*'Gross Plant'!BS60*Reserve!$DY$1</f>
        <v>0</v>
      </c>
      <c r="EB60" s="93">
        <f>IFERROR(SUM($DS60:$DX60)/SUM('Gross Plant'!$BK60:$BP60),0)*'Gross Plant'!BT60*Reserve!$DY$1</f>
        <v>0</v>
      </c>
      <c r="EC60" s="93">
        <f>IFERROR(SUM($DS60:$DX60)/SUM('Gross Plant'!$BK60:$BP60),0)*'Gross Plant'!BU60*Reserve!$DY$1</f>
        <v>0</v>
      </c>
      <c r="ED60" s="93">
        <f>IFERROR(SUM($DS60:$DX60)/SUM('Gross Plant'!$BK60:$BP60),0)*'Gross Plant'!BV60*Reserve!$DY$1</f>
        <v>0</v>
      </c>
      <c r="EE60" s="93">
        <f>IFERROR(SUM($DS60:$DX60)/SUM('Gross Plant'!$BK60:$BP60),0)*'Gross Plant'!BW60*Reserve!$DY$1</f>
        <v>0</v>
      </c>
      <c r="EF60" s="93">
        <f>IFERROR(SUM($DS60:$DX60)/SUM('Gross Plant'!$BK60:$BP60),0)*'Gross Plant'!BX60*Reserve!$DY$1</f>
        <v>0</v>
      </c>
      <c r="EG60" s="93">
        <f>IFERROR(SUM($DS60:$DX60)/SUM('Gross Plant'!$BK60:$BP60),0)*'Gross Plant'!BY60*Reserve!$DY$1</f>
        <v>0</v>
      </c>
      <c r="EH60" s="93">
        <f>IFERROR(SUM($DS60:$DX60)/SUM('Gross Plant'!$BK60:$BP60),0)*'Gross Plant'!BZ60*Reserve!$DY$1</f>
        <v>0</v>
      </c>
      <c r="EI60" s="93">
        <f>IFERROR(SUM($DS60:$DX60)/SUM('Gross Plant'!$BK60:$BP60),0)*'Gross Plant'!CA60*Reserve!$DY$1</f>
        <v>0</v>
      </c>
      <c r="EJ60" s="93">
        <f>IFERROR(SUM($DS60:$DX60)/SUM('Gross Plant'!$BK60:$BP60),0)*'Gross Plant'!CB60*Reserve!$DY$1</f>
        <v>0</v>
      </c>
      <c r="EK60" s="93">
        <f>IFERROR(SUM($DS60:$DX60)/SUM('Gross Plant'!$BK60:$BP60),0)*'Gross Plant'!CC60*Reserve!$DY$1</f>
        <v>0</v>
      </c>
      <c r="EL60" s="93">
        <f>IFERROR(SUM($DS60:$DX60)/SUM('Gross Plant'!$BK60:$BP60),0)*'Gross Plant'!CD60*Reserve!$DY$1</f>
        <v>0</v>
      </c>
      <c r="EM60" s="93">
        <f>IFERROR(SUM($DS60:$DX60)/SUM('Gross Plant'!$BK60:$BP60),0)*'Gross Plant'!CE60*Reserve!$DY$1</f>
        <v>0</v>
      </c>
      <c r="EN60" s="93">
        <f>IFERROR(SUM($DS60:$DX60)/SUM('Gross Plant'!$BK60:$BP60),0)*'Gross Plant'!CF60*Reserve!$DY$1</f>
        <v>0</v>
      </c>
      <c r="EO60" s="93">
        <f>IFERROR(SUM($DS60:$DX60)/SUM('Gross Plant'!$BK60:$BP60),0)*'Gross Plant'!CG60*Reserve!$DY$1</f>
        <v>0</v>
      </c>
      <c r="EP60" s="93">
        <f>IFERROR(SUM($DS60:$DX60)/SUM('Gross Plant'!$BK60:$BP60),0)*'Gross Plant'!CH60*Reserve!$DY$1</f>
        <v>0</v>
      </c>
      <c r="EQ60" s="93">
        <f>IFERROR(SUM($DS60:$DX60)/SUM('Gross Plant'!$BK60:$BP60),0)*'Gross Plant'!CI60*Reserve!$DY$1</f>
        <v>0</v>
      </c>
      <c r="ER60" s="93">
        <f>IFERROR(SUM($DS60:$DX60)/SUM('Gross Plant'!$BK60:$BP60),0)*'Gross Plant'!CJ60*Reserve!$DY$1</f>
        <v>0</v>
      </c>
      <c r="ES60" s="93">
        <f>IFERROR(SUM($DS60:$DX60)/SUM('Gross Plant'!$BK60:$BP60),0)*'Gross Plant'!CK60*Reserve!$DY$1</f>
        <v>0</v>
      </c>
    </row>
    <row r="61" spans="1:149" s="80" customFormat="1">
      <c r="A61" s="176">
        <v>39410</v>
      </c>
      <c r="B61" s="171" t="s">
        <v>170</v>
      </c>
      <c r="C61" s="51">
        <f t="shared" si="84"/>
        <v>216593.89713111534</v>
      </c>
      <c r="D61" s="51">
        <f t="shared" si="85"/>
        <v>293171.43583450012</v>
      </c>
      <c r="E61" s="92">
        <f>'[20]Reserve End Balances'!P110</f>
        <v>190688.47</v>
      </c>
      <c r="F61" s="51">
        <f t="shared" si="55"/>
        <v>195065.9</v>
      </c>
      <c r="G61" s="51">
        <f t="shared" si="56"/>
        <v>199443.33</v>
      </c>
      <c r="H61" s="51">
        <f t="shared" si="57"/>
        <v>203820.75999999998</v>
      </c>
      <c r="I61" s="51">
        <f t="shared" si="58"/>
        <v>208199.18999999997</v>
      </c>
      <c r="J61" s="51">
        <f t="shared" si="59"/>
        <v>212577.61999999997</v>
      </c>
      <c r="K61" s="51">
        <f t="shared" si="60"/>
        <v>216956.04999999996</v>
      </c>
      <c r="L61" s="51">
        <f t="shared" si="61"/>
        <v>221110.00441449997</v>
      </c>
      <c r="M61" s="51">
        <f t="shared" si="62"/>
        <v>225263.95882899998</v>
      </c>
      <c r="N61" s="51">
        <f t="shared" si="63"/>
        <v>229417.91324349999</v>
      </c>
      <c r="O61" s="51">
        <f t="shared" si="64"/>
        <v>233571.867658</v>
      </c>
      <c r="P61" s="51">
        <f t="shared" si="65"/>
        <v>237725.82207250001</v>
      </c>
      <c r="Q61" s="51">
        <f t="shared" si="66"/>
        <v>241879.77648700002</v>
      </c>
      <c r="R61" s="51">
        <f t="shared" si="67"/>
        <v>246033.73090150004</v>
      </c>
      <c r="S61" s="51">
        <f t="shared" si="68"/>
        <v>250187.68531600005</v>
      </c>
      <c r="T61" s="51">
        <f t="shared" si="69"/>
        <v>254341.63973050006</v>
      </c>
      <c r="U61" s="51">
        <f t="shared" si="70"/>
        <v>260813.27241450007</v>
      </c>
      <c r="V61" s="51">
        <f t="shared" si="71"/>
        <v>267284.90509850008</v>
      </c>
      <c r="W61" s="51">
        <f t="shared" si="72"/>
        <v>273756.53778250009</v>
      </c>
      <c r="X61" s="51">
        <f t="shared" si="73"/>
        <v>280228.1704665001</v>
      </c>
      <c r="Y61" s="51">
        <f t="shared" si="74"/>
        <v>286699.80315050011</v>
      </c>
      <c r="Z61" s="51">
        <f t="shared" si="75"/>
        <v>293171.43583450012</v>
      </c>
      <c r="AA61" s="51">
        <f t="shared" si="76"/>
        <v>299643.06851850013</v>
      </c>
      <c r="AB61" s="51">
        <f t="shared" si="77"/>
        <v>306114.70120250015</v>
      </c>
      <c r="AC61" s="51">
        <f t="shared" si="78"/>
        <v>312586.33388650016</v>
      </c>
      <c r="AD61" s="51">
        <f t="shared" si="79"/>
        <v>319057.96657050017</v>
      </c>
      <c r="AE61" s="51">
        <f t="shared" si="80"/>
        <v>325529.59925450018</v>
      </c>
      <c r="AF61" s="51">
        <f t="shared" si="81"/>
        <v>332001.23193850019</v>
      </c>
      <c r="AG61" s="110">
        <f t="shared" si="86"/>
        <v>293171</v>
      </c>
      <c r="AH61" s="145" t="b">
        <f t="shared" si="34"/>
        <v>1</v>
      </c>
      <c r="AI61" s="109" t="str">
        <f>[23]SSU!E72</f>
        <v>39410</v>
      </c>
      <c r="AJ61" s="109">
        <f>[23]SSU!F72</f>
        <v>8.3699999999999997E-2</v>
      </c>
      <c r="AK61" s="109">
        <f>[23]SSU!G72</f>
        <v>0.13039999999999999</v>
      </c>
      <c r="AL61" s="92">
        <f>'[20]Depreciation Provision'!Q110</f>
        <v>4377.43</v>
      </c>
      <c r="AM61" s="92">
        <f>'[20]Depreciation Provision'!R110</f>
        <v>4377.43</v>
      </c>
      <c r="AN61" s="92">
        <f>'[20]Depreciation Provision'!S110</f>
        <v>4377.43</v>
      </c>
      <c r="AO61" s="92">
        <f>'[20]Depreciation Provision'!T110</f>
        <v>4378.43</v>
      </c>
      <c r="AP61" s="92">
        <f>'[20]Depreciation Provision'!U110</f>
        <v>4378.43</v>
      </c>
      <c r="AQ61" s="92">
        <f>'[20]Depreciation Provision'!V110</f>
        <v>4378.43</v>
      </c>
      <c r="AR61" s="113">
        <f>IF('Net Plant'!I61&gt;0,'Gross Plant'!K61*$AJ61/12,0)</f>
        <v>4153.9544145</v>
      </c>
      <c r="AS61" s="113">
        <f>IF('Net Plant'!J61&gt;0,'Gross Plant'!L61*$AJ61/12,0)</f>
        <v>4153.9544145</v>
      </c>
      <c r="AT61" s="113">
        <f>IF('Net Plant'!K61&gt;0,'Gross Plant'!M61*$AJ61/12,0)</f>
        <v>4153.9544145</v>
      </c>
      <c r="AU61" s="113">
        <f>IF('Net Plant'!L61&gt;0,'Gross Plant'!N61*$AJ61/12,0)</f>
        <v>4153.9544145</v>
      </c>
      <c r="AV61" s="113">
        <f>IF('Net Plant'!M61&gt;0,'Gross Plant'!O61*$AJ61/12,0)</f>
        <v>4153.9544145</v>
      </c>
      <c r="AW61" s="113">
        <f>IF('Net Plant'!N61&gt;0,'Gross Plant'!P61*$AJ61/12,0)</f>
        <v>4153.9544145</v>
      </c>
      <c r="AX61" s="113">
        <f>IF('Net Plant'!O61&gt;0,'Gross Plant'!Q61*$AJ61/12,0)</f>
        <v>4153.9544145</v>
      </c>
      <c r="AY61" s="113">
        <f>IF('Net Plant'!P61&gt;0,'Gross Plant'!R61*$AJ61/12,0)</f>
        <v>4153.9544145</v>
      </c>
      <c r="AZ61" s="113">
        <f>IF('Net Plant'!Q61&gt;0,'Gross Plant'!S61*$AJ61/12,0)</f>
        <v>4153.9544145</v>
      </c>
      <c r="BA61" s="113">
        <f>IF('Net Plant'!R61&gt;0,'Gross Plant'!U61*$AK61/12,0)</f>
        <v>6471.6326840000002</v>
      </c>
      <c r="BB61" s="113">
        <f>IF('Net Plant'!S61&gt;0,'Gross Plant'!V61*$AK61/12,0)</f>
        <v>6471.6326840000002</v>
      </c>
      <c r="BC61" s="113">
        <f>IF('Net Plant'!T61&gt;0,'Gross Plant'!W61*$AK61/12,0)</f>
        <v>6471.6326840000002</v>
      </c>
      <c r="BD61" s="113">
        <f>IF('Net Plant'!U61&gt;0,'Gross Plant'!X61*$AK61/12,0)</f>
        <v>6471.6326840000002</v>
      </c>
      <c r="BE61" s="113">
        <f>IF('Net Plant'!V61&gt;0,'Gross Plant'!Y61*$AK61/12,0)</f>
        <v>6471.6326840000002</v>
      </c>
      <c r="BF61" s="113">
        <f>IF('Net Plant'!W61&gt;0,'Gross Plant'!Z61*$AK61/12,0)</f>
        <v>6471.6326840000002</v>
      </c>
      <c r="BG61" s="113">
        <f>IF('Net Plant'!X61&gt;0,'Gross Plant'!AA61*$AK61/12,0)</f>
        <v>6471.6326840000002</v>
      </c>
      <c r="BH61" s="113">
        <f>IF('Net Plant'!Y61&gt;0,'Gross Plant'!AB61*$AK61/12,0)</f>
        <v>6471.6326840000002</v>
      </c>
      <c r="BI61" s="113">
        <f>IF('Net Plant'!Z61&gt;0,'Gross Plant'!AC61*$AK61/12,0)</f>
        <v>6471.6326840000002</v>
      </c>
      <c r="BJ61" s="113">
        <f>IF('Net Plant'!AA61&gt;0,'Gross Plant'!AD61*$AK61/12,0)</f>
        <v>6471.6326840000002</v>
      </c>
      <c r="BK61" s="113">
        <f>IF('Net Plant'!AB61&gt;0,'Gross Plant'!AE61*$AK61/12,0)</f>
        <v>6471.6326840000002</v>
      </c>
      <c r="BL61" s="113">
        <f>IF('Net Plant'!AC61&gt;0,'Gross Plant'!AF61*$AK61/12,0)</f>
        <v>6471.6326840000002</v>
      </c>
      <c r="BM61" s="110">
        <f t="shared" si="87"/>
        <v>77659.592207999987</v>
      </c>
      <c r="BN61" s="146"/>
      <c r="BO61" s="92">
        <f>'[20]Reserve Retirements'!Q111</f>
        <v>0</v>
      </c>
      <c r="BP61" s="92">
        <f>'[20]Reserve Retirements'!R111</f>
        <v>0</v>
      </c>
      <c r="BQ61" s="92">
        <f>'[20]Reserve Retirements'!S111</f>
        <v>0</v>
      </c>
      <c r="BR61" s="92">
        <f>'[20]Reserve Retirements'!T111</f>
        <v>0</v>
      </c>
      <c r="BS61" s="92">
        <f>'[20]Reserve Retirements'!U111</f>
        <v>0</v>
      </c>
      <c r="BT61" s="92">
        <f>'[20]Reserve Retirements'!V111</f>
        <v>0</v>
      </c>
      <c r="BU61" s="93">
        <f>'Gross Plant'!BQ61</f>
        <v>0</v>
      </c>
      <c r="BV61" s="93">
        <f>'Gross Plant'!BR61</f>
        <v>0</v>
      </c>
      <c r="BW61" s="93">
        <f>'Gross Plant'!BS61</f>
        <v>0</v>
      </c>
      <c r="BX61" s="93">
        <f>'Gross Plant'!BT61</f>
        <v>0</v>
      </c>
      <c r="BY61" s="93">
        <f>'Gross Plant'!BU61</f>
        <v>0</v>
      </c>
      <c r="BZ61" s="93">
        <f>'Gross Plant'!BV61</f>
        <v>0</v>
      </c>
      <c r="CA61" s="93">
        <f>'Gross Plant'!BW61</f>
        <v>0</v>
      </c>
      <c r="CB61" s="93">
        <f>'Gross Plant'!BX61</f>
        <v>0</v>
      </c>
      <c r="CC61" s="93">
        <f>'Gross Plant'!BY61</f>
        <v>0</v>
      </c>
      <c r="CD61" s="93">
        <f>'Gross Plant'!BZ61</f>
        <v>0</v>
      </c>
      <c r="CE61" s="93">
        <f>'Gross Plant'!CA61</f>
        <v>0</v>
      </c>
      <c r="CF61" s="93">
        <f>'Gross Plant'!CB61</f>
        <v>0</v>
      </c>
      <c r="CG61" s="93">
        <f>'Gross Plant'!CC61</f>
        <v>0</v>
      </c>
      <c r="CH61" s="93">
        <f>'Gross Plant'!CD61</f>
        <v>0</v>
      </c>
      <c r="CI61" s="93">
        <f>'Gross Plant'!CE61</f>
        <v>0</v>
      </c>
      <c r="CJ61" s="93">
        <f>'Gross Plant'!CF61</f>
        <v>0</v>
      </c>
      <c r="CK61" s="93">
        <f>'Gross Plant'!CG61</f>
        <v>0</v>
      </c>
      <c r="CL61" s="93">
        <f>'Gross Plant'!CH61</f>
        <v>0</v>
      </c>
      <c r="CM61" s="93">
        <f>'Gross Plant'!CI61</f>
        <v>0</v>
      </c>
      <c r="CN61" s="93">
        <f>'Gross Plant'!CJ61</f>
        <v>0</v>
      </c>
      <c r="CO61" s="93">
        <f>'Gross Plant'!CK61</f>
        <v>0</v>
      </c>
      <c r="CP61" s="146"/>
      <c r="CQ61" s="92">
        <f>'[20]Reserve Transfers'!Q110</f>
        <v>0</v>
      </c>
      <c r="CR61" s="92">
        <f>'[20]Reserve Transfers'!R110</f>
        <v>0</v>
      </c>
      <c r="CS61" s="92">
        <f>'[20]Reserve Transfers'!S110</f>
        <v>0</v>
      </c>
      <c r="CT61" s="92">
        <f>'[20]Reserve Transfers'!T110</f>
        <v>0</v>
      </c>
      <c r="CU61" s="92">
        <f>'[20]Reserve Transfers'!U110</f>
        <v>0</v>
      </c>
      <c r="CV61" s="92">
        <f>'[20]Reserve Transfers'!V110</f>
        <v>0</v>
      </c>
      <c r="CW61" s="17">
        <v>0</v>
      </c>
      <c r="CX61" s="17">
        <v>0</v>
      </c>
      <c r="CY61" s="17">
        <v>0</v>
      </c>
      <c r="CZ61" s="175">
        <v>0</v>
      </c>
      <c r="DA61" s="17">
        <v>0</v>
      </c>
      <c r="DB61" s="17">
        <v>0</v>
      </c>
      <c r="DC61" s="17">
        <v>0</v>
      </c>
      <c r="DD61" s="17">
        <v>0</v>
      </c>
      <c r="DE61" s="17">
        <v>0</v>
      </c>
      <c r="DF61" s="17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146"/>
      <c r="DS61" s="92">
        <f>[20]COR!Q110</f>
        <v>0</v>
      </c>
      <c r="DT61" s="92">
        <f>[20]COR!R110</f>
        <v>0</v>
      </c>
      <c r="DU61" s="92">
        <f>[20]COR!S110</f>
        <v>0</v>
      </c>
      <c r="DV61" s="92">
        <f>[20]COR!T110</f>
        <v>0</v>
      </c>
      <c r="DW61" s="92">
        <f>[20]COR!U110</f>
        <v>0</v>
      </c>
      <c r="DX61" s="92">
        <f>[20]COR!V110</f>
        <v>0</v>
      </c>
      <c r="DY61" s="93">
        <f>IFERROR(SUM($DS61:$DX61)/SUM('Gross Plant'!$BK61:$BP61),0)*'Gross Plant'!BQ61*Reserve!$DY$1</f>
        <v>0</v>
      </c>
      <c r="DZ61" s="93">
        <f>IFERROR(SUM($DS61:$DX61)/SUM('Gross Plant'!$BK61:$BP61),0)*'Gross Plant'!BR61*Reserve!$DY$1</f>
        <v>0</v>
      </c>
      <c r="EA61" s="93">
        <f>IFERROR(SUM($DS61:$DX61)/SUM('Gross Plant'!$BK61:$BP61),0)*'Gross Plant'!BS61*Reserve!$DY$1</f>
        <v>0</v>
      </c>
      <c r="EB61" s="93">
        <f>IFERROR(SUM($DS61:$DX61)/SUM('Gross Plant'!$BK61:$BP61),0)*'Gross Plant'!BT61*Reserve!$DY$1</f>
        <v>0</v>
      </c>
      <c r="EC61" s="93">
        <f>IFERROR(SUM($DS61:$DX61)/SUM('Gross Plant'!$BK61:$BP61),0)*'Gross Plant'!BU61*Reserve!$DY$1</f>
        <v>0</v>
      </c>
      <c r="ED61" s="93">
        <f>IFERROR(SUM($DS61:$DX61)/SUM('Gross Plant'!$BK61:$BP61),0)*'Gross Plant'!BV61*Reserve!$DY$1</f>
        <v>0</v>
      </c>
      <c r="EE61" s="93">
        <f>IFERROR(SUM($DS61:$DX61)/SUM('Gross Plant'!$BK61:$BP61),0)*'Gross Plant'!BW61*Reserve!$DY$1</f>
        <v>0</v>
      </c>
      <c r="EF61" s="93">
        <f>IFERROR(SUM($DS61:$DX61)/SUM('Gross Plant'!$BK61:$BP61),0)*'Gross Plant'!BX61*Reserve!$DY$1</f>
        <v>0</v>
      </c>
      <c r="EG61" s="93">
        <f>IFERROR(SUM($DS61:$DX61)/SUM('Gross Plant'!$BK61:$BP61),0)*'Gross Plant'!BY61*Reserve!$DY$1</f>
        <v>0</v>
      </c>
      <c r="EH61" s="93">
        <f>IFERROR(SUM($DS61:$DX61)/SUM('Gross Plant'!$BK61:$BP61),0)*'Gross Plant'!BZ61*Reserve!$DY$1</f>
        <v>0</v>
      </c>
      <c r="EI61" s="93">
        <f>IFERROR(SUM($DS61:$DX61)/SUM('Gross Plant'!$BK61:$BP61),0)*'Gross Plant'!CA61*Reserve!$DY$1</f>
        <v>0</v>
      </c>
      <c r="EJ61" s="93">
        <f>IFERROR(SUM($DS61:$DX61)/SUM('Gross Plant'!$BK61:$BP61),0)*'Gross Plant'!CB61*Reserve!$DY$1</f>
        <v>0</v>
      </c>
      <c r="EK61" s="93">
        <f>IFERROR(SUM($DS61:$DX61)/SUM('Gross Plant'!$BK61:$BP61),0)*'Gross Plant'!CC61*Reserve!$DY$1</f>
        <v>0</v>
      </c>
      <c r="EL61" s="93">
        <f>IFERROR(SUM($DS61:$DX61)/SUM('Gross Plant'!$BK61:$BP61),0)*'Gross Plant'!CD61*Reserve!$DY$1</f>
        <v>0</v>
      </c>
      <c r="EM61" s="93">
        <f>IFERROR(SUM($DS61:$DX61)/SUM('Gross Plant'!$BK61:$BP61),0)*'Gross Plant'!CE61*Reserve!$DY$1</f>
        <v>0</v>
      </c>
      <c r="EN61" s="93">
        <f>IFERROR(SUM($DS61:$DX61)/SUM('Gross Plant'!$BK61:$BP61),0)*'Gross Plant'!CF61*Reserve!$DY$1</f>
        <v>0</v>
      </c>
      <c r="EO61" s="93">
        <f>IFERROR(SUM($DS61:$DX61)/SUM('Gross Plant'!$BK61:$BP61),0)*'Gross Plant'!CG61*Reserve!$DY$1</f>
        <v>0</v>
      </c>
      <c r="EP61" s="93">
        <f>IFERROR(SUM($DS61:$DX61)/SUM('Gross Plant'!$BK61:$BP61),0)*'Gross Plant'!CH61*Reserve!$DY$1</f>
        <v>0</v>
      </c>
      <c r="EQ61" s="93">
        <f>IFERROR(SUM($DS61:$DX61)/SUM('Gross Plant'!$BK61:$BP61),0)*'Gross Plant'!CI61*Reserve!$DY$1</f>
        <v>0</v>
      </c>
      <c r="ER61" s="93">
        <f>IFERROR(SUM($DS61:$DX61)/SUM('Gross Plant'!$BK61:$BP61),0)*'Gross Plant'!CJ61*Reserve!$DY$1</f>
        <v>0</v>
      </c>
      <c r="ES61" s="93">
        <f>IFERROR(SUM($DS61:$DX61)/SUM('Gross Plant'!$BK61:$BP61),0)*'Gross Plant'!CK61*Reserve!$DY$1</f>
        <v>0</v>
      </c>
    </row>
    <row r="62" spans="1:149" s="80" customFormat="1">
      <c r="A62" s="176">
        <v>39510</v>
      </c>
      <c r="B62" s="171" t="s">
        <v>171</v>
      </c>
      <c r="C62" s="51">
        <f t="shared" si="84"/>
        <v>21819.418485480768</v>
      </c>
      <c r="D62" s="51">
        <f t="shared" si="85"/>
        <v>23747.598875480784</v>
      </c>
      <c r="E62" s="92">
        <f>'[20]Reserve End Balances'!P111</f>
        <v>20695.939999999999</v>
      </c>
      <c r="F62" s="51">
        <f t="shared" si="55"/>
        <v>20884.64</v>
      </c>
      <c r="G62" s="51">
        <f t="shared" si="56"/>
        <v>21073.34</v>
      </c>
      <c r="H62" s="51">
        <f t="shared" si="57"/>
        <v>21259.82</v>
      </c>
      <c r="I62" s="51">
        <f t="shared" si="58"/>
        <v>21437.78</v>
      </c>
      <c r="J62" s="51">
        <f t="shared" si="59"/>
        <v>21614.629999999997</v>
      </c>
      <c r="K62" s="51">
        <f t="shared" si="60"/>
        <v>21789.999999999996</v>
      </c>
      <c r="L62" s="51">
        <f t="shared" si="61"/>
        <v>21987.918586249998</v>
      </c>
      <c r="M62" s="51">
        <f t="shared" si="62"/>
        <v>22185.8371725</v>
      </c>
      <c r="N62" s="51">
        <f t="shared" si="63"/>
        <v>22383.755758750001</v>
      </c>
      <c r="O62" s="51">
        <f t="shared" si="64"/>
        <v>22581.674345000003</v>
      </c>
      <c r="P62" s="51">
        <f t="shared" si="65"/>
        <v>22779.592931250005</v>
      </c>
      <c r="Q62" s="51">
        <f t="shared" si="66"/>
        <v>22977.511517500006</v>
      </c>
      <c r="R62" s="51">
        <f t="shared" si="67"/>
        <v>23175.430103750008</v>
      </c>
      <c r="S62" s="51">
        <f t="shared" si="68"/>
        <v>23373.34869000001</v>
      </c>
      <c r="T62" s="51">
        <f t="shared" si="69"/>
        <v>23571.267276250011</v>
      </c>
      <c r="U62" s="51">
        <f t="shared" si="70"/>
        <v>23762.293175416678</v>
      </c>
      <c r="V62" s="51">
        <f t="shared" si="71"/>
        <v>23762.293175416678</v>
      </c>
      <c r="W62" s="51">
        <f t="shared" si="72"/>
        <v>23762.293175416678</v>
      </c>
      <c r="X62" s="51">
        <f t="shared" si="73"/>
        <v>23762.293175416678</v>
      </c>
      <c r="Y62" s="51">
        <f t="shared" si="74"/>
        <v>23762.293175416678</v>
      </c>
      <c r="Z62" s="51">
        <f t="shared" si="75"/>
        <v>23762.293175416678</v>
      </c>
      <c r="AA62" s="51">
        <f t="shared" si="76"/>
        <v>23762.293175416678</v>
      </c>
      <c r="AB62" s="51">
        <f t="shared" si="77"/>
        <v>23762.293175416678</v>
      </c>
      <c r="AC62" s="51">
        <f t="shared" si="78"/>
        <v>23762.293175416678</v>
      </c>
      <c r="AD62" s="51">
        <f t="shared" si="79"/>
        <v>23762.293175416678</v>
      </c>
      <c r="AE62" s="51">
        <f t="shared" si="80"/>
        <v>23762.293175416678</v>
      </c>
      <c r="AF62" s="51">
        <f t="shared" si="81"/>
        <v>23762.293175416678</v>
      </c>
      <c r="AG62" s="110">
        <f t="shared" si="86"/>
        <v>23748</v>
      </c>
      <c r="AH62" s="145" t="b">
        <f t="shared" si="34"/>
        <v>1</v>
      </c>
      <c r="AI62" s="109" t="str">
        <f>[23]SSU!E73</f>
        <v>39510</v>
      </c>
      <c r="AJ62" s="109">
        <f>[23]SSU!F73</f>
        <v>0.10050000000000001</v>
      </c>
      <c r="AK62" s="109">
        <f>[23]SSU!G73</f>
        <v>9.7000000000000003E-2</v>
      </c>
      <c r="AL62" s="92">
        <f>'[20]Depreciation Provision'!Q111</f>
        <v>188.7</v>
      </c>
      <c r="AM62" s="92">
        <f>'[20]Depreciation Provision'!R111</f>
        <v>188.7</v>
      </c>
      <c r="AN62" s="92">
        <f>'[20]Depreciation Provision'!S111</f>
        <v>186.48</v>
      </c>
      <c r="AO62" s="92">
        <f>'[20]Depreciation Provision'!T111</f>
        <v>177.96</v>
      </c>
      <c r="AP62" s="92">
        <f>'[20]Depreciation Provision'!U111</f>
        <v>176.85000000000002</v>
      </c>
      <c r="AQ62" s="92">
        <f>'[20]Depreciation Provision'!V111</f>
        <v>175.37</v>
      </c>
      <c r="AR62" s="113">
        <f>IF('Net Plant'!I62&gt;0,'Gross Plant'!K62*$AJ62/12,0)</f>
        <v>197.91858625</v>
      </c>
      <c r="AS62" s="113">
        <f>IF('Net Plant'!J62&gt;0,'Gross Plant'!L62*$AJ62/12,0)</f>
        <v>197.91858625</v>
      </c>
      <c r="AT62" s="113">
        <f>IF('Net Plant'!K62&gt;0,'Gross Plant'!M62*$AJ62/12,0)</f>
        <v>197.91858625</v>
      </c>
      <c r="AU62" s="113">
        <f>IF('Net Plant'!L62&gt;0,'Gross Plant'!N62*$AJ62/12,0)</f>
        <v>197.91858625</v>
      </c>
      <c r="AV62" s="113">
        <f>IF('Net Plant'!M62&gt;0,'Gross Plant'!O62*$AJ62/12,0)</f>
        <v>197.91858625</v>
      </c>
      <c r="AW62" s="113">
        <f>IF('Net Plant'!N62&gt;0,'Gross Plant'!P62*$AJ62/12,0)</f>
        <v>197.91858625</v>
      </c>
      <c r="AX62" s="113">
        <f>IF('Net Plant'!O62&gt;0,'Gross Plant'!Q62*$AJ62/12,0)</f>
        <v>197.91858625</v>
      </c>
      <c r="AY62" s="113">
        <f>IF('Net Plant'!P62&gt;0,'Gross Plant'!R62*$AJ62/12,0)</f>
        <v>197.91858625</v>
      </c>
      <c r="AZ62" s="113">
        <f>IF('Net Plant'!Q62&gt;0,'Gross Plant'!S62*$AJ62/12,0)</f>
        <v>197.91858625</v>
      </c>
      <c r="BA62" s="113">
        <f>IF('Net Plant'!R62&gt;0,'Gross Plant'!U62*$AK62/12,0)</f>
        <v>191.02589916666668</v>
      </c>
      <c r="BB62" s="113">
        <f>IF('Net Plant'!S62&gt;0,'Gross Plant'!V62*$AK62/12,0)</f>
        <v>0</v>
      </c>
      <c r="BC62" s="113">
        <f>IF('Net Plant'!T62&gt;0,'Gross Plant'!W62*$AK62/12,0)</f>
        <v>0</v>
      </c>
      <c r="BD62" s="113">
        <f>IF('Net Plant'!U62&gt;0,'Gross Plant'!X62*$AK62/12,0)</f>
        <v>0</v>
      </c>
      <c r="BE62" s="113">
        <f>IF('Net Plant'!V62&gt;0,'Gross Plant'!Y62*$AK62/12,0)</f>
        <v>0</v>
      </c>
      <c r="BF62" s="113">
        <f>IF('Net Plant'!W62&gt;0,'Gross Plant'!Z62*$AK62/12,0)</f>
        <v>0</v>
      </c>
      <c r="BG62" s="113">
        <f>IF('Net Plant'!X62&gt;0,'Gross Plant'!AA62*$AK62/12,0)</f>
        <v>0</v>
      </c>
      <c r="BH62" s="113">
        <f>IF('Net Plant'!Y62&gt;0,'Gross Plant'!AB62*$AK62/12,0)</f>
        <v>0</v>
      </c>
      <c r="BI62" s="113">
        <f>IF('Net Plant'!Z62&gt;0,'Gross Plant'!AC62*$AK62/12,0)</f>
        <v>0</v>
      </c>
      <c r="BJ62" s="113">
        <f>IF('Net Plant'!AA62&gt;0,'Gross Plant'!AD62*$AK62/12,0)</f>
        <v>0</v>
      </c>
      <c r="BK62" s="113">
        <f>IF('Net Plant'!AB62&gt;0,'Gross Plant'!AE62*$AK62/12,0)</f>
        <v>0</v>
      </c>
      <c r="BL62" s="113">
        <f>IF('Net Plant'!AC62&gt;0,'Gross Plant'!AF62*$AK62/12,0)</f>
        <v>0</v>
      </c>
      <c r="BM62" s="110">
        <f t="shared" si="87"/>
        <v>191.02589916666668</v>
      </c>
      <c r="BN62" s="146"/>
      <c r="BO62" s="92">
        <f>'[20]Reserve Retirements'!Q112</f>
        <v>0</v>
      </c>
      <c r="BP62" s="92">
        <f>'[20]Reserve Retirements'!R112</f>
        <v>0</v>
      </c>
      <c r="BQ62" s="92">
        <f>'[20]Reserve Retirements'!S112</f>
        <v>0</v>
      </c>
      <c r="BR62" s="92">
        <f>'[20]Reserve Retirements'!T112</f>
        <v>0</v>
      </c>
      <c r="BS62" s="92">
        <f>'[20]Reserve Retirements'!U112</f>
        <v>0</v>
      </c>
      <c r="BT62" s="92">
        <f>'[20]Reserve Retirements'!V112</f>
        <v>0</v>
      </c>
      <c r="BU62" s="93">
        <f>'Gross Plant'!BQ62</f>
        <v>0</v>
      </c>
      <c r="BV62" s="93">
        <f>'Gross Plant'!BR62</f>
        <v>0</v>
      </c>
      <c r="BW62" s="93">
        <f>'Gross Plant'!BS62</f>
        <v>0</v>
      </c>
      <c r="BX62" s="93">
        <f>'Gross Plant'!BT62</f>
        <v>0</v>
      </c>
      <c r="BY62" s="93">
        <f>'Gross Plant'!BU62</f>
        <v>0</v>
      </c>
      <c r="BZ62" s="93">
        <f>'Gross Plant'!BV62</f>
        <v>0</v>
      </c>
      <c r="CA62" s="93">
        <f>'Gross Plant'!BW62</f>
        <v>0</v>
      </c>
      <c r="CB62" s="93">
        <f>'Gross Plant'!BX62</f>
        <v>0</v>
      </c>
      <c r="CC62" s="93">
        <f>'Gross Plant'!BY62</f>
        <v>0</v>
      </c>
      <c r="CD62" s="93">
        <f>'Gross Plant'!BZ62</f>
        <v>0</v>
      </c>
      <c r="CE62" s="93">
        <f>'Gross Plant'!CA62</f>
        <v>0</v>
      </c>
      <c r="CF62" s="93">
        <f>'Gross Plant'!CB62</f>
        <v>0</v>
      </c>
      <c r="CG62" s="93">
        <f>'Gross Plant'!CC62</f>
        <v>0</v>
      </c>
      <c r="CH62" s="93">
        <f>'Gross Plant'!CD62</f>
        <v>0</v>
      </c>
      <c r="CI62" s="93">
        <f>'Gross Plant'!CE62</f>
        <v>0</v>
      </c>
      <c r="CJ62" s="93">
        <f>'Gross Plant'!CF62</f>
        <v>0</v>
      </c>
      <c r="CK62" s="93">
        <f>'Gross Plant'!CG62</f>
        <v>0</v>
      </c>
      <c r="CL62" s="93">
        <f>'Gross Plant'!CH62</f>
        <v>0</v>
      </c>
      <c r="CM62" s="93">
        <f>'Gross Plant'!CI62</f>
        <v>0</v>
      </c>
      <c r="CN62" s="93">
        <f>'Gross Plant'!CJ62</f>
        <v>0</v>
      </c>
      <c r="CO62" s="93">
        <f>'Gross Plant'!CK62</f>
        <v>0</v>
      </c>
      <c r="CP62" s="146"/>
      <c r="CQ62" s="92">
        <f>'[20]Reserve Transfers'!Q111</f>
        <v>0</v>
      </c>
      <c r="CR62" s="92">
        <f>'[20]Reserve Transfers'!R111</f>
        <v>0</v>
      </c>
      <c r="CS62" s="92">
        <f>'[20]Reserve Transfers'!S111</f>
        <v>0</v>
      </c>
      <c r="CT62" s="92">
        <f>'[20]Reserve Transfers'!T111</f>
        <v>0</v>
      </c>
      <c r="CU62" s="92">
        <f>'[20]Reserve Transfers'!U111</f>
        <v>0</v>
      </c>
      <c r="CV62" s="92">
        <f>'[20]Reserve Transfers'!V111</f>
        <v>0</v>
      </c>
      <c r="CW62" s="17">
        <v>0</v>
      </c>
      <c r="CX62" s="17">
        <v>0</v>
      </c>
      <c r="CY62" s="17">
        <v>0</v>
      </c>
      <c r="CZ62" s="175">
        <v>0</v>
      </c>
      <c r="DA62" s="17">
        <v>0</v>
      </c>
      <c r="DB62" s="17">
        <v>0</v>
      </c>
      <c r="DC62" s="17">
        <v>0</v>
      </c>
      <c r="DD62" s="17">
        <v>0</v>
      </c>
      <c r="DE62" s="17">
        <v>0</v>
      </c>
      <c r="DF62" s="17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146"/>
      <c r="DS62" s="92">
        <f>[20]COR!Q111</f>
        <v>0</v>
      </c>
      <c r="DT62" s="92">
        <f>[20]COR!R111</f>
        <v>0</v>
      </c>
      <c r="DU62" s="92">
        <f>[20]COR!S111</f>
        <v>0</v>
      </c>
      <c r="DV62" s="92">
        <f>[20]COR!T111</f>
        <v>0</v>
      </c>
      <c r="DW62" s="92">
        <f>[20]COR!U111</f>
        <v>0</v>
      </c>
      <c r="DX62" s="92">
        <f>[20]COR!V111</f>
        <v>0</v>
      </c>
      <c r="DY62" s="93">
        <f>IFERROR(SUM($DS62:$DX62)/SUM('Gross Plant'!$BK62:$BP62),0)*'Gross Plant'!BQ62*Reserve!$DY$1</f>
        <v>0</v>
      </c>
      <c r="DZ62" s="93">
        <f>IFERROR(SUM($DS62:$DX62)/SUM('Gross Plant'!$BK62:$BP62),0)*'Gross Plant'!BR62*Reserve!$DY$1</f>
        <v>0</v>
      </c>
      <c r="EA62" s="93">
        <f>IFERROR(SUM($DS62:$DX62)/SUM('Gross Plant'!$BK62:$BP62),0)*'Gross Plant'!BS62*Reserve!$DY$1</f>
        <v>0</v>
      </c>
      <c r="EB62" s="93">
        <f>IFERROR(SUM($DS62:$DX62)/SUM('Gross Plant'!$BK62:$BP62),0)*'Gross Plant'!BT62*Reserve!$DY$1</f>
        <v>0</v>
      </c>
      <c r="EC62" s="93">
        <f>IFERROR(SUM($DS62:$DX62)/SUM('Gross Plant'!$BK62:$BP62),0)*'Gross Plant'!BU62*Reserve!$DY$1</f>
        <v>0</v>
      </c>
      <c r="ED62" s="93">
        <f>IFERROR(SUM($DS62:$DX62)/SUM('Gross Plant'!$BK62:$BP62),0)*'Gross Plant'!BV62*Reserve!$DY$1</f>
        <v>0</v>
      </c>
      <c r="EE62" s="93">
        <f>IFERROR(SUM($DS62:$DX62)/SUM('Gross Plant'!$BK62:$BP62),0)*'Gross Plant'!BW62*Reserve!$DY$1</f>
        <v>0</v>
      </c>
      <c r="EF62" s="93">
        <f>IFERROR(SUM($DS62:$DX62)/SUM('Gross Plant'!$BK62:$BP62),0)*'Gross Plant'!BX62*Reserve!$DY$1</f>
        <v>0</v>
      </c>
      <c r="EG62" s="93">
        <f>IFERROR(SUM($DS62:$DX62)/SUM('Gross Plant'!$BK62:$BP62),0)*'Gross Plant'!BY62*Reserve!$DY$1</f>
        <v>0</v>
      </c>
      <c r="EH62" s="93">
        <f>IFERROR(SUM($DS62:$DX62)/SUM('Gross Plant'!$BK62:$BP62),0)*'Gross Plant'!BZ62*Reserve!$DY$1</f>
        <v>0</v>
      </c>
      <c r="EI62" s="93">
        <f>IFERROR(SUM($DS62:$DX62)/SUM('Gross Plant'!$BK62:$BP62),0)*'Gross Plant'!CA62*Reserve!$DY$1</f>
        <v>0</v>
      </c>
      <c r="EJ62" s="93">
        <f>IFERROR(SUM($DS62:$DX62)/SUM('Gross Plant'!$BK62:$BP62),0)*'Gross Plant'!CB62*Reserve!$DY$1</f>
        <v>0</v>
      </c>
      <c r="EK62" s="93">
        <f>IFERROR(SUM($DS62:$DX62)/SUM('Gross Plant'!$BK62:$BP62),0)*'Gross Plant'!CC62*Reserve!$DY$1</f>
        <v>0</v>
      </c>
      <c r="EL62" s="93">
        <f>IFERROR(SUM($DS62:$DX62)/SUM('Gross Plant'!$BK62:$BP62),0)*'Gross Plant'!CD62*Reserve!$DY$1</f>
        <v>0</v>
      </c>
      <c r="EM62" s="93">
        <f>IFERROR(SUM($DS62:$DX62)/SUM('Gross Plant'!$BK62:$BP62),0)*'Gross Plant'!CE62*Reserve!$DY$1</f>
        <v>0</v>
      </c>
      <c r="EN62" s="93">
        <f>IFERROR(SUM($DS62:$DX62)/SUM('Gross Plant'!$BK62:$BP62),0)*'Gross Plant'!CF62*Reserve!$DY$1</f>
        <v>0</v>
      </c>
      <c r="EO62" s="93">
        <f>IFERROR(SUM($DS62:$DX62)/SUM('Gross Plant'!$BK62:$BP62),0)*'Gross Plant'!CG62*Reserve!$DY$1</f>
        <v>0</v>
      </c>
      <c r="EP62" s="93">
        <f>IFERROR(SUM($DS62:$DX62)/SUM('Gross Plant'!$BK62:$BP62),0)*'Gross Plant'!CH62*Reserve!$DY$1</f>
        <v>0</v>
      </c>
      <c r="EQ62" s="93">
        <f>IFERROR(SUM($DS62:$DX62)/SUM('Gross Plant'!$BK62:$BP62),0)*'Gross Plant'!CI62*Reserve!$DY$1</f>
        <v>0</v>
      </c>
      <c r="ER62" s="93">
        <f>IFERROR(SUM($DS62:$DX62)/SUM('Gross Plant'!$BK62:$BP62),0)*'Gross Plant'!CJ62*Reserve!$DY$1</f>
        <v>0</v>
      </c>
      <c r="ES62" s="93">
        <f>IFERROR(SUM($DS62:$DX62)/SUM('Gross Plant'!$BK62:$BP62),0)*'Gross Plant'!CK62*Reserve!$DY$1</f>
        <v>0</v>
      </c>
    </row>
    <row r="63" spans="1:149">
      <c r="A63" s="138">
        <v>39700</v>
      </c>
      <c r="B63" s="168" t="s">
        <v>18</v>
      </c>
      <c r="C63" s="51">
        <f t="shared" si="84"/>
        <v>1329992.8018566354</v>
      </c>
      <c r="D63" s="51">
        <f t="shared" si="85"/>
        <v>1477652.4880972514</v>
      </c>
      <c r="E63" s="92">
        <f>'[20]Reserve End Balances'!P112</f>
        <v>1275551.58</v>
      </c>
      <c r="F63" s="51">
        <f t="shared" si="55"/>
        <v>1284531.9400000002</v>
      </c>
      <c r="G63" s="51">
        <f t="shared" si="56"/>
        <v>1293512.3000000003</v>
      </c>
      <c r="H63" s="51">
        <f t="shared" si="57"/>
        <v>1302492.6600000004</v>
      </c>
      <c r="I63" s="51">
        <f t="shared" si="58"/>
        <v>1311473.0200000005</v>
      </c>
      <c r="J63" s="51">
        <f t="shared" si="59"/>
        <v>1320453.3800000006</v>
      </c>
      <c r="K63" s="51">
        <f t="shared" si="60"/>
        <v>1329433.7400000007</v>
      </c>
      <c r="L63" s="51">
        <f t="shared" si="61"/>
        <v>1338760.1859112508</v>
      </c>
      <c r="M63" s="51">
        <f t="shared" si="62"/>
        <v>1348086.6318225008</v>
      </c>
      <c r="N63" s="51">
        <f t="shared" si="63"/>
        <v>1357413.0777337509</v>
      </c>
      <c r="O63" s="51">
        <f t="shared" si="64"/>
        <v>1366739.523645001</v>
      </c>
      <c r="P63" s="51">
        <f t="shared" si="65"/>
        <v>1376065.9695562511</v>
      </c>
      <c r="Q63" s="51">
        <f t="shared" si="66"/>
        <v>1385392.4154675012</v>
      </c>
      <c r="R63" s="51">
        <f t="shared" si="67"/>
        <v>1394718.8613787512</v>
      </c>
      <c r="S63" s="51">
        <f t="shared" si="68"/>
        <v>1404045.3072900013</v>
      </c>
      <c r="T63" s="51">
        <f t="shared" si="69"/>
        <v>1413371.7532012514</v>
      </c>
      <c r="U63" s="51">
        <f t="shared" si="70"/>
        <v>1424085.2090172514</v>
      </c>
      <c r="V63" s="51">
        <f t="shared" si="71"/>
        <v>1434798.6648332514</v>
      </c>
      <c r="W63" s="51">
        <f t="shared" si="72"/>
        <v>1445512.1206492514</v>
      </c>
      <c r="X63" s="51">
        <f t="shared" si="73"/>
        <v>1456225.5764652514</v>
      </c>
      <c r="Y63" s="51">
        <f t="shared" si="74"/>
        <v>1466939.0322812514</v>
      </c>
      <c r="Z63" s="51">
        <f t="shared" si="75"/>
        <v>1477652.4880972514</v>
      </c>
      <c r="AA63" s="51">
        <f t="shared" si="76"/>
        <v>1488365.9439132514</v>
      </c>
      <c r="AB63" s="51">
        <f t="shared" si="77"/>
        <v>1499079.3997292514</v>
      </c>
      <c r="AC63" s="51">
        <f t="shared" si="78"/>
        <v>1509792.8555452514</v>
      </c>
      <c r="AD63" s="51">
        <f t="shared" si="79"/>
        <v>1520506.3113612514</v>
      </c>
      <c r="AE63" s="51">
        <f t="shared" si="80"/>
        <v>1531219.7671772514</v>
      </c>
      <c r="AF63" s="51">
        <f t="shared" si="81"/>
        <v>1541933.2229932514</v>
      </c>
      <c r="AG63" s="110">
        <f t="shared" si="86"/>
        <v>1477652</v>
      </c>
      <c r="AH63" s="145" t="b">
        <f t="shared" si="34"/>
        <v>1</v>
      </c>
      <c r="AI63" s="109" t="str">
        <f>[23]SSU!E57</f>
        <v>39700</v>
      </c>
      <c r="AJ63" s="109">
        <f>[23]SSU!F57</f>
        <v>5.8500000000000003E-2</v>
      </c>
      <c r="AK63" s="109">
        <f>[23]SSU!G57</f>
        <v>6.7199999999999996E-2</v>
      </c>
      <c r="AL63" s="92">
        <f>'[20]Depreciation Provision'!Q112</f>
        <v>8980.36</v>
      </c>
      <c r="AM63" s="92">
        <f>'[20]Depreciation Provision'!R112</f>
        <v>8980.36</v>
      </c>
      <c r="AN63" s="92">
        <f>'[20]Depreciation Provision'!S112</f>
        <v>8980.36</v>
      </c>
      <c r="AO63" s="92">
        <f>'[20]Depreciation Provision'!T112</f>
        <v>8980.36</v>
      </c>
      <c r="AP63" s="92">
        <f>'[20]Depreciation Provision'!U112</f>
        <v>8980.36</v>
      </c>
      <c r="AQ63" s="92">
        <f>'[20]Depreciation Provision'!V112</f>
        <v>8980.36</v>
      </c>
      <c r="AR63" s="113">
        <f>IF('Net Plant'!I63&gt;0,'Gross Plant'!K63*$AJ63/12,0)</f>
        <v>9326.4459112500008</v>
      </c>
      <c r="AS63" s="113">
        <f>IF('Net Plant'!J63&gt;0,'Gross Plant'!L63*$AJ63/12,0)</f>
        <v>9326.4459112500008</v>
      </c>
      <c r="AT63" s="113">
        <f>IF('Net Plant'!K63&gt;0,'Gross Plant'!M63*$AJ63/12,0)</f>
        <v>9326.4459112500008</v>
      </c>
      <c r="AU63" s="113">
        <f>IF('Net Plant'!L63&gt;0,'Gross Plant'!N63*$AJ63/12,0)</f>
        <v>9326.4459112500008</v>
      </c>
      <c r="AV63" s="113">
        <f>IF('Net Plant'!M63&gt;0,'Gross Plant'!O63*$AJ63/12,0)</f>
        <v>9326.4459112500008</v>
      </c>
      <c r="AW63" s="113">
        <f>IF('Net Plant'!N63&gt;0,'Gross Plant'!P63*$AJ63/12,0)</f>
        <v>9326.4459112500008</v>
      </c>
      <c r="AX63" s="113">
        <f>IF('Net Plant'!O63&gt;0,'Gross Plant'!Q63*$AJ63/12,0)</f>
        <v>9326.4459112500008</v>
      </c>
      <c r="AY63" s="113">
        <f>IF('Net Plant'!P63&gt;0,'Gross Plant'!R63*$AJ63/12,0)</f>
        <v>9326.4459112500008</v>
      </c>
      <c r="AZ63" s="113">
        <f>IF('Net Plant'!Q63&gt;0,'Gross Plant'!S63*$AJ63/12,0)</f>
        <v>9326.4459112500008</v>
      </c>
      <c r="BA63" s="113">
        <f>IF('Net Plant'!R63&gt;0,'Gross Plant'!U63*$AK63/12,0)</f>
        <v>10713.455816</v>
      </c>
      <c r="BB63" s="113">
        <f>IF('Net Plant'!S63&gt;0,'Gross Plant'!V63*$AK63/12,0)</f>
        <v>10713.455816</v>
      </c>
      <c r="BC63" s="113">
        <f>IF('Net Plant'!T63&gt;0,'Gross Plant'!W63*$AK63/12,0)</f>
        <v>10713.455816</v>
      </c>
      <c r="BD63" s="113">
        <f>IF('Net Plant'!U63&gt;0,'Gross Plant'!X63*$AK63/12,0)</f>
        <v>10713.455816</v>
      </c>
      <c r="BE63" s="113">
        <f>IF('Net Plant'!V63&gt;0,'Gross Plant'!Y63*$AK63/12,0)</f>
        <v>10713.455816</v>
      </c>
      <c r="BF63" s="113">
        <f>IF('Net Plant'!W63&gt;0,'Gross Plant'!Z63*$AK63/12,0)</f>
        <v>10713.455816</v>
      </c>
      <c r="BG63" s="113">
        <f>IF('Net Plant'!X63&gt;0,'Gross Plant'!AA63*$AK63/12,0)</f>
        <v>10713.455816</v>
      </c>
      <c r="BH63" s="113">
        <f>IF('Net Plant'!Y63&gt;0,'Gross Plant'!AB63*$AK63/12,0)</f>
        <v>10713.455816</v>
      </c>
      <c r="BI63" s="113">
        <f>IF('Net Plant'!Z63&gt;0,'Gross Plant'!AC63*$AK63/12,0)</f>
        <v>10713.455816</v>
      </c>
      <c r="BJ63" s="113">
        <f>IF('Net Plant'!AA63&gt;0,'Gross Plant'!AD63*$AK63/12,0)</f>
        <v>10713.455816</v>
      </c>
      <c r="BK63" s="113">
        <f>IF('Net Plant'!AB63&gt;0,'Gross Plant'!AE63*$AK63/12,0)</f>
        <v>10713.455816</v>
      </c>
      <c r="BL63" s="113">
        <f>IF('Net Plant'!AC63&gt;0,'Gross Plant'!AF63*$AK63/12,0)</f>
        <v>10713.455816</v>
      </c>
      <c r="BM63" s="110">
        <f t="shared" si="87"/>
        <v>128561.469792</v>
      </c>
      <c r="BN63" s="41"/>
      <c r="BO63" s="92">
        <f>'[20]Reserve Retirements'!Q113</f>
        <v>0</v>
      </c>
      <c r="BP63" s="92">
        <f>'[20]Reserve Retirements'!R113</f>
        <v>0</v>
      </c>
      <c r="BQ63" s="92">
        <f>'[20]Reserve Retirements'!S113</f>
        <v>0</v>
      </c>
      <c r="BR63" s="92">
        <f>'[20]Reserve Retirements'!T113</f>
        <v>0</v>
      </c>
      <c r="BS63" s="92">
        <f>'[20]Reserve Retirements'!U113</f>
        <v>0</v>
      </c>
      <c r="BT63" s="92">
        <f>'[20]Reserve Retirements'!V113</f>
        <v>0</v>
      </c>
      <c r="BU63" s="93">
        <f>'Gross Plant'!BQ63</f>
        <v>0</v>
      </c>
      <c r="BV63" s="93">
        <f>'Gross Plant'!BR63</f>
        <v>0</v>
      </c>
      <c r="BW63" s="93">
        <f>'Gross Plant'!BS63</f>
        <v>0</v>
      </c>
      <c r="BX63" s="93">
        <f>'Gross Plant'!BT63</f>
        <v>0</v>
      </c>
      <c r="BY63" s="93">
        <f>'Gross Plant'!BU63</f>
        <v>0</v>
      </c>
      <c r="BZ63" s="93">
        <f>'Gross Plant'!BV63</f>
        <v>0</v>
      </c>
      <c r="CA63" s="93">
        <f>'Gross Plant'!BW63</f>
        <v>0</v>
      </c>
      <c r="CB63" s="93">
        <f>'Gross Plant'!BX63</f>
        <v>0</v>
      </c>
      <c r="CC63" s="93">
        <f>'Gross Plant'!BY63</f>
        <v>0</v>
      </c>
      <c r="CD63" s="93">
        <f>'Gross Plant'!BZ63</f>
        <v>0</v>
      </c>
      <c r="CE63" s="93">
        <f>'Gross Plant'!CA63</f>
        <v>0</v>
      </c>
      <c r="CF63" s="93">
        <f>'Gross Plant'!CB63</f>
        <v>0</v>
      </c>
      <c r="CG63" s="93">
        <f>'Gross Plant'!CC63</f>
        <v>0</v>
      </c>
      <c r="CH63" s="93">
        <f>'Gross Plant'!CD63</f>
        <v>0</v>
      </c>
      <c r="CI63" s="93">
        <f>'Gross Plant'!CE63</f>
        <v>0</v>
      </c>
      <c r="CJ63" s="93">
        <f>'Gross Plant'!CF63</f>
        <v>0</v>
      </c>
      <c r="CK63" s="93">
        <f>'Gross Plant'!CG63</f>
        <v>0</v>
      </c>
      <c r="CL63" s="93">
        <f>'Gross Plant'!CH63</f>
        <v>0</v>
      </c>
      <c r="CM63" s="93">
        <f>'Gross Plant'!CI63</f>
        <v>0</v>
      </c>
      <c r="CN63" s="93">
        <f>'Gross Plant'!CJ63</f>
        <v>0</v>
      </c>
      <c r="CO63" s="93">
        <f>'Gross Plant'!CK63</f>
        <v>0</v>
      </c>
      <c r="CP63" s="41"/>
      <c r="CQ63" s="92">
        <f>'[20]Reserve Transfers'!Q112</f>
        <v>0</v>
      </c>
      <c r="CR63" s="92">
        <f>'[20]Reserve Transfers'!R112</f>
        <v>0</v>
      </c>
      <c r="CS63" s="92">
        <f>'[20]Reserve Transfers'!S112</f>
        <v>0</v>
      </c>
      <c r="CT63" s="92">
        <f>'[20]Reserve Transfers'!T112</f>
        <v>0</v>
      </c>
      <c r="CU63" s="92">
        <f>'[20]Reserve Transfers'!U112</f>
        <v>0</v>
      </c>
      <c r="CV63" s="92">
        <f>'[20]Reserve Transfers'!V112</f>
        <v>0</v>
      </c>
      <c r="CW63" s="17">
        <v>0</v>
      </c>
      <c r="CX63" s="17">
        <v>0</v>
      </c>
      <c r="CY63" s="17">
        <v>0</v>
      </c>
      <c r="CZ63" s="175">
        <v>0</v>
      </c>
      <c r="DA63" s="17">
        <v>0</v>
      </c>
      <c r="DB63" s="17">
        <v>0</v>
      </c>
      <c r="DC63" s="17">
        <v>0</v>
      </c>
      <c r="DD63" s="17">
        <v>0</v>
      </c>
      <c r="DE63" s="17">
        <v>0</v>
      </c>
      <c r="DF63" s="17">
        <v>0</v>
      </c>
      <c r="DG63" s="41">
        <v>0</v>
      </c>
      <c r="DH63" s="41">
        <v>0</v>
      </c>
      <c r="DI63" s="41">
        <v>0</v>
      </c>
      <c r="DJ63" s="41">
        <v>0</v>
      </c>
      <c r="DK63" s="41">
        <v>0</v>
      </c>
      <c r="DL63" s="41">
        <v>0</v>
      </c>
      <c r="DM63" s="41">
        <v>0</v>
      </c>
      <c r="DN63" s="41">
        <v>0</v>
      </c>
      <c r="DO63" s="41">
        <v>0</v>
      </c>
      <c r="DP63" s="41">
        <v>0</v>
      </c>
      <c r="DQ63" s="41">
        <v>0</v>
      </c>
      <c r="DR63" s="41"/>
      <c r="DS63" s="92">
        <f>[20]COR!Q112</f>
        <v>0</v>
      </c>
      <c r="DT63" s="92">
        <f>[20]COR!R112</f>
        <v>0</v>
      </c>
      <c r="DU63" s="92">
        <f>[20]COR!S112</f>
        <v>0</v>
      </c>
      <c r="DV63" s="92">
        <f>[20]COR!T112</f>
        <v>0</v>
      </c>
      <c r="DW63" s="92">
        <f>[20]COR!U112</f>
        <v>0</v>
      </c>
      <c r="DX63" s="92">
        <f>[20]COR!V112</f>
        <v>0</v>
      </c>
      <c r="DY63" s="93">
        <f>IFERROR(SUM($DS63:$DX63)/SUM('Gross Plant'!$BK63:$BP63),0)*'Gross Plant'!BQ63*Reserve!$DY$1</f>
        <v>0</v>
      </c>
      <c r="DZ63" s="93">
        <f>IFERROR(SUM($DS63:$DX63)/SUM('Gross Plant'!$BK63:$BP63),0)*'Gross Plant'!BR63*Reserve!$DY$1</f>
        <v>0</v>
      </c>
      <c r="EA63" s="93">
        <f>IFERROR(SUM($DS63:$DX63)/SUM('Gross Plant'!$BK63:$BP63),0)*'Gross Plant'!BS63*Reserve!$DY$1</f>
        <v>0</v>
      </c>
      <c r="EB63" s="93">
        <f>IFERROR(SUM($DS63:$DX63)/SUM('Gross Plant'!$BK63:$BP63),0)*'Gross Plant'!BT63*Reserve!$DY$1</f>
        <v>0</v>
      </c>
      <c r="EC63" s="93">
        <f>IFERROR(SUM($DS63:$DX63)/SUM('Gross Plant'!$BK63:$BP63),0)*'Gross Plant'!BU63*Reserve!$DY$1</f>
        <v>0</v>
      </c>
      <c r="ED63" s="93">
        <f>IFERROR(SUM($DS63:$DX63)/SUM('Gross Plant'!$BK63:$BP63),0)*'Gross Plant'!BV63*Reserve!$DY$1</f>
        <v>0</v>
      </c>
      <c r="EE63" s="93">
        <f>IFERROR(SUM($DS63:$DX63)/SUM('Gross Plant'!$BK63:$BP63),0)*'Gross Plant'!BW63*Reserve!$DY$1</f>
        <v>0</v>
      </c>
      <c r="EF63" s="93">
        <f>IFERROR(SUM($DS63:$DX63)/SUM('Gross Plant'!$BK63:$BP63),0)*'Gross Plant'!BX63*Reserve!$DY$1</f>
        <v>0</v>
      </c>
      <c r="EG63" s="93">
        <f>IFERROR(SUM($DS63:$DX63)/SUM('Gross Plant'!$BK63:$BP63),0)*'Gross Plant'!BY63*Reserve!$DY$1</f>
        <v>0</v>
      </c>
      <c r="EH63" s="93">
        <f>IFERROR(SUM($DS63:$DX63)/SUM('Gross Plant'!$BK63:$BP63),0)*'Gross Plant'!BZ63*Reserve!$DY$1</f>
        <v>0</v>
      </c>
      <c r="EI63" s="93">
        <f>IFERROR(SUM($DS63:$DX63)/SUM('Gross Plant'!$BK63:$BP63),0)*'Gross Plant'!CA63*Reserve!$DY$1</f>
        <v>0</v>
      </c>
      <c r="EJ63" s="93">
        <f>IFERROR(SUM($DS63:$DX63)/SUM('Gross Plant'!$BK63:$BP63),0)*'Gross Plant'!CB63*Reserve!$DY$1</f>
        <v>0</v>
      </c>
      <c r="EK63" s="93">
        <f>IFERROR(SUM($DS63:$DX63)/SUM('Gross Plant'!$BK63:$BP63),0)*'Gross Plant'!CC63*Reserve!$DY$1</f>
        <v>0</v>
      </c>
      <c r="EL63" s="93">
        <f>IFERROR(SUM($DS63:$DX63)/SUM('Gross Plant'!$BK63:$BP63),0)*'Gross Plant'!CD63*Reserve!$DY$1</f>
        <v>0</v>
      </c>
      <c r="EM63" s="93">
        <f>IFERROR(SUM($DS63:$DX63)/SUM('Gross Plant'!$BK63:$BP63),0)*'Gross Plant'!CE63*Reserve!$DY$1</f>
        <v>0</v>
      </c>
      <c r="EN63" s="93">
        <f>IFERROR(SUM($DS63:$DX63)/SUM('Gross Plant'!$BK63:$BP63),0)*'Gross Plant'!CF63*Reserve!$DY$1</f>
        <v>0</v>
      </c>
      <c r="EO63" s="93">
        <f>IFERROR(SUM($DS63:$DX63)/SUM('Gross Plant'!$BK63:$BP63),0)*'Gross Plant'!CG63*Reserve!$DY$1</f>
        <v>0</v>
      </c>
      <c r="EP63" s="93">
        <f>IFERROR(SUM($DS63:$DX63)/SUM('Gross Plant'!$BK63:$BP63),0)*'Gross Plant'!CH63*Reserve!$DY$1</f>
        <v>0</v>
      </c>
      <c r="EQ63" s="93">
        <f>IFERROR(SUM($DS63:$DX63)/SUM('Gross Plant'!$BK63:$BP63),0)*'Gross Plant'!CI63*Reserve!$DY$1</f>
        <v>0</v>
      </c>
      <c r="ER63" s="93">
        <f>IFERROR(SUM($DS63:$DX63)/SUM('Gross Plant'!$BK63:$BP63),0)*'Gross Plant'!CJ63*Reserve!$DY$1</f>
        <v>0</v>
      </c>
      <c r="ES63" s="93">
        <f>IFERROR(SUM($DS63:$DX63)/SUM('Gross Plant'!$BK63:$BP63),0)*'Gross Plant'!CK63*Reserve!$DY$1</f>
        <v>0</v>
      </c>
    </row>
    <row r="64" spans="1:149">
      <c r="A64" s="138">
        <v>39710</v>
      </c>
      <c r="B64" s="168" t="s">
        <v>128</v>
      </c>
      <c r="C64" s="51">
        <f t="shared" si="84"/>
        <v>198807.50642423081</v>
      </c>
      <c r="D64" s="51">
        <f t="shared" si="85"/>
        <v>224094.17706299998</v>
      </c>
      <c r="E64" s="92">
        <f>'[20]Reserve End Balances'!P113</f>
        <v>189535.98</v>
      </c>
      <c r="F64" s="51">
        <f t="shared" si="55"/>
        <v>191061.62000000002</v>
      </c>
      <c r="G64" s="51">
        <f t="shared" si="56"/>
        <v>192587.26000000004</v>
      </c>
      <c r="H64" s="51">
        <f t="shared" si="57"/>
        <v>194112.90000000005</v>
      </c>
      <c r="I64" s="51">
        <f t="shared" si="58"/>
        <v>195638.50000000006</v>
      </c>
      <c r="J64" s="51">
        <f t="shared" si="59"/>
        <v>197164.10000000006</v>
      </c>
      <c r="K64" s="51">
        <f t="shared" si="60"/>
        <v>198689.70000000007</v>
      </c>
      <c r="L64" s="51">
        <f t="shared" si="61"/>
        <v>200288.23921500007</v>
      </c>
      <c r="M64" s="51">
        <f t="shared" si="62"/>
        <v>201886.77843000006</v>
      </c>
      <c r="N64" s="51">
        <f t="shared" si="63"/>
        <v>203485.31764500006</v>
      </c>
      <c r="O64" s="51">
        <f t="shared" si="64"/>
        <v>205083.85686000006</v>
      </c>
      <c r="P64" s="51">
        <f t="shared" si="65"/>
        <v>206682.39607500006</v>
      </c>
      <c r="Q64" s="51">
        <f t="shared" si="66"/>
        <v>208280.93529000005</v>
      </c>
      <c r="R64" s="51">
        <f t="shared" si="67"/>
        <v>209879.47450500005</v>
      </c>
      <c r="S64" s="51">
        <f t="shared" si="68"/>
        <v>211478.01372000005</v>
      </c>
      <c r="T64" s="51">
        <f t="shared" si="69"/>
        <v>213076.55293500004</v>
      </c>
      <c r="U64" s="51">
        <f t="shared" si="70"/>
        <v>214912.82362300003</v>
      </c>
      <c r="V64" s="51">
        <f t="shared" si="71"/>
        <v>216749.09431100002</v>
      </c>
      <c r="W64" s="51">
        <f t="shared" si="72"/>
        <v>218585.36499900001</v>
      </c>
      <c r="X64" s="51">
        <f t="shared" si="73"/>
        <v>220421.635687</v>
      </c>
      <c r="Y64" s="51">
        <f t="shared" si="74"/>
        <v>222257.90637499999</v>
      </c>
      <c r="Z64" s="51">
        <f t="shared" si="75"/>
        <v>224094.17706299998</v>
      </c>
      <c r="AA64" s="51">
        <f t="shared" si="76"/>
        <v>225930.44775099997</v>
      </c>
      <c r="AB64" s="51">
        <f t="shared" si="77"/>
        <v>227766.71843899996</v>
      </c>
      <c r="AC64" s="51">
        <f t="shared" si="78"/>
        <v>229602.98912699995</v>
      </c>
      <c r="AD64" s="51">
        <f t="shared" si="79"/>
        <v>231439.25981499994</v>
      </c>
      <c r="AE64" s="51">
        <f t="shared" si="80"/>
        <v>233275.53050299993</v>
      </c>
      <c r="AF64" s="51">
        <f t="shared" si="81"/>
        <v>235111.80119099992</v>
      </c>
      <c r="AG64" s="110">
        <f t="shared" si="86"/>
        <v>224094</v>
      </c>
      <c r="AH64" s="145" t="b">
        <f t="shared" si="34"/>
        <v>1</v>
      </c>
      <c r="AI64" s="109" t="str">
        <f>[23]SSU!E74</f>
        <v>39710</v>
      </c>
      <c r="AJ64" s="109">
        <f>[23]SSU!F74</f>
        <v>5.8500000000000003E-2</v>
      </c>
      <c r="AK64" s="109">
        <f>[23]SSU!G74</f>
        <v>6.7199999999999996E-2</v>
      </c>
      <c r="AL64" s="92">
        <f>'[20]Depreciation Provision'!Q113</f>
        <v>1525.64</v>
      </c>
      <c r="AM64" s="92">
        <f>'[20]Depreciation Provision'!R113</f>
        <v>1525.64</v>
      </c>
      <c r="AN64" s="92">
        <f>'[20]Depreciation Provision'!S113</f>
        <v>1525.64</v>
      </c>
      <c r="AO64" s="92">
        <f>'[20]Depreciation Provision'!T113</f>
        <v>1525.6</v>
      </c>
      <c r="AP64" s="92">
        <f>'[20]Depreciation Provision'!U113</f>
        <v>1525.6</v>
      </c>
      <c r="AQ64" s="92">
        <f>'[20]Depreciation Provision'!V113</f>
        <v>1525.6</v>
      </c>
      <c r="AR64" s="113">
        <f>IF('Net Plant'!I64&gt;0,'Gross Plant'!K64*$AJ64/12,0)</f>
        <v>1598.539215</v>
      </c>
      <c r="AS64" s="113">
        <f>IF('Net Plant'!J64&gt;0,'Gross Plant'!L64*$AJ64/12,0)</f>
        <v>1598.539215</v>
      </c>
      <c r="AT64" s="113">
        <f>IF('Net Plant'!K64&gt;0,'Gross Plant'!M64*$AJ64/12,0)</f>
        <v>1598.539215</v>
      </c>
      <c r="AU64" s="113">
        <f>IF('Net Plant'!L64&gt;0,'Gross Plant'!N64*$AJ64/12,0)</f>
        <v>1598.539215</v>
      </c>
      <c r="AV64" s="113">
        <f>IF('Net Plant'!M64&gt;0,'Gross Plant'!O64*$AJ64/12,0)</f>
        <v>1598.539215</v>
      </c>
      <c r="AW64" s="113">
        <f>IF('Net Plant'!N64&gt;0,'Gross Plant'!P64*$AJ64/12,0)</f>
        <v>1598.539215</v>
      </c>
      <c r="AX64" s="113">
        <f>IF('Net Plant'!O64&gt;0,'Gross Plant'!Q64*$AJ64/12,0)</f>
        <v>1598.539215</v>
      </c>
      <c r="AY64" s="113">
        <f>IF('Net Plant'!P64&gt;0,'Gross Plant'!R64*$AJ64/12,0)</f>
        <v>1598.539215</v>
      </c>
      <c r="AZ64" s="113">
        <f>IF('Net Plant'!Q64&gt;0,'Gross Plant'!S64*$AJ64/12,0)</f>
        <v>1598.539215</v>
      </c>
      <c r="BA64" s="113">
        <f>IF('Net Plant'!R64&gt;0,'Gross Plant'!U64*$AK64/12,0)</f>
        <v>1836.2706879999998</v>
      </c>
      <c r="BB64" s="113">
        <f>IF('Net Plant'!S64&gt;0,'Gross Plant'!V64*$AK64/12,0)</f>
        <v>1836.2706879999998</v>
      </c>
      <c r="BC64" s="113">
        <f>IF('Net Plant'!T64&gt;0,'Gross Plant'!W64*$AK64/12,0)</f>
        <v>1836.2706879999998</v>
      </c>
      <c r="BD64" s="113">
        <f>IF('Net Plant'!U64&gt;0,'Gross Plant'!X64*$AK64/12,0)</f>
        <v>1836.2706879999998</v>
      </c>
      <c r="BE64" s="113">
        <f>IF('Net Plant'!V64&gt;0,'Gross Plant'!Y64*$AK64/12,0)</f>
        <v>1836.2706879999998</v>
      </c>
      <c r="BF64" s="113">
        <f>IF('Net Plant'!W64&gt;0,'Gross Plant'!Z64*$AK64/12,0)</f>
        <v>1836.2706879999998</v>
      </c>
      <c r="BG64" s="113">
        <f>IF('Net Plant'!X64&gt;0,'Gross Plant'!AA64*$AK64/12,0)</f>
        <v>1836.2706879999998</v>
      </c>
      <c r="BH64" s="113">
        <f>IF('Net Plant'!Y64&gt;0,'Gross Plant'!AB64*$AK64/12,0)</f>
        <v>1836.2706879999998</v>
      </c>
      <c r="BI64" s="113">
        <f>IF('Net Plant'!Z64&gt;0,'Gross Plant'!AC64*$AK64/12,0)</f>
        <v>1836.2706879999998</v>
      </c>
      <c r="BJ64" s="113">
        <f>IF('Net Plant'!AA64&gt;0,'Gross Plant'!AD64*$AK64/12,0)</f>
        <v>1836.2706879999998</v>
      </c>
      <c r="BK64" s="113">
        <f>IF('Net Plant'!AB64&gt;0,'Gross Plant'!AE64*$AK64/12,0)</f>
        <v>1836.2706879999998</v>
      </c>
      <c r="BL64" s="113">
        <f>IF('Net Plant'!AC64&gt;0,'Gross Plant'!AF64*$AK64/12,0)</f>
        <v>1836.2706879999998</v>
      </c>
      <c r="BM64" s="110">
        <f t="shared" si="87"/>
        <v>22035.248256000003</v>
      </c>
      <c r="BN64" s="41"/>
      <c r="BO64" s="92">
        <f>'[20]Reserve Retirements'!Q114</f>
        <v>0</v>
      </c>
      <c r="BP64" s="92">
        <f>'[20]Reserve Retirements'!R114</f>
        <v>0</v>
      </c>
      <c r="BQ64" s="92">
        <f>'[20]Reserve Retirements'!S114</f>
        <v>0</v>
      </c>
      <c r="BR64" s="92">
        <f>'[20]Reserve Retirements'!T114</f>
        <v>0</v>
      </c>
      <c r="BS64" s="92">
        <f>'[20]Reserve Retirements'!U114</f>
        <v>0</v>
      </c>
      <c r="BT64" s="92">
        <f>'[20]Reserve Retirements'!V114</f>
        <v>0</v>
      </c>
      <c r="BU64" s="93">
        <f>'Gross Plant'!BQ64</f>
        <v>0</v>
      </c>
      <c r="BV64" s="93">
        <f>'Gross Plant'!BR64</f>
        <v>0</v>
      </c>
      <c r="BW64" s="93">
        <f>'Gross Plant'!BS64</f>
        <v>0</v>
      </c>
      <c r="BX64" s="93">
        <f>'Gross Plant'!BT64</f>
        <v>0</v>
      </c>
      <c r="BY64" s="93">
        <f>'Gross Plant'!BU64</f>
        <v>0</v>
      </c>
      <c r="BZ64" s="93">
        <f>'Gross Plant'!BV64</f>
        <v>0</v>
      </c>
      <c r="CA64" s="93">
        <f>'Gross Plant'!BW64</f>
        <v>0</v>
      </c>
      <c r="CB64" s="93">
        <f>'Gross Plant'!BX64</f>
        <v>0</v>
      </c>
      <c r="CC64" s="93">
        <f>'Gross Plant'!BY64</f>
        <v>0</v>
      </c>
      <c r="CD64" s="93">
        <f>'Gross Plant'!BZ64</f>
        <v>0</v>
      </c>
      <c r="CE64" s="93">
        <f>'Gross Plant'!CA64</f>
        <v>0</v>
      </c>
      <c r="CF64" s="93">
        <f>'Gross Plant'!CB64</f>
        <v>0</v>
      </c>
      <c r="CG64" s="93">
        <f>'Gross Plant'!CC64</f>
        <v>0</v>
      </c>
      <c r="CH64" s="93">
        <f>'Gross Plant'!CD64</f>
        <v>0</v>
      </c>
      <c r="CI64" s="93">
        <f>'Gross Plant'!CE64</f>
        <v>0</v>
      </c>
      <c r="CJ64" s="93">
        <f>'Gross Plant'!CF64</f>
        <v>0</v>
      </c>
      <c r="CK64" s="93">
        <f>'Gross Plant'!CG64</f>
        <v>0</v>
      </c>
      <c r="CL64" s="93">
        <f>'Gross Plant'!CH64</f>
        <v>0</v>
      </c>
      <c r="CM64" s="93">
        <f>'Gross Plant'!CI64</f>
        <v>0</v>
      </c>
      <c r="CN64" s="93">
        <f>'Gross Plant'!CJ64</f>
        <v>0</v>
      </c>
      <c r="CO64" s="93">
        <f>'Gross Plant'!CK64</f>
        <v>0</v>
      </c>
      <c r="CP64" s="41"/>
      <c r="CQ64" s="92">
        <f>'[20]Reserve Transfers'!Q113</f>
        <v>0</v>
      </c>
      <c r="CR64" s="92">
        <f>'[20]Reserve Transfers'!R113</f>
        <v>0</v>
      </c>
      <c r="CS64" s="92">
        <f>'[20]Reserve Transfers'!S113</f>
        <v>0</v>
      </c>
      <c r="CT64" s="92">
        <f>'[20]Reserve Transfers'!T113</f>
        <v>0</v>
      </c>
      <c r="CU64" s="92">
        <f>'[20]Reserve Transfers'!U113</f>
        <v>0</v>
      </c>
      <c r="CV64" s="92">
        <f>'[20]Reserve Transfers'!V113</f>
        <v>0</v>
      </c>
      <c r="CW64" s="17">
        <v>0</v>
      </c>
      <c r="CX64" s="17">
        <v>0</v>
      </c>
      <c r="CY64" s="17">
        <v>0</v>
      </c>
      <c r="CZ64" s="175">
        <v>0</v>
      </c>
      <c r="DA64" s="17">
        <v>0</v>
      </c>
      <c r="DB64" s="17">
        <v>0</v>
      </c>
      <c r="DC64" s="17">
        <v>0</v>
      </c>
      <c r="DD64" s="17">
        <v>0</v>
      </c>
      <c r="DE64" s="17">
        <v>0</v>
      </c>
      <c r="DF64" s="17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/>
      <c r="DS64" s="92">
        <f>[20]COR!Q113</f>
        <v>0</v>
      </c>
      <c r="DT64" s="92">
        <f>[20]COR!R113</f>
        <v>0</v>
      </c>
      <c r="DU64" s="92">
        <f>[20]COR!S113</f>
        <v>0</v>
      </c>
      <c r="DV64" s="92">
        <f>[20]COR!T113</f>
        <v>0</v>
      </c>
      <c r="DW64" s="92">
        <f>[20]COR!U113</f>
        <v>0</v>
      </c>
      <c r="DX64" s="92">
        <f>[20]COR!V113</f>
        <v>0</v>
      </c>
      <c r="DY64" s="93">
        <f>IFERROR(SUM($DS64:$DX64)/SUM('Gross Plant'!$BK64:$BP64),0)*'Gross Plant'!BQ64*Reserve!$DY$1</f>
        <v>0</v>
      </c>
      <c r="DZ64" s="93">
        <f>IFERROR(SUM($DS64:$DX64)/SUM('Gross Plant'!$BK64:$BP64),0)*'Gross Plant'!BR64*Reserve!$DY$1</f>
        <v>0</v>
      </c>
      <c r="EA64" s="93">
        <f>IFERROR(SUM($DS64:$DX64)/SUM('Gross Plant'!$BK64:$BP64),0)*'Gross Plant'!BS64*Reserve!$DY$1</f>
        <v>0</v>
      </c>
      <c r="EB64" s="93">
        <f>IFERROR(SUM($DS64:$DX64)/SUM('Gross Plant'!$BK64:$BP64),0)*'Gross Plant'!BT64*Reserve!$DY$1</f>
        <v>0</v>
      </c>
      <c r="EC64" s="93">
        <f>IFERROR(SUM($DS64:$DX64)/SUM('Gross Plant'!$BK64:$BP64),0)*'Gross Plant'!BU64*Reserve!$DY$1</f>
        <v>0</v>
      </c>
      <c r="ED64" s="93">
        <f>IFERROR(SUM($DS64:$DX64)/SUM('Gross Plant'!$BK64:$BP64),0)*'Gross Plant'!BV64*Reserve!$DY$1</f>
        <v>0</v>
      </c>
      <c r="EE64" s="93">
        <f>IFERROR(SUM($DS64:$DX64)/SUM('Gross Plant'!$BK64:$BP64),0)*'Gross Plant'!BW64*Reserve!$DY$1</f>
        <v>0</v>
      </c>
      <c r="EF64" s="93">
        <f>IFERROR(SUM($DS64:$DX64)/SUM('Gross Plant'!$BK64:$BP64),0)*'Gross Plant'!BX64*Reserve!$DY$1</f>
        <v>0</v>
      </c>
      <c r="EG64" s="93">
        <f>IFERROR(SUM($DS64:$DX64)/SUM('Gross Plant'!$BK64:$BP64),0)*'Gross Plant'!BY64*Reserve!$DY$1</f>
        <v>0</v>
      </c>
      <c r="EH64" s="93">
        <f>IFERROR(SUM($DS64:$DX64)/SUM('Gross Plant'!$BK64:$BP64),0)*'Gross Plant'!BZ64*Reserve!$DY$1</f>
        <v>0</v>
      </c>
      <c r="EI64" s="93">
        <f>IFERROR(SUM($DS64:$DX64)/SUM('Gross Plant'!$BK64:$BP64),0)*'Gross Plant'!CA64*Reserve!$DY$1</f>
        <v>0</v>
      </c>
      <c r="EJ64" s="93">
        <f>IFERROR(SUM($DS64:$DX64)/SUM('Gross Plant'!$BK64:$BP64),0)*'Gross Plant'!CB64*Reserve!$DY$1</f>
        <v>0</v>
      </c>
      <c r="EK64" s="93">
        <f>IFERROR(SUM($DS64:$DX64)/SUM('Gross Plant'!$BK64:$BP64),0)*'Gross Plant'!CC64*Reserve!$DY$1</f>
        <v>0</v>
      </c>
      <c r="EL64" s="93">
        <f>IFERROR(SUM($DS64:$DX64)/SUM('Gross Plant'!$BK64:$BP64),0)*'Gross Plant'!CD64*Reserve!$DY$1</f>
        <v>0</v>
      </c>
      <c r="EM64" s="93">
        <f>IFERROR(SUM($DS64:$DX64)/SUM('Gross Plant'!$BK64:$BP64),0)*'Gross Plant'!CE64*Reserve!$DY$1</f>
        <v>0</v>
      </c>
      <c r="EN64" s="93">
        <f>IFERROR(SUM($DS64:$DX64)/SUM('Gross Plant'!$BK64:$BP64),0)*'Gross Plant'!CF64*Reserve!$DY$1</f>
        <v>0</v>
      </c>
      <c r="EO64" s="93">
        <f>IFERROR(SUM($DS64:$DX64)/SUM('Gross Plant'!$BK64:$BP64),0)*'Gross Plant'!CG64*Reserve!$DY$1</f>
        <v>0</v>
      </c>
      <c r="EP64" s="93">
        <f>IFERROR(SUM($DS64:$DX64)/SUM('Gross Plant'!$BK64:$BP64),0)*'Gross Plant'!CH64*Reserve!$DY$1</f>
        <v>0</v>
      </c>
      <c r="EQ64" s="93">
        <f>IFERROR(SUM($DS64:$DX64)/SUM('Gross Plant'!$BK64:$BP64),0)*'Gross Plant'!CI64*Reserve!$DY$1</f>
        <v>0</v>
      </c>
      <c r="ER64" s="93">
        <f>IFERROR(SUM($DS64:$DX64)/SUM('Gross Plant'!$BK64:$BP64),0)*'Gross Plant'!CJ64*Reserve!$DY$1</f>
        <v>0</v>
      </c>
      <c r="ES64" s="93">
        <f>IFERROR(SUM($DS64:$DX64)/SUM('Gross Plant'!$BK64:$BP64),0)*'Gross Plant'!CK64*Reserve!$DY$1</f>
        <v>0</v>
      </c>
    </row>
    <row r="65" spans="1:149">
      <c r="A65" s="138">
        <v>39800</v>
      </c>
      <c r="B65" s="168" t="s">
        <v>19</v>
      </c>
      <c r="C65" s="51">
        <f t="shared" si="84"/>
        <v>17598.758521519227</v>
      </c>
      <c r="D65" s="51">
        <f t="shared" si="85"/>
        <v>22776.469388749996</v>
      </c>
      <c r="E65" s="92">
        <f>'[20]Reserve End Balances'!P114</f>
        <v>16356.84</v>
      </c>
      <c r="F65" s="51">
        <f t="shared" si="55"/>
        <v>16524.16</v>
      </c>
      <c r="G65" s="51">
        <f t="shared" si="56"/>
        <v>16691.48</v>
      </c>
      <c r="H65" s="51">
        <f t="shared" si="57"/>
        <v>16858.8</v>
      </c>
      <c r="I65" s="51">
        <f t="shared" si="58"/>
        <v>17026.12</v>
      </c>
      <c r="J65" s="51">
        <f t="shared" si="59"/>
        <v>17193.439999999999</v>
      </c>
      <c r="K65" s="51">
        <f t="shared" si="60"/>
        <v>17360.759999999998</v>
      </c>
      <c r="L65" s="51">
        <f t="shared" si="61"/>
        <v>17675.412418083331</v>
      </c>
      <c r="M65" s="51">
        <f t="shared" si="62"/>
        <v>17990.064836166664</v>
      </c>
      <c r="N65" s="51">
        <f t="shared" si="63"/>
        <v>18304.717254249997</v>
      </c>
      <c r="O65" s="51">
        <f t="shared" si="64"/>
        <v>18619.369672333331</v>
      </c>
      <c r="P65" s="51">
        <f t="shared" si="65"/>
        <v>18934.022090416664</v>
      </c>
      <c r="Q65" s="51">
        <f t="shared" si="66"/>
        <v>19248.674508499997</v>
      </c>
      <c r="R65" s="51">
        <f t="shared" si="67"/>
        <v>19563.32692658333</v>
      </c>
      <c r="S65" s="51">
        <f t="shared" si="68"/>
        <v>19877.979344666663</v>
      </c>
      <c r="T65" s="51">
        <f t="shared" si="69"/>
        <v>20192.631762749996</v>
      </c>
      <c r="U65" s="51">
        <f t="shared" si="70"/>
        <v>20623.271367083329</v>
      </c>
      <c r="V65" s="51">
        <f t="shared" si="71"/>
        <v>21053.910971416663</v>
      </c>
      <c r="W65" s="51">
        <f t="shared" si="72"/>
        <v>21484.550575749996</v>
      </c>
      <c r="X65" s="51">
        <f t="shared" si="73"/>
        <v>21915.190180083329</v>
      </c>
      <c r="Y65" s="51">
        <f t="shared" si="74"/>
        <v>22345.829784416663</v>
      </c>
      <c r="Z65" s="51">
        <f t="shared" si="75"/>
        <v>22776.469388749996</v>
      </c>
      <c r="AA65" s="51">
        <f t="shared" si="76"/>
        <v>23207.10899308333</v>
      </c>
      <c r="AB65" s="51">
        <f t="shared" si="77"/>
        <v>23637.748597416663</v>
      </c>
      <c r="AC65" s="51">
        <f t="shared" si="78"/>
        <v>24068.388201749996</v>
      </c>
      <c r="AD65" s="51">
        <f t="shared" si="79"/>
        <v>24499.02780608333</v>
      </c>
      <c r="AE65" s="51">
        <f t="shared" si="80"/>
        <v>24929.667410416663</v>
      </c>
      <c r="AF65" s="51">
        <f t="shared" si="81"/>
        <v>25360.307014749997</v>
      </c>
      <c r="AG65" s="110">
        <f t="shared" si="86"/>
        <v>22776</v>
      </c>
      <c r="AH65" s="145" t="b">
        <f t="shared" si="34"/>
        <v>1</v>
      </c>
      <c r="AI65" s="109" t="str">
        <f>[23]SSU!E58</f>
        <v>39800</v>
      </c>
      <c r="AJ65" s="109">
        <f>[23]SSU!F58</f>
        <v>5.2900000000000003E-2</v>
      </c>
      <c r="AK65" s="109">
        <f>[23]SSU!G58</f>
        <v>7.2400000000000006E-2</v>
      </c>
      <c r="AL65" s="92">
        <f>'[20]Depreciation Provision'!Q114</f>
        <v>167.32</v>
      </c>
      <c r="AM65" s="92">
        <f>'[20]Depreciation Provision'!R114</f>
        <v>167.32</v>
      </c>
      <c r="AN65" s="92">
        <f>'[20]Depreciation Provision'!S114</f>
        <v>167.32</v>
      </c>
      <c r="AO65" s="92">
        <f>'[20]Depreciation Provision'!T114</f>
        <v>167.32</v>
      </c>
      <c r="AP65" s="92">
        <f>'[20]Depreciation Provision'!U114</f>
        <v>167.32</v>
      </c>
      <c r="AQ65" s="92">
        <f>'[20]Depreciation Provision'!V114</f>
        <v>167.32</v>
      </c>
      <c r="AR65" s="113">
        <f>IF('Net Plant'!I65&gt;0,'Gross Plant'!K65*$AJ65/12,0)</f>
        <v>314.65241808333332</v>
      </c>
      <c r="AS65" s="113">
        <f>IF('Net Plant'!J65&gt;0,'Gross Plant'!L65*$AJ65/12,0)</f>
        <v>314.65241808333332</v>
      </c>
      <c r="AT65" s="113">
        <f>IF('Net Plant'!K65&gt;0,'Gross Plant'!M65*$AJ65/12,0)</f>
        <v>314.65241808333332</v>
      </c>
      <c r="AU65" s="113">
        <f>IF('Net Plant'!L65&gt;0,'Gross Plant'!N65*$AJ65/12,0)</f>
        <v>314.65241808333332</v>
      </c>
      <c r="AV65" s="113">
        <f>IF('Net Plant'!M65&gt;0,'Gross Plant'!O65*$AJ65/12,0)</f>
        <v>314.65241808333332</v>
      </c>
      <c r="AW65" s="113">
        <f>IF('Net Plant'!N65&gt;0,'Gross Plant'!P65*$AJ65/12,0)</f>
        <v>314.65241808333332</v>
      </c>
      <c r="AX65" s="113">
        <f>IF('Net Plant'!O65&gt;0,'Gross Plant'!Q65*$AJ65/12,0)</f>
        <v>314.65241808333332</v>
      </c>
      <c r="AY65" s="113">
        <f>IF('Net Plant'!P65&gt;0,'Gross Plant'!R65*$AJ65/12,0)</f>
        <v>314.65241808333332</v>
      </c>
      <c r="AZ65" s="113">
        <f>IF('Net Plant'!Q65&gt;0,'Gross Plant'!S65*$AJ65/12,0)</f>
        <v>314.65241808333332</v>
      </c>
      <c r="BA65" s="113">
        <f>IF('Net Plant'!R65&gt;0,'Gross Plant'!U65*$AK65/12,0)</f>
        <v>430.63960433333335</v>
      </c>
      <c r="BB65" s="113">
        <f>IF('Net Plant'!S65&gt;0,'Gross Plant'!V65*$AK65/12,0)</f>
        <v>430.63960433333335</v>
      </c>
      <c r="BC65" s="113">
        <f>IF('Net Plant'!T65&gt;0,'Gross Plant'!W65*$AK65/12,0)</f>
        <v>430.63960433333335</v>
      </c>
      <c r="BD65" s="113">
        <f>IF('Net Plant'!U65&gt;0,'Gross Plant'!X65*$AK65/12,0)</f>
        <v>430.63960433333335</v>
      </c>
      <c r="BE65" s="113">
        <f>IF('Net Plant'!V65&gt;0,'Gross Plant'!Y65*$AK65/12,0)</f>
        <v>430.63960433333335</v>
      </c>
      <c r="BF65" s="113">
        <f>IF('Net Plant'!W65&gt;0,'Gross Plant'!Z65*$AK65/12,0)</f>
        <v>430.63960433333335</v>
      </c>
      <c r="BG65" s="113">
        <f>IF('Net Plant'!X65&gt;0,'Gross Plant'!AA65*$AK65/12,0)</f>
        <v>430.63960433333335</v>
      </c>
      <c r="BH65" s="113">
        <f>IF('Net Plant'!Y65&gt;0,'Gross Plant'!AB65*$AK65/12,0)</f>
        <v>430.63960433333335</v>
      </c>
      <c r="BI65" s="113">
        <f>IF('Net Plant'!Z65&gt;0,'Gross Plant'!AC65*$AK65/12,0)</f>
        <v>430.63960433333335</v>
      </c>
      <c r="BJ65" s="113">
        <f>IF('Net Plant'!AA65&gt;0,'Gross Plant'!AD65*$AK65/12,0)</f>
        <v>430.63960433333335</v>
      </c>
      <c r="BK65" s="113">
        <f>IF('Net Plant'!AB65&gt;0,'Gross Plant'!AE65*$AK65/12,0)</f>
        <v>430.63960433333335</v>
      </c>
      <c r="BL65" s="113">
        <f>IF('Net Plant'!AC65&gt;0,'Gross Plant'!AF65*$AK65/12,0)</f>
        <v>430.63960433333335</v>
      </c>
      <c r="BM65" s="110">
        <f t="shared" si="87"/>
        <v>5167.675252</v>
      </c>
      <c r="BN65" s="41"/>
      <c r="BO65" s="92">
        <f>'[20]Reserve Retirements'!Q115</f>
        <v>0</v>
      </c>
      <c r="BP65" s="92">
        <f>'[20]Reserve Retirements'!R115</f>
        <v>0</v>
      </c>
      <c r="BQ65" s="92">
        <f>'[20]Reserve Retirements'!S115</f>
        <v>0</v>
      </c>
      <c r="BR65" s="92">
        <f>'[20]Reserve Retirements'!T115</f>
        <v>0</v>
      </c>
      <c r="BS65" s="92">
        <f>'[20]Reserve Retirements'!U115</f>
        <v>0</v>
      </c>
      <c r="BT65" s="92">
        <f>'[20]Reserve Retirements'!V115</f>
        <v>0</v>
      </c>
      <c r="BU65" s="93">
        <f>'Gross Plant'!BQ65</f>
        <v>0</v>
      </c>
      <c r="BV65" s="93">
        <f>'Gross Plant'!BR65</f>
        <v>0</v>
      </c>
      <c r="BW65" s="93">
        <f>'Gross Plant'!BS65</f>
        <v>0</v>
      </c>
      <c r="BX65" s="93">
        <f>'Gross Plant'!BT65</f>
        <v>0</v>
      </c>
      <c r="BY65" s="93">
        <f>'Gross Plant'!BU65</f>
        <v>0</v>
      </c>
      <c r="BZ65" s="93">
        <f>'Gross Plant'!BV65</f>
        <v>0</v>
      </c>
      <c r="CA65" s="93">
        <f>'Gross Plant'!BW65</f>
        <v>0</v>
      </c>
      <c r="CB65" s="93">
        <f>'Gross Plant'!BX65</f>
        <v>0</v>
      </c>
      <c r="CC65" s="93">
        <f>'Gross Plant'!BY65</f>
        <v>0</v>
      </c>
      <c r="CD65" s="93">
        <f>'Gross Plant'!BZ65</f>
        <v>0</v>
      </c>
      <c r="CE65" s="93">
        <f>'Gross Plant'!CA65</f>
        <v>0</v>
      </c>
      <c r="CF65" s="93">
        <f>'Gross Plant'!CB65</f>
        <v>0</v>
      </c>
      <c r="CG65" s="93">
        <f>'Gross Plant'!CC65</f>
        <v>0</v>
      </c>
      <c r="CH65" s="93">
        <f>'Gross Plant'!CD65</f>
        <v>0</v>
      </c>
      <c r="CI65" s="93">
        <f>'Gross Plant'!CE65</f>
        <v>0</v>
      </c>
      <c r="CJ65" s="93">
        <f>'Gross Plant'!CF65</f>
        <v>0</v>
      </c>
      <c r="CK65" s="93">
        <f>'Gross Plant'!CG65</f>
        <v>0</v>
      </c>
      <c r="CL65" s="93">
        <f>'Gross Plant'!CH65</f>
        <v>0</v>
      </c>
      <c r="CM65" s="93">
        <f>'Gross Plant'!CI65</f>
        <v>0</v>
      </c>
      <c r="CN65" s="93">
        <f>'Gross Plant'!CJ65</f>
        <v>0</v>
      </c>
      <c r="CO65" s="93">
        <f>'Gross Plant'!CK65</f>
        <v>0</v>
      </c>
      <c r="CP65" s="41"/>
      <c r="CQ65" s="92">
        <f>'[20]Reserve Transfers'!Q114</f>
        <v>0</v>
      </c>
      <c r="CR65" s="92">
        <f>'[20]Reserve Transfers'!R114</f>
        <v>0</v>
      </c>
      <c r="CS65" s="92">
        <f>'[20]Reserve Transfers'!S114</f>
        <v>0</v>
      </c>
      <c r="CT65" s="92">
        <f>'[20]Reserve Transfers'!T114</f>
        <v>0</v>
      </c>
      <c r="CU65" s="92">
        <f>'[20]Reserve Transfers'!U114</f>
        <v>0</v>
      </c>
      <c r="CV65" s="92">
        <f>'[20]Reserve Transfers'!V114</f>
        <v>0</v>
      </c>
      <c r="CW65" s="17">
        <v>0</v>
      </c>
      <c r="CX65" s="17">
        <v>0</v>
      </c>
      <c r="CY65" s="17">
        <v>0</v>
      </c>
      <c r="CZ65" s="175">
        <v>0</v>
      </c>
      <c r="DA65" s="17">
        <v>0</v>
      </c>
      <c r="DB65" s="17">
        <v>0</v>
      </c>
      <c r="DC65" s="17">
        <v>0</v>
      </c>
      <c r="DD65" s="17">
        <v>0</v>
      </c>
      <c r="DE65" s="17">
        <v>0</v>
      </c>
      <c r="DF65" s="17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/>
      <c r="DS65" s="92">
        <f>[20]COR!Q114</f>
        <v>0</v>
      </c>
      <c r="DT65" s="92">
        <f>[20]COR!R114</f>
        <v>0</v>
      </c>
      <c r="DU65" s="92">
        <f>[20]COR!S114</f>
        <v>0</v>
      </c>
      <c r="DV65" s="92">
        <f>[20]COR!T114</f>
        <v>0</v>
      </c>
      <c r="DW65" s="92">
        <f>[20]COR!U114</f>
        <v>0</v>
      </c>
      <c r="DX65" s="92">
        <f>[20]COR!V114</f>
        <v>0</v>
      </c>
      <c r="DY65" s="93">
        <f>IFERROR(SUM($DS65:$DX65)/SUM('Gross Plant'!$BK65:$BP65),0)*'Gross Plant'!BQ65*Reserve!$DY$1</f>
        <v>0</v>
      </c>
      <c r="DZ65" s="93">
        <f>IFERROR(SUM($DS65:$DX65)/SUM('Gross Plant'!$BK65:$BP65),0)*'Gross Plant'!BR65*Reserve!$DY$1</f>
        <v>0</v>
      </c>
      <c r="EA65" s="93">
        <f>IFERROR(SUM($DS65:$DX65)/SUM('Gross Plant'!$BK65:$BP65),0)*'Gross Plant'!BS65*Reserve!$DY$1</f>
        <v>0</v>
      </c>
      <c r="EB65" s="93">
        <f>IFERROR(SUM($DS65:$DX65)/SUM('Gross Plant'!$BK65:$BP65),0)*'Gross Plant'!BT65*Reserve!$DY$1</f>
        <v>0</v>
      </c>
      <c r="EC65" s="93">
        <f>IFERROR(SUM($DS65:$DX65)/SUM('Gross Plant'!$BK65:$BP65),0)*'Gross Plant'!BU65*Reserve!$DY$1</f>
        <v>0</v>
      </c>
      <c r="ED65" s="93">
        <f>IFERROR(SUM($DS65:$DX65)/SUM('Gross Plant'!$BK65:$BP65),0)*'Gross Plant'!BV65*Reserve!$DY$1</f>
        <v>0</v>
      </c>
      <c r="EE65" s="93">
        <f>IFERROR(SUM($DS65:$DX65)/SUM('Gross Plant'!$BK65:$BP65),0)*'Gross Plant'!BW65*Reserve!$DY$1</f>
        <v>0</v>
      </c>
      <c r="EF65" s="93">
        <f>IFERROR(SUM($DS65:$DX65)/SUM('Gross Plant'!$BK65:$BP65),0)*'Gross Plant'!BX65*Reserve!$DY$1</f>
        <v>0</v>
      </c>
      <c r="EG65" s="93">
        <f>IFERROR(SUM($DS65:$DX65)/SUM('Gross Plant'!$BK65:$BP65),0)*'Gross Plant'!BY65*Reserve!$DY$1</f>
        <v>0</v>
      </c>
      <c r="EH65" s="93">
        <f>IFERROR(SUM($DS65:$DX65)/SUM('Gross Plant'!$BK65:$BP65),0)*'Gross Plant'!BZ65*Reserve!$DY$1</f>
        <v>0</v>
      </c>
      <c r="EI65" s="93">
        <f>IFERROR(SUM($DS65:$DX65)/SUM('Gross Plant'!$BK65:$BP65),0)*'Gross Plant'!CA65*Reserve!$DY$1</f>
        <v>0</v>
      </c>
      <c r="EJ65" s="93">
        <f>IFERROR(SUM($DS65:$DX65)/SUM('Gross Plant'!$BK65:$BP65),0)*'Gross Plant'!CB65*Reserve!$DY$1</f>
        <v>0</v>
      </c>
      <c r="EK65" s="93">
        <f>IFERROR(SUM($DS65:$DX65)/SUM('Gross Plant'!$BK65:$BP65),0)*'Gross Plant'!CC65*Reserve!$DY$1</f>
        <v>0</v>
      </c>
      <c r="EL65" s="93">
        <f>IFERROR(SUM($DS65:$DX65)/SUM('Gross Plant'!$BK65:$BP65),0)*'Gross Plant'!CD65*Reserve!$DY$1</f>
        <v>0</v>
      </c>
      <c r="EM65" s="93">
        <f>IFERROR(SUM($DS65:$DX65)/SUM('Gross Plant'!$BK65:$BP65),0)*'Gross Plant'!CE65*Reserve!$DY$1</f>
        <v>0</v>
      </c>
      <c r="EN65" s="93">
        <f>IFERROR(SUM($DS65:$DX65)/SUM('Gross Plant'!$BK65:$BP65),0)*'Gross Plant'!CF65*Reserve!$DY$1</f>
        <v>0</v>
      </c>
      <c r="EO65" s="93">
        <f>IFERROR(SUM($DS65:$DX65)/SUM('Gross Plant'!$BK65:$BP65),0)*'Gross Plant'!CG65*Reserve!$DY$1</f>
        <v>0</v>
      </c>
      <c r="EP65" s="93">
        <f>IFERROR(SUM($DS65:$DX65)/SUM('Gross Plant'!$BK65:$BP65),0)*'Gross Plant'!CH65*Reserve!$DY$1</f>
        <v>0</v>
      </c>
      <c r="EQ65" s="93">
        <f>IFERROR(SUM($DS65:$DX65)/SUM('Gross Plant'!$BK65:$BP65),0)*'Gross Plant'!CI65*Reserve!$DY$1</f>
        <v>0</v>
      </c>
      <c r="ER65" s="93">
        <f>IFERROR(SUM($DS65:$DX65)/SUM('Gross Plant'!$BK65:$BP65),0)*'Gross Plant'!CJ65*Reserve!$DY$1</f>
        <v>0</v>
      </c>
      <c r="ES65" s="93">
        <f>IFERROR(SUM($DS65:$DX65)/SUM('Gross Plant'!$BK65:$BP65),0)*'Gross Plant'!CK65*Reserve!$DY$1</f>
        <v>0</v>
      </c>
    </row>
    <row r="66" spans="1:149">
      <c r="A66" s="176">
        <v>39810</v>
      </c>
      <c r="B66" s="171" t="s">
        <v>172</v>
      </c>
      <c r="C66" s="51">
        <f t="shared" si="84"/>
        <v>170774.92534780764</v>
      </c>
      <c r="D66" s="51">
        <f t="shared" si="85"/>
        <v>209910.30266749996</v>
      </c>
      <c r="E66" s="92">
        <f>'[20]Reserve End Balances'!P115</f>
        <v>162442.28</v>
      </c>
      <c r="F66" s="51">
        <f t="shared" si="55"/>
        <v>163458.43</v>
      </c>
      <c r="G66" s="51">
        <f t="shared" si="56"/>
        <v>164474.57999999999</v>
      </c>
      <c r="H66" s="51">
        <f t="shared" si="57"/>
        <v>165490.72999999998</v>
      </c>
      <c r="I66" s="51">
        <f t="shared" si="58"/>
        <v>166503.28999999998</v>
      </c>
      <c r="J66" s="51">
        <f t="shared" si="59"/>
        <v>167515.84999999998</v>
      </c>
      <c r="K66" s="51">
        <f t="shared" si="60"/>
        <v>168528.40999999997</v>
      </c>
      <c r="L66" s="51">
        <f t="shared" si="61"/>
        <v>170932.69569149998</v>
      </c>
      <c r="M66" s="51">
        <f t="shared" si="62"/>
        <v>173336.98138299998</v>
      </c>
      <c r="N66" s="51">
        <f t="shared" si="63"/>
        <v>175741.26707449998</v>
      </c>
      <c r="O66" s="51">
        <f t="shared" si="64"/>
        <v>178145.55276599998</v>
      </c>
      <c r="P66" s="51">
        <f t="shared" si="65"/>
        <v>180549.83845749998</v>
      </c>
      <c r="Q66" s="51">
        <f t="shared" si="66"/>
        <v>182954.12414899998</v>
      </c>
      <c r="R66" s="51">
        <f t="shared" si="67"/>
        <v>185358.40984049998</v>
      </c>
      <c r="S66" s="51">
        <f t="shared" si="68"/>
        <v>187762.69553199998</v>
      </c>
      <c r="T66" s="51">
        <f t="shared" si="69"/>
        <v>190166.98122349998</v>
      </c>
      <c r="U66" s="51">
        <f t="shared" si="70"/>
        <v>193457.53479749997</v>
      </c>
      <c r="V66" s="51">
        <f t="shared" si="71"/>
        <v>196748.08837149997</v>
      </c>
      <c r="W66" s="51">
        <f t="shared" si="72"/>
        <v>200038.64194549996</v>
      </c>
      <c r="X66" s="51">
        <f t="shared" si="73"/>
        <v>203329.19551949995</v>
      </c>
      <c r="Y66" s="51">
        <f t="shared" si="74"/>
        <v>206619.74909349994</v>
      </c>
      <c r="Z66" s="51">
        <f t="shared" si="75"/>
        <v>209910.30266749993</v>
      </c>
      <c r="AA66" s="51">
        <f t="shared" si="76"/>
        <v>213200.85624149992</v>
      </c>
      <c r="AB66" s="51">
        <f t="shared" si="77"/>
        <v>216491.40981549991</v>
      </c>
      <c r="AC66" s="51">
        <f t="shared" si="78"/>
        <v>219781.9633894999</v>
      </c>
      <c r="AD66" s="51">
        <f t="shared" si="79"/>
        <v>223072.51696349989</v>
      </c>
      <c r="AE66" s="51">
        <f t="shared" si="80"/>
        <v>226363.07053749988</v>
      </c>
      <c r="AF66" s="51">
        <f t="shared" si="81"/>
        <v>229653.62411149987</v>
      </c>
      <c r="AG66" s="110">
        <f t="shared" si="86"/>
        <v>209910</v>
      </c>
      <c r="AH66" s="145" t="b">
        <f t="shared" si="34"/>
        <v>1</v>
      </c>
      <c r="AI66" s="109" t="str">
        <f>[23]SSU!E75</f>
        <v>39810</v>
      </c>
      <c r="AJ66" s="109">
        <f>[23]SSU!F75</f>
        <v>5.2900000000000003E-2</v>
      </c>
      <c r="AK66" s="109">
        <f>[23]SSU!G75</f>
        <v>7.2400000000000006E-2</v>
      </c>
      <c r="AL66" s="92">
        <f>'[20]Depreciation Provision'!Q115</f>
        <v>1016.15</v>
      </c>
      <c r="AM66" s="92">
        <f>'[20]Depreciation Provision'!R115</f>
        <v>1016.15</v>
      </c>
      <c r="AN66" s="92">
        <f>'[20]Depreciation Provision'!S115</f>
        <v>1016.15</v>
      </c>
      <c r="AO66" s="92">
        <f>'[20]Depreciation Provision'!T115</f>
        <v>1012.56</v>
      </c>
      <c r="AP66" s="92">
        <f>'[20]Depreciation Provision'!U115</f>
        <v>1012.56</v>
      </c>
      <c r="AQ66" s="92">
        <f>'[20]Depreciation Provision'!V115</f>
        <v>1012.56</v>
      </c>
      <c r="AR66" s="113">
        <f>IF('Net Plant'!I66&gt;0,'Gross Plant'!K66*$AJ66/12,0)</f>
        <v>2404.2856915000002</v>
      </c>
      <c r="AS66" s="113">
        <f>IF('Net Plant'!J66&gt;0,'Gross Plant'!L66*$AJ66/12,0)</f>
        <v>2404.2856915000002</v>
      </c>
      <c r="AT66" s="113">
        <f>IF('Net Plant'!K66&gt;0,'Gross Plant'!M66*$AJ66/12,0)</f>
        <v>2404.2856915000002</v>
      </c>
      <c r="AU66" s="113">
        <f>IF('Net Plant'!L66&gt;0,'Gross Plant'!N66*$AJ66/12,0)</f>
        <v>2404.2856915000002</v>
      </c>
      <c r="AV66" s="113">
        <f>IF('Net Plant'!M66&gt;0,'Gross Plant'!O66*$AJ66/12,0)</f>
        <v>2404.2856915000002</v>
      </c>
      <c r="AW66" s="113">
        <f>IF('Net Plant'!N66&gt;0,'Gross Plant'!P66*$AJ66/12,0)</f>
        <v>2404.2856915000002</v>
      </c>
      <c r="AX66" s="113">
        <f>IF('Net Plant'!O66&gt;0,'Gross Plant'!Q66*$AJ66/12,0)</f>
        <v>2404.2856915000002</v>
      </c>
      <c r="AY66" s="113">
        <f>IF('Net Plant'!P66&gt;0,'Gross Plant'!R66*$AJ66/12,0)</f>
        <v>2404.2856915000002</v>
      </c>
      <c r="AZ66" s="113">
        <f>IF('Net Plant'!Q66&gt;0,'Gross Plant'!S66*$AJ66/12,0)</f>
        <v>2404.2856915000002</v>
      </c>
      <c r="BA66" s="113">
        <f>IF('Net Plant'!R66&gt;0,'Gross Plant'!U66*$AK66/12,0)</f>
        <v>3290.553574</v>
      </c>
      <c r="BB66" s="113">
        <f>IF('Net Plant'!S66&gt;0,'Gross Plant'!V66*$AK66/12,0)</f>
        <v>3290.553574</v>
      </c>
      <c r="BC66" s="113">
        <f>IF('Net Plant'!T66&gt;0,'Gross Plant'!W66*$AK66/12,0)</f>
        <v>3290.553574</v>
      </c>
      <c r="BD66" s="113">
        <f>IF('Net Plant'!U66&gt;0,'Gross Plant'!X66*$AK66/12,0)</f>
        <v>3290.553574</v>
      </c>
      <c r="BE66" s="113">
        <f>IF('Net Plant'!V66&gt;0,'Gross Plant'!Y66*$AK66/12,0)</f>
        <v>3290.553574</v>
      </c>
      <c r="BF66" s="113">
        <f>IF('Net Plant'!W66&gt;0,'Gross Plant'!Z66*$AK66/12,0)</f>
        <v>3290.553574</v>
      </c>
      <c r="BG66" s="113">
        <f>IF('Net Plant'!X66&gt;0,'Gross Plant'!AA66*$AK66/12,0)</f>
        <v>3290.553574</v>
      </c>
      <c r="BH66" s="113">
        <f>IF('Net Plant'!Y66&gt;0,'Gross Plant'!AB66*$AK66/12,0)</f>
        <v>3290.553574</v>
      </c>
      <c r="BI66" s="113">
        <f>IF('Net Plant'!Z66&gt;0,'Gross Plant'!AC66*$AK66/12,0)</f>
        <v>3290.553574</v>
      </c>
      <c r="BJ66" s="113">
        <f>IF('Net Plant'!AA66&gt;0,'Gross Plant'!AD66*$AK66/12,0)</f>
        <v>3290.553574</v>
      </c>
      <c r="BK66" s="113">
        <f>IF('Net Plant'!AB66&gt;0,'Gross Plant'!AE66*$AK66/12,0)</f>
        <v>3290.553574</v>
      </c>
      <c r="BL66" s="113">
        <f>IF('Net Plant'!AC66&gt;0,'Gross Plant'!AF66*$AK66/12,0)</f>
        <v>3290.553574</v>
      </c>
      <c r="BM66" s="110">
        <f t="shared" si="87"/>
        <v>39486.642888000002</v>
      </c>
      <c r="BN66" s="41"/>
      <c r="BO66" s="92">
        <f>'[20]Reserve Retirements'!Q116</f>
        <v>0</v>
      </c>
      <c r="BP66" s="92">
        <f>'[20]Reserve Retirements'!R116</f>
        <v>0</v>
      </c>
      <c r="BQ66" s="92">
        <f>'[20]Reserve Retirements'!S116</f>
        <v>0</v>
      </c>
      <c r="BR66" s="92">
        <f>'[20]Reserve Retirements'!T116</f>
        <v>0</v>
      </c>
      <c r="BS66" s="92">
        <f>'[20]Reserve Retirements'!U116</f>
        <v>0</v>
      </c>
      <c r="BT66" s="92">
        <f>'[20]Reserve Retirements'!V116</f>
        <v>0</v>
      </c>
      <c r="BU66" s="93">
        <f>'Gross Plant'!BQ66</f>
        <v>0</v>
      </c>
      <c r="BV66" s="93">
        <f>'Gross Plant'!BR66</f>
        <v>0</v>
      </c>
      <c r="BW66" s="93">
        <f>'Gross Plant'!BS66</f>
        <v>0</v>
      </c>
      <c r="BX66" s="93">
        <f>'Gross Plant'!BT66</f>
        <v>0</v>
      </c>
      <c r="BY66" s="93">
        <f>'Gross Plant'!BU66</f>
        <v>0</v>
      </c>
      <c r="BZ66" s="93">
        <f>'Gross Plant'!BV66</f>
        <v>0</v>
      </c>
      <c r="CA66" s="93">
        <f>'Gross Plant'!BW66</f>
        <v>0</v>
      </c>
      <c r="CB66" s="93">
        <f>'Gross Plant'!BX66</f>
        <v>0</v>
      </c>
      <c r="CC66" s="93">
        <f>'Gross Plant'!BY66</f>
        <v>0</v>
      </c>
      <c r="CD66" s="93">
        <f>'Gross Plant'!BZ66</f>
        <v>0</v>
      </c>
      <c r="CE66" s="93">
        <f>'Gross Plant'!CA66</f>
        <v>0</v>
      </c>
      <c r="CF66" s="93">
        <f>'Gross Plant'!CB66</f>
        <v>0</v>
      </c>
      <c r="CG66" s="93">
        <f>'Gross Plant'!CC66</f>
        <v>0</v>
      </c>
      <c r="CH66" s="93">
        <f>'Gross Plant'!CD66</f>
        <v>0</v>
      </c>
      <c r="CI66" s="93">
        <f>'Gross Plant'!CE66</f>
        <v>0</v>
      </c>
      <c r="CJ66" s="93">
        <f>'Gross Plant'!CF66</f>
        <v>0</v>
      </c>
      <c r="CK66" s="93">
        <f>'Gross Plant'!CG66</f>
        <v>0</v>
      </c>
      <c r="CL66" s="93">
        <f>'Gross Plant'!CH66</f>
        <v>0</v>
      </c>
      <c r="CM66" s="93">
        <f>'Gross Plant'!CI66</f>
        <v>0</v>
      </c>
      <c r="CN66" s="93">
        <f>'Gross Plant'!CJ66</f>
        <v>0</v>
      </c>
      <c r="CO66" s="93">
        <f>'Gross Plant'!CK66</f>
        <v>0</v>
      </c>
      <c r="CP66" s="41"/>
      <c r="CQ66" s="92">
        <f>'[20]Reserve Transfers'!Q115</f>
        <v>0</v>
      </c>
      <c r="CR66" s="92">
        <f>'[20]Reserve Transfers'!R115</f>
        <v>0</v>
      </c>
      <c r="CS66" s="92">
        <f>'[20]Reserve Transfers'!S115</f>
        <v>0</v>
      </c>
      <c r="CT66" s="92">
        <f>'[20]Reserve Transfers'!T115</f>
        <v>0</v>
      </c>
      <c r="CU66" s="92">
        <f>'[20]Reserve Transfers'!U115</f>
        <v>0</v>
      </c>
      <c r="CV66" s="92">
        <f>'[20]Reserve Transfers'!V115</f>
        <v>0</v>
      </c>
      <c r="CW66" s="17">
        <v>0</v>
      </c>
      <c r="CX66" s="17">
        <v>0</v>
      </c>
      <c r="CY66" s="17">
        <v>0</v>
      </c>
      <c r="CZ66" s="175">
        <v>0</v>
      </c>
      <c r="DA66" s="17">
        <v>0</v>
      </c>
      <c r="DB66" s="17">
        <v>0</v>
      </c>
      <c r="DC66" s="17">
        <v>0</v>
      </c>
      <c r="DD66" s="17">
        <v>0</v>
      </c>
      <c r="DE66" s="17">
        <v>0</v>
      </c>
      <c r="DF66" s="17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/>
      <c r="DS66" s="92">
        <f>[20]COR!Q115</f>
        <v>0</v>
      </c>
      <c r="DT66" s="92">
        <f>[20]COR!R115</f>
        <v>0</v>
      </c>
      <c r="DU66" s="92">
        <f>[20]COR!S115</f>
        <v>0</v>
      </c>
      <c r="DV66" s="92">
        <f>[20]COR!T115</f>
        <v>0</v>
      </c>
      <c r="DW66" s="92">
        <f>[20]COR!U115</f>
        <v>0</v>
      </c>
      <c r="DX66" s="92">
        <f>[20]COR!V115</f>
        <v>0</v>
      </c>
      <c r="DY66" s="93">
        <f>IFERROR(SUM($DS66:$DX66)/SUM('Gross Plant'!$BK66:$BP66),0)*'Gross Plant'!BQ66*Reserve!$DY$1</f>
        <v>0</v>
      </c>
      <c r="DZ66" s="93">
        <f>IFERROR(SUM($DS66:$DX66)/SUM('Gross Plant'!$BK66:$BP66),0)*'Gross Plant'!BR66*Reserve!$DY$1</f>
        <v>0</v>
      </c>
      <c r="EA66" s="93">
        <f>IFERROR(SUM($DS66:$DX66)/SUM('Gross Plant'!$BK66:$BP66),0)*'Gross Plant'!BS66*Reserve!$DY$1</f>
        <v>0</v>
      </c>
      <c r="EB66" s="93">
        <f>IFERROR(SUM($DS66:$DX66)/SUM('Gross Plant'!$BK66:$BP66),0)*'Gross Plant'!BT66*Reserve!$DY$1</f>
        <v>0</v>
      </c>
      <c r="EC66" s="93">
        <f>IFERROR(SUM($DS66:$DX66)/SUM('Gross Plant'!$BK66:$BP66),0)*'Gross Plant'!BU66*Reserve!$DY$1</f>
        <v>0</v>
      </c>
      <c r="ED66" s="93">
        <f>IFERROR(SUM($DS66:$DX66)/SUM('Gross Plant'!$BK66:$BP66),0)*'Gross Plant'!BV66*Reserve!$DY$1</f>
        <v>0</v>
      </c>
      <c r="EE66" s="93">
        <f>IFERROR(SUM($DS66:$DX66)/SUM('Gross Plant'!$BK66:$BP66),0)*'Gross Plant'!BW66*Reserve!$DY$1</f>
        <v>0</v>
      </c>
      <c r="EF66" s="93">
        <f>IFERROR(SUM($DS66:$DX66)/SUM('Gross Plant'!$BK66:$BP66),0)*'Gross Plant'!BX66*Reserve!$DY$1</f>
        <v>0</v>
      </c>
      <c r="EG66" s="93">
        <f>IFERROR(SUM($DS66:$DX66)/SUM('Gross Plant'!$BK66:$BP66),0)*'Gross Plant'!BY66*Reserve!$DY$1</f>
        <v>0</v>
      </c>
      <c r="EH66" s="93">
        <f>IFERROR(SUM($DS66:$DX66)/SUM('Gross Plant'!$BK66:$BP66),0)*'Gross Plant'!BZ66*Reserve!$DY$1</f>
        <v>0</v>
      </c>
      <c r="EI66" s="93">
        <f>IFERROR(SUM($DS66:$DX66)/SUM('Gross Plant'!$BK66:$BP66),0)*'Gross Plant'!CA66*Reserve!$DY$1</f>
        <v>0</v>
      </c>
      <c r="EJ66" s="93">
        <f>IFERROR(SUM($DS66:$DX66)/SUM('Gross Plant'!$BK66:$BP66),0)*'Gross Plant'!CB66*Reserve!$DY$1</f>
        <v>0</v>
      </c>
      <c r="EK66" s="93">
        <f>IFERROR(SUM($DS66:$DX66)/SUM('Gross Plant'!$BK66:$BP66),0)*'Gross Plant'!CC66*Reserve!$DY$1</f>
        <v>0</v>
      </c>
      <c r="EL66" s="93">
        <f>IFERROR(SUM($DS66:$DX66)/SUM('Gross Plant'!$BK66:$BP66),0)*'Gross Plant'!CD66*Reserve!$DY$1</f>
        <v>0</v>
      </c>
      <c r="EM66" s="93">
        <f>IFERROR(SUM($DS66:$DX66)/SUM('Gross Plant'!$BK66:$BP66),0)*'Gross Plant'!CE66*Reserve!$DY$1</f>
        <v>0</v>
      </c>
      <c r="EN66" s="93">
        <f>IFERROR(SUM($DS66:$DX66)/SUM('Gross Plant'!$BK66:$BP66),0)*'Gross Plant'!CF66*Reserve!$DY$1</f>
        <v>0</v>
      </c>
      <c r="EO66" s="93">
        <f>IFERROR(SUM($DS66:$DX66)/SUM('Gross Plant'!$BK66:$BP66),0)*'Gross Plant'!CG66*Reserve!$DY$1</f>
        <v>0</v>
      </c>
      <c r="EP66" s="93">
        <f>IFERROR(SUM($DS66:$DX66)/SUM('Gross Plant'!$BK66:$BP66),0)*'Gross Plant'!CH66*Reserve!$DY$1</f>
        <v>0</v>
      </c>
      <c r="EQ66" s="93">
        <f>IFERROR(SUM($DS66:$DX66)/SUM('Gross Plant'!$BK66:$BP66),0)*'Gross Plant'!CI66*Reserve!$DY$1</f>
        <v>0</v>
      </c>
      <c r="ER66" s="93">
        <f>IFERROR(SUM($DS66:$DX66)/SUM('Gross Plant'!$BK66:$BP66),0)*'Gross Plant'!CJ66*Reserve!$DY$1</f>
        <v>0</v>
      </c>
      <c r="ES66" s="93">
        <f>IFERROR(SUM($DS66:$DX66)/SUM('Gross Plant'!$BK66:$BP66),0)*'Gross Plant'!CK66*Reserve!$DY$1</f>
        <v>0</v>
      </c>
    </row>
    <row r="67" spans="1:149">
      <c r="A67" s="138">
        <v>39900</v>
      </c>
      <c r="B67" s="168" t="s">
        <v>32</v>
      </c>
      <c r="C67" s="51">
        <f t="shared" si="84"/>
        <v>-154264.62999999995</v>
      </c>
      <c r="D67" s="51">
        <f t="shared" si="85"/>
        <v>-154264.62999999995</v>
      </c>
      <c r="E67" s="92">
        <f>'[20]Reserve End Balances'!P116</f>
        <v>-154264.63</v>
      </c>
      <c r="F67" s="51">
        <f t="shared" si="55"/>
        <v>-154264.63</v>
      </c>
      <c r="G67" s="51">
        <f t="shared" si="56"/>
        <v>-154264.63</v>
      </c>
      <c r="H67" s="51">
        <f t="shared" si="57"/>
        <v>-154264.63</v>
      </c>
      <c r="I67" s="51">
        <f t="shared" si="58"/>
        <v>-154264.63</v>
      </c>
      <c r="J67" s="51">
        <f t="shared" si="59"/>
        <v>-154264.63</v>
      </c>
      <c r="K67" s="51">
        <f t="shared" si="60"/>
        <v>-154264.63</v>
      </c>
      <c r="L67" s="51">
        <f t="shared" si="61"/>
        <v>-154264.63</v>
      </c>
      <c r="M67" s="51">
        <f t="shared" si="62"/>
        <v>-154264.63</v>
      </c>
      <c r="N67" s="51">
        <f t="shared" si="63"/>
        <v>-154264.63</v>
      </c>
      <c r="O67" s="51">
        <f t="shared" si="64"/>
        <v>-154264.63</v>
      </c>
      <c r="P67" s="51">
        <f t="shared" si="65"/>
        <v>-154264.63</v>
      </c>
      <c r="Q67" s="51">
        <f t="shared" si="66"/>
        <v>-154264.63</v>
      </c>
      <c r="R67" s="51">
        <f t="shared" si="67"/>
        <v>-154264.63</v>
      </c>
      <c r="S67" s="51">
        <f t="shared" si="68"/>
        <v>-154264.63</v>
      </c>
      <c r="T67" s="51">
        <f t="shared" si="69"/>
        <v>-154264.63</v>
      </c>
      <c r="U67" s="51">
        <f t="shared" si="70"/>
        <v>-154264.63</v>
      </c>
      <c r="V67" s="51">
        <f t="shared" si="71"/>
        <v>-154264.63</v>
      </c>
      <c r="W67" s="51">
        <f t="shared" si="72"/>
        <v>-154264.63</v>
      </c>
      <c r="X67" s="51">
        <f t="shared" si="73"/>
        <v>-154264.63</v>
      </c>
      <c r="Y67" s="51">
        <f t="shared" si="74"/>
        <v>-154264.63</v>
      </c>
      <c r="Z67" s="51">
        <f t="shared" si="75"/>
        <v>-154264.63</v>
      </c>
      <c r="AA67" s="51">
        <f t="shared" si="76"/>
        <v>-154264.63</v>
      </c>
      <c r="AB67" s="51">
        <f t="shared" si="77"/>
        <v>-154264.63</v>
      </c>
      <c r="AC67" s="51">
        <f t="shared" si="78"/>
        <v>-154264.63</v>
      </c>
      <c r="AD67" s="51">
        <f t="shared" si="79"/>
        <v>-154264.63</v>
      </c>
      <c r="AE67" s="51">
        <f t="shared" si="80"/>
        <v>-154264.63</v>
      </c>
      <c r="AF67" s="51">
        <f t="shared" si="81"/>
        <v>-154264.63</v>
      </c>
      <c r="AG67" s="110">
        <f t="shared" si="86"/>
        <v>-154265</v>
      </c>
      <c r="AH67" s="145" t="b">
        <f t="shared" si="34"/>
        <v>1</v>
      </c>
      <c r="AI67" s="109" t="str">
        <f>[23]SSU!E59</f>
        <v>39900</v>
      </c>
      <c r="AJ67" s="109">
        <f>[23]SSU!F59</f>
        <v>0.13059999999999999</v>
      </c>
      <c r="AK67" s="109">
        <f>[23]SSU!G59</f>
        <v>0.14960000000000001</v>
      </c>
      <c r="AL67" s="92">
        <f>'[20]Depreciation Provision'!Q116</f>
        <v>0</v>
      </c>
      <c r="AM67" s="92">
        <f>'[20]Depreciation Provision'!R116</f>
        <v>0</v>
      </c>
      <c r="AN67" s="92">
        <f>'[20]Depreciation Provision'!S116</f>
        <v>0</v>
      </c>
      <c r="AO67" s="92">
        <f>'[20]Depreciation Provision'!T116</f>
        <v>0</v>
      </c>
      <c r="AP67" s="92">
        <f>'[20]Depreciation Provision'!U116</f>
        <v>0</v>
      </c>
      <c r="AQ67" s="92">
        <f>'[20]Depreciation Provision'!V116</f>
        <v>0</v>
      </c>
      <c r="AR67" s="113">
        <f>IF('Net Plant'!I67&gt;0,'Gross Plant'!K67*$AJ67/12,0)</f>
        <v>0</v>
      </c>
      <c r="AS67" s="113">
        <f>IF('Net Plant'!J67&gt;0,'Gross Plant'!L67*$AJ67/12,0)</f>
        <v>0</v>
      </c>
      <c r="AT67" s="113">
        <f>IF('Net Plant'!K67&gt;0,'Gross Plant'!M67*$AJ67/12,0)</f>
        <v>0</v>
      </c>
      <c r="AU67" s="113">
        <f>IF('Net Plant'!L67&gt;0,'Gross Plant'!N67*$AJ67/12,0)</f>
        <v>0</v>
      </c>
      <c r="AV67" s="113">
        <f>IF('Net Plant'!M67&gt;0,'Gross Plant'!O67*$AJ67/12,0)</f>
        <v>0</v>
      </c>
      <c r="AW67" s="113">
        <f>IF('Net Plant'!N67&gt;0,'Gross Plant'!P67*$AJ67/12,0)</f>
        <v>0</v>
      </c>
      <c r="AX67" s="113">
        <f>IF('Net Plant'!O67&gt;0,'Gross Plant'!Q67*$AJ67/12,0)</f>
        <v>0</v>
      </c>
      <c r="AY67" s="113">
        <f>IF('Net Plant'!P67&gt;0,'Gross Plant'!R67*$AJ67/12,0)</f>
        <v>0</v>
      </c>
      <c r="AZ67" s="113">
        <f>IF('Net Plant'!Q67&gt;0,'Gross Plant'!S67*$AJ67/12,0)</f>
        <v>0</v>
      </c>
      <c r="BA67" s="113">
        <f>IF('Net Plant'!R67&gt;0,'Gross Plant'!U67*$AK67/12,0)</f>
        <v>0</v>
      </c>
      <c r="BB67" s="113">
        <f>IF('Net Plant'!S67&gt;0,'Gross Plant'!V67*$AK67/12,0)</f>
        <v>0</v>
      </c>
      <c r="BC67" s="113">
        <f>IF('Net Plant'!T67&gt;0,'Gross Plant'!W67*$AK67/12,0)</f>
        <v>0</v>
      </c>
      <c r="BD67" s="113">
        <f>IF('Net Plant'!U67&gt;0,'Gross Plant'!X67*$AK67/12,0)</f>
        <v>0</v>
      </c>
      <c r="BE67" s="113">
        <f>IF('Net Plant'!V67&gt;0,'Gross Plant'!Y67*$AK67/12,0)</f>
        <v>0</v>
      </c>
      <c r="BF67" s="113">
        <f>IF('Net Plant'!W67&gt;0,'Gross Plant'!Z67*$AK67/12,0)</f>
        <v>0</v>
      </c>
      <c r="BG67" s="113">
        <f>IF('Net Plant'!X67&gt;0,'Gross Plant'!AA67*$AK67/12,0)</f>
        <v>0</v>
      </c>
      <c r="BH67" s="113">
        <f>IF('Net Plant'!Y67&gt;0,'Gross Plant'!AB67*$AK67/12,0)</f>
        <v>0</v>
      </c>
      <c r="BI67" s="113">
        <f>IF('Net Plant'!Z67&gt;0,'Gross Plant'!AC67*$AK67/12,0)</f>
        <v>0</v>
      </c>
      <c r="BJ67" s="113">
        <f>IF('Net Plant'!AA67&gt;0,'Gross Plant'!AD67*$AK67/12,0)</f>
        <v>0</v>
      </c>
      <c r="BK67" s="113">
        <f>IF('Net Plant'!AB67&gt;0,'Gross Plant'!AE67*$AK67/12,0)</f>
        <v>0</v>
      </c>
      <c r="BL67" s="113">
        <f>IF('Net Plant'!AC67&gt;0,'Gross Plant'!AF67*$AK67/12,0)</f>
        <v>0</v>
      </c>
      <c r="BM67" s="110">
        <f t="shared" si="87"/>
        <v>0</v>
      </c>
      <c r="BN67" s="41"/>
      <c r="BO67" s="92">
        <f>'[20]Reserve Retirements'!Q117</f>
        <v>0</v>
      </c>
      <c r="BP67" s="92">
        <f>'[20]Reserve Retirements'!R117</f>
        <v>0</v>
      </c>
      <c r="BQ67" s="92">
        <f>'[20]Reserve Retirements'!S117</f>
        <v>0</v>
      </c>
      <c r="BR67" s="92">
        <f>'[20]Reserve Retirements'!T117</f>
        <v>0</v>
      </c>
      <c r="BS67" s="92">
        <f>'[20]Reserve Retirements'!U117</f>
        <v>0</v>
      </c>
      <c r="BT67" s="92">
        <f>'[20]Reserve Retirements'!V117</f>
        <v>0</v>
      </c>
      <c r="BU67" s="93">
        <f>'Gross Plant'!BQ67</f>
        <v>0</v>
      </c>
      <c r="BV67" s="93">
        <f>'Gross Plant'!BR67</f>
        <v>0</v>
      </c>
      <c r="BW67" s="93">
        <f>'Gross Plant'!BS67</f>
        <v>0</v>
      </c>
      <c r="BX67" s="93">
        <f>'Gross Plant'!BT67</f>
        <v>0</v>
      </c>
      <c r="BY67" s="93">
        <f>'Gross Plant'!BU67</f>
        <v>0</v>
      </c>
      <c r="BZ67" s="93">
        <f>'Gross Plant'!BV67</f>
        <v>0</v>
      </c>
      <c r="CA67" s="93">
        <f>'Gross Plant'!BW67</f>
        <v>0</v>
      </c>
      <c r="CB67" s="93">
        <f>'Gross Plant'!BX67</f>
        <v>0</v>
      </c>
      <c r="CC67" s="93">
        <f>'Gross Plant'!BY67</f>
        <v>0</v>
      </c>
      <c r="CD67" s="93">
        <f>'Gross Plant'!BZ67</f>
        <v>0</v>
      </c>
      <c r="CE67" s="93">
        <f>'Gross Plant'!CA67</f>
        <v>0</v>
      </c>
      <c r="CF67" s="93">
        <f>'Gross Plant'!CB67</f>
        <v>0</v>
      </c>
      <c r="CG67" s="93">
        <f>'Gross Plant'!CC67</f>
        <v>0</v>
      </c>
      <c r="CH67" s="93">
        <f>'Gross Plant'!CD67</f>
        <v>0</v>
      </c>
      <c r="CI67" s="93">
        <f>'Gross Plant'!CE67</f>
        <v>0</v>
      </c>
      <c r="CJ67" s="93">
        <f>'Gross Plant'!CF67</f>
        <v>0</v>
      </c>
      <c r="CK67" s="93">
        <f>'Gross Plant'!CG67</f>
        <v>0</v>
      </c>
      <c r="CL67" s="93">
        <f>'Gross Plant'!CH67</f>
        <v>0</v>
      </c>
      <c r="CM67" s="93">
        <f>'Gross Plant'!CI67</f>
        <v>0</v>
      </c>
      <c r="CN67" s="93">
        <f>'Gross Plant'!CJ67</f>
        <v>0</v>
      </c>
      <c r="CO67" s="93">
        <f>'Gross Plant'!CK67</f>
        <v>0</v>
      </c>
      <c r="CP67" s="41"/>
      <c r="CQ67" s="92">
        <f>'[20]Reserve Transfers'!Q116</f>
        <v>0</v>
      </c>
      <c r="CR67" s="92">
        <f>'[20]Reserve Transfers'!R116</f>
        <v>0</v>
      </c>
      <c r="CS67" s="92">
        <f>'[20]Reserve Transfers'!S116</f>
        <v>0</v>
      </c>
      <c r="CT67" s="92">
        <f>'[20]Reserve Transfers'!T116</f>
        <v>0</v>
      </c>
      <c r="CU67" s="92">
        <f>'[20]Reserve Transfers'!U116</f>
        <v>0</v>
      </c>
      <c r="CV67" s="92">
        <f>'[20]Reserve Transfers'!V116</f>
        <v>0</v>
      </c>
      <c r="CW67" s="17">
        <v>0</v>
      </c>
      <c r="CX67" s="17">
        <v>0</v>
      </c>
      <c r="CY67" s="17">
        <v>0</v>
      </c>
      <c r="CZ67" s="175">
        <v>0</v>
      </c>
      <c r="DA67" s="17">
        <v>0</v>
      </c>
      <c r="DB67" s="17">
        <v>0</v>
      </c>
      <c r="DC67" s="17">
        <v>0</v>
      </c>
      <c r="DD67" s="17">
        <v>0</v>
      </c>
      <c r="DE67" s="17">
        <v>0</v>
      </c>
      <c r="DF67" s="17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>
        <v>0</v>
      </c>
      <c r="DQ67" s="41">
        <v>0</v>
      </c>
      <c r="DR67" s="41"/>
      <c r="DS67" s="92">
        <f>[20]COR!Q116</f>
        <v>0</v>
      </c>
      <c r="DT67" s="92">
        <f>[20]COR!R116</f>
        <v>0</v>
      </c>
      <c r="DU67" s="92">
        <f>[20]COR!S116</f>
        <v>0</v>
      </c>
      <c r="DV67" s="92">
        <f>[20]COR!T116</f>
        <v>0</v>
      </c>
      <c r="DW67" s="92">
        <f>[20]COR!U116</f>
        <v>0</v>
      </c>
      <c r="DX67" s="92">
        <f>[20]COR!V116</f>
        <v>0</v>
      </c>
      <c r="DY67" s="93">
        <f>IFERROR(SUM($DS67:$DX67)/SUM('Gross Plant'!$BK67:$BP67),0)*'Gross Plant'!BQ67*Reserve!$DY$1</f>
        <v>0</v>
      </c>
      <c r="DZ67" s="93">
        <f>IFERROR(SUM($DS67:$DX67)/SUM('Gross Plant'!$BK67:$BP67),0)*'Gross Plant'!BR67*Reserve!$DY$1</f>
        <v>0</v>
      </c>
      <c r="EA67" s="93">
        <f>IFERROR(SUM($DS67:$DX67)/SUM('Gross Plant'!$BK67:$BP67),0)*'Gross Plant'!BS67*Reserve!$DY$1</f>
        <v>0</v>
      </c>
      <c r="EB67" s="93">
        <f>IFERROR(SUM($DS67:$DX67)/SUM('Gross Plant'!$BK67:$BP67),0)*'Gross Plant'!BT67*Reserve!$DY$1</f>
        <v>0</v>
      </c>
      <c r="EC67" s="93">
        <f>IFERROR(SUM($DS67:$DX67)/SUM('Gross Plant'!$BK67:$BP67),0)*'Gross Plant'!BU67*Reserve!$DY$1</f>
        <v>0</v>
      </c>
      <c r="ED67" s="93">
        <f>IFERROR(SUM($DS67:$DX67)/SUM('Gross Plant'!$BK67:$BP67),0)*'Gross Plant'!BV67*Reserve!$DY$1</f>
        <v>0</v>
      </c>
      <c r="EE67" s="93">
        <f>IFERROR(SUM($DS67:$DX67)/SUM('Gross Plant'!$BK67:$BP67),0)*'Gross Plant'!BW67*Reserve!$DY$1</f>
        <v>0</v>
      </c>
      <c r="EF67" s="93">
        <f>IFERROR(SUM($DS67:$DX67)/SUM('Gross Plant'!$BK67:$BP67),0)*'Gross Plant'!BX67*Reserve!$DY$1</f>
        <v>0</v>
      </c>
      <c r="EG67" s="93">
        <f>IFERROR(SUM($DS67:$DX67)/SUM('Gross Plant'!$BK67:$BP67),0)*'Gross Plant'!BY67*Reserve!$DY$1</f>
        <v>0</v>
      </c>
      <c r="EH67" s="93">
        <f>IFERROR(SUM($DS67:$DX67)/SUM('Gross Plant'!$BK67:$BP67),0)*'Gross Plant'!BZ67*Reserve!$DY$1</f>
        <v>0</v>
      </c>
      <c r="EI67" s="93">
        <f>IFERROR(SUM($DS67:$DX67)/SUM('Gross Plant'!$BK67:$BP67),0)*'Gross Plant'!CA67*Reserve!$DY$1</f>
        <v>0</v>
      </c>
      <c r="EJ67" s="93">
        <f>IFERROR(SUM($DS67:$DX67)/SUM('Gross Plant'!$BK67:$BP67),0)*'Gross Plant'!CB67*Reserve!$DY$1</f>
        <v>0</v>
      </c>
      <c r="EK67" s="93">
        <f>IFERROR(SUM($DS67:$DX67)/SUM('Gross Plant'!$BK67:$BP67),0)*'Gross Plant'!CC67*Reserve!$DY$1</f>
        <v>0</v>
      </c>
      <c r="EL67" s="93">
        <f>IFERROR(SUM($DS67:$DX67)/SUM('Gross Plant'!$BK67:$BP67),0)*'Gross Plant'!CD67*Reserve!$DY$1</f>
        <v>0</v>
      </c>
      <c r="EM67" s="93">
        <f>IFERROR(SUM($DS67:$DX67)/SUM('Gross Plant'!$BK67:$BP67),0)*'Gross Plant'!CE67*Reserve!$DY$1</f>
        <v>0</v>
      </c>
      <c r="EN67" s="93">
        <f>IFERROR(SUM($DS67:$DX67)/SUM('Gross Plant'!$BK67:$BP67),0)*'Gross Plant'!CF67*Reserve!$DY$1</f>
        <v>0</v>
      </c>
      <c r="EO67" s="93">
        <f>IFERROR(SUM($DS67:$DX67)/SUM('Gross Plant'!$BK67:$BP67),0)*'Gross Plant'!CG67*Reserve!$DY$1</f>
        <v>0</v>
      </c>
      <c r="EP67" s="93">
        <f>IFERROR(SUM($DS67:$DX67)/SUM('Gross Plant'!$BK67:$BP67),0)*'Gross Plant'!CH67*Reserve!$DY$1</f>
        <v>0</v>
      </c>
      <c r="EQ67" s="93">
        <f>IFERROR(SUM($DS67:$DX67)/SUM('Gross Plant'!$BK67:$BP67),0)*'Gross Plant'!CI67*Reserve!$DY$1</f>
        <v>0</v>
      </c>
      <c r="ER67" s="93">
        <f>IFERROR(SUM($DS67:$DX67)/SUM('Gross Plant'!$BK67:$BP67),0)*'Gross Plant'!CJ67*Reserve!$DY$1</f>
        <v>0</v>
      </c>
      <c r="ES67" s="93">
        <f>IFERROR(SUM($DS67:$DX67)/SUM('Gross Plant'!$BK67:$BP67),0)*'Gross Plant'!CK67*Reserve!$DY$1</f>
        <v>0</v>
      </c>
    </row>
    <row r="68" spans="1:149">
      <c r="A68" s="138">
        <v>39901</v>
      </c>
      <c r="B68" s="168" t="s">
        <v>21</v>
      </c>
      <c r="C68" s="51">
        <f t="shared" si="84"/>
        <v>6163505.824550054</v>
      </c>
      <c r="D68" s="51">
        <f t="shared" si="85"/>
        <v>7541174.9210031861</v>
      </c>
      <c r="E68" s="92">
        <f>'[20]Reserve End Balances'!P117</f>
        <v>5716782.4100000001</v>
      </c>
      <c r="F68" s="51">
        <f t="shared" si="55"/>
        <v>5789396.75</v>
      </c>
      <c r="G68" s="51">
        <f t="shared" si="56"/>
        <v>5862011.0899999999</v>
      </c>
      <c r="H68" s="51">
        <f t="shared" si="57"/>
        <v>5934625.4299999997</v>
      </c>
      <c r="I68" s="51">
        <f t="shared" si="58"/>
        <v>6007239.7699999996</v>
      </c>
      <c r="J68" s="51">
        <f t="shared" si="59"/>
        <v>6080531.2699999996</v>
      </c>
      <c r="K68" s="51">
        <f t="shared" si="60"/>
        <v>6153821.6599999992</v>
      </c>
      <c r="L68" s="51">
        <f t="shared" si="61"/>
        <v>6232691.0172259994</v>
      </c>
      <c r="M68" s="51">
        <f t="shared" si="62"/>
        <v>6311616.908141274</v>
      </c>
      <c r="N68" s="51">
        <f t="shared" si="63"/>
        <v>6390599.6221612776</v>
      </c>
      <c r="O68" s="51">
        <f t="shared" si="64"/>
        <v>6469638.811940413</v>
      </c>
      <c r="P68" s="51">
        <f t="shared" si="65"/>
        <v>6548734.532634099</v>
      </c>
      <c r="Q68" s="51">
        <f t="shared" si="66"/>
        <v>6627886.447047662</v>
      </c>
      <c r="R68" s="51">
        <f t="shared" si="67"/>
        <v>6707099.0787143344</v>
      </c>
      <c r="S68" s="51">
        <f t="shared" si="68"/>
        <v>6786385.7761728782</v>
      </c>
      <c r="T68" s="51">
        <f t="shared" si="69"/>
        <v>6865671.6269877739</v>
      </c>
      <c r="U68" s="51">
        <f t="shared" si="70"/>
        <v>6977637.7294316301</v>
      </c>
      <c r="V68" s="51">
        <f t="shared" si="71"/>
        <v>7090125.7921380019</v>
      </c>
      <c r="W68" s="51">
        <f t="shared" si="72"/>
        <v>7202614.4050215287</v>
      </c>
      <c r="X68" s="51">
        <f t="shared" si="73"/>
        <v>7315182.3320471821</v>
      </c>
      <c r="Y68" s="51">
        <f t="shared" si="74"/>
        <v>7427829.9792514108</v>
      </c>
      <c r="Z68" s="51">
        <f t="shared" si="75"/>
        <v>7540556.8593244627</v>
      </c>
      <c r="AA68" s="51">
        <f t="shared" si="76"/>
        <v>7653363.049646832</v>
      </c>
      <c r="AB68" s="51">
        <f t="shared" si="77"/>
        <v>7766248.0771500412</v>
      </c>
      <c r="AC68" s="51">
        <f t="shared" si="78"/>
        <v>7879218.2881412627</v>
      </c>
      <c r="AD68" s="51">
        <f t="shared" si="79"/>
        <v>7992292.4100008272</v>
      </c>
      <c r="AE68" s="51">
        <f t="shared" si="80"/>
        <v>8105365.3440586487</v>
      </c>
      <c r="AF68" s="51">
        <f t="shared" si="81"/>
        <v>8219168.0798418261</v>
      </c>
      <c r="AG68" s="110">
        <f t="shared" si="86"/>
        <v>7541175</v>
      </c>
      <c r="AH68" s="145" t="b">
        <f t="shared" si="34"/>
        <v>1</v>
      </c>
      <c r="AI68" s="109" t="str">
        <f>[23]SSU!E60</f>
        <v>39901</v>
      </c>
      <c r="AJ68" s="109">
        <f>[23]SSU!F60</f>
        <v>9.4799999999999995E-2</v>
      </c>
      <c r="AK68" s="109">
        <f>[23]SSU!G60</f>
        <v>0.13300000000000001</v>
      </c>
      <c r="AL68" s="92">
        <f>'[20]Depreciation Provision'!Q117</f>
        <v>72614.34</v>
      </c>
      <c r="AM68" s="92">
        <f>'[20]Depreciation Provision'!R117</f>
        <v>72614.34</v>
      </c>
      <c r="AN68" s="92">
        <f>'[20]Depreciation Provision'!S117</f>
        <v>72614.34</v>
      </c>
      <c r="AO68" s="92">
        <f>'[20]Depreciation Provision'!T117</f>
        <v>72614.34</v>
      </c>
      <c r="AP68" s="92">
        <f>'[20]Depreciation Provision'!U117</f>
        <v>73291.5</v>
      </c>
      <c r="AQ68" s="92">
        <f>'[20]Depreciation Provision'!V117</f>
        <v>73290.39</v>
      </c>
      <c r="AR68" s="113">
        <f>IF('Net Plant'!I68&gt;0,'Gross Plant'!K68*$AJ68/12,0)</f>
        <v>78869.357225999993</v>
      </c>
      <c r="AS68" s="113">
        <f>IF('Net Plant'!J68&gt;0,'Gross Plant'!L68*$AJ68/12,0)</f>
        <v>78925.890915274955</v>
      </c>
      <c r="AT68" s="113">
        <f>IF('Net Plant'!K68&gt;0,'Gross Plant'!M68*$AJ68/12,0)</f>
        <v>78982.71402000355</v>
      </c>
      <c r="AU68" s="113">
        <f>IF('Net Plant'!L68&gt;0,'Gross Plant'!N68*$AJ68/12,0)</f>
        <v>79039.189779135108</v>
      </c>
      <c r="AV68" s="113">
        <f>IF('Net Plant'!M68&gt;0,'Gross Plant'!O68*$AJ68/12,0)</f>
        <v>79095.720693686293</v>
      </c>
      <c r="AW68" s="113">
        <f>IF('Net Plant'!N68&gt;0,'Gross Plant'!P68*$AJ68/12,0)</f>
        <v>79151.914413562583</v>
      </c>
      <c r="AX68" s="113">
        <f>IF('Net Plant'!O68&gt;0,'Gross Plant'!Q68*$AJ68/12,0)</f>
        <v>79212.631666671994</v>
      </c>
      <c r="AY68" s="113">
        <f>IF('Net Plant'!P68&gt;0,'Gross Plant'!R68*$AJ68/12,0)</f>
        <v>79286.697458544091</v>
      </c>
      <c r="AZ68" s="113">
        <f>IF('Net Plant'!Q68&gt;0,'Gross Plant'!S68*$AJ68/12,0)</f>
        <v>79285.850814895486</v>
      </c>
      <c r="BA68" s="113">
        <f>IF('Net Plant'!R68&gt;0,'Gross Plant'!U68*$AK68/12,0)</f>
        <v>111966.102443856</v>
      </c>
      <c r="BB68" s="113">
        <f>IF('Net Plant'!S68&gt;0,'Gross Plant'!V68*$AK68/12,0)</f>
        <v>112488.06270637199</v>
      </c>
      <c r="BC68" s="113">
        <f>IF('Net Plant'!T68&gt;0,'Gross Plant'!W68*$AK68/12,0)</f>
        <v>112488.6128835272</v>
      </c>
      <c r="BD68" s="113">
        <f>IF('Net Plant'!U68&gt;0,'Gross Plant'!X68*$AK68/12,0)</f>
        <v>112567.92702565344</v>
      </c>
      <c r="BE68" s="113">
        <f>IF('Net Plant'!V68&gt;0,'Gross Plant'!Y68*$AK68/12,0)</f>
        <v>112647.64720422839</v>
      </c>
      <c r="BF68" s="113">
        <f>IF('Net Plant'!W68&gt;0,'Gross Plant'!Z68*$AK68/12,0)</f>
        <v>112726.88007305219</v>
      </c>
      <c r="BG68" s="113">
        <f>IF('Net Plant'!X68&gt;0,'Gross Plant'!AA68*$AK68/12,0)</f>
        <v>112806.19032236979</v>
      </c>
      <c r="BH68" s="113">
        <f>IF('Net Plant'!Y68&gt;0,'Gross Plant'!AB68*$AK68/12,0)</f>
        <v>112885.02750320888</v>
      </c>
      <c r="BI68" s="113">
        <f>IF('Net Plant'!Z68&gt;0,'Gross Plant'!AC68*$AK68/12,0)</f>
        <v>112970.21099122103</v>
      </c>
      <c r="BJ68" s="113">
        <f>IF('Net Plant'!AA68&gt;0,'Gross Plant'!AD68*$AK68/12,0)</f>
        <v>113074.1218595648</v>
      </c>
      <c r="BK68" s="113">
        <f>IF('Net Plant'!AB68&gt;0,'Gross Plant'!AE68*$AK68/12,0)</f>
        <v>113072.93405782148</v>
      </c>
      <c r="BL68" s="113">
        <f>IF('Net Plant'!AC68&gt;0,'Gross Plant'!AF68*$AK68/12,0)</f>
        <v>113802.73578317776</v>
      </c>
      <c r="BM68" s="110">
        <f t="shared" si="87"/>
        <v>1353496.4528540529</v>
      </c>
      <c r="BN68" s="41"/>
      <c r="BO68" s="92">
        <f>'[20]Reserve Retirements'!Q118</f>
        <v>0</v>
      </c>
      <c r="BP68" s="92">
        <f>'[20]Reserve Retirements'!R118</f>
        <v>0</v>
      </c>
      <c r="BQ68" s="92">
        <f>'[20]Reserve Retirements'!S118</f>
        <v>0</v>
      </c>
      <c r="BR68" s="92">
        <f>'[20]Reserve Retirements'!T118</f>
        <v>0</v>
      </c>
      <c r="BS68" s="92">
        <f>'[20]Reserve Retirements'!U118</f>
        <v>0</v>
      </c>
      <c r="BT68" s="92">
        <f>'[20]Reserve Retirements'!V118</f>
        <v>0</v>
      </c>
      <c r="BU68" s="93">
        <f>'Gross Plant'!BQ68</f>
        <v>0</v>
      </c>
      <c r="BV68" s="93">
        <f>'Gross Plant'!BR68</f>
        <v>0</v>
      </c>
      <c r="BW68" s="93">
        <f>'Gross Plant'!BS68</f>
        <v>0</v>
      </c>
      <c r="BX68" s="93">
        <f>'Gross Plant'!BT68</f>
        <v>0</v>
      </c>
      <c r="BY68" s="93">
        <f>'Gross Plant'!BU68</f>
        <v>0</v>
      </c>
      <c r="BZ68" s="93">
        <f>'Gross Plant'!BV68</f>
        <v>0</v>
      </c>
      <c r="CA68" s="93">
        <f>'Gross Plant'!BW68</f>
        <v>0</v>
      </c>
      <c r="CB68" s="93">
        <f>'Gross Plant'!BX68</f>
        <v>0</v>
      </c>
      <c r="CC68" s="93">
        <f>'Gross Plant'!BY68</f>
        <v>0</v>
      </c>
      <c r="CD68" s="93">
        <f>'Gross Plant'!BZ68</f>
        <v>0</v>
      </c>
      <c r="CE68" s="93">
        <f>'Gross Plant'!CA68</f>
        <v>0</v>
      </c>
      <c r="CF68" s="93">
        <f>'Gross Plant'!CB68</f>
        <v>0</v>
      </c>
      <c r="CG68" s="93">
        <f>'Gross Plant'!CC68</f>
        <v>0</v>
      </c>
      <c r="CH68" s="93">
        <f>'Gross Plant'!CD68</f>
        <v>0</v>
      </c>
      <c r="CI68" s="93">
        <f>'Gross Plant'!CE68</f>
        <v>0</v>
      </c>
      <c r="CJ68" s="93">
        <f>'Gross Plant'!CF68</f>
        <v>0</v>
      </c>
      <c r="CK68" s="93">
        <f>'Gross Plant'!CG68</f>
        <v>0</v>
      </c>
      <c r="CL68" s="93">
        <f>'Gross Plant'!CH68</f>
        <v>0</v>
      </c>
      <c r="CM68" s="93">
        <f>'Gross Plant'!CI68</f>
        <v>0</v>
      </c>
      <c r="CN68" s="93">
        <f>'Gross Plant'!CJ68</f>
        <v>0</v>
      </c>
      <c r="CO68" s="93">
        <f>'Gross Plant'!CK68</f>
        <v>0</v>
      </c>
      <c r="CP68" s="41"/>
      <c r="CQ68" s="92">
        <f>'[20]Reserve Transfers'!Q117</f>
        <v>0</v>
      </c>
      <c r="CR68" s="92">
        <f>'[20]Reserve Transfers'!R117</f>
        <v>0</v>
      </c>
      <c r="CS68" s="92">
        <f>'[20]Reserve Transfers'!S117</f>
        <v>0</v>
      </c>
      <c r="CT68" s="92">
        <f>'[20]Reserve Transfers'!T117</f>
        <v>0</v>
      </c>
      <c r="CU68" s="92">
        <f>'[20]Reserve Transfers'!U117</f>
        <v>0</v>
      </c>
      <c r="CV68" s="92">
        <f>'[20]Reserve Transfers'!V117</f>
        <v>0</v>
      </c>
      <c r="CW68" s="17">
        <v>0</v>
      </c>
      <c r="CX68" s="17">
        <v>0</v>
      </c>
      <c r="CY68" s="17">
        <v>0</v>
      </c>
      <c r="CZ68" s="175">
        <v>0</v>
      </c>
      <c r="DA68" s="17">
        <v>0</v>
      </c>
      <c r="DB68" s="17">
        <v>0</v>
      </c>
      <c r="DC68" s="17">
        <v>0</v>
      </c>
      <c r="DD68" s="17">
        <v>0</v>
      </c>
      <c r="DE68" s="17">
        <v>0</v>
      </c>
      <c r="DF68" s="17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/>
      <c r="DS68" s="92">
        <f>[20]COR!Q117</f>
        <v>0</v>
      </c>
      <c r="DT68" s="92">
        <f>[20]COR!R117</f>
        <v>0</v>
      </c>
      <c r="DU68" s="92">
        <f>[20]COR!S117</f>
        <v>0</v>
      </c>
      <c r="DV68" s="92">
        <f>[20]COR!T117</f>
        <v>0</v>
      </c>
      <c r="DW68" s="92">
        <f>[20]COR!U117</f>
        <v>0</v>
      </c>
      <c r="DX68" s="92">
        <f>[20]COR!V117</f>
        <v>0</v>
      </c>
      <c r="DY68" s="93">
        <f>IFERROR(SUM($DS68:$DX68)/SUM('Gross Plant'!$BK68:$BP68),0)*'Gross Plant'!BQ68*Reserve!$DY$1</f>
        <v>0</v>
      </c>
      <c r="DZ68" s="93">
        <f>IFERROR(SUM($DS68:$DX68)/SUM('Gross Plant'!$BK68:$BP68),0)*'Gross Plant'!BR68*Reserve!$DY$1</f>
        <v>0</v>
      </c>
      <c r="EA68" s="93">
        <f>IFERROR(SUM($DS68:$DX68)/SUM('Gross Plant'!$BK68:$BP68),0)*'Gross Plant'!BS68*Reserve!$DY$1</f>
        <v>0</v>
      </c>
      <c r="EB68" s="93">
        <f>IFERROR(SUM($DS68:$DX68)/SUM('Gross Plant'!$BK68:$BP68),0)*'Gross Plant'!BT68*Reserve!$DY$1</f>
        <v>0</v>
      </c>
      <c r="EC68" s="93">
        <f>IFERROR(SUM($DS68:$DX68)/SUM('Gross Plant'!$BK68:$BP68),0)*'Gross Plant'!BU68*Reserve!$DY$1</f>
        <v>0</v>
      </c>
      <c r="ED68" s="93">
        <f>IFERROR(SUM($DS68:$DX68)/SUM('Gross Plant'!$BK68:$BP68),0)*'Gross Plant'!BV68*Reserve!$DY$1</f>
        <v>0</v>
      </c>
      <c r="EE68" s="93">
        <f>IFERROR(SUM($DS68:$DX68)/SUM('Gross Plant'!$BK68:$BP68),0)*'Gross Plant'!BW68*Reserve!$DY$1</f>
        <v>0</v>
      </c>
      <c r="EF68" s="93">
        <f>IFERROR(SUM($DS68:$DX68)/SUM('Gross Plant'!$BK68:$BP68),0)*'Gross Plant'!BX68*Reserve!$DY$1</f>
        <v>0</v>
      </c>
      <c r="EG68" s="93">
        <f>IFERROR(SUM($DS68:$DX68)/SUM('Gross Plant'!$BK68:$BP68),0)*'Gross Plant'!BY68*Reserve!$DY$1</f>
        <v>0</v>
      </c>
      <c r="EH68" s="93">
        <f>IFERROR(SUM($DS68:$DX68)/SUM('Gross Plant'!$BK68:$BP68),0)*'Gross Plant'!BZ68*Reserve!$DY$1</f>
        <v>0</v>
      </c>
      <c r="EI68" s="93">
        <f>IFERROR(SUM($DS68:$DX68)/SUM('Gross Plant'!$BK68:$BP68),0)*'Gross Plant'!CA68*Reserve!$DY$1</f>
        <v>0</v>
      </c>
      <c r="EJ68" s="93">
        <f>IFERROR(SUM($DS68:$DX68)/SUM('Gross Plant'!$BK68:$BP68),0)*'Gross Plant'!CB68*Reserve!$DY$1</f>
        <v>0</v>
      </c>
      <c r="EK68" s="93">
        <f>IFERROR(SUM($DS68:$DX68)/SUM('Gross Plant'!$BK68:$BP68),0)*'Gross Plant'!CC68*Reserve!$DY$1</f>
        <v>0</v>
      </c>
      <c r="EL68" s="93">
        <f>IFERROR(SUM($DS68:$DX68)/SUM('Gross Plant'!$BK68:$BP68),0)*'Gross Plant'!CD68*Reserve!$DY$1</f>
        <v>0</v>
      </c>
      <c r="EM68" s="93">
        <f>IFERROR(SUM($DS68:$DX68)/SUM('Gross Plant'!$BK68:$BP68),0)*'Gross Plant'!CE68*Reserve!$DY$1</f>
        <v>0</v>
      </c>
      <c r="EN68" s="93">
        <f>IFERROR(SUM($DS68:$DX68)/SUM('Gross Plant'!$BK68:$BP68),0)*'Gross Plant'!CF68*Reserve!$DY$1</f>
        <v>0</v>
      </c>
      <c r="EO68" s="93">
        <f>IFERROR(SUM($DS68:$DX68)/SUM('Gross Plant'!$BK68:$BP68),0)*'Gross Plant'!CG68*Reserve!$DY$1</f>
        <v>0</v>
      </c>
      <c r="EP68" s="93">
        <f>IFERROR(SUM($DS68:$DX68)/SUM('Gross Plant'!$BK68:$BP68),0)*'Gross Plant'!CH68*Reserve!$DY$1</f>
        <v>0</v>
      </c>
      <c r="EQ68" s="93">
        <f>IFERROR(SUM($DS68:$DX68)/SUM('Gross Plant'!$BK68:$BP68),0)*'Gross Plant'!CI68*Reserve!$DY$1</f>
        <v>0</v>
      </c>
      <c r="ER68" s="93">
        <f>IFERROR(SUM($DS68:$DX68)/SUM('Gross Plant'!$BK68:$BP68),0)*'Gross Plant'!CJ68*Reserve!$DY$1</f>
        <v>0</v>
      </c>
      <c r="ES68" s="93">
        <f>IFERROR(SUM($DS68:$DX68)/SUM('Gross Plant'!$BK68:$BP68),0)*'Gross Plant'!CK68*Reserve!$DY$1</f>
        <v>0</v>
      </c>
    </row>
    <row r="69" spans="1:149">
      <c r="A69" s="138">
        <v>39902</v>
      </c>
      <c r="B69" s="168" t="s">
        <v>22</v>
      </c>
      <c r="C69" s="51">
        <f t="shared" si="84"/>
        <v>1663107.3549835384</v>
      </c>
      <c r="D69" s="51">
        <f t="shared" si="85"/>
        <v>1927929.9492300001</v>
      </c>
      <c r="E69" s="92">
        <f>'[20]Reserve End Balances'!P118</f>
        <v>1565836.83</v>
      </c>
      <c r="F69" s="51">
        <f t="shared" si="55"/>
        <v>1581965.84</v>
      </c>
      <c r="G69" s="51">
        <f t="shared" si="56"/>
        <v>1598094.85</v>
      </c>
      <c r="H69" s="51">
        <f t="shared" si="57"/>
        <v>1614223.86</v>
      </c>
      <c r="I69" s="51">
        <f t="shared" si="58"/>
        <v>1630352.87</v>
      </c>
      <c r="J69" s="51">
        <f t="shared" si="59"/>
        <v>1646481.8800000001</v>
      </c>
      <c r="K69" s="51">
        <f t="shared" si="60"/>
        <v>1662610.8900000001</v>
      </c>
      <c r="L69" s="51">
        <f t="shared" si="61"/>
        <v>1679047.2354660002</v>
      </c>
      <c r="M69" s="51">
        <f t="shared" si="62"/>
        <v>1695483.5809320002</v>
      </c>
      <c r="N69" s="51">
        <f t="shared" si="63"/>
        <v>1711919.9263980002</v>
      </c>
      <c r="O69" s="51">
        <f t="shared" si="64"/>
        <v>1728356.2718640002</v>
      </c>
      <c r="P69" s="51">
        <f t="shared" si="65"/>
        <v>1744792.6173300003</v>
      </c>
      <c r="Q69" s="51">
        <f t="shared" si="66"/>
        <v>1761228.9627960003</v>
      </c>
      <c r="R69" s="51">
        <f t="shared" si="67"/>
        <v>1777665.3082620003</v>
      </c>
      <c r="S69" s="51">
        <f t="shared" si="68"/>
        <v>1794101.6537280004</v>
      </c>
      <c r="T69" s="51">
        <f t="shared" si="69"/>
        <v>1810537.9991940004</v>
      </c>
      <c r="U69" s="51">
        <f t="shared" si="70"/>
        <v>1830103.3242000004</v>
      </c>
      <c r="V69" s="51">
        <f t="shared" si="71"/>
        <v>1849668.6492060004</v>
      </c>
      <c r="W69" s="51">
        <f t="shared" si="72"/>
        <v>1869233.9742120004</v>
      </c>
      <c r="X69" s="51">
        <f t="shared" si="73"/>
        <v>1888799.2992180004</v>
      </c>
      <c r="Y69" s="51">
        <f t="shared" si="74"/>
        <v>1908364.6242240004</v>
      </c>
      <c r="Z69" s="51">
        <f t="shared" si="75"/>
        <v>1927929.9492300004</v>
      </c>
      <c r="AA69" s="51">
        <f t="shared" si="76"/>
        <v>1947495.2742360004</v>
      </c>
      <c r="AB69" s="51">
        <f t="shared" si="77"/>
        <v>1967060.5992420004</v>
      </c>
      <c r="AC69" s="51">
        <f t="shared" si="78"/>
        <v>1986625.9242480004</v>
      </c>
      <c r="AD69" s="51">
        <f t="shared" si="79"/>
        <v>2006191.2492540004</v>
      </c>
      <c r="AE69" s="51">
        <f t="shared" si="80"/>
        <v>2025756.5742600004</v>
      </c>
      <c r="AF69" s="51">
        <f t="shared" si="81"/>
        <v>2045321.8992660004</v>
      </c>
      <c r="AG69" s="110">
        <f t="shared" si="86"/>
        <v>1927930</v>
      </c>
      <c r="AH69" s="145" t="b">
        <f t="shared" si="34"/>
        <v>1</v>
      </c>
      <c r="AI69" s="109" t="str">
        <f>[23]SSU!E61</f>
        <v>39902</v>
      </c>
      <c r="AJ69" s="109">
        <f>[23]SSU!F61</f>
        <v>8.9300000000000004E-2</v>
      </c>
      <c r="AK69" s="109">
        <f>[23]SSU!G61</f>
        <v>0.10630000000000001</v>
      </c>
      <c r="AL69" s="92">
        <f>'[20]Depreciation Provision'!Q118</f>
        <v>16129.01</v>
      </c>
      <c r="AM69" s="92">
        <f>'[20]Depreciation Provision'!R118</f>
        <v>16129.01</v>
      </c>
      <c r="AN69" s="92">
        <f>'[20]Depreciation Provision'!S118</f>
        <v>16129.01</v>
      </c>
      <c r="AO69" s="92">
        <f>'[20]Depreciation Provision'!T118</f>
        <v>16129.01</v>
      </c>
      <c r="AP69" s="92">
        <f>'[20]Depreciation Provision'!U118</f>
        <v>16129.01</v>
      </c>
      <c r="AQ69" s="92">
        <f>'[20]Depreciation Provision'!V118</f>
        <v>16129.01</v>
      </c>
      <c r="AR69" s="113">
        <f>IF('Net Plant'!I69&gt;0,'Gross Plant'!K69*$AJ69/12,0)</f>
        <v>16436.345466000002</v>
      </c>
      <c r="AS69" s="113">
        <f>IF('Net Plant'!J69&gt;0,'Gross Plant'!L69*$AJ69/12,0)</f>
        <v>16436.345466000002</v>
      </c>
      <c r="AT69" s="113">
        <f>IF('Net Plant'!K69&gt;0,'Gross Plant'!M69*$AJ69/12,0)</f>
        <v>16436.345466000002</v>
      </c>
      <c r="AU69" s="113">
        <f>IF('Net Plant'!L69&gt;0,'Gross Plant'!N69*$AJ69/12,0)</f>
        <v>16436.345466000002</v>
      </c>
      <c r="AV69" s="113">
        <f>IF('Net Plant'!M69&gt;0,'Gross Plant'!O69*$AJ69/12,0)</f>
        <v>16436.345466000002</v>
      </c>
      <c r="AW69" s="113">
        <f>IF('Net Plant'!N69&gt;0,'Gross Plant'!P69*$AJ69/12,0)</f>
        <v>16436.345466000002</v>
      </c>
      <c r="AX69" s="113">
        <f>IF('Net Plant'!O69&gt;0,'Gross Plant'!Q69*$AJ69/12,0)</f>
        <v>16436.345466000002</v>
      </c>
      <c r="AY69" s="113">
        <f>IF('Net Plant'!P69&gt;0,'Gross Plant'!R69*$AJ69/12,0)</f>
        <v>16436.345466000002</v>
      </c>
      <c r="AZ69" s="113">
        <f>IF('Net Plant'!Q69&gt;0,'Gross Plant'!S69*$AJ69/12,0)</f>
        <v>16436.345466000002</v>
      </c>
      <c r="BA69" s="113">
        <f>IF('Net Plant'!R69&gt;0,'Gross Plant'!U69*$AK69/12,0)</f>
        <v>19565.325006000003</v>
      </c>
      <c r="BB69" s="113">
        <f>IF('Net Plant'!S69&gt;0,'Gross Plant'!V69*$AK69/12,0)</f>
        <v>19565.325006000003</v>
      </c>
      <c r="BC69" s="113">
        <f>IF('Net Plant'!T69&gt;0,'Gross Plant'!W69*$AK69/12,0)</f>
        <v>19565.325006000003</v>
      </c>
      <c r="BD69" s="113">
        <f>IF('Net Plant'!U69&gt;0,'Gross Plant'!X69*$AK69/12,0)</f>
        <v>19565.325006000003</v>
      </c>
      <c r="BE69" s="113">
        <f>IF('Net Plant'!V69&gt;0,'Gross Plant'!Y69*$AK69/12,0)</f>
        <v>19565.325006000003</v>
      </c>
      <c r="BF69" s="113">
        <f>IF('Net Plant'!W69&gt;0,'Gross Plant'!Z69*$AK69/12,0)</f>
        <v>19565.325006000003</v>
      </c>
      <c r="BG69" s="113">
        <f>IF('Net Plant'!X69&gt;0,'Gross Plant'!AA69*$AK69/12,0)</f>
        <v>19565.325006000003</v>
      </c>
      <c r="BH69" s="113">
        <f>IF('Net Plant'!Y69&gt;0,'Gross Plant'!AB69*$AK69/12,0)</f>
        <v>19565.325006000003</v>
      </c>
      <c r="BI69" s="113">
        <f>IF('Net Plant'!Z69&gt;0,'Gross Plant'!AC69*$AK69/12,0)</f>
        <v>19565.325006000003</v>
      </c>
      <c r="BJ69" s="113">
        <f>IF('Net Plant'!AA69&gt;0,'Gross Plant'!AD69*$AK69/12,0)</f>
        <v>19565.325006000003</v>
      </c>
      <c r="BK69" s="113">
        <f>IF('Net Plant'!AB69&gt;0,'Gross Plant'!AE69*$AK69/12,0)</f>
        <v>19565.325006000003</v>
      </c>
      <c r="BL69" s="113">
        <f>IF('Net Plant'!AC69&gt;0,'Gross Plant'!AF69*$AK69/12,0)</f>
        <v>19565.325006000003</v>
      </c>
      <c r="BM69" s="110">
        <f t="shared" si="87"/>
        <v>234783.90007200002</v>
      </c>
      <c r="BN69" s="41"/>
      <c r="BO69" s="92">
        <f>'[20]Reserve Retirements'!Q119</f>
        <v>0</v>
      </c>
      <c r="BP69" s="92">
        <f>'[20]Reserve Retirements'!R119</f>
        <v>0</v>
      </c>
      <c r="BQ69" s="92">
        <f>'[20]Reserve Retirements'!S119</f>
        <v>0</v>
      </c>
      <c r="BR69" s="92">
        <f>'[20]Reserve Retirements'!T119</f>
        <v>0</v>
      </c>
      <c r="BS69" s="92">
        <f>'[20]Reserve Retirements'!U119</f>
        <v>0</v>
      </c>
      <c r="BT69" s="92">
        <f>'[20]Reserve Retirements'!V119</f>
        <v>0</v>
      </c>
      <c r="BU69" s="93">
        <f>'Gross Plant'!BQ69</f>
        <v>0</v>
      </c>
      <c r="BV69" s="93">
        <f>'Gross Plant'!BR69</f>
        <v>0</v>
      </c>
      <c r="BW69" s="93">
        <f>'Gross Plant'!BS69</f>
        <v>0</v>
      </c>
      <c r="BX69" s="93">
        <f>'Gross Plant'!BT69</f>
        <v>0</v>
      </c>
      <c r="BY69" s="93">
        <f>'Gross Plant'!BU69</f>
        <v>0</v>
      </c>
      <c r="BZ69" s="93">
        <f>'Gross Plant'!BV69</f>
        <v>0</v>
      </c>
      <c r="CA69" s="93">
        <f>'Gross Plant'!BW69</f>
        <v>0</v>
      </c>
      <c r="CB69" s="93">
        <f>'Gross Plant'!BX69</f>
        <v>0</v>
      </c>
      <c r="CC69" s="93">
        <f>'Gross Plant'!BY69</f>
        <v>0</v>
      </c>
      <c r="CD69" s="93">
        <f>'Gross Plant'!BZ69</f>
        <v>0</v>
      </c>
      <c r="CE69" s="93">
        <f>'Gross Plant'!CA69</f>
        <v>0</v>
      </c>
      <c r="CF69" s="93">
        <f>'Gross Plant'!CB69</f>
        <v>0</v>
      </c>
      <c r="CG69" s="93">
        <f>'Gross Plant'!CC69</f>
        <v>0</v>
      </c>
      <c r="CH69" s="93">
        <f>'Gross Plant'!CD69</f>
        <v>0</v>
      </c>
      <c r="CI69" s="93">
        <f>'Gross Plant'!CE69</f>
        <v>0</v>
      </c>
      <c r="CJ69" s="93">
        <f>'Gross Plant'!CF69</f>
        <v>0</v>
      </c>
      <c r="CK69" s="93">
        <f>'Gross Plant'!CG69</f>
        <v>0</v>
      </c>
      <c r="CL69" s="93">
        <f>'Gross Plant'!CH69</f>
        <v>0</v>
      </c>
      <c r="CM69" s="93">
        <f>'Gross Plant'!CI69</f>
        <v>0</v>
      </c>
      <c r="CN69" s="93">
        <f>'Gross Plant'!CJ69</f>
        <v>0</v>
      </c>
      <c r="CO69" s="93">
        <f>'Gross Plant'!CK69</f>
        <v>0</v>
      </c>
      <c r="CP69" s="41"/>
      <c r="CQ69" s="92">
        <f>'[20]Reserve Transfers'!Q118</f>
        <v>0</v>
      </c>
      <c r="CR69" s="92">
        <f>'[20]Reserve Transfers'!R118</f>
        <v>0</v>
      </c>
      <c r="CS69" s="92">
        <f>'[20]Reserve Transfers'!S118</f>
        <v>0</v>
      </c>
      <c r="CT69" s="92">
        <f>'[20]Reserve Transfers'!T118</f>
        <v>0</v>
      </c>
      <c r="CU69" s="92">
        <f>'[20]Reserve Transfers'!U118</f>
        <v>0</v>
      </c>
      <c r="CV69" s="92">
        <f>'[20]Reserve Transfers'!V118</f>
        <v>0</v>
      </c>
      <c r="CW69" s="17">
        <v>0</v>
      </c>
      <c r="CX69" s="17">
        <v>0</v>
      </c>
      <c r="CY69" s="17">
        <v>0</v>
      </c>
      <c r="CZ69" s="175">
        <v>0</v>
      </c>
      <c r="DA69" s="17">
        <v>0</v>
      </c>
      <c r="DB69" s="17">
        <v>0</v>
      </c>
      <c r="DC69" s="17">
        <v>0</v>
      </c>
      <c r="DD69" s="17">
        <v>0</v>
      </c>
      <c r="DE69" s="17">
        <v>0</v>
      </c>
      <c r="DF69" s="17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/>
      <c r="DS69" s="92">
        <f>[20]COR!Q118</f>
        <v>0</v>
      </c>
      <c r="DT69" s="92">
        <f>[20]COR!R118</f>
        <v>0</v>
      </c>
      <c r="DU69" s="92">
        <f>[20]COR!S118</f>
        <v>0</v>
      </c>
      <c r="DV69" s="92">
        <f>[20]COR!T118</f>
        <v>0</v>
      </c>
      <c r="DW69" s="92">
        <f>[20]COR!U118</f>
        <v>0</v>
      </c>
      <c r="DX69" s="92">
        <f>[20]COR!V118</f>
        <v>0</v>
      </c>
      <c r="DY69" s="93">
        <f>IFERROR(SUM($DS69:$DX69)/SUM('Gross Plant'!$BK69:$BP69),0)*'Gross Plant'!BQ69*Reserve!$DY$1</f>
        <v>0</v>
      </c>
      <c r="DZ69" s="93">
        <f>IFERROR(SUM($DS69:$DX69)/SUM('Gross Plant'!$BK69:$BP69),0)*'Gross Plant'!BR69*Reserve!$DY$1</f>
        <v>0</v>
      </c>
      <c r="EA69" s="93">
        <f>IFERROR(SUM($DS69:$DX69)/SUM('Gross Plant'!$BK69:$BP69),0)*'Gross Plant'!BS69*Reserve!$DY$1</f>
        <v>0</v>
      </c>
      <c r="EB69" s="93">
        <f>IFERROR(SUM($DS69:$DX69)/SUM('Gross Plant'!$BK69:$BP69),0)*'Gross Plant'!BT69*Reserve!$DY$1</f>
        <v>0</v>
      </c>
      <c r="EC69" s="93">
        <f>IFERROR(SUM($DS69:$DX69)/SUM('Gross Plant'!$BK69:$BP69),0)*'Gross Plant'!BU69*Reserve!$DY$1</f>
        <v>0</v>
      </c>
      <c r="ED69" s="93">
        <f>IFERROR(SUM($DS69:$DX69)/SUM('Gross Plant'!$BK69:$BP69),0)*'Gross Plant'!BV69*Reserve!$DY$1</f>
        <v>0</v>
      </c>
      <c r="EE69" s="93">
        <f>IFERROR(SUM($DS69:$DX69)/SUM('Gross Plant'!$BK69:$BP69),0)*'Gross Plant'!BW69*Reserve!$DY$1</f>
        <v>0</v>
      </c>
      <c r="EF69" s="93">
        <f>IFERROR(SUM($DS69:$DX69)/SUM('Gross Plant'!$BK69:$BP69),0)*'Gross Plant'!BX69*Reserve!$DY$1</f>
        <v>0</v>
      </c>
      <c r="EG69" s="93">
        <f>IFERROR(SUM($DS69:$DX69)/SUM('Gross Plant'!$BK69:$BP69),0)*'Gross Plant'!BY69*Reserve!$DY$1</f>
        <v>0</v>
      </c>
      <c r="EH69" s="93">
        <f>IFERROR(SUM($DS69:$DX69)/SUM('Gross Plant'!$BK69:$BP69),0)*'Gross Plant'!BZ69*Reserve!$DY$1</f>
        <v>0</v>
      </c>
      <c r="EI69" s="93">
        <f>IFERROR(SUM($DS69:$DX69)/SUM('Gross Plant'!$BK69:$BP69),0)*'Gross Plant'!CA69*Reserve!$DY$1</f>
        <v>0</v>
      </c>
      <c r="EJ69" s="93">
        <f>IFERROR(SUM($DS69:$DX69)/SUM('Gross Plant'!$BK69:$BP69),0)*'Gross Plant'!CB69*Reserve!$DY$1</f>
        <v>0</v>
      </c>
      <c r="EK69" s="93">
        <f>IFERROR(SUM($DS69:$DX69)/SUM('Gross Plant'!$BK69:$BP69),0)*'Gross Plant'!CC69*Reserve!$DY$1</f>
        <v>0</v>
      </c>
      <c r="EL69" s="93">
        <f>IFERROR(SUM($DS69:$DX69)/SUM('Gross Plant'!$BK69:$BP69),0)*'Gross Plant'!CD69*Reserve!$DY$1</f>
        <v>0</v>
      </c>
      <c r="EM69" s="93">
        <f>IFERROR(SUM($DS69:$DX69)/SUM('Gross Plant'!$BK69:$BP69),0)*'Gross Plant'!CE69*Reserve!$DY$1</f>
        <v>0</v>
      </c>
      <c r="EN69" s="93">
        <f>IFERROR(SUM($DS69:$DX69)/SUM('Gross Plant'!$BK69:$BP69),0)*'Gross Plant'!CF69*Reserve!$DY$1</f>
        <v>0</v>
      </c>
      <c r="EO69" s="93">
        <f>IFERROR(SUM($DS69:$DX69)/SUM('Gross Plant'!$BK69:$BP69),0)*'Gross Plant'!CG69*Reserve!$DY$1</f>
        <v>0</v>
      </c>
      <c r="EP69" s="93">
        <f>IFERROR(SUM($DS69:$DX69)/SUM('Gross Plant'!$BK69:$BP69),0)*'Gross Plant'!CH69*Reserve!$DY$1</f>
        <v>0</v>
      </c>
      <c r="EQ69" s="93">
        <f>IFERROR(SUM($DS69:$DX69)/SUM('Gross Plant'!$BK69:$BP69),0)*'Gross Plant'!CI69*Reserve!$DY$1</f>
        <v>0</v>
      </c>
      <c r="ER69" s="93">
        <f>IFERROR(SUM($DS69:$DX69)/SUM('Gross Plant'!$BK69:$BP69),0)*'Gross Plant'!CJ69*Reserve!$DY$1</f>
        <v>0</v>
      </c>
      <c r="ES69" s="93">
        <f>IFERROR(SUM($DS69:$DX69)/SUM('Gross Plant'!$BK69:$BP69),0)*'Gross Plant'!CK69*Reserve!$DY$1</f>
        <v>0</v>
      </c>
    </row>
    <row r="70" spans="1:149">
      <c r="A70" s="138">
        <v>39903</v>
      </c>
      <c r="B70" s="168" t="s">
        <v>23</v>
      </c>
      <c r="C70" s="51">
        <f t="shared" si="84"/>
        <v>178484.25530090384</v>
      </c>
      <c r="D70" s="51">
        <f t="shared" si="85"/>
        <v>214248.86113374995</v>
      </c>
      <c r="E70" s="92">
        <f>'[20]Reserve End Balances'!P119</f>
        <v>165144.79</v>
      </c>
      <c r="F70" s="51">
        <f t="shared" si="55"/>
        <v>167461.57</v>
      </c>
      <c r="G70" s="51">
        <f t="shared" si="56"/>
        <v>169778.35</v>
      </c>
      <c r="H70" s="51">
        <f t="shared" si="57"/>
        <v>172095.13</v>
      </c>
      <c r="I70" s="51">
        <f t="shared" si="58"/>
        <v>174411.91</v>
      </c>
      <c r="J70" s="51">
        <f t="shared" si="59"/>
        <v>176728.69</v>
      </c>
      <c r="K70" s="51">
        <f t="shared" si="60"/>
        <v>179045.47</v>
      </c>
      <c r="L70" s="51">
        <f t="shared" si="61"/>
        <v>181014.83137674999</v>
      </c>
      <c r="M70" s="51">
        <f t="shared" si="62"/>
        <v>182984.19275349998</v>
      </c>
      <c r="N70" s="51">
        <f t="shared" si="63"/>
        <v>184953.55413024998</v>
      </c>
      <c r="O70" s="51">
        <f t="shared" si="64"/>
        <v>186922.91550699997</v>
      </c>
      <c r="P70" s="51">
        <f t="shared" si="65"/>
        <v>188892.27688374996</v>
      </c>
      <c r="Q70" s="51">
        <f t="shared" si="66"/>
        <v>190861.63826049995</v>
      </c>
      <c r="R70" s="51">
        <f t="shared" si="67"/>
        <v>192830.99963724994</v>
      </c>
      <c r="S70" s="51">
        <f t="shared" si="68"/>
        <v>194800.36101399994</v>
      </c>
      <c r="T70" s="51">
        <f t="shared" si="69"/>
        <v>196769.72239074993</v>
      </c>
      <c r="U70" s="51">
        <f t="shared" si="70"/>
        <v>199682.91218124994</v>
      </c>
      <c r="V70" s="51">
        <f t="shared" si="71"/>
        <v>202596.10197174994</v>
      </c>
      <c r="W70" s="51">
        <f t="shared" si="72"/>
        <v>205509.29176224995</v>
      </c>
      <c r="X70" s="51">
        <f t="shared" si="73"/>
        <v>208422.48155274996</v>
      </c>
      <c r="Y70" s="51">
        <f t="shared" si="74"/>
        <v>211335.67134324997</v>
      </c>
      <c r="Z70" s="51">
        <f t="shared" si="75"/>
        <v>214248.86113374998</v>
      </c>
      <c r="AA70" s="51">
        <f t="shared" si="76"/>
        <v>217162.05092424998</v>
      </c>
      <c r="AB70" s="51">
        <f t="shared" si="77"/>
        <v>220075.24071474999</v>
      </c>
      <c r="AC70" s="51">
        <f t="shared" si="78"/>
        <v>222988.43050525</v>
      </c>
      <c r="AD70" s="51">
        <f t="shared" si="79"/>
        <v>225901.62029575001</v>
      </c>
      <c r="AE70" s="51">
        <f t="shared" si="80"/>
        <v>228814.81008625001</v>
      </c>
      <c r="AF70" s="51">
        <f t="shared" si="81"/>
        <v>231727.99987675002</v>
      </c>
      <c r="AG70" s="110">
        <f t="shared" si="86"/>
        <v>214249</v>
      </c>
      <c r="AH70" s="145" t="b">
        <f t="shared" si="34"/>
        <v>1</v>
      </c>
      <c r="AI70" s="109" t="str">
        <f>[23]SSU!E62</f>
        <v>39903</v>
      </c>
      <c r="AJ70" s="109">
        <f>[23]SSU!F62</f>
        <v>6.9900000000000004E-2</v>
      </c>
      <c r="AK70" s="109">
        <f>[23]SSU!G62</f>
        <v>0.10340000000000001</v>
      </c>
      <c r="AL70" s="92">
        <f>'[20]Depreciation Provision'!Q119</f>
        <v>2316.7800000000002</v>
      </c>
      <c r="AM70" s="92">
        <f>'[20]Depreciation Provision'!R119</f>
        <v>2316.7800000000002</v>
      </c>
      <c r="AN70" s="92">
        <f>'[20]Depreciation Provision'!S119</f>
        <v>2316.7800000000002</v>
      </c>
      <c r="AO70" s="92">
        <f>'[20]Depreciation Provision'!T119</f>
        <v>2316.7800000000002</v>
      </c>
      <c r="AP70" s="92">
        <f>'[20]Depreciation Provision'!U119</f>
        <v>2316.7800000000002</v>
      </c>
      <c r="AQ70" s="92">
        <f>'[20]Depreciation Provision'!V119</f>
        <v>2316.7800000000002</v>
      </c>
      <c r="AR70" s="113">
        <f>IF('Net Plant'!I70&gt;0,'Gross Plant'!K70*$AJ70/12,0)</f>
        <v>1969.3613767500001</v>
      </c>
      <c r="AS70" s="113">
        <f>IF('Net Plant'!J70&gt;0,'Gross Plant'!L70*$AJ70/12,0)</f>
        <v>1969.3613767500001</v>
      </c>
      <c r="AT70" s="113">
        <f>IF('Net Plant'!K70&gt;0,'Gross Plant'!M70*$AJ70/12,0)</f>
        <v>1969.3613767500001</v>
      </c>
      <c r="AU70" s="113">
        <f>IF('Net Plant'!L70&gt;0,'Gross Plant'!N70*$AJ70/12,0)</f>
        <v>1969.3613767500001</v>
      </c>
      <c r="AV70" s="113">
        <f>IF('Net Plant'!M70&gt;0,'Gross Plant'!O70*$AJ70/12,0)</f>
        <v>1969.3613767500001</v>
      </c>
      <c r="AW70" s="113">
        <f>IF('Net Plant'!N70&gt;0,'Gross Plant'!P70*$AJ70/12,0)</f>
        <v>1969.3613767500001</v>
      </c>
      <c r="AX70" s="113">
        <f>IF('Net Plant'!O70&gt;0,'Gross Plant'!Q70*$AJ70/12,0)</f>
        <v>1969.3613767500001</v>
      </c>
      <c r="AY70" s="113">
        <f>IF('Net Plant'!P70&gt;0,'Gross Plant'!R70*$AJ70/12,0)</f>
        <v>1969.3613767500001</v>
      </c>
      <c r="AZ70" s="113">
        <f>IF('Net Plant'!Q70&gt;0,'Gross Plant'!S70*$AJ70/12,0)</f>
        <v>1969.3613767500001</v>
      </c>
      <c r="BA70" s="113">
        <f>IF('Net Plant'!R70&gt;0,'Gross Plant'!U70*$AK70/12,0)</f>
        <v>2913.1897905000001</v>
      </c>
      <c r="BB70" s="113">
        <f>IF('Net Plant'!S70&gt;0,'Gross Plant'!V70*$AK70/12,0)</f>
        <v>2913.1897905000001</v>
      </c>
      <c r="BC70" s="113">
        <f>IF('Net Plant'!T70&gt;0,'Gross Plant'!W70*$AK70/12,0)</f>
        <v>2913.1897905000001</v>
      </c>
      <c r="BD70" s="113">
        <f>IF('Net Plant'!U70&gt;0,'Gross Plant'!X70*$AK70/12,0)</f>
        <v>2913.1897905000001</v>
      </c>
      <c r="BE70" s="113">
        <f>IF('Net Plant'!V70&gt;0,'Gross Plant'!Y70*$AK70/12,0)</f>
        <v>2913.1897905000001</v>
      </c>
      <c r="BF70" s="113">
        <f>IF('Net Plant'!W70&gt;0,'Gross Plant'!Z70*$AK70/12,0)</f>
        <v>2913.1897905000001</v>
      </c>
      <c r="BG70" s="113">
        <f>IF('Net Plant'!X70&gt;0,'Gross Plant'!AA70*$AK70/12,0)</f>
        <v>2913.1897905000001</v>
      </c>
      <c r="BH70" s="113">
        <f>IF('Net Plant'!Y70&gt;0,'Gross Plant'!AB70*$AK70/12,0)</f>
        <v>2913.1897905000001</v>
      </c>
      <c r="BI70" s="113">
        <f>IF('Net Plant'!Z70&gt;0,'Gross Plant'!AC70*$AK70/12,0)</f>
        <v>2913.1897905000001</v>
      </c>
      <c r="BJ70" s="113">
        <f>IF('Net Plant'!AA70&gt;0,'Gross Plant'!AD70*$AK70/12,0)</f>
        <v>2913.1897905000001</v>
      </c>
      <c r="BK70" s="113">
        <f>IF('Net Plant'!AB70&gt;0,'Gross Plant'!AE70*$AK70/12,0)</f>
        <v>2913.1897905000001</v>
      </c>
      <c r="BL70" s="113">
        <f>IF('Net Plant'!AC70&gt;0,'Gross Plant'!AF70*$AK70/12,0)</f>
        <v>2913.1897905000001</v>
      </c>
      <c r="BM70" s="110">
        <f t="shared" si="87"/>
        <v>34958.277485999999</v>
      </c>
      <c r="BN70" s="41"/>
      <c r="BO70" s="92">
        <f>'[20]Reserve Retirements'!Q120</f>
        <v>0</v>
      </c>
      <c r="BP70" s="92">
        <f>'[20]Reserve Retirements'!R120</f>
        <v>0</v>
      </c>
      <c r="BQ70" s="92">
        <f>'[20]Reserve Retirements'!S120</f>
        <v>0</v>
      </c>
      <c r="BR70" s="92">
        <f>'[20]Reserve Retirements'!T120</f>
        <v>0</v>
      </c>
      <c r="BS70" s="92">
        <f>'[20]Reserve Retirements'!U120</f>
        <v>0</v>
      </c>
      <c r="BT70" s="92">
        <f>'[20]Reserve Retirements'!V120</f>
        <v>0</v>
      </c>
      <c r="BU70" s="93">
        <f>'Gross Plant'!BQ70</f>
        <v>0</v>
      </c>
      <c r="BV70" s="93">
        <f>'Gross Plant'!BR70</f>
        <v>0</v>
      </c>
      <c r="BW70" s="93">
        <f>'Gross Plant'!BS70</f>
        <v>0</v>
      </c>
      <c r="BX70" s="93">
        <f>'Gross Plant'!BT70</f>
        <v>0</v>
      </c>
      <c r="BY70" s="93">
        <f>'Gross Plant'!BU70</f>
        <v>0</v>
      </c>
      <c r="BZ70" s="93">
        <f>'Gross Plant'!BV70</f>
        <v>0</v>
      </c>
      <c r="CA70" s="93">
        <f>'Gross Plant'!BW70</f>
        <v>0</v>
      </c>
      <c r="CB70" s="93">
        <f>'Gross Plant'!BX70</f>
        <v>0</v>
      </c>
      <c r="CC70" s="93">
        <f>'Gross Plant'!BY70</f>
        <v>0</v>
      </c>
      <c r="CD70" s="93">
        <f>'Gross Plant'!BZ70</f>
        <v>0</v>
      </c>
      <c r="CE70" s="93">
        <f>'Gross Plant'!CA70</f>
        <v>0</v>
      </c>
      <c r="CF70" s="93">
        <f>'Gross Plant'!CB70</f>
        <v>0</v>
      </c>
      <c r="CG70" s="93">
        <f>'Gross Plant'!CC70</f>
        <v>0</v>
      </c>
      <c r="CH70" s="93">
        <f>'Gross Plant'!CD70</f>
        <v>0</v>
      </c>
      <c r="CI70" s="93">
        <f>'Gross Plant'!CE70</f>
        <v>0</v>
      </c>
      <c r="CJ70" s="93">
        <f>'Gross Plant'!CF70</f>
        <v>0</v>
      </c>
      <c r="CK70" s="93">
        <f>'Gross Plant'!CG70</f>
        <v>0</v>
      </c>
      <c r="CL70" s="93">
        <f>'Gross Plant'!CH70</f>
        <v>0</v>
      </c>
      <c r="CM70" s="93">
        <f>'Gross Plant'!CI70</f>
        <v>0</v>
      </c>
      <c r="CN70" s="93">
        <f>'Gross Plant'!CJ70</f>
        <v>0</v>
      </c>
      <c r="CO70" s="93">
        <f>'Gross Plant'!CK70</f>
        <v>0</v>
      </c>
      <c r="CP70" s="41"/>
      <c r="CQ70" s="92">
        <f>'[20]Reserve Transfers'!Q119</f>
        <v>0</v>
      </c>
      <c r="CR70" s="92">
        <f>'[20]Reserve Transfers'!R119</f>
        <v>0</v>
      </c>
      <c r="CS70" s="92">
        <f>'[20]Reserve Transfers'!S119</f>
        <v>0</v>
      </c>
      <c r="CT70" s="92">
        <f>'[20]Reserve Transfers'!T119</f>
        <v>0</v>
      </c>
      <c r="CU70" s="92">
        <f>'[20]Reserve Transfers'!U119</f>
        <v>0</v>
      </c>
      <c r="CV70" s="92">
        <f>'[20]Reserve Transfers'!V119</f>
        <v>0</v>
      </c>
      <c r="CW70" s="17">
        <v>0</v>
      </c>
      <c r="CX70" s="17">
        <v>0</v>
      </c>
      <c r="CY70" s="17">
        <v>0</v>
      </c>
      <c r="CZ70" s="175">
        <v>0</v>
      </c>
      <c r="DA70" s="17">
        <v>0</v>
      </c>
      <c r="DB70" s="17">
        <v>0</v>
      </c>
      <c r="DC70" s="17">
        <v>0</v>
      </c>
      <c r="DD70" s="17">
        <v>0</v>
      </c>
      <c r="DE70" s="17">
        <v>0</v>
      </c>
      <c r="DF70" s="17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/>
      <c r="DS70" s="92">
        <f>[20]COR!Q119</f>
        <v>0</v>
      </c>
      <c r="DT70" s="92">
        <f>[20]COR!R119</f>
        <v>0</v>
      </c>
      <c r="DU70" s="92">
        <f>[20]COR!S119</f>
        <v>0</v>
      </c>
      <c r="DV70" s="92">
        <f>[20]COR!T119</f>
        <v>0</v>
      </c>
      <c r="DW70" s="92">
        <f>[20]COR!U119</f>
        <v>0</v>
      </c>
      <c r="DX70" s="92">
        <f>[20]COR!V119</f>
        <v>0</v>
      </c>
      <c r="DY70" s="93">
        <f>IFERROR(SUM($DS70:$DX70)/SUM('Gross Plant'!$BK70:$BP70),0)*'Gross Plant'!BQ70*Reserve!$DY$1</f>
        <v>0</v>
      </c>
      <c r="DZ70" s="93">
        <f>IFERROR(SUM($DS70:$DX70)/SUM('Gross Plant'!$BK70:$BP70),0)*'Gross Plant'!BR70*Reserve!$DY$1</f>
        <v>0</v>
      </c>
      <c r="EA70" s="93">
        <f>IFERROR(SUM($DS70:$DX70)/SUM('Gross Plant'!$BK70:$BP70),0)*'Gross Plant'!BS70*Reserve!$DY$1</f>
        <v>0</v>
      </c>
      <c r="EB70" s="93">
        <f>IFERROR(SUM($DS70:$DX70)/SUM('Gross Plant'!$BK70:$BP70),0)*'Gross Plant'!BT70*Reserve!$DY$1</f>
        <v>0</v>
      </c>
      <c r="EC70" s="93">
        <f>IFERROR(SUM($DS70:$DX70)/SUM('Gross Plant'!$BK70:$BP70),0)*'Gross Plant'!BU70*Reserve!$DY$1</f>
        <v>0</v>
      </c>
      <c r="ED70" s="93">
        <f>IFERROR(SUM($DS70:$DX70)/SUM('Gross Plant'!$BK70:$BP70),0)*'Gross Plant'!BV70*Reserve!$DY$1</f>
        <v>0</v>
      </c>
      <c r="EE70" s="93">
        <f>IFERROR(SUM($DS70:$DX70)/SUM('Gross Plant'!$BK70:$BP70),0)*'Gross Plant'!BW70*Reserve!$DY$1</f>
        <v>0</v>
      </c>
      <c r="EF70" s="93">
        <f>IFERROR(SUM($DS70:$DX70)/SUM('Gross Plant'!$BK70:$BP70),0)*'Gross Plant'!BX70*Reserve!$DY$1</f>
        <v>0</v>
      </c>
      <c r="EG70" s="93">
        <f>IFERROR(SUM($DS70:$DX70)/SUM('Gross Plant'!$BK70:$BP70),0)*'Gross Plant'!BY70*Reserve!$DY$1</f>
        <v>0</v>
      </c>
      <c r="EH70" s="93">
        <f>IFERROR(SUM($DS70:$DX70)/SUM('Gross Plant'!$BK70:$BP70),0)*'Gross Plant'!BZ70*Reserve!$DY$1</f>
        <v>0</v>
      </c>
      <c r="EI70" s="93">
        <f>IFERROR(SUM($DS70:$DX70)/SUM('Gross Plant'!$BK70:$BP70),0)*'Gross Plant'!CA70*Reserve!$DY$1</f>
        <v>0</v>
      </c>
      <c r="EJ70" s="93">
        <f>IFERROR(SUM($DS70:$DX70)/SUM('Gross Plant'!$BK70:$BP70),0)*'Gross Plant'!CB70*Reserve!$DY$1</f>
        <v>0</v>
      </c>
      <c r="EK70" s="93">
        <f>IFERROR(SUM($DS70:$DX70)/SUM('Gross Plant'!$BK70:$BP70),0)*'Gross Plant'!CC70*Reserve!$DY$1</f>
        <v>0</v>
      </c>
      <c r="EL70" s="93">
        <f>IFERROR(SUM($DS70:$DX70)/SUM('Gross Plant'!$BK70:$BP70),0)*'Gross Plant'!CD70*Reserve!$DY$1</f>
        <v>0</v>
      </c>
      <c r="EM70" s="93">
        <f>IFERROR(SUM($DS70:$DX70)/SUM('Gross Plant'!$BK70:$BP70),0)*'Gross Plant'!CE70*Reserve!$DY$1</f>
        <v>0</v>
      </c>
      <c r="EN70" s="93">
        <f>IFERROR(SUM($DS70:$DX70)/SUM('Gross Plant'!$BK70:$BP70),0)*'Gross Plant'!CF70*Reserve!$DY$1</f>
        <v>0</v>
      </c>
      <c r="EO70" s="93">
        <f>IFERROR(SUM($DS70:$DX70)/SUM('Gross Plant'!$BK70:$BP70),0)*'Gross Plant'!CG70*Reserve!$DY$1</f>
        <v>0</v>
      </c>
      <c r="EP70" s="93">
        <f>IFERROR(SUM($DS70:$DX70)/SUM('Gross Plant'!$BK70:$BP70),0)*'Gross Plant'!CH70*Reserve!$DY$1</f>
        <v>0</v>
      </c>
      <c r="EQ70" s="93">
        <f>IFERROR(SUM($DS70:$DX70)/SUM('Gross Plant'!$BK70:$BP70),0)*'Gross Plant'!CI70*Reserve!$DY$1</f>
        <v>0</v>
      </c>
      <c r="ER70" s="93">
        <f>IFERROR(SUM($DS70:$DX70)/SUM('Gross Plant'!$BK70:$BP70),0)*'Gross Plant'!CJ70*Reserve!$DY$1</f>
        <v>0</v>
      </c>
      <c r="ES70" s="93">
        <f>IFERROR(SUM($DS70:$DX70)/SUM('Gross Plant'!$BK70:$BP70),0)*'Gross Plant'!CK70*Reserve!$DY$1</f>
        <v>0</v>
      </c>
    </row>
    <row r="71" spans="1:149">
      <c r="A71" s="138">
        <v>39906</v>
      </c>
      <c r="B71" s="168" t="s">
        <v>26</v>
      </c>
      <c r="C71" s="51">
        <f t="shared" si="84"/>
        <v>-187460.10192934566</v>
      </c>
      <c r="D71" s="51">
        <f t="shared" si="85"/>
        <v>-4667.9156808679691</v>
      </c>
      <c r="E71" s="92">
        <f>'[20]Reserve End Balances'!P120</f>
        <v>-218160.09</v>
      </c>
      <c r="F71" s="51">
        <f t="shared" si="55"/>
        <v>-214844.09</v>
      </c>
      <c r="G71" s="51">
        <f t="shared" si="56"/>
        <v>-211528.09</v>
      </c>
      <c r="H71" s="51">
        <f t="shared" si="57"/>
        <v>-206503.49</v>
      </c>
      <c r="I71" s="51">
        <f t="shared" si="58"/>
        <v>-201478.88999999998</v>
      </c>
      <c r="J71" s="51">
        <f t="shared" si="59"/>
        <v>-196454.28999999998</v>
      </c>
      <c r="K71" s="51">
        <f t="shared" si="60"/>
        <v>-191429.68999999997</v>
      </c>
      <c r="L71" s="51">
        <f t="shared" si="61"/>
        <v>-184503.86908283332</v>
      </c>
      <c r="M71" s="51">
        <f t="shared" si="62"/>
        <v>-177391.02150185592</v>
      </c>
      <c r="N71" s="51">
        <f t="shared" si="63"/>
        <v>-170090.18980307097</v>
      </c>
      <c r="O71" s="51">
        <f t="shared" si="64"/>
        <v>-162602.52308693589</v>
      </c>
      <c r="P71" s="51">
        <f t="shared" si="65"/>
        <v>-154927.83888642519</v>
      </c>
      <c r="Q71" s="51">
        <f t="shared" si="66"/>
        <v>-147067.25272037211</v>
      </c>
      <c r="R71" s="51">
        <f t="shared" si="67"/>
        <v>-139005.79968307036</v>
      </c>
      <c r="S71" s="51">
        <f t="shared" si="68"/>
        <v>-130699.3196869058</v>
      </c>
      <c r="T71" s="51">
        <f t="shared" si="69"/>
        <v>-122395.64058590778</v>
      </c>
      <c r="U71" s="51">
        <f t="shared" si="70"/>
        <v>-105262.9192052967</v>
      </c>
      <c r="V71" s="51">
        <f t="shared" si="71"/>
        <v>-86027.616252466687</v>
      </c>
      <c r="W71" s="51">
        <f t="shared" si="72"/>
        <v>-66790.097053629011</v>
      </c>
      <c r="X71" s="51">
        <f t="shared" si="73"/>
        <v>-47233.081399549366</v>
      </c>
      <c r="Y71" s="51">
        <f t="shared" si="74"/>
        <v>-27354.933677680263</v>
      </c>
      <c r="Z71" s="51">
        <f t="shared" si="75"/>
        <v>-7157.6168889937981</v>
      </c>
      <c r="AA71" s="51">
        <f t="shared" si="76"/>
        <v>13359.180673764276</v>
      </c>
      <c r="AB71" s="51">
        <f t="shared" si="77"/>
        <v>34193.553376895972</v>
      </c>
      <c r="AC71" s="51">
        <f t="shared" si="78"/>
        <v>55371.065673237994</v>
      </c>
      <c r="AD71" s="51">
        <f t="shared" si="79"/>
        <v>76967.155958409552</v>
      </c>
      <c r="AE71" s="51">
        <f t="shared" si="80"/>
        <v>98558.461492257513</v>
      </c>
      <c r="AF71" s="51">
        <f t="shared" si="81"/>
        <v>123089.58403767468</v>
      </c>
      <c r="AG71" s="110">
        <f t="shared" si="86"/>
        <v>-4668</v>
      </c>
      <c r="AH71" s="145" t="b">
        <f t="shared" si="34"/>
        <v>1</v>
      </c>
      <c r="AI71" s="109" t="str">
        <f>[23]SSU!E63</f>
        <v>39906</v>
      </c>
      <c r="AJ71" s="109">
        <f>[23]SSU!F63</f>
        <v>0.10489999999999999</v>
      </c>
      <c r="AK71" s="109">
        <f>[23]SSU!G63</f>
        <v>0.1792</v>
      </c>
      <c r="AL71" s="92">
        <f>'[20]Depreciation Provision'!Q120</f>
        <v>3316</v>
      </c>
      <c r="AM71" s="92">
        <f>'[20]Depreciation Provision'!R120</f>
        <v>3316</v>
      </c>
      <c r="AN71" s="92">
        <f>'[20]Depreciation Provision'!S120</f>
        <v>5024.6000000000004</v>
      </c>
      <c r="AO71" s="92">
        <f>'[20]Depreciation Provision'!T120</f>
        <v>5024.6000000000004</v>
      </c>
      <c r="AP71" s="92">
        <f>'[20]Depreciation Provision'!U120</f>
        <v>5024.6000000000004</v>
      </c>
      <c r="AQ71" s="92">
        <f>'[20]Depreciation Provision'!V120</f>
        <v>5024.6000000000004</v>
      </c>
      <c r="AR71" s="113">
        <f>IF('Net Plant'!I71&gt;0,'Gross Plant'!K71*$AJ71/12,0)</f>
        <v>6925.8209171666649</v>
      </c>
      <c r="AS71" s="113">
        <f>IF('Net Plant'!J71&gt;0,'Gross Plant'!L71*$AJ71/12,0)</f>
        <v>7112.8475809773945</v>
      </c>
      <c r="AT71" s="113">
        <f>IF('Net Plant'!K71&gt;0,'Gross Plant'!M71*$AJ71/12,0)</f>
        <v>7300.831698784953</v>
      </c>
      <c r="AU71" s="113">
        <f>IF('Net Plant'!L71&gt;0,'Gross Plant'!N71*$AJ71/12,0)</f>
        <v>7487.6667161350706</v>
      </c>
      <c r="AV71" s="113">
        <f>IF('Net Plant'!M71&gt;0,'Gross Plant'!O71*$AJ71/12,0)</f>
        <v>7674.6842005106928</v>
      </c>
      <c r="AW71" s="113">
        <f>IF('Net Plant'!N71&gt;0,'Gross Plant'!P71*$AJ71/12,0)</f>
        <v>7860.5861660530645</v>
      </c>
      <c r="AX71" s="113">
        <f>IF('Net Plant'!O71&gt;0,'Gross Plant'!Q71*$AJ71/12,0)</f>
        <v>8061.4530373017415</v>
      </c>
      <c r="AY71" s="113">
        <f>IF('Net Plant'!P71&gt;0,'Gross Plant'!R71*$AJ71/12,0)</f>
        <v>8306.4799961645676</v>
      </c>
      <c r="AZ71" s="113">
        <f>IF('Net Plant'!Q71&gt;0,'Gross Plant'!S71*$AJ71/12,0)</f>
        <v>8303.679100998017</v>
      </c>
      <c r="BA71" s="113">
        <f>IF('Net Plant'!R71&gt;0,'Gross Plant'!U71*$AK71/12,0)</f>
        <v>17132.721380611085</v>
      </c>
      <c r="BB71" s="113">
        <f>IF('Net Plant'!S71&gt;0,'Gross Plant'!V71*$AK71/12,0)</f>
        <v>19235.302952830014</v>
      </c>
      <c r="BC71" s="113">
        <f>IF('Net Plant'!T71&gt;0,'Gross Plant'!W71*$AK71/12,0)</f>
        <v>19237.519198837679</v>
      </c>
      <c r="BD71" s="113">
        <f>IF('Net Plant'!U71&gt;0,'Gross Plant'!X71*$AK71/12,0)</f>
        <v>19557.015654079645</v>
      </c>
      <c r="BE71" s="113">
        <f>IF('Net Plant'!V71&gt;0,'Gross Plant'!Y71*$AK71/12,0)</f>
        <v>19878.147721869103</v>
      </c>
      <c r="BF71" s="113">
        <f>IF('Net Plant'!W71&gt;0,'Gross Plant'!Z71*$AK71/12,0)</f>
        <v>20197.316788686465</v>
      </c>
      <c r="BG71" s="113">
        <f>IF('Net Plant'!X71&gt;0,'Gross Plant'!AA71*$AK71/12,0)</f>
        <v>20516.797562758074</v>
      </c>
      <c r="BH71" s="113">
        <f>IF('Net Plant'!Y71&gt;0,'Gross Plant'!AB71*$AK71/12,0)</f>
        <v>20834.372703131699</v>
      </c>
      <c r="BI71" s="113">
        <f>IF('Net Plant'!Z71&gt;0,'Gross Plant'!AC71*$AK71/12,0)</f>
        <v>21177.512296342022</v>
      </c>
      <c r="BJ71" s="113">
        <f>IF('Net Plant'!AA71&gt;0,'Gross Plant'!AD71*$AK71/12,0)</f>
        <v>21596.090285171555</v>
      </c>
      <c r="BK71" s="113">
        <f>IF('Net Plant'!AB71&gt;0,'Gross Plant'!AE71*$AK71/12,0)</f>
        <v>21591.305533847953</v>
      </c>
      <c r="BL71" s="113">
        <f>IF('Net Plant'!AC71&gt;0,'Gross Plant'!AF71*$AK71/12,0)</f>
        <v>24531.122545417162</v>
      </c>
      <c r="BM71" s="110">
        <f t="shared" si="87"/>
        <v>245485.22462358244</v>
      </c>
      <c r="BN71" s="41"/>
      <c r="BO71" s="92">
        <f>'[20]Reserve Retirements'!Q121</f>
        <v>0</v>
      </c>
      <c r="BP71" s="92">
        <f>'[20]Reserve Retirements'!R121</f>
        <v>0</v>
      </c>
      <c r="BQ71" s="92">
        <f>'[20]Reserve Retirements'!S121</f>
        <v>0</v>
      </c>
      <c r="BR71" s="92">
        <f>'[20]Reserve Retirements'!T121</f>
        <v>0</v>
      </c>
      <c r="BS71" s="92">
        <f>'[20]Reserve Retirements'!U121</f>
        <v>0</v>
      </c>
      <c r="BT71" s="92">
        <f>'[20]Reserve Retirements'!V121</f>
        <v>0</v>
      </c>
      <c r="BU71" s="93">
        <f>'Gross Plant'!BQ71</f>
        <v>0</v>
      </c>
      <c r="BV71" s="93">
        <f>'Gross Plant'!BR71</f>
        <v>0</v>
      </c>
      <c r="BW71" s="93">
        <f>'Gross Plant'!BS71</f>
        <v>0</v>
      </c>
      <c r="BX71" s="93">
        <f>'Gross Plant'!BT71</f>
        <v>0</v>
      </c>
      <c r="BY71" s="93">
        <f>'Gross Plant'!BU71</f>
        <v>0</v>
      </c>
      <c r="BZ71" s="93">
        <f>'Gross Plant'!BV71</f>
        <v>0</v>
      </c>
      <c r="CA71" s="93">
        <f>'Gross Plant'!BW71</f>
        <v>0</v>
      </c>
      <c r="CB71" s="93">
        <f>'Gross Plant'!BX71</f>
        <v>0</v>
      </c>
      <c r="CC71" s="93">
        <f>'Gross Plant'!BY71</f>
        <v>0</v>
      </c>
      <c r="CD71" s="93">
        <f>'Gross Plant'!BZ71</f>
        <v>0</v>
      </c>
      <c r="CE71" s="93">
        <f>'Gross Plant'!CA71</f>
        <v>0</v>
      </c>
      <c r="CF71" s="93">
        <f>'Gross Plant'!CB71</f>
        <v>0</v>
      </c>
      <c r="CG71" s="93">
        <f>'Gross Plant'!CC71</f>
        <v>0</v>
      </c>
      <c r="CH71" s="93">
        <f>'Gross Plant'!CD71</f>
        <v>0</v>
      </c>
      <c r="CI71" s="93">
        <f>'Gross Plant'!CE71</f>
        <v>0</v>
      </c>
      <c r="CJ71" s="93">
        <f>'Gross Plant'!CF71</f>
        <v>0</v>
      </c>
      <c r="CK71" s="93">
        <f>'Gross Plant'!CG71</f>
        <v>0</v>
      </c>
      <c r="CL71" s="93">
        <f>'Gross Plant'!CH71</f>
        <v>0</v>
      </c>
      <c r="CM71" s="93">
        <f>'Gross Plant'!CI71</f>
        <v>0</v>
      </c>
      <c r="CN71" s="93">
        <f>'Gross Plant'!CJ71</f>
        <v>0</v>
      </c>
      <c r="CO71" s="93">
        <f>'Gross Plant'!CK71</f>
        <v>0</v>
      </c>
      <c r="CP71" s="41"/>
      <c r="CQ71" s="92">
        <f>'[20]Reserve Transfers'!Q120</f>
        <v>0</v>
      </c>
      <c r="CR71" s="92">
        <f>'[20]Reserve Transfers'!R120</f>
        <v>0</v>
      </c>
      <c r="CS71" s="92">
        <f>'[20]Reserve Transfers'!S120</f>
        <v>0</v>
      </c>
      <c r="CT71" s="92">
        <f>'[20]Reserve Transfers'!T120</f>
        <v>0</v>
      </c>
      <c r="CU71" s="92">
        <f>'[20]Reserve Transfers'!U120</f>
        <v>0</v>
      </c>
      <c r="CV71" s="92">
        <f>'[20]Reserve Transfers'!V120</f>
        <v>0</v>
      </c>
      <c r="CW71" s="17">
        <v>0</v>
      </c>
      <c r="CX71" s="17">
        <v>0</v>
      </c>
      <c r="CY71" s="17">
        <v>0</v>
      </c>
      <c r="CZ71" s="175">
        <v>0</v>
      </c>
      <c r="DA71" s="17">
        <v>0</v>
      </c>
      <c r="DB71" s="17">
        <v>0</v>
      </c>
      <c r="DC71" s="17">
        <v>0</v>
      </c>
      <c r="DD71" s="17">
        <v>0</v>
      </c>
      <c r="DE71" s="17">
        <v>0</v>
      </c>
      <c r="DF71" s="17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/>
      <c r="DS71" s="92">
        <f>[20]COR!Q120</f>
        <v>0</v>
      </c>
      <c r="DT71" s="92">
        <f>[20]COR!R120</f>
        <v>0</v>
      </c>
      <c r="DU71" s="92">
        <f>[20]COR!S120</f>
        <v>0</v>
      </c>
      <c r="DV71" s="92">
        <f>[20]COR!T120</f>
        <v>0</v>
      </c>
      <c r="DW71" s="92">
        <f>[20]COR!U120</f>
        <v>0</v>
      </c>
      <c r="DX71" s="92">
        <f>[20]COR!V120</f>
        <v>0</v>
      </c>
      <c r="DY71" s="93">
        <f>IFERROR(SUM($DS71:$DX71)/SUM('Gross Plant'!$BK71:$BP71),0)*'Gross Plant'!BQ71*Reserve!$DY$1</f>
        <v>0</v>
      </c>
      <c r="DZ71" s="93">
        <f>IFERROR(SUM($DS71:$DX71)/SUM('Gross Plant'!$BK71:$BP71),0)*'Gross Plant'!BR71*Reserve!$DY$1</f>
        <v>0</v>
      </c>
      <c r="EA71" s="93">
        <f>IFERROR(SUM($DS71:$DX71)/SUM('Gross Plant'!$BK71:$BP71),0)*'Gross Plant'!BS71*Reserve!$DY$1</f>
        <v>0</v>
      </c>
      <c r="EB71" s="93">
        <f>IFERROR(SUM($DS71:$DX71)/SUM('Gross Plant'!$BK71:$BP71),0)*'Gross Plant'!BT71*Reserve!$DY$1</f>
        <v>0</v>
      </c>
      <c r="EC71" s="93">
        <f>IFERROR(SUM($DS71:$DX71)/SUM('Gross Plant'!$BK71:$BP71),0)*'Gross Plant'!BU71*Reserve!$DY$1</f>
        <v>0</v>
      </c>
      <c r="ED71" s="93">
        <f>IFERROR(SUM($DS71:$DX71)/SUM('Gross Plant'!$BK71:$BP71),0)*'Gross Plant'!BV71*Reserve!$DY$1</f>
        <v>0</v>
      </c>
      <c r="EE71" s="93">
        <f>IFERROR(SUM($DS71:$DX71)/SUM('Gross Plant'!$BK71:$BP71),0)*'Gross Plant'!BW71*Reserve!$DY$1</f>
        <v>0</v>
      </c>
      <c r="EF71" s="93">
        <f>IFERROR(SUM($DS71:$DX71)/SUM('Gross Plant'!$BK71:$BP71),0)*'Gross Plant'!BX71*Reserve!$DY$1</f>
        <v>0</v>
      </c>
      <c r="EG71" s="93">
        <f>IFERROR(SUM($DS71:$DX71)/SUM('Gross Plant'!$BK71:$BP71),0)*'Gross Plant'!BY71*Reserve!$DY$1</f>
        <v>0</v>
      </c>
      <c r="EH71" s="93">
        <f>IFERROR(SUM($DS71:$DX71)/SUM('Gross Plant'!$BK71:$BP71),0)*'Gross Plant'!BZ71*Reserve!$DY$1</f>
        <v>0</v>
      </c>
      <c r="EI71" s="93">
        <f>IFERROR(SUM($DS71:$DX71)/SUM('Gross Plant'!$BK71:$BP71),0)*'Gross Plant'!CA71*Reserve!$DY$1</f>
        <v>0</v>
      </c>
      <c r="EJ71" s="93">
        <f>IFERROR(SUM($DS71:$DX71)/SUM('Gross Plant'!$BK71:$BP71),0)*'Gross Plant'!CB71*Reserve!$DY$1</f>
        <v>0</v>
      </c>
      <c r="EK71" s="93">
        <f>IFERROR(SUM($DS71:$DX71)/SUM('Gross Plant'!$BK71:$BP71),0)*'Gross Plant'!CC71*Reserve!$DY$1</f>
        <v>0</v>
      </c>
      <c r="EL71" s="93">
        <f>IFERROR(SUM($DS71:$DX71)/SUM('Gross Plant'!$BK71:$BP71),0)*'Gross Plant'!CD71*Reserve!$DY$1</f>
        <v>0</v>
      </c>
      <c r="EM71" s="93">
        <f>IFERROR(SUM($DS71:$DX71)/SUM('Gross Plant'!$BK71:$BP71),0)*'Gross Plant'!CE71*Reserve!$DY$1</f>
        <v>0</v>
      </c>
      <c r="EN71" s="93">
        <f>IFERROR(SUM($DS71:$DX71)/SUM('Gross Plant'!$BK71:$BP71),0)*'Gross Plant'!CF71*Reserve!$DY$1</f>
        <v>0</v>
      </c>
      <c r="EO71" s="93">
        <f>IFERROR(SUM($DS71:$DX71)/SUM('Gross Plant'!$BK71:$BP71),0)*'Gross Plant'!CG71*Reserve!$DY$1</f>
        <v>0</v>
      </c>
      <c r="EP71" s="93">
        <f>IFERROR(SUM($DS71:$DX71)/SUM('Gross Plant'!$BK71:$BP71),0)*'Gross Plant'!CH71*Reserve!$DY$1</f>
        <v>0</v>
      </c>
      <c r="EQ71" s="93">
        <f>IFERROR(SUM($DS71:$DX71)/SUM('Gross Plant'!$BK71:$BP71),0)*'Gross Plant'!CI71*Reserve!$DY$1</f>
        <v>0</v>
      </c>
      <c r="ER71" s="93">
        <f>IFERROR(SUM($DS71:$DX71)/SUM('Gross Plant'!$BK71:$BP71),0)*'Gross Plant'!CJ71*Reserve!$DY$1</f>
        <v>0</v>
      </c>
      <c r="ES71" s="93">
        <f>IFERROR(SUM($DS71:$DX71)/SUM('Gross Plant'!$BK71:$BP71),0)*'Gross Plant'!CK71*Reserve!$DY$1</f>
        <v>0</v>
      </c>
    </row>
    <row r="72" spans="1:149">
      <c r="A72" s="138">
        <v>39907</v>
      </c>
      <c r="B72" s="168" t="s">
        <v>27</v>
      </c>
      <c r="C72" s="51">
        <f t="shared" si="84"/>
        <v>-57199.469999999979</v>
      </c>
      <c r="D72" s="51">
        <f t="shared" si="85"/>
        <v>-57199.469999999979</v>
      </c>
      <c r="E72" s="92">
        <f>'[20]Reserve End Balances'!P121</f>
        <v>-57199.47</v>
      </c>
      <c r="F72" s="51">
        <f t="shared" si="55"/>
        <v>-57199.47</v>
      </c>
      <c r="G72" s="51">
        <f t="shared" si="56"/>
        <v>-57199.47</v>
      </c>
      <c r="H72" s="51">
        <f t="shared" si="57"/>
        <v>-57199.47</v>
      </c>
      <c r="I72" s="51">
        <f t="shared" si="58"/>
        <v>-57199.47</v>
      </c>
      <c r="J72" s="51">
        <f t="shared" si="59"/>
        <v>-57199.47</v>
      </c>
      <c r="K72" s="51">
        <f t="shared" si="60"/>
        <v>-57199.47</v>
      </c>
      <c r="L72" s="51">
        <f t="shared" si="61"/>
        <v>-57199.47</v>
      </c>
      <c r="M72" s="51">
        <f t="shared" si="62"/>
        <v>-57199.47</v>
      </c>
      <c r="N72" s="51">
        <f t="shared" si="63"/>
        <v>-57199.47</v>
      </c>
      <c r="O72" s="51">
        <f t="shared" si="64"/>
        <v>-57199.47</v>
      </c>
      <c r="P72" s="51">
        <f t="shared" si="65"/>
        <v>-57199.47</v>
      </c>
      <c r="Q72" s="51">
        <f t="shared" si="66"/>
        <v>-57199.47</v>
      </c>
      <c r="R72" s="51">
        <f t="shared" si="67"/>
        <v>-57199.47</v>
      </c>
      <c r="S72" s="51">
        <f t="shared" si="68"/>
        <v>-57199.47</v>
      </c>
      <c r="T72" s="51">
        <f t="shared" si="69"/>
        <v>-57199.47</v>
      </c>
      <c r="U72" s="51">
        <f t="shared" si="70"/>
        <v>-57199.47</v>
      </c>
      <c r="V72" s="51">
        <f t="shared" si="71"/>
        <v>-57199.47</v>
      </c>
      <c r="W72" s="51">
        <f t="shared" si="72"/>
        <v>-57199.47</v>
      </c>
      <c r="X72" s="51">
        <f t="shared" si="73"/>
        <v>-57199.47</v>
      </c>
      <c r="Y72" s="51">
        <f t="shared" si="74"/>
        <v>-57199.47</v>
      </c>
      <c r="Z72" s="51">
        <f t="shared" si="75"/>
        <v>-57199.47</v>
      </c>
      <c r="AA72" s="51">
        <f t="shared" si="76"/>
        <v>-57199.47</v>
      </c>
      <c r="AB72" s="51">
        <f t="shared" si="77"/>
        <v>-57199.47</v>
      </c>
      <c r="AC72" s="51">
        <f t="shared" si="78"/>
        <v>-57199.47</v>
      </c>
      <c r="AD72" s="51">
        <f t="shared" si="79"/>
        <v>-57199.47</v>
      </c>
      <c r="AE72" s="51">
        <f t="shared" si="80"/>
        <v>-57199.47</v>
      </c>
      <c r="AF72" s="51">
        <f t="shared" si="81"/>
        <v>-57199.47</v>
      </c>
      <c r="AG72" s="110">
        <f t="shared" si="86"/>
        <v>-57199</v>
      </c>
      <c r="AH72" s="145" t="b">
        <f t="shared" ref="AH72:AH135" si="88">VALUE(A72)=VALUE(AI72)</f>
        <v>1</v>
      </c>
      <c r="AI72" s="109" t="str">
        <f>[23]SSU!E64</f>
        <v>39907</v>
      </c>
      <c r="AJ72" s="109">
        <f>[23]SSU!F64</f>
        <v>6.6299999999999998E-2</v>
      </c>
      <c r="AK72" s="109">
        <f>[23]SSU!G64</f>
        <v>0.1075</v>
      </c>
      <c r="AL72" s="92">
        <f>'[20]Depreciation Provision'!Q121</f>
        <v>0</v>
      </c>
      <c r="AM72" s="92">
        <f>'[20]Depreciation Provision'!R121</f>
        <v>0</v>
      </c>
      <c r="AN72" s="92">
        <f>'[20]Depreciation Provision'!S121</f>
        <v>0</v>
      </c>
      <c r="AO72" s="92">
        <f>'[20]Depreciation Provision'!T121</f>
        <v>0</v>
      </c>
      <c r="AP72" s="92">
        <f>'[20]Depreciation Provision'!U121</f>
        <v>0</v>
      </c>
      <c r="AQ72" s="92">
        <f>'[20]Depreciation Provision'!V121</f>
        <v>0</v>
      </c>
      <c r="AR72" s="113">
        <f>IF('Net Plant'!I72&gt;0,'Gross Plant'!K72*$AJ72/12,0)</f>
        <v>0</v>
      </c>
      <c r="AS72" s="113">
        <f>IF('Net Plant'!J72&gt;0,'Gross Plant'!L72*$AJ72/12,0)</f>
        <v>0</v>
      </c>
      <c r="AT72" s="113">
        <f>IF('Net Plant'!K72&gt;0,'Gross Plant'!M72*$AJ72/12,0)</f>
        <v>0</v>
      </c>
      <c r="AU72" s="113">
        <f>IF('Net Plant'!L72&gt;0,'Gross Plant'!N72*$AJ72/12,0)</f>
        <v>0</v>
      </c>
      <c r="AV72" s="113">
        <f>IF('Net Plant'!M72&gt;0,'Gross Plant'!O72*$AJ72/12,0)</f>
        <v>0</v>
      </c>
      <c r="AW72" s="113">
        <f>IF('Net Plant'!N72&gt;0,'Gross Plant'!P72*$AJ72/12,0)</f>
        <v>0</v>
      </c>
      <c r="AX72" s="113">
        <f>IF('Net Plant'!O72&gt;0,'Gross Plant'!Q72*$AJ72/12,0)</f>
        <v>0</v>
      </c>
      <c r="AY72" s="113">
        <f>IF('Net Plant'!P72&gt;0,'Gross Plant'!R72*$AJ72/12,0)</f>
        <v>0</v>
      </c>
      <c r="AZ72" s="113">
        <f>IF('Net Plant'!Q72&gt;0,'Gross Plant'!S72*$AJ72/12,0)</f>
        <v>0</v>
      </c>
      <c r="BA72" s="113">
        <f>IF('Net Plant'!R72&gt;0,'Gross Plant'!U72*$AK72/12,0)</f>
        <v>0</v>
      </c>
      <c r="BB72" s="113">
        <f>IF('Net Plant'!S72&gt;0,'Gross Plant'!V72*$AK72/12,0)</f>
        <v>0</v>
      </c>
      <c r="BC72" s="113">
        <f>IF('Net Plant'!T72&gt;0,'Gross Plant'!W72*$AK72/12,0)</f>
        <v>0</v>
      </c>
      <c r="BD72" s="113">
        <f>IF('Net Plant'!U72&gt;0,'Gross Plant'!X72*$AK72/12,0)</f>
        <v>0</v>
      </c>
      <c r="BE72" s="113">
        <f>IF('Net Plant'!V72&gt;0,'Gross Plant'!Y72*$AK72/12,0)</f>
        <v>0</v>
      </c>
      <c r="BF72" s="113">
        <f>IF('Net Plant'!W72&gt;0,'Gross Plant'!Z72*$AK72/12,0)</f>
        <v>0</v>
      </c>
      <c r="BG72" s="113">
        <f>IF('Net Plant'!X72&gt;0,'Gross Plant'!AA72*$AK72/12,0)</f>
        <v>0</v>
      </c>
      <c r="BH72" s="113">
        <f>IF('Net Plant'!Y72&gt;0,'Gross Plant'!AB72*$AK72/12,0)</f>
        <v>0</v>
      </c>
      <c r="BI72" s="113">
        <f>IF('Net Plant'!Z72&gt;0,'Gross Plant'!AC72*$AK72/12,0)</f>
        <v>0</v>
      </c>
      <c r="BJ72" s="113">
        <f>IF('Net Plant'!AA72&gt;0,'Gross Plant'!AD72*$AK72/12,0)</f>
        <v>0</v>
      </c>
      <c r="BK72" s="113">
        <f>IF('Net Plant'!AB72&gt;0,'Gross Plant'!AE72*$AK72/12,0)</f>
        <v>0</v>
      </c>
      <c r="BL72" s="113">
        <f>IF('Net Plant'!AC72&gt;0,'Gross Plant'!AF72*$AK72/12,0)</f>
        <v>0</v>
      </c>
      <c r="BM72" s="110">
        <f t="shared" si="87"/>
        <v>0</v>
      </c>
      <c r="BN72" s="41"/>
      <c r="BO72" s="92">
        <f>'[20]Reserve Retirements'!Q122</f>
        <v>0</v>
      </c>
      <c r="BP72" s="92">
        <f>'[20]Reserve Retirements'!R122</f>
        <v>0</v>
      </c>
      <c r="BQ72" s="92">
        <f>'[20]Reserve Retirements'!S122</f>
        <v>0</v>
      </c>
      <c r="BR72" s="92">
        <f>'[20]Reserve Retirements'!T122</f>
        <v>0</v>
      </c>
      <c r="BS72" s="92">
        <f>'[20]Reserve Retirements'!U122</f>
        <v>0</v>
      </c>
      <c r="BT72" s="92">
        <f>'[20]Reserve Retirements'!V122</f>
        <v>0</v>
      </c>
      <c r="BU72" s="93">
        <f>'Gross Plant'!BQ72</f>
        <v>0</v>
      </c>
      <c r="BV72" s="93">
        <f>'Gross Plant'!BR72</f>
        <v>0</v>
      </c>
      <c r="BW72" s="93">
        <f>'Gross Plant'!BS72</f>
        <v>0</v>
      </c>
      <c r="BX72" s="93">
        <f>'Gross Plant'!BT72</f>
        <v>0</v>
      </c>
      <c r="BY72" s="93">
        <f>'Gross Plant'!BU72</f>
        <v>0</v>
      </c>
      <c r="BZ72" s="93">
        <f>'Gross Plant'!BV72</f>
        <v>0</v>
      </c>
      <c r="CA72" s="93">
        <f>'Gross Plant'!BW72</f>
        <v>0</v>
      </c>
      <c r="CB72" s="93">
        <f>'Gross Plant'!BX72</f>
        <v>0</v>
      </c>
      <c r="CC72" s="93">
        <f>'Gross Plant'!BY72</f>
        <v>0</v>
      </c>
      <c r="CD72" s="93">
        <f>'Gross Plant'!BZ72</f>
        <v>0</v>
      </c>
      <c r="CE72" s="93">
        <f>'Gross Plant'!CA72</f>
        <v>0</v>
      </c>
      <c r="CF72" s="93">
        <f>'Gross Plant'!CB72</f>
        <v>0</v>
      </c>
      <c r="CG72" s="93">
        <f>'Gross Plant'!CC72</f>
        <v>0</v>
      </c>
      <c r="CH72" s="93">
        <f>'Gross Plant'!CD72</f>
        <v>0</v>
      </c>
      <c r="CI72" s="93">
        <f>'Gross Plant'!CE72</f>
        <v>0</v>
      </c>
      <c r="CJ72" s="93">
        <f>'Gross Plant'!CF72</f>
        <v>0</v>
      </c>
      <c r="CK72" s="93">
        <f>'Gross Plant'!CG72</f>
        <v>0</v>
      </c>
      <c r="CL72" s="93">
        <f>'Gross Plant'!CH72</f>
        <v>0</v>
      </c>
      <c r="CM72" s="93">
        <f>'Gross Plant'!CI72</f>
        <v>0</v>
      </c>
      <c r="CN72" s="93">
        <f>'Gross Plant'!CJ72</f>
        <v>0</v>
      </c>
      <c r="CO72" s="93">
        <f>'Gross Plant'!CK72</f>
        <v>0</v>
      </c>
      <c r="CP72" s="41"/>
      <c r="CQ72" s="92">
        <f>'[20]Reserve Transfers'!Q121</f>
        <v>0</v>
      </c>
      <c r="CR72" s="92">
        <f>'[20]Reserve Transfers'!R121</f>
        <v>0</v>
      </c>
      <c r="CS72" s="92">
        <f>'[20]Reserve Transfers'!S121</f>
        <v>0</v>
      </c>
      <c r="CT72" s="92">
        <f>'[20]Reserve Transfers'!T121</f>
        <v>0</v>
      </c>
      <c r="CU72" s="92">
        <f>'[20]Reserve Transfers'!U121</f>
        <v>0</v>
      </c>
      <c r="CV72" s="92">
        <f>'[20]Reserve Transfers'!V121</f>
        <v>0</v>
      </c>
      <c r="CW72" s="17">
        <v>0</v>
      </c>
      <c r="CX72" s="17">
        <v>0</v>
      </c>
      <c r="CY72" s="17">
        <v>0</v>
      </c>
      <c r="CZ72" s="175">
        <v>0</v>
      </c>
      <c r="DA72" s="17">
        <v>0</v>
      </c>
      <c r="DB72" s="17">
        <v>0</v>
      </c>
      <c r="DC72" s="17">
        <v>0</v>
      </c>
      <c r="DD72" s="17">
        <v>0</v>
      </c>
      <c r="DE72" s="17">
        <v>0</v>
      </c>
      <c r="DF72" s="17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/>
      <c r="DS72" s="92">
        <f>[20]COR!Q121</f>
        <v>0</v>
      </c>
      <c r="DT72" s="92">
        <f>[20]COR!R121</f>
        <v>0</v>
      </c>
      <c r="DU72" s="92">
        <f>[20]COR!S121</f>
        <v>0</v>
      </c>
      <c r="DV72" s="92">
        <f>[20]COR!T121</f>
        <v>0</v>
      </c>
      <c r="DW72" s="92">
        <f>[20]COR!U121</f>
        <v>0</v>
      </c>
      <c r="DX72" s="92">
        <f>[20]COR!V121</f>
        <v>0</v>
      </c>
      <c r="DY72" s="93">
        <f>IFERROR(SUM($DS72:$DX72)/SUM('Gross Plant'!$BK72:$BP72),0)*'Gross Plant'!BQ72*Reserve!$DY$1</f>
        <v>0</v>
      </c>
      <c r="DZ72" s="93">
        <f>IFERROR(SUM($DS72:$DX72)/SUM('Gross Plant'!$BK72:$BP72),0)*'Gross Plant'!BR72*Reserve!$DY$1</f>
        <v>0</v>
      </c>
      <c r="EA72" s="93">
        <f>IFERROR(SUM($DS72:$DX72)/SUM('Gross Plant'!$BK72:$BP72),0)*'Gross Plant'!BS72*Reserve!$DY$1</f>
        <v>0</v>
      </c>
      <c r="EB72" s="93">
        <f>IFERROR(SUM($DS72:$DX72)/SUM('Gross Plant'!$BK72:$BP72),0)*'Gross Plant'!BT72*Reserve!$DY$1</f>
        <v>0</v>
      </c>
      <c r="EC72" s="93">
        <f>IFERROR(SUM($DS72:$DX72)/SUM('Gross Plant'!$BK72:$BP72),0)*'Gross Plant'!BU72*Reserve!$DY$1</f>
        <v>0</v>
      </c>
      <c r="ED72" s="93">
        <f>IFERROR(SUM($DS72:$DX72)/SUM('Gross Plant'!$BK72:$BP72),0)*'Gross Plant'!BV72*Reserve!$DY$1</f>
        <v>0</v>
      </c>
      <c r="EE72" s="93">
        <f>IFERROR(SUM($DS72:$DX72)/SUM('Gross Plant'!$BK72:$BP72),0)*'Gross Plant'!BW72*Reserve!$DY$1</f>
        <v>0</v>
      </c>
      <c r="EF72" s="93">
        <f>IFERROR(SUM($DS72:$DX72)/SUM('Gross Plant'!$BK72:$BP72),0)*'Gross Plant'!BX72*Reserve!$DY$1</f>
        <v>0</v>
      </c>
      <c r="EG72" s="93">
        <f>IFERROR(SUM($DS72:$DX72)/SUM('Gross Plant'!$BK72:$BP72),0)*'Gross Plant'!BY72*Reserve!$DY$1</f>
        <v>0</v>
      </c>
      <c r="EH72" s="93">
        <f>IFERROR(SUM($DS72:$DX72)/SUM('Gross Plant'!$BK72:$BP72),0)*'Gross Plant'!BZ72*Reserve!$DY$1</f>
        <v>0</v>
      </c>
      <c r="EI72" s="93">
        <f>IFERROR(SUM($DS72:$DX72)/SUM('Gross Plant'!$BK72:$BP72),0)*'Gross Plant'!CA72*Reserve!$DY$1</f>
        <v>0</v>
      </c>
      <c r="EJ72" s="93">
        <f>IFERROR(SUM($DS72:$DX72)/SUM('Gross Plant'!$BK72:$BP72),0)*'Gross Plant'!CB72*Reserve!$DY$1</f>
        <v>0</v>
      </c>
      <c r="EK72" s="93">
        <f>IFERROR(SUM($DS72:$DX72)/SUM('Gross Plant'!$BK72:$BP72),0)*'Gross Plant'!CC72*Reserve!$DY$1</f>
        <v>0</v>
      </c>
      <c r="EL72" s="93">
        <f>IFERROR(SUM($DS72:$DX72)/SUM('Gross Plant'!$BK72:$BP72),0)*'Gross Plant'!CD72*Reserve!$DY$1</f>
        <v>0</v>
      </c>
      <c r="EM72" s="93">
        <f>IFERROR(SUM($DS72:$DX72)/SUM('Gross Plant'!$BK72:$BP72),0)*'Gross Plant'!CE72*Reserve!$DY$1</f>
        <v>0</v>
      </c>
      <c r="EN72" s="93">
        <f>IFERROR(SUM($DS72:$DX72)/SUM('Gross Plant'!$BK72:$BP72),0)*'Gross Plant'!CF72*Reserve!$DY$1</f>
        <v>0</v>
      </c>
      <c r="EO72" s="93">
        <f>IFERROR(SUM($DS72:$DX72)/SUM('Gross Plant'!$BK72:$BP72),0)*'Gross Plant'!CG72*Reserve!$DY$1</f>
        <v>0</v>
      </c>
      <c r="EP72" s="93">
        <f>IFERROR(SUM($DS72:$DX72)/SUM('Gross Plant'!$BK72:$BP72),0)*'Gross Plant'!CH72*Reserve!$DY$1</f>
        <v>0</v>
      </c>
      <c r="EQ72" s="93">
        <f>IFERROR(SUM($DS72:$DX72)/SUM('Gross Plant'!$BK72:$BP72),0)*'Gross Plant'!CI72*Reserve!$DY$1</f>
        <v>0</v>
      </c>
      <c r="ER72" s="93">
        <f>IFERROR(SUM($DS72:$DX72)/SUM('Gross Plant'!$BK72:$BP72),0)*'Gross Plant'!CJ72*Reserve!$DY$1</f>
        <v>0</v>
      </c>
      <c r="ES72" s="93">
        <f>IFERROR(SUM($DS72:$DX72)/SUM('Gross Plant'!$BK72:$BP72),0)*'Gross Plant'!CK72*Reserve!$DY$1</f>
        <v>0</v>
      </c>
    </row>
    <row r="73" spans="1:149">
      <c r="A73" s="138">
        <v>39908</v>
      </c>
      <c r="B73" s="168" t="s">
        <v>28</v>
      </c>
      <c r="C73" s="51">
        <f t="shared" si="84"/>
        <v>45635047.344762444</v>
      </c>
      <c r="D73" s="51">
        <f t="shared" si="85"/>
        <v>54182313.193701185</v>
      </c>
      <c r="E73" s="92">
        <f>'[20]Reserve End Balances'!P122</f>
        <v>42457960.539999999</v>
      </c>
      <c r="F73" s="51">
        <f t="shared" si="55"/>
        <v>42984879.189999998</v>
      </c>
      <c r="G73" s="51">
        <f t="shared" si="56"/>
        <v>43511794.229999997</v>
      </c>
      <c r="H73" s="51">
        <f t="shared" si="57"/>
        <v>44039962.399999999</v>
      </c>
      <c r="I73" s="51">
        <f t="shared" si="58"/>
        <v>44568137.759999998</v>
      </c>
      <c r="J73" s="51">
        <f t="shared" si="59"/>
        <v>45097999.960000001</v>
      </c>
      <c r="K73" s="51">
        <f t="shared" si="60"/>
        <v>45627865.609999999</v>
      </c>
      <c r="L73" s="51">
        <f t="shared" si="61"/>
        <v>46160732.199502997</v>
      </c>
      <c r="M73" s="51">
        <f t="shared" si="62"/>
        <v>46693873.44821693</v>
      </c>
      <c r="N73" s="51">
        <f t="shared" si="63"/>
        <v>47227290.76221703</v>
      </c>
      <c r="O73" s="51">
        <f t="shared" si="64"/>
        <v>47760982.453984424</v>
      </c>
      <c r="P73" s="51">
        <f t="shared" si="65"/>
        <v>48294948.791482233</v>
      </c>
      <c r="Q73" s="51">
        <f t="shared" si="66"/>
        <v>48829188.1365081</v>
      </c>
      <c r="R73" s="51">
        <f t="shared" si="67"/>
        <v>49363722.465870611</v>
      </c>
      <c r="S73" s="51">
        <f t="shared" si="68"/>
        <v>49898616.631150678</v>
      </c>
      <c r="T73" s="51">
        <f t="shared" si="69"/>
        <v>50433506.683158122</v>
      </c>
      <c r="U73" s="51">
        <f t="shared" si="70"/>
        <v>51055830.479323015</v>
      </c>
      <c r="V73" s="51">
        <f t="shared" si="71"/>
        <v>51680247.329008408</v>
      </c>
      <c r="W73" s="51">
        <f t="shared" si="72"/>
        <v>52304666.384896681</v>
      </c>
      <c r="X73" s="51">
        <f t="shared" si="73"/>
        <v>52929403.489411108</v>
      </c>
      <c r="Y73" s="51">
        <f t="shared" si="74"/>
        <v>53554460.270752311</v>
      </c>
      <c r="Z73" s="51">
        <f t="shared" si="75"/>
        <v>54179834.774814837</v>
      </c>
      <c r="AA73" s="51">
        <f t="shared" si="76"/>
        <v>54805527.311893418</v>
      </c>
      <c r="AB73" s="51">
        <f t="shared" si="77"/>
        <v>55431535.984989911</v>
      </c>
      <c r="AC73" s="51">
        <f t="shared" si="78"/>
        <v>56057886.242709368</v>
      </c>
      <c r="AD73" s="51">
        <f t="shared" si="79"/>
        <v>56684653.181591019</v>
      </c>
      <c r="AE73" s="51">
        <f t="shared" si="80"/>
        <v>57311415.357403912</v>
      </c>
      <c r="AF73" s="51">
        <f t="shared" si="81"/>
        <v>57941104.028163306</v>
      </c>
      <c r="AG73" s="110">
        <f t="shared" si="86"/>
        <v>54182313</v>
      </c>
      <c r="AH73" s="145" t="b">
        <f t="shared" si="88"/>
        <v>1</v>
      </c>
      <c r="AI73" s="109" t="str">
        <f>[23]SSU!E65</f>
        <v>39908</v>
      </c>
      <c r="AJ73" s="109">
        <f>[23]SSU!F65</f>
        <v>6.5199999999999994E-2</v>
      </c>
      <c r="AK73" s="109">
        <f>[23]SSU!G65</f>
        <v>7.5499999999999998E-2</v>
      </c>
      <c r="AL73" s="92">
        <f>'[20]Depreciation Provision'!Q122</f>
        <v>526918.65</v>
      </c>
      <c r="AM73" s="92">
        <f>'[20]Depreciation Provision'!R122</f>
        <v>526915.04</v>
      </c>
      <c r="AN73" s="92">
        <f>'[20]Depreciation Provision'!S122</f>
        <v>528168.17000000004</v>
      </c>
      <c r="AO73" s="92">
        <f>'[20]Depreciation Provision'!T122</f>
        <v>528175.35999999999</v>
      </c>
      <c r="AP73" s="92">
        <f>'[20]Depreciation Provision'!U122</f>
        <v>529862.19999999995</v>
      </c>
      <c r="AQ73" s="92">
        <f>'[20]Depreciation Provision'!V122</f>
        <v>529865.65</v>
      </c>
      <c r="AR73" s="113">
        <f>IF('Net Plant'!I73&gt;0,'Gross Plant'!K73*$AJ73/12,0)</f>
        <v>532866.58950299991</v>
      </c>
      <c r="AS73" s="113">
        <f>IF('Net Plant'!J73&gt;0,'Gross Plant'!L73*$AJ73/12,0)</f>
        <v>533141.24871393526</v>
      </c>
      <c r="AT73" s="113">
        <f>IF('Net Plant'!K73&gt;0,'Gross Plant'!M73*$AJ73/12,0)</f>
        <v>533417.31400010036</v>
      </c>
      <c r="AU73" s="113">
        <f>IF('Net Plant'!L73&gt;0,'Gross Plant'!N73*$AJ73/12,0)</f>
        <v>533691.69176739256</v>
      </c>
      <c r="AV73" s="113">
        <f>IF('Net Plant'!M73&gt;0,'Gross Plant'!O73*$AJ73/12,0)</f>
        <v>533966.33749780932</v>
      </c>
      <c r="AW73" s="113">
        <f>IF('Net Plant'!N73&gt;0,'Gross Plant'!P73*$AJ73/12,0)</f>
        <v>534239.34502586361</v>
      </c>
      <c r="AX73" s="113">
        <f>IF('Net Plant'!O73&gt;0,'Gross Plant'!Q73*$AJ73/12,0)</f>
        <v>534534.32936251443</v>
      </c>
      <c r="AY73" s="113">
        <f>IF('Net Plant'!P73&gt;0,'Gross Plant'!R73*$AJ73/12,0)</f>
        <v>534894.16528006725</v>
      </c>
      <c r="AZ73" s="113">
        <f>IF('Net Plant'!Q73&gt;0,'Gross Plant'!S73*$AJ73/12,0)</f>
        <v>534890.05200744246</v>
      </c>
      <c r="BA73" s="113">
        <f>IF('Net Plant'!R73&gt;0,'Gross Plant'!U73*$AK73/12,0)</f>
        <v>622323.7961648897</v>
      </c>
      <c r="BB73" s="113">
        <f>IF('Net Plant'!S73&gt;0,'Gross Plant'!V73*$AK73/12,0)</f>
        <v>624416.84968539502</v>
      </c>
      <c r="BC73" s="113">
        <f>IF('Net Plant'!T73&gt;0,'Gross Plant'!W73*$AK73/12,0)</f>
        <v>624419.05588826968</v>
      </c>
      <c r="BD73" s="113">
        <f>IF('Net Plant'!U73&gt;0,'Gross Plant'!X73*$AK73/12,0)</f>
        <v>624737.10451442946</v>
      </c>
      <c r="BE73" s="113">
        <f>IF('Net Plant'!V73&gt;0,'Gross Plant'!Y73*$AK73/12,0)</f>
        <v>625056.78134120035</v>
      </c>
      <c r="BF73" s="113">
        <f>IF('Net Plant'!W73&gt;0,'Gross Plant'!Z73*$AK73/12,0)</f>
        <v>625374.50406252791</v>
      </c>
      <c r="BG73" s="113">
        <f>IF('Net Plant'!X73&gt;0,'Gross Plant'!AA73*$AK73/12,0)</f>
        <v>625692.53707857814</v>
      </c>
      <c r="BH73" s="113">
        <f>IF('Net Plant'!Y73&gt;0,'Gross Plant'!AB73*$AK73/12,0)</f>
        <v>626008.6730964937</v>
      </c>
      <c r="BI73" s="113">
        <f>IF('Net Plant'!Z73&gt;0,'Gross Plant'!AC73*$AK73/12,0)</f>
        <v>626350.25771945599</v>
      </c>
      <c r="BJ73" s="113">
        <f>IF('Net Plant'!AA73&gt;0,'Gross Plant'!AD73*$AK73/12,0)</f>
        <v>626766.93888165278</v>
      </c>
      <c r="BK73" s="113">
        <f>IF('Net Plant'!AB73&gt;0,'Gross Plant'!AE73*$AK73/12,0)</f>
        <v>626762.1758128925</v>
      </c>
      <c r="BL73" s="113">
        <f>IF('Net Plant'!AC73&gt;0,'Gross Plant'!AF73*$AK73/12,0)</f>
        <v>629688.67075939442</v>
      </c>
      <c r="BM73" s="110">
        <f t="shared" si="87"/>
        <v>7507597.3450051798</v>
      </c>
      <c r="BN73" s="41"/>
      <c r="BO73" s="92">
        <f>'[20]Reserve Retirements'!Q123</f>
        <v>0</v>
      </c>
      <c r="BP73" s="92">
        <f>'[20]Reserve Retirements'!R123</f>
        <v>0</v>
      </c>
      <c r="BQ73" s="92">
        <f>'[20]Reserve Retirements'!S123</f>
        <v>0</v>
      </c>
      <c r="BR73" s="92">
        <f>'[20]Reserve Retirements'!T123</f>
        <v>0</v>
      </c>
      <c r="BS73" s="92">
        <f>'[20]Reserve Retirements'!U123</f>
        <v>0</v>
      </c>
      <c r="BT73" s="92">
        <f>'[20]Reserve Retirements'!V123</f>
        <v>0</v>
      </c>
      <c r="BU73" s="93">
        <f>'Gross Plant'!BQ73</f>
        <v>0</v>
      </c>
      <c r="BV73" s="93">
        <f>'Gross Plant'!BR73</f>
        <v>0</v>
      </c>
      <c r="BW73" s="93">
        <f>'Gross Plant'!BS73</f>
        <v>0</v>
      </c>
      <c r="BX73" s="93">
        <f>'Gross Plant'!BT73</f>
        <v>0</v>
      </c>
      <c r="BY73" s="93">
        <f>'Gross Plant'!BU73</f>
        <v>0</v>
      </c>
      <c r="BZ73" s="93">
        <f>'Gross Plant'!BV73</f>
        <v>0</v>
      </c>
      <c r="CA73" s="93">
        <f>'Gross Plant'!BW73</f>
        <v>0</v>
      </c>
      <c r="CB73" s="93">
        <f>'Gross Plant'!BX73</f>
        <v>0</v>
      </c>
      <c r="CC73" s="93">
        <f>'Gross Plant'!BY73</f>
        <v>0</v>
      </c>
      <c r="CD73" s="93">
        <f>'Gross Plant'!BZ73</f>
        <v>0</v>
      </c>
      <c r="CE73" s="93">
        <f>'Gross Plant'!CA73</f>
        <v>0</v>
      </c>
      <c r="CF73" s="93">
        <f>'Gross Plant'!CB73</f>
        <v>0</v>
      </c>
      <c r="CG73" s="93">
        <f>'Gross Plant'!CC73</f>
        <v>0</v>
      </c>
      <c r="CH73" s="93">
        <f>'Gross Plant'!CD73</f>
        <v>0</v>
      </c>
      <c r="CI73" s="93">
        <f>'Gross Plant'!CE73</f>
        <v>0</v>
      </c>
      <c r="CJ73" s="93">
        <f>'Gross Plant'!CF73</f>
        <v>0</v>
      </c>
      <c r="CK73" s="93">
        <f>'Gross Plant'!CG73</f>
        <v>0</v>
      </c>
      <c r="CL73" s="93">
        <f>'Gross Plant'!CH73</f>
        <v>0</v>
      </c>
      <c r="CM73" s="93">
        <f>'Gross Plant'!CI73</f>
        <v>0</v>
      </c>
      <c r="CN73" s="93">
        <f>'Gross Plant'!CJ73</f>
        <v>0</v>
      </c>
      <c r="CO73" s="93">
        <f>'Gross Plant'!CK73</f>
        <v>0</v>
      </c>
      <c r="CP73" s="41"/>
      <c r="CQ73" s="92">
        <f>'[20]Reserve Transfers'!Q122</f>
        <v>0</v>
      </c>
      <c r="CR73" s="92">
        <f>'[20]Reserve Transfers'!R122</f>
        <v>0</v>
      </c>
      <c r="CS73" s="92">
        <f>'[20]Reserve Transfers'!S122</f>
        <v>0</v>
      </c>
      <c r="CT73" s="92">
        <f>'[20]Reserve Transfers'!T122</f>
        <v>0</v>
      </c>
      <c r="CU73" s="92">
        <f>'[20]Reserve Transfers'!U122</f>
        <v>0</v>
      </c>
      <c r="CV73" s="92">
        <f>'[20]Reserve Transfers'!V122</f>
        <v>0</v>
      </c>
      <c r="CW73" s="17">
        <v>0</v>
      </c>
      <c r="CX73" s="17">
        <v>0</v>
      </c>
      <c r="CY73" s="17">
        <v>0</v>
      </c>
      <c r="CZ73" s="175">
        <v>0</v>
      </c>
      <c r="DA73" s="17">
        <v>0</v>
      </c>
      <c r="DB73" s="17">
        <v>0</v>
      </c>
      <c r="DC73" s="17">
        <v>0</v>
      </c>
      <c r="DD73" s="17">
        <v>0</v>
      </c>
      <c r="DE73" s="17">
        <v>0</v>
      </c>
      <c r="DF73" s="17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/>
      <c r="DS73" s="92">
        <f>[20]COR!Q122</f>
        <v>0</v>
      </c>
      <c r="DT73" s="92">
        <f>[20]COR!R122</f>
        <v>0</v>
      </c>
      <c r="DU73" s="92">
        <f>[20]COR!S122</f>
        <v>0</v>
      </c>
      <c r="DV73" s="92">
        <f>[20]COR!T122</f>
        <v>0</v>
      </c>
      <c r="DW73" s="92">
        <f>[20]COR!U122</f>
        <v>0</v>
      </c>
      <c r="DX73" s="92">
        <f>[20]COR!V122</f>
        <v>0</v>
      </c>
      <c r="DY73" s="93">
        <f>IFERROR(SUM($DS73:$DX73)/SUM('Gross Plant'!$BK73:$BP73),0)*'Gross Plant'!BQ73*Reserve!$DY$1</f>
        <v>0</v>
      </c>
      <c r="DZ73" s="93">
        <f>IFERROR(SUM($DS73:$DX73)/SUM('Gross Plant'!$BK73:$BP73),0)*'Gross Plant'!BR73*Reserve!$DY$1</f>
        <v>0</v>
      </c>
      <c r="EA73" s="93">
        <f>IFERROR(SUM($DS73:$DX73)/SUM('Gross Plant'!$BK73:$BP73),0)*'Gross Plant'!BS73*Reserve!$DY$1</f>
        <v>0</v>
      </c>
      <c r="EB73" s="93">
        <f>IFERROR(SUM($DS73:$DX73)/SUM('Gross Plant'!$BK73:$BP73),0)*'Gross Plant'!BT73*Reserve!$DY$1</f>
        <v>0</v>
      </c>
      <c r="EC73" s="93">
        <f>IFERROR(SUM($DS73:$DX73)/SUM('Gross Plant'!$BK73:$BP73),0)*'Gross Plant'!BU73*Reserve!$DY$1</f>
        <v>0</v>
      </c>
      <c r="ED73" s="93">
        <f>IFERROR(SUM($DS73:$DX73)/SUM('Gross Plant'!$BK73:$BP73),0)*'Gross Plant'!BV73*Reserve!$DY$1</f>
        <v>0</v>
      </c>
      <c r="EE73" s="93">
        <f>IFERROR(SUM($DS73:$DX73)/SUM('Gross Plant'!$BK73:$BP73),0)*'Gross Plant'!BW73*Reserve!$DY$1</f>
        <v>0</v>
      </c>
      <c r="EF73" s="93">
        <f>IFERROR(SUM($DS73:$DX73)/SUM('Gross Plant'!$BK73:$BP73),0)*'Gross Plant'!BX73*Reserve!$DY$1</f>
        <v>0</v>
      </c>
      <c r="EG73" s="93">
        <f>IFERROR(SUM($DS73:$DX73)/SUM('Gross Plant'!$BK73:$BP73),0)*'Gross Plant'!BY73*Reserve!$DY$1</f>
        <v>0</v>
      </c>
      <c r="EH73" s="93">
        <f>IFERROR(SUM($DS73:$DX73)/SUM('Gross Plant'!$BK73:$BP73),0)*'Gross Plant'!BZ73*Reserve!$DY$1</f>
        <v>0</v>
      </c>
      <c r="EI73" s="93">
        <f>IFERROR(SUM($DS73:$DX73)/SUM('Gross Plant'!$BK73:$BP73),0)*'Gross Plant'!CA73*Reserve!$DY$1</f>
        <v>0</v>
      </c>
      <c r="EJ73" s="93">
        <f>IFERROR(SUM($DS73:$DX73)/SUM('Gross Plant'!$BK73:$BP73),0)*'Gross Plant'!CB73*Reserve!$DY$1</f>
        <v>0</v>
      </c>
      <c r="EK73" s="93">
        <f>IFERROR(SUM($DS73:$DX73)/SUM('Gross Plant'!$BK73:$BP73),0)*'Gross Plant'!CC73*Reserve!$DY$1</f>
        <v>0</v>
      </c>
      <c r="EL73" s="93">
        <f>IFERROR(SUM($DS73:$DX73)/SUM('Gross Plant'!$BK73:$BP73),0)*'Gross Plant'!CD73*Reserve!$DY$1</f>
        <v>0</v>
      </c>
      <c r="EM73" s="93">
        <f>IFERROR(SUM($DS73:$DX73)/SUM('Gross Plant'!$BK73:$BP73),0)*'Gross Plant'!CE73*Reserve!$DY$1</f>
        <v>0</v>
      </c>
      <c r="EN73" s="93">
        <f>IFERROR(SUM($DS73:$DX73)/SUM('Gross Plant'!$BK73:$BP73),0)*'Gross Plant'!CF73*Reserve!$DY$1</f>
        <v>0</v>
      </c>
      <c r="EO73" s="93">
        <f>IFERROR(SUM($DS73:$DX73)/SUM('Gross Plant'!$BK73:$BP73),0)*'Gross Plant'!CG73*Reserve!$DY$1</f>
        <v>0</v>
      </c>
      <c r="EP73" s="93">
        <f>IFERROR(SUM($DS73:$DX73)/SUM('Gross Plant'!$BK73:$BP73),0)*'Gross Plant'!CH73*Reserve!$DY$1</f>
        <v>0</v>
      </c>
      <c r="EQ73" s="93">
        <f>IFERROR(SUM($DS73:$DX73)/SUM('Gross Plant'!$BK73:$BP73),0)*'Gross Plant'!CI73*Reserve!$DY$1</f>
        <v>0</v>
      </c>
      <c r="ER73" s="93">
        <f>IFERROR(SUM($DS73:$DX73)/SUM('Gross Plant'!$BK73:$BP73),0)*'Gross Plant'!CJ73*Reserve!$DY$1</f>
        <v>0</v>
      </c>
      <c r="ES73" s="93">
        <f>IFERROR(SUM($DS73:$DX73)/SUM('Gross Plant'!$BK73:$BP73),0)*'Gross Plant'!CK73*Reserve!$DY$1</f>
        <v>0</v>
      </c>
    </row>
    <row r="74" spans="1:149">
      <c r="A74" s="138">
        <v>39910</v>
      </c>
      <c r="B74" s="168" t="s">
        <v>129</v>
      </c>
      <c r="C74" s="51">
        <f t="shared" si="84"/>
        <v>186069.1328286154</v>
      </c>
      <c r="D74" s="51">
        <f t="shared" si="85"/>
        <v>238357.10306000017</v>
      </c>
      <c r="E74" s="92">
        <f>'[20]Reserve End Balances'!P123</f>
        <v>165671.71</v>
      </c>
      <c r="F74" s="51">
        <f t="shared" si="55"/>
        <v>169116.09</v>
      </c>
      <c r="G74" s="51">
        <f t="shared" si="56"/>
        <v>172560.47</v>
      </c>
      <c r="H74" s="51">
        <f t="shared" si="57"/>
        <v>176004.85</v>
      </c>
      <c r="I74" s="51">
        <f t="shared" si="58"/>
        <v>179449.98</v>
      </c>
      <c r="J74" s="51">
        <f t="shared" si="59"/>
        <v>182895.11000000002</v>
      </c>
      <c r="K74" s="51">
        <f t="shared" si="60"/>
        <v>186340.24000000002</v>
      </c>
      <c r="L74" s="51">
        <f t="shared" si="61"/>
        <v>189617.32746533336</v>
      </c>
      <c r="M74" s="51">
        <f t="shared" si="62"/>
        <v>192894.41493066671</v>
      </c>
      <c r="N74" s="51">
        <f t="shared" si="63"/>
        <v>196171.50239600005</v>
      </c>
      <c r="O74" s="51">
        <f t="shared" si="64"/>
        <v>199448.5898613334</v>
      </c>
      <c r="P74" s="51">
        <f t="shared" si="65"/>
        <v>202725.67732666674</v>
      </c>
      <c r="Q74" s="51">
        <f t="shared" si="66"/>
        <v>206002.76479200009</v>
      </c>
      <c r="R74" s="51">
        <f t="shared" si="67"/>
        <v>209279.85225733343</v>
      </c>
      <c r="S74" s="51">
        <f t="shared" si="68"/>
        <v>212556.93972266678</v>
      </c>
      <c r="T74" s="51">
        <f t="shared" si="69"/>
        <v>215834.02718800012</v>
      </c>
      <c r="U74" s="51">
        <f t="shared" si="70"/>
        <v>219587.8731666668</v>
      </c>
      <c r="V74" s="51">
        <f t="shared" si="71"/>
        <v>223341.71914533348</v>
      </c>
      <c r="W74" s="51">
        <f t="shared" si="72"/>
        <v>227095.56512400016</v>
      </c>
      <c r="X74" s="51">
        <f t="shared" si="73"/>
        <v>230849.41110266684</v>
      </c>
      <c r="Y74" s="51">
        <f t="shared" si="74"/>
        <v>234603.25708133352</v>
      </c>
      <c r="Z74" s="51">
        <f t="shared" si="75"/>
        <v>238357.1030600002</v>
      </c>
      <c r="AA74" s="51">
        <f t="shared" si="76"/>
        <v>242110.94903866688</v>
      </c>
      <c r="AB74" s="51">
        <f t="shared" si="77"/>
        <v>245864.79501733356</v>
      </c>
      <c r="AC74" s="51">
        <f t="shared" si="78"/>
        <v>249618.64099600023</v>
      </c>
      <c r="AD74" s="51">
        <f t="shared" si="79"/>
        <v>253372.48697466691</v>
      </c>
      <c r="AE74" s="51">
        <f t="shared" si="80"/>
        <v>257126.33295333359</v>
      </c>
      <c r="AF74" s="51">
        <f t="shared" si="81"/>
        <v>260880.17893200027</v>
      </c>
      <c r="AG74" s="110">
        <f t="shared" si="86"/>
        <v>238357</v>
      </c>
      <c r="AH74" s="145" t="b">
        <f t="shared" si="88"/>
        <v>1</v>
      </c>
      <c r="AI74" s="109" t="str">
        <f>[23]SSU!E76</f>
        <v>39910</v>
      </c>
      <c r="AJ74" s="109">
        <f>[23]SSU!F76</f>
        <v>0.13059999999999999</v>
      </c>
      <c r="AK74" s="109">
        <f>[23]SSU!G76</f>
        <v>0.14960000000000001</v>
      </c>
      <c r="AL74" s="92">
        <f>'[20]Depreciation Provision'!Q123</f>
        <v>3444.38</v>
      </c>
      <c r="AM74" s="92">
        <f>'[20]Depreciation Provision'!R123</f>
        <v>3444.38</v>
      </c>
      <c r="AN74" s="92">
        <f>'[20]Depreciation Provision'!S123</f>
        <v>3444.38</v>
      </c>
      <c r="AO74" s="92">
        <f>'[20]Depreciation Provision'!T123</f>
        <v>3445.13</v>
      </c>
      <c r="AP74" s="92">
        <f>'[20]Depreciation Provision'!U123</f>
        <v>3445.13</v>
      </c>
      <c r="AQ74" s="92">
        <f>'[20]Depreciation Provision'!V123</f>
        <v>3445.13</v>
      </c>
      <c r="AR74" s="113">
        <f>IF('Net Plant'!I74&gt;0,'Gross Plant'!K74*$AJ74/12,0)</f>
        <v>3277.0874653333335</v>
      </c>
      <c r="AS74" s="113">
        <f>IF('Net Plant'!J74&gt;0,'Gross Plant'!L74*$AJ74/12,0)</f>
        <v>3277.0874653333335</v>
      </c>
      <c r="AT74" s="113">
        <f>IF('Net Plant'!K74&gt;0,'Gross Plant'!M74*$AJ74/12,0)</f>
        <v>3277.0874653333335</v>
      </c>
      <c r="AU74" s="113">
        <f>IF('Net Plant'!L74&gt;0,'Gross Plant'!N74*$AJ74/12,0)</f>
        <v>3277.0874653333335</v>
      </c>
      <c r="AV74" s="113">
        <f>IF('Net Plant'!M74&gt;0,'Gross Plant'!O74*$AJ74/12,0)</f>
        <v>3277.0874653333335</v>
      </c>
      <c r="AW74" s="113">
        <f>IF('Net Plant'!N74&gt;0,'Gross Plant'!P74*$AJ74/12,0)</f>
        <v>3277.0874653333335</v>
      </c>
      <c r="AX74" s="113">
        <f>IF('Net Plant'!O74&gt;0,'Gross Plant'!Q74*$AJ74/12,0)</f>
        <v>3277.0874653333335</v>
      </c>
      <c r="AY74" s="113">
        <f>IF('Net Plant'!P74&gt;0,'Gross Plant'!R74*$AJ74/12,0)</f>
        <v>3277.0874653333335</v>
      </c>
      <c r="AZ74" s="113">
        <f>IF('Net Plant'!Q74&gt;0,'Gross Plant'!S74*$AJ74/12,0)</f>
        <v>3277.0874653333335</v>
      </c>
      <c r="BA74" s="113">
        <f>IF('Net Plant'!R74&gt;0,'Gross Plant'!U74*$AK74/12,0)</f>
        <v>3753.8459786666667</v>
      </c>
      <c r="BB74" s="113">
        <f>IF('Net Plant'!S74&gt;0,'Gross Plant'!V74*$AK74/12,0)</f>
        <v>3753.8459786666667</v>
      </c>
      <c r="BC74" s="113">
        <f>IF('Net Plant'!T74&gt;0,'Gross Plant'!W74*$AK74/12,0)</f>
        <v>3753.8459786666667</v>
      </c>
      <c r="BD74" s="113">
        <f>IF('Net Plant'!U74&gt;0,'Gross Plant'!X74*$AK74/12,0)</f>
        <v>3753.8459786666667</v>
      </c>
      <c r="BE74" s="113">
        <f>IF('Net Plant'!V74&gt;0,'Gross Plant'!Y74*$AK74/12,0)</f>
        <v>3753.8459786666667</v>
      </c>
      <c r="BF74" s="113">
        <f>IF('Net Plant'!W74&gt;0,'Gross Plant'!Z74*$AK74/12,0)</f>
        <v>3753.8459786666667</v>
      </c>
      <c r="BG74" s="113">
        <f>IF('Net Plant'!X74&gt;0,'Gross Plant'!AA74*$AK74/12,0)</f>
        <v>3753.8459786666667</v>
      </c>
      <c r="BH74" s="113">
        <f>IF('Net Plant'!Y74&gt;0,'Gross Plant'!AB74*$AK74/12,0)</f>
        <v>3753.8459786666667</v>
      </c>
      <c r="BI74" s="113">
        <f>IF('Net Plant'!Z74&gt;0,'Gross Plant'!AC74*$AK74/12,0)</f>
        <v>3753.8459786666667</v>
      </c>
      <c r="BJ74" s="113">
        <f>IF('Net Plant'!AA74&gt;0,'Gross Plant'!AD74*$AK74/12,0)</f>
        <v>3753.8459786666667</v>
      </c>
      <c r="BK74" s="113">
        <f>IF('Net Plant'!AB74&gt;0,'Gross Plant'!AE74*$AK74/12,0)</f>
        <v>3753.8459786666667</v>
      </c>
      <c r="BL74" s="113">
        <f>IF('Net Plant'!AC74&gt;0,'Gross Plant'!AF74*$AK74/12,0)</f>
        <v>3753.8459786666667</v>
      </c>
      <c r="BM74" s="110">
        <f t="shared" si="87"/>
        <v>45046.151743999995</v>
      </c>
      <c r="BN74" s="41"/>
      <c r="BO74" s="92">
        <f>'[20]Reserve Retirements'!Q124</f>
        <v>0</v>
      </c>
      <c r="BP74" s="92">
        <f>'[20]Reserve Retirements'!R124</f>
        <v>0</v>
      </c>
      <c r="BQ74" s="92">
        <f>'[20]Reserve Retirements'!S124</f>
        <v>0</v>
      </c>
      <c r="BR74" s="92">
        <f>'[20]Reserve Retirements'!T124</f>
        <v>0</v>
      </c>
      <c r="BS74" s="92">
        <f>'[20]Reserve Retirements'!U124</f>
        <v>0</v>
      </c>
      <c r="BT74" s="92">
        <f>'[20]Reserve Retirements'!V124</f>
        <v>0</v>
      </c>
      <c r="BU74" s="93">
        <f>'Gross Plant'!BQ74</f>
        <v>0</v>
      </c>
      <c r="BV74" s="93">
        <f>'Gross Plant'!BR74</f>
        <v>0</v>
      </c>
      <c r="BW74" s="93">
        <f>'Gross Plant'!BS74</f>
        <v>0</v>
      </c>
      <c r="BX74" s="93">
        <f>'Gross Plant'!BT74</f>
        <v>0</v>
      </c>
      <c r="BY74" s="93">
        <f>'Gross Plant'!BU74</f>
        <v>0</v>
      </c>
      <c r="BZ74" s="93">
        <f>'Gross Plant'!BV74</f>
        <v>0</v>
      </c>
      <c r="CA74" s="93">
        <f>'Gross Plant'!BW74</f>
        <v>0</v>
      </c>
      <c r="CB74" s="93">
        <f>'Gross Plant'!BX74</f>
        <v>0</v>
      </c>
      <c r="CC74" s="93">
        <f>'Gross Plant'!BY74</f>
        <v>0</v>
      </c>
      <c r="CD74" s="93">
        <f>'Gross Plant'!BZ74</f>
        <v>0</v>
      </c>
      <c r="CE74" s="93">
        <f>'Gross Plant'!CA74</f>
        <v>0</v>
      </c>
      <c r="CF74" s="93">
        <f>'Gross Plant'!CB74</f>
        <v>0</v>
      </c>
      <c r="CG74" s="93">
        <f>'Gross Plant'!CC74</f>
        <v>0</v>
      </c>
      <c r="CH74" s="93">
        <f>'Gross Plant'!CD74</f>
        <v>0</v>
      </c>
      <c r="CI74" s="93">
        <f>'Gross Plant'!CE74</f>
        <v>0</v>
      </c>
      <c r="CJ74" s="93">
        <f>'Gross Plant'!CF74</f>
        <v>0</v>
      </c>
      <c r="CK74" s="93">
        <f>'Gross Plant'!CG74</f>
        <v>0</v>
      </c>
      <c r="CL74" s="93">
        <f>'Gross Plant'!CH74</f>
        <v>0</v>
      </c>
      <c r="CM74" s="93">
        <f>'Gross Plant'!CI74</f>
        <v>0</v>
      </c>
      <c r="CN74" s="93">
        <f>'Gross Plant'!CJ74</f>
        <v>0</v>
      </c>
      <c r="CO74" s="93">
        <f>'Gross Plant'!CK74</f>
        <v>0</v>
      </c>
      <c r="CP74" s="41"/>
      <c r="CQ74" s="92">
        <f>'[20]Reserve Transfers'!Q123</f>
        <v>0</v>
      </c>
      <c r="CR74" s="92">
        <f>'[20]Reserve Transfers'!R123</f>
        <v>0</v>
      </c>
      <c r="CS74" s="92">
        <f>'[20]Reserve Transfers'!S123</f>
        <v>0</v>
      </c>
      <c r="CT74" s="92">
        <f>'[20]Reserve Transfers'!T123</f>
        <v>0</v>
      </c>
      <c r="CU74" s="92">
        <f>'[20]Reserve Transfers'!U123</f>
        <v>0</v>
      </c>
      <c r="CV74" s="92">
        <f>'[20]Reserve Transfers'!V123</f>
        <v>0</v>
      </c>
      <c r="CW74" s="17">
        <v>0</v>
      </c>
      <c r="CX74" s="17">
        <v>0</v>
      </c>
      <c r="CY74" s="17">
        <v>0</v>
      </c>
      <c r="CZ74" s="175">
        <v>0</v>
      </c>
      <c r="DA74" s="17">
        <v>0</v>
      </c>
      <c r="DB74" s="17">
        <v>0</v>
      </c>
      <c r="DC74" s="17">
        <v>0</v>
      </c>
      <c r="DD74" s="17">
        <v>0</v>
      </c>
      <c r="DE74" s="17">
        <v>0</v>
      </c>
      <c r="DF74" s="17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/>
      <c r="DS74" s="92">
        <f>[20]COR!Q123</f>
        <v>0</v>
      </c>
      <c r="DT74" s="92">
        <f>[20]COR!R123</f>
        <v>0</v>
      </c>
      <c r="DU74" s="92">
        <f>[20]COR!S123</f>
        <v>0</v>
      </c>
      <c r="DV74" s="92">
        <f>[20]COR!T123</f>
        <v>0</v>
      </c>
      <c r="DW74" s="92">
        <f>[20]COR!U123</f>
        <v>0</v>
      </c>
      <c r="DX74" s="92">
        <f>[20]COR!V123</f>
        <v>0</v>
      </c>
      <c r="DY74" s="93">
        <f>IFERROR(SUM($DS74:$DX74)/SUM('Gross Plant'!$BK74:$BP74),0)*'Gross Plant'!BQ74*Reserve!$DY$1</f>
        <v>0</v>
      </c>
      <c r="DZ74" s="93">
        <f>IFERROR(SUM($DS74:$DX74)/SUM('Gross Plant'!$BK74:$BP74),0)*'Gross Plant'!BR74*Reserve!$DY$1</f>
        <v>0</v>
      </c>
      <c r="EA74" s="93">
        <f>IFERROR(SUM($DS74:$DX74)/SUM('Gross Plant'!$BK74:$BP74),0)*'Gross Plant'!BS74*Reserve!$DY$1</f>
        <v>0</v>
      </c>
      <c r="EB74" s="93">
        <f>IFERROR(SUM($DS74:$DX74)/SUM('Gross Plant'!$BK74:$BP74),0)*'Gross Plant'!BT74*Reserve!$DY$1</f>
        <v>0</v>
      </c>
      <c r="EC74" s="93">
        <f>IFERROR(SUM($DS74:$DX74)/SUM('Gross Plant'!$BK74:$BP74),0)*'Gross Plant'!BU74*Reserve!$DY$1</f>
        <v>0</v>
      </c>
      <c r="ED74" s="93">
        <f>IFERROR(SUM($DS74:$DX74)/SUM('Gross Plant'!$BK74:$BP74),0)*'Gross Plant'!BV74*Reserve!$DY$1</f>
        <v>0</v>
      </c>
      <c r="EE74" s="93">
        <f>IFERROR(SUM($DS74:$DX74)/SUM('Gross Plant'!$BK74:$BP74),0)*'Gross Plant'!BW74*Reserve!$DY$1</f>
        <v>0</v>
      </c>
      <c r="EF74" s="93">
        <f>IFERROR(SUM($DS74:$DX74)/SUM('Gross Plant'!$BK74:$BP74),0)*'Gross Plant'!BX74*Reserve!$DY$1</f>
        <v>0</v>
      </c>
      <c r="EG74" s="93">
        <f>IFERROR(SUM($DS74:$DX74)/SUM('Gross Plant'!$BK74:$BP74),0)*'Gross Plant'!BY74*Reserve!$DY$1</f>
        <v>0</v>
      </c>
      <c r="EH74" s="93">
        <f>IFERROR(SUM($DS74:$DX74)/SUM('Gross Plant'!$BK74:$BP74),0)*'Gross Plant'!BZ74*Reserve!$DY$1</f>
        <v>0</v>
      </c>
      <c r="EI74" s="93">
        <f>IFERROR(SUM($DS74:$DX74)/SUM('Gross Plant'!$BK74:$BP74),0)*'Gross Plant'!CA74*Reserve!$DY$1</f>
        <v>0</v>
      </c>
      <c r="EJ74" s="93">
        <f>IFERROR(SUM($DS74:$DX74)/SUM('Gross Plant'!$BK74:$BP74),0)*'Gross Plant'!CB74*Reserve!$DY$1</f>
        <v>0</v>
      </c>
      <c r="EK74" s="93">
        <f>IFERROR(SUM($DS74:$DX74)/SUM('Gross Plant'!$BK74:$BP74),0)*'Gross Plant'!CC74*Reserve!$DY$1</f>
        <v>0</v>
      </c>
      <c r="EL74" s="93">
        <f>IFERROR(SUM($DS74:$DX74)/SUM('Gross Plant'!$BK74:$BP74),0)*'Gross Plant'!CD74*Reserve!$DY$1</f>
        <v>0</v>
      </c>
      <c r="EM74" s="93">
        <f>IFERROR(SUM($DS74:$DX74)/SUM('Gross Plant'!$BK74:$BP74),0)*'Gross Plant'!CE74*Reserve!$DY$1</f>
        <v>0</v>
      </c>
      <c r="EN74" s="93">
        <f>IFERROR(SUM($DS74:$DX74)/SUM('Gross Plant'!$BK74:$BP74),0)*'Gross Plant'!CF74*Reserve!$DY$1</f>
        <v>0</v>
      </c>
      <c r="EO74" s="93">
        <f>IFERROR(SUM($DS74:$DX74)/SUM('Gross Plant'!$BK74:$BP74),0)*'Gross Plant'!CG74*Reserve!$DY$1</f>
        <v>0</v>
      </c>
      <c r="EP74" s="93">
        <f>IFERROR(SUM($DS74:$DX74)/SUM('Gross Plant'!$BK74:$BP74),0)*'Gross Plant'!CH74*Reserve!$DY$1</f>
        <v>0</v>
      </c>
      <c r="EQ74" s="93">
        <f>IFERROR(SUM($DS74:$DX74)/SUM('Gross Plant'!$BK74:$BP74),0)*'Gross Plant'!CI74*Reserve!$DY$1</f>
        <v>0</v>
      </c>
      <c r="ER74" s="93">
        <f>IFERROR(SUM($DS74:$DX74)/SUM('Gross Plant'!$BK74:$BP74),0)*'Gross Plant'!CJ74*Reserve!$DY$1</f>
        <v>0</v>
      </c>
      <c r="ES74" s="93">
        <f>IFERROR(SUM($DS74:$DX74)/SUM('Gross Plant'!$BK74:$BP74),0)*'Gross Plant'!CK74*Reserve!$DY$1</f>
        <v>0</v>
      </c>
    </row>
    <row r="75" spans="1:149">
      <c r="A75" s="138">
        <v>39916</v>
      </c>
      <c r="B75" s="168" t="s">
        <v>130</v>
      </c>
      <c r="C75" s="51">
        <f t="shared" si="84"/>
        <v>49347.898836461543</v>
      </c>
      <c r="D75" s="51">
        <f t="shared" si="85"/>
        <v>61355.797057999982</v>
      </c>
      <c r="E75" s="92">
        <f>'[20]Reserve End Balances'!P124</f>
        <v>45985.9</v>
      </c>
      <c r="F75" s="51">
        <f t="shared" si="55"/>
        <v>46524.14</v>
      </c>
      <c r="G75" s="51">
        <f t="shared" si="56"/>
        <v>47062.38</v>
      </c>
      <c r="H75" s="51">
        <f t="shared" si="57"/>
        <v>47600.619999999995</v>
      </c>
      <c r="I75" s="51">
        <f t="shared" si="58"/>
        <v>48138.609999999993</v>
      </c>
      <c r="J75" s="51">
        <f t="shared" si="59"/>
        <v>48668.359999999993</v>
      </c>
      <c r="K75" s="51">
        <f t="shared" si="60"/>
        <v>49179.969999999994</v>
      </c>
      <c r="L75" s="51">
        <f t="shared" si="61"/>
        <v>49812.488327333325</v>
      </c>
      <c r="M75" s="51">
        <f t="shared" si="62"/>
        <v>50445.006654666657</v>
      </c>
      <c r="N75" s="51">
        <f t="shared" si="63"/>
        <v>51077.524981999988</v>
      </c>
      <c r="O75" s="51">
        <f t="shared" si="64"/>
        <v>51710.043309333319</v>
      </c>
      <c r="P75" s="51">
        <f t="shared" si="65"/>
        <v>52342.561636666651</v>
      </c>
      <c r="Q75" s="51">
        <f t="shared" si="66"/>
        <v>52975.079963999982</v>
      </c>
      <c r="R75" s="51">
        <f t="shared" si="67"/>
        <v>53607.598291333314</v>
      </c>
      <c r="S75" s="51">
        <f t="shared" si="68"/>
        <v>54240.116618666645</v>
      </c>
      <c r="T75" s="51">
        <f t="shared" si="69"/>
        <v>54872.634945999976</v>
      </c>
      <c r="U75" s="51">
        <f t="shared" si="70"/>
        <v>55953.161964666644</v>
      </c>
      <c r="V75" s="51">
        <f t="shared" si="71"/>
        <v>57033.688983333312</v>
      </c>
      <c r="W75" s="51">
        <f t="shared" si="72"/>
        <v>58114.216001999979</v>
      </c>
      <c r="X75" s="51">
        <f t="shared" si="73"/>
        <v>59194.743020666647</v>
      </c>
      <c r="Y75" s="51">
        <f t="shared" si="74"/>
        <v>60275.270039333314</v>
      </c>
      <c r="Z75" s="51">
        <f t="shared" si="75"/>
        <v>61355.797057999982</v>
      </c>
      <c r="AA75" s="51">
        <f t="shared" si="76"/>
        <v>62436.324076666649</v>
      </c>
      <c r="AB75" s="51">
        <f t="shared" si="77"/>
        <v>63516.851095333317</v>
      </c>
      <c r="AC75" s="51">
        <f t="shared" si="78"/>
        <v>64597.378113999985</v>
      </c>
      <c r="AD75" s="51">
        <f t="shared" si="79"/>
        <v>65677.905132666652</v>
      </c>
      <c r="AE75" s="51">
        <f t="shared" si="80"/>
        <v>66758.432151333313</v>
      </c>
      <c r="AF75" s="51">
        <f t="shared" si="81"/>
        <v>67838.959169999973</v>
      </c>
      <c r="AG75" s="110">
        <f t="shared" si="86"/>
        <v>61356</v>
      </c>
      <c r="AH75" s="145" t="b">
        <f t="shared" si="88"/>
        <v>1</v>
      </c>
      <c r="AI75" s="109" t="str">
        <f>[23]SSU!E77</f>
        <v>39916</v>
      </c>
      <c r="AJ75" s="109">
        <f>[23]SSU!F77</f>
        <v>0.10489999999999999</v>
      </c>
      <c r="AK75" s="109">
        <f>[23]SSU!G77</f>
        <v>0.1792</v>
      </c>
      <c r="AL75" s="92">
        <f>'[20]Depreciation Provision'!Q124</f>
        <v>538.24</v>
      </c>
      <c r="AM75" s="92">
        <f>'[20]Depreciation Provision'!R124</f>
        <v>538.24</v>
      </c>
      <c r="AN75" s="92">
        <f>'[20]Depreciation Provision'!S124</f>
        <v>538.24</v>
      </c>
      <c r="AO75" s="92">
        <f>'[20]Depreciation Provision'!T124</f>
        <v>537.99</v>
      </c>
      <c r="AP75" s="92">
        <f>'[20]Depreciation Provision'!U124</f>
        <v>529.75</v>
      </c>
      <c r="AQ75" s="92">
        <f>'[20]Depreciation Provision'!V124</f>
        <v>511.60999999999996</v>
      </c>
      <c r="AR75" s="113">
        <f>IF('Net Plant'!I75&gt;0,'Gross Plant'!K75*$AJ75/12,0)</f>
        <v>632.51832733333333</v>
      </c>
      <c r="AS75" s="113">
        <f>IF('Net Plant'!J75&gt;0,'Gross Plant'!L75*$AJ75/12,0)</f>
        <v>632.51832733333333</v>
      </c>
      <c r="AT75" s="113">
        <f>IF('Net Plant'!K75&gt;0,'Gross Plant'!M75*$AJ75/12,0)</f>
        <v>632.51832733333333</v>
      </c>
      <c r="AU75" s="113">
        <f>IF('Net Plant'!L75&gt;0,'Gross Plant'!N75*$AJ75/12,0)</f>
        <v>632.51832733333333</v>
      </c>
      <c r="AV75" s="113">
        <f>IF('Net Plant'!M75&gt;0,'Gross Plant'!O75*$AJ75/12,0)</f>
        <v>632.51832733333333</v>
      </c>
      <c r="AW75" s="113">
        <f>IF('Net Plant'!N75&gt;0,'Gross Plant'!P75*$AJ75/12,0)</f>
        <v>632.51832733333333</v>
      </c>
      <c r="AX75" s="113">
        <f>IF('Net Plant'!O75&gt;0,'Gross Plant'!Q75*$AJ75/12,0)</f>
        <v>632.51832733333333</v>
      </c>
      <c r="AY75" s="113">
        <f>IF('Net Plant'!P75&gt;0,'Gross Plant'!R75*$AJ75/12,0)</f>
        <v>632.51832733333333</v>
      </c>
      <c r="AZ75" s="113">
        <f>IF('Net Plant'!Q75&gt;0,'Gross Plant'!S75*$AJ75/12,0)</f>
        <v>632.51832733333333</v>
      </c>
      <c r="BA75" s="113">
        <f>IF('Net Plant'!R75&gt;0,'Gross Plant'!U75*$AK75/12,0)</f>
        <v>1080.5270186666667</v>
      </c>
      <c r="BB75" s="113">
        <f>IF('Net Plant'!S75&gt;0,'Gross Plant'!V75*$AK75/12,0)</f>
        <v>1080.5270186666667</v>
      </c>
      <c r="BC75" s="113">
        <f>IF('Net Plant'!T75&gt;0,'Gross Plant'!W75*$AK75/12,0)</f>
        <v>1080.5270186666667</v>
      </c>
      <c r="BD75" s="113">
        <f>IF('Net Plant'!U75&gt;0,'Gross Plant'!X75*$AK75/12,0)</f>
        <v>1080.5270186666667</v>
      </c>
      <c r="BE75" s="113">
        <f>IF('Net Plant'!V75&gt;0,'Gross Plant'!Y75*$AK75/12,0)</f>
        <v>1080.5270186666667</v>
      </c>
      <c r="BF75" s="113">
        <f>IF('Net Plant'!W75&gt;0,'Gross Plant'!Z75*$AK75/12,0)</f>
        <v>1080.5270186666667</v>
      </c>
      <c r="BG75" s="113">
        <f>IF('Net Plant'!X75&gt;0,'Gross Plant'!AA75*$AK75/12,0)</f>
        <v>1080.5270186666667</v>
      </c>
      <c r="BH75" s="113">
        <f>IF('Net Plant'!Y75&gt;0,'Gross Plant'!AB75*$AK75/12,0)</f>
        <v>1080.5270186666667</v>
      </c>
      <c r="BI75" s="113">
        <f>IF('Net Plant'!Z75&gt;0,'Gross Plant'!AC75*$AK75/12,0)</f>
        <v>1080.5270186666667</v>
      </c>
      <c r="BJ75" s="113">
        <f>IF('Net Plant'!AA75&gt;0,'Gross Plant'!AD75*$AK75/12,0)</f>
        <v>1080.5270186666667</v>
      </c>
      <c r="BK75" s="113">
        <f>IF('Net Plant'!AB75&gt;0,'Gross Plant'!AE75*$AK75/12,0)</f>
        <v>1080.5270186666667</v>
      </c>
      <c r="BL75" s="113">
        <f>IF('Net Plant'!AC75&gt;0,'Gross Plant'!AF75*$AK75/12,0)</f>
        <v>1080.5270186666667</v>
      </c>
      <c r="BM75" s="110">
        <f t="shared" si="87"/>
        <v>12966.324224000004</v>
      </c>
      <c r="BN75" s="41"/>
      <c r="BO75" s="92">
        <f>'[20]Reserve Retirements'!Q125</f>
        <v>0</v>
      </c>
      <c r="BP75" s="92">
        <f>'[20]Reserve Retirements'!R125</f>
        <v>0</v>
      </c>
      <c r="BQ75" s="92">
        <f>'[20]Reserve Retirements'!S125</f>
        <v>0</v>
      </c>
      <c r="BR75" s="92">
        <f>'[20]Reserve Retirements'!T125</f>
        <v>0</v>
      </c>
      <c r="BS75" s="92">
        <f>'[20]Reserve Retirements'!U125</f>
        <v>0</v>
      </c>
      <c r="BT75" s="92">
        <f>'[20]Reserve Retirements'!V125</f>
        <v>0</v>
      </c>
      <c r="BU75" s="93">
        <f>'Gross Plant'!BQ75</f>
        <v>0</v>
      </c>
      <c r="BV75" s="93">
        <f>'Gross Plant'!BR75</f>
        <v>0</v>
      </c>
      <c r="BW75" s="93">
        <f>'Gross Plant'!BS75</f>
        <v>0</v>
      </c>
      <c r="BX75" s="93">
        <f>'Gross Plant'!BT75</f>
        <v>0</v>
      </c>
      <c r="BY75" s="93">
        <f>'Gross Plant'!BU75</f>
        <v>0</v>
      </c>
      <c r="BZ75" s="93">
        <f>'Gross Plant'!BV75</f>
        <v>0</v>
      </c>
      <c r="CA75" s="93">
        <f>'Gross Plant'!BW75</f>
        <v>0</v>
      </c>
      <c r="CB75" s="93">
        <f>'Gross Plant'!BX75</f>
        <v>0</v>
      </c>
      <c r="CC75" s="93">
        <f>'Gross Plant'!BY75</f>
        <v>0</v>
      </c>
      <c r="CD75" s="93">
        <f>'Gross Plant'!BZ75</f>
        <v>0</v>
      </c>
      <c r="CE75" s="93">
        <f>'Gross Plant'!CA75</f>
        <v>0</v>
      </c>
      <c r="CF75" s="93">
        <f>'Gross Plant'!CB75</f>
        <v>0</v>
      </c>
      <c r="CG75" s="93">
        <f>'Gross Plant'!CC75</f>
        <v>0</v>
      </c>
      <c r="CH75" s="93">
        <f>'Gross Plant'!CD75</f>
        <v>0</v>
      </c>
      <c r="CI75" s="93">
        <f>'Gross Plant'!CE75</f>
        <v>0</v>
      </c>
      <c r="CJ75" s="93">
        <f>'Gross Plant'!CF75</f>
        <v>0</v>
      </c>
      <c r="CK75" s="93">
        <f>'Gross Plant'!CG75</f>
        <v>0</v>
      </c>
      <c r="CL75" s="93">
        <f>'Gross Plant'!CH75</f>
        <v>0</v>
      </c>
      <c r="CM75" s="93">
        <f>'Gross Plant'!CI75</f>
        <v>0</v>
      </c>
      <c r="CN75" s="93">
        <f>'Gross Plant'!CJ75</f>
        <v>0</v>
      </c>
      <c r="CO75" s="93">
        <f>'Gross Plant'!CK75</f>
        <v>0</v>
      </c>
      <c r="CP75" s="41"/>
      <c r="CQ75" s="92">
        <f>'[20]Reserve Transfers'!Q124</f>
        <v>0</v>
      </c>
      <c r="CR75" s="92">
        <f>'[20]Reserve Transfers'!R124</f>
        <v>0</v>
      </c>
      <c r="CS75" s="92">
        <f>'[20]Reserve Transfers'!S124</f>
        <v>0</v>
      </c>
      <c r="CT75" s="92">
        <f>'[20]Reserve Transfers'!T124</f>
        <v>0</v>
      </c>
      <c r="CU75" s="92">
        <f>'[20]Reserve Transfers'!U124</f>
        <v>0</v>
      </c>
      <c r="CV75" s="92">
        <f>'[20]Reserve Transfers'!V124</f>
        <v>0</v>
      </c>
      <c r="CW75" s="17">
        <v>0</v>
      </c>
      <c r="CX75" s="17">
        <v>0</v>
      </c>
      <c r="CY75" s="17">
        <v>0</v>
      </c>
      <c r="CZ75" s="175">
        <v>0</v>
      </c>
      <c r="DA75" s="17">
        <v>0</v>
      </c>
      <c r="DB75" s="17">
        <v>0</v>
      </c>
      <c r="DC75" s="17">
        <v>0</v>
      </c>
      <c r="DD75" s="17">
        <v>0</v>
      </c>
      <c r="DE75" s="17">
        <v>0</v>
      </c>
      <c r="DF75" s="17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/>
      <c r="DS75" s="92">
        <f>[20]COR!Q124</f>
        <v>0</v>
      </c>
      <c r="DT75" s="92">
        <f>[20]COR!R124</f>
        <v>0</v>
      </c>
      <c r="DU75" s="92">
        <f>[20]COR!S124</f>
        <v>0</v>
      </c>
      <c r="DV75" s="92">
        <f>[20]COR!T124</f>
        <v>0</v>
      </c>
      <c r="DW75" s="92">
        <f>[20]COR!U124</f>
        <v>0</v>
      </c>
      <c r="DX75" s="92">
        <f>[20]COR!V124</f>
        <v>0</v>
      </c>
      <c r="DY75" s="93">
        <f>IFERROR(SUM($DS75:$DX75)/SUM('Gross Plant'!$BK75:$BP75),0)*'Gross Plant'!BQ75*Reserve!$DY$1</f>
        <v>0</v>
      </c>
      <c r="DZ75" s="93">
        <f>IFERROR(SUM($DS75:$DX75)/SUM('Gross Plant'!$BK75:$BP75),0)*'Gross Plant'!BR75*Reserve!$DY$1</f>
        <v>0</v>
      </c>
      <c r="EA75" s="93">
        <f>IFERROR(SUM($DS75:$DX75)/SUM('Gross Plant'!$BK75:$BP75),0)*'Gross Plant'!BS75*Reserve!$DY$1</f>
        <v>0</v>
      </c>
      <c r="EB75" s="93">
        <f>IFERROR(SUM($DS75:$DX75)/SUM('Gross Plant'!$BK75:$BP75),0)*'Gross Plant'!BT75*Reserve!$DY$1</f>
        <v>0</v>
      </c>
      <c r="EC75" s="93">
        <f>IFERROR(SUM($DS75:$DX75)/SUM('Gross Plant'!$BK75:$BP75),0)*'Gross Plant'!BU75*Reserve!$DY$1</f>
        <v>0</v>
      </c>
      <c r="ED75" s="93">
        <f>IFERROR(SUM($DS75:$DX75)/SUM('Gross Plant'!$BK75:$BP75),0)*'Gross Plant'!BV75*Reserve!$DY$1</f>
        <v>0</v>
      </c>
      <c r="EE75" s="93">
        <f>IFERROR(SUM($DS75:$DX75)/SUM('Gross Plant'!$BK75:$BP75),0)*'Gross Plant'!BW75*Reserve!$DY$1</f>
        <v>0</v>
      </c>
      <c r="EF75" s="93">
        <f>IFERROR(SUM($DS75:$DX75)/SUM('Gross Plant'!$BK75:$BP75),0)*'Gross Plant'!BX75*Reserve!$DY$1</f>
        <v>0</v>
      </c>
      <c r="EG75" s="93">
        <f>IFERROR(SUM($DS75:$DX75)/SUM('Gross Plant'!$BK75:$BP75),0)*'Gross Plant'!BY75*Reserve!$DY$1</f>
        <v>0</v>
      </c>
      <c r="EH75" s="93">
        <f>IFERROR(SUM($DS75:$DX75)/SUM('Gross Plant'!$BK75:$BP75),0)*'Gross Plant'!BZ75*Reserve!$DY$1</f>
        <v>0</v>
      </c>
      <c r="EI75" s="93">
        <f>IFERROR(SUM($DS75:$DX75)/SUM('Gross Plant'!$BK75:$BP75),0)*'Gross Plant'!CA75*Reserve!$DY$1</f>
        <v>0</v>
      </c>
      <c r="EJ75" s="93">
        <f>IFERROR(SUM($DS75:$DX75)/SUM('Gross Plant'!$BK75:$BP75),0)*'Gross Plant'!CB75*Reserve!$DY$1</f>
        <v>0</v>
      </c>
      <c r="EK75" s="93">
        <f>IFERROR(SUM($DS75:$DX75)/SUM('Gross Plant'!$BK75:$BP75),0)*'Gross Plant'!CC75*Reserve!$DY$1</f>
        <v>0</v>
      </c>
      <c r="EL75" s="93">
        <f>IFERROR(SUM($DS75:$DX75)/SUM('Gross Plant'!$BK75:$BP75),0)*'Gross Plant'!CD75*Reserve!$DY$1</f>
        <v>0</v>
      </c>
      <c r="EM75" s="93">
        <f>IFERROR(SUM($DS75:$DX75)/SUM('Gross Plant'!$BK75:$BP75),0)*'Gross Plant'!CE75*Reserve!$DY$1</f>
        <v>0</v>
      </c>
      <c r="EN75" s="93">
        <f>IFERROR(SUM($DS75:$DX75)/SUM('Gross Plant'!$BK75:$BP75),0)*'Gross Plant'!CF75*Reserve!$DY$1</f>
        <v>0</v>
      </c>
      <c r="EO75" s="93">
        <f>IFERROR(SUM($DS75:$DX75)/SUM('Gross Plant'!$BK75:$BP75),0)*'Gross Plant'!CG75*Reserve!$DY$1</f>
        <v>0</v>
      </c>
      <c r="EP75" s="93">
        <f>IFERROR(SUM($DS75:$DX75)/SUM('Gross Plant'!$BK75:$BP75),0)*'Gross Plant'!CH75*Reserve!$DY$1</f>
        <v>0</v>
      </c>
      <c r="EQ75" s="93">
        <f>IFERROR(SUM($DS75:$DX75)/SUM('Gross Plant'!$BK75:$BP75),0)*'Gross Plant'!CI75*Reserve!$DY$1</f>
        <v>0</v>
      </c>
      <c r="ER75" s="93">
        <f>IFERROR(SUM($DS75:$DX75)/SUM('Gross Plant'!$BK75:$BP75),0)*'Gross Plant'!CJ75*Reserve!$DY$1</f>
        <v>0</v>
      </c>
      <c r="ES75" s="93">
        <f>IFERROR(SUM($DS75:$DX75)/SUM('Gross Plant'!$BK75:$BP75),0)*'Gross Plant'!CK75*Reserve!$DY$1</f>
        <v>0</v>
      </c>
    </row>
    <row r="76" spans="1:149">
      <c r="A76" s="138">
        <v>39917</v>
      </c>
      <c r="B76" s="168" t="s">
        <v>131</v>
      </c>
      <c r="C76" s="51">
        <f t="shared" si="84"/>
        <v>-27794.299144923079</v>
      </c>
      <c r="D76" s="51">
        <f t="shared" si="85"/>
        <v>-27452.861836</v>
      </c>
      <c r="E76" s="92">
        <f>'[20]Reserve End Balances'!P125</f>
        <v>-27903.85</v>
      </c>
      <c r="F76" s="51">
        <f t="shared" si="55"/>
        <v>-27885.579999999998</v>
      </c>
      <c r="G76" s="51">
        <f t="shared" si="56"/>
        <v>-27867.309999999998</v>
      </c>
      <c r="H76" s="51">
        <f t="shared" si="57"/>
        <v>-27849.039999999997</v>
      </c>
      <c r="I76" s="51">
        <f t="shared" si="58"/>
        <v>-27830.769999999997</v>
      </c>
      <c r="J76" s="51">
        <f t="shared" si="59"/>
        <v>-27812.499999999996</v>
      </c>
      <c r="K76" s="51">
        <f t="shared" si="60"/>
        <v>-27794.229999999996</v>
      </c>
      <c r="L76" s="51">
        <f t="shared" si="61"/>
        <v>-27776.002803999996</v>
      </c>
      <c r="M76" s="51">
        <f t="shared" si="62"/>
        <v>-27757.775607999996</v>
      </c>
      <c r="N76" s="51">
        <f t="shared" si="63"/>
        <v>-27739.548411999996</v>
      </c>
      <c r="O76" s="51">
        <f t="shared" si="64"/>
        <v>-27721.321215999997</v>
      </c>
      <c r="P76" s="51">
        <f t="shared" si="65"/>
        <v>-27703.094019999997</v>
      </c>
      <c r="Q76" s="51">
        <f t="shared" si="66"/>
        <v>-27684.866823999997</v>
      </c>
      <c r="R76" s="51">
        <f t="shared" si="67"/>
        <v>-27666.639627999997</v>
      </c>
      <c r="S76" s="51">
        <f t="shared" si="68"/>
        <v>-27648.412431999997</v>
      </c>
      <c r="T76" s="51">
        <f t="shared" si="69"/>
        <v>-27630.185235999998</v>
      </c>
      <c r="U76" s="51">
        <f t="shared" si="70"/>
        <v>-27600.631335999999</v>
      </c>
      <c r="V76" s="51">
        <f t="shared" si="71"/>
        <v>-27571.077436</v>
      </c>
      <c r="W76" s="51">
        <f t="shared" si="72"/>
        <v>-27541.523536000001</v>
      </c>
      <c r="X76" s="51">
        <f t="shared" si="73"/>
        <v>-27511.969636000002</v>
      </c>
      <c r="Y76" s="51">
        <f t="shared" si="74"/>
        <v>-27482.415736000003</v>
      </c>
      <c r="Z76" s="51">
        <f t="shared" si="75"/>
        <v>-27452.861836000004</v>
      </c>
      <c r="AA76" s="51">
        <f t="shared" si="76"/>
        <v>-27423.307936000005</v>
      </c>
      <c r="AB76" s="51">
        <f t="shared" si="77"/>
        <v>-27393.754036000006</v>
      </c>
      <c r="AC76" s="51">
        <f t="shared" si="78"/>
        <v>-27364.200136000007</v>
      </c>
      <c r="AD76" s="51">
        <f t="shared" si="79"/>
        <v>-27334.646236000008</v>
      </c>
      <c r="AE76" s="51">
        <f t="shared" si="80"/>
        <v>-27305.092336000009</v>
      </c>
      <c r="AF76" s="51">
        <f t="shared" si="81"/>
        <v>-27275.53843600001</v>
      </c>
      <c r="AG76" s="110">
        <f t="shared" si="86"/>
        <v>-27453</v>
      </c>
      <c r="AH76" s="145" t="b">
        <f t="shared" si="88"/>
        <v>1</v>
      </c>
      <c r="AI76" s="109" t="str">
        <f>[23]SSU!E78</f>
        <v>39917</v>
      </c>
      <c r="AJ76" s="109">
        <f>[23]SSU!F78</f>
        <v>6.6299999999999998E-2</v>
      </c>
      <c r="AK76" s="109">
        <f>[23]SSU!G78</f>
        <v>0.1075</v>
      </c>
      <c r="AL76" s="92">
        <f>'[20]Depreciation Provision'!Q125</f>
        <v>18.27</v>
      </c>
      <c r="AM76" s="92">
        <f>'[20]Depreciation Provision'!R125</f>
        <v>18.27</v>
      </c>
      <c r="AN76" s="92">
        <f>'[20]Depreciation Provision'!S125</f>
        <v>18.27</v>
      </c>
      <c r="AO76" s="92">
        <f>'[20]Depreciation Provision'!T125</f>
        <v>18.27</v>
      </c>
      <c r="AP76" s="92">
        <f>'[20]Depreciation Provision'!U125</f>
        <v>18.27</v>
      </c>
      <c r="AQ76" s="92">
        <f>'[20]Depreciation Provision'!V125</f>
        <v>18.27</v>
      </c>
      <c r="AR76" s="113">
        <f>IF('Net Plant'!I76&gt;0,'Gross Plant'!K76*$AJ76/12,0)</f>
        <v>18.227195999999999</v>
      </c>
      <c r="AS76" s="113">
        <f>IF('Net Plant'!J76&gt;0,'Gross Plant'!L76*$AJ76/12,0)</f>
        <v>18.227195999999999</v>
      </c>
      <c r="AT76" s="113">
        <f>IF('Net Plant'!K76&gt;0,'Gross Plant'!M76*$AJ76/12,0)</f>
        <v>18.227195999999999</v>
      </c>
      <c r="AU76" s="113">
        <f>IF('Net Plant'!L76&gt;0,'Gross Plant'!N76*$AJ76/12,0)</f>
        <v>18.227195999999999</v>
      </c>
      <c r="AV76" s="113">
        <f>IF('Net Plant'!M76&gt;0,'Gross Plant'!O76*$AJ76/12,0)</f>
        <v>18.227195999999999</v>
      </c>
      <c r="AW76" s="113">
        <f>IF('Net Plant'!N76&gt;0,'Gross Plant'!P76*$AJ76/12,0)</f>
        <v>18.227195999999999</v>
      </c>
      <c r="AX76" s="113">
        <f>IF('Net Plant'!O76&gt;0,'Gross Plant'!Q76*$AJ76/12,0)</f>
        <v>18.227195999999999</v>
      </c>
      <c r="AY76" s="113">
        <f>IF('Net Plant'!P76&gt;0,'Gross Plant'!R76*$AJ76/12,0)</f>
        <v>18.227195999999999</v>
      </c>
      <c r="AZ76" s="113">
        <f>IF('Net Plant'!Q76&gt;0,'Gross Plant'!S76*$AJ76/12,0)</f>
        <v>18.227195999999999</v>
      </c>
      <c r="BA76" s="113">
        <f>IF('Net Plant'!R76&gt;0,'Gross Plant'!U76*$AK76/12,0)</f>
        <v>29.553899999999999</v>
      </c>
      <c r="BB76" s="113">
        <f>IF('Net Plant'!S76&gt;0,'Gross Plant'!V76*$AK76/12,0)</f>
        <v>29.553899999999999</v>
      </c>
      <c r="BC76" s="113">
        <f>IF('Net Plant'!T76&gt;0,'Gross Plant'!W76*$AK76/12,0)</f>
        <v>29.553899999999999</v>
      </c>
      <c r="BD76" s="113">
        <f>IF('Net Plant'!U76&gt;0,'Gross Plant'!X76*$AK76/12,0)</f>
        <v>29.553899999999999</v>
      </c>
      <c r="BE76" s="113">
        <f>IF('Net Plant'!V76&gt;0,'Gross Plant'!Y76*$AK76/12,0)</f>
        <v>29.553899999999999</v>
      </c>
      <c r="BF76" s="113">
        <f>IF('Net Plant'!W76&gt;0,'Gross Plant'!Z76*$AK76/12,0)</f>
        <v>29.553899999999999</v>
      </c>
      <c r="BG76" s="113">
        <f>IF('Net Plant'!X76&gt;0,'Gross Plant'!AA76*$AK76/12,0)</f>
        <v>29.553899999999999</v>
      </c>
      <c r="BH76" s="113">
        <f>IF('Net Plant'!Y76&gt;0,'Gross Plant'!AB76*$AK76/12,0)</f>
        <v>29.553899999999999</v>
      </c>
      <c r="BI76" s="113">
        <f>IF('Net Plant'!Z76&gt;0,'Gross Plant'!AC76*$AK76/12,0)</f>
        <v>29.553899999999999</v>
      </c>
      <c r="BJ76" s="113">
        <f>IF('Net Plant'!AA76&gt;0,'Gross Plant'!AD76*$AK76/12,0)</f>
        <v>29.553899999999999</v>
      </c>
      <c r="BK76" s="113">
        <f>IF('Net Plant'!AB76&gt;0,'Gross Plant'!AE76*$AK76/12,0)</f>
        <v>29.553899999999999</v>
      </c>
      <c r="BL76" s="113">
        <f>IF('Net Plant'!AC76&gt;0,'Gross Plant'!AF76*$AK76/12,0)</f>
        <v>29.553899999999999</v>
      </c>
      <c r="BM76" s="110">
        <f t="shared" si="87"/>
        <v>354.64679999999998</v>
      </c>
      <c r="BN76" s="41"/>
      <c r="BO76" s="92">
        <f>'[20]Reserve Retirements'!Q126</f>
        <v>0</v>
      </c>
      <c r="BP76" s="92">
        <f>'[20]Reserve Retirements'!R126</f>
        <v>0</v>
      </c>
      <c r="BQ76" s="92">
        <f>'[20]Reserve Retirements'!S126</f>
        <v>0</v>
      </c>
      <c r="BR76" s="92">
        <f>'[20]Reserve Retirements'!T126</f>
        <v>0</v>
      </c>
      <c r="BS76" s="92">
        <f>'[20]Reserve Retirements'!U126</f>
        <v>0</v>
      </c>
      <c r="BT76" s="92">
        <f>'[20]Reserve Retirements'!V126</f>
        <v>0</v>
      </c>
      <c r="BU76" s="93">
        <f>'Gross Plant'!BQ76</f>
        <v>0</v>
      </c>
      <c r="BV76" s="93">
        <f>'Gross Plant'!BR76</f>
        <v>0</v>
      </c>
      <c r="BW76" s="93">
        <f>'Gross Plant'!BS76</f>
        <v>0</v>
      </c>
      <c r="BX76" s="93">
        <f>'Gross Plant'!BT76</f>
        <v>0</v>
      </c>
      <c r="BY76" s="93">
        <f>'Gross Plant'!BU76</f>
        <v>0</v>
      </c>
      <c r="BZ76" s="93">
        <f>'Gross Plant'!BV76</f>
        <v>0</v>
      </c>
      <c r="CA76" s="93">
        <f>'Gross Plant'!BW76</f>
        <v>0</v>
      </c>
      <c r="CB76" s="93">
        <f>'Gross Plant'!BX76</f>
        <v>0</v>
      </c>
      <c r="CC76" s="93">
        <f>'Gross Plant'!BY76</f>
        <v>0</v>
      </c>
      <c r="CD76" s="93">
        <f>'Gross Plant'!BZ76</f>
        <v>0</v>
      </c>
      <c r="CE76" s="93">
        <f>'Gross Plant'!CA76</f>
        <v>0</v>
      </c>
      <c r="CF76" s="93">
        <f>'Gross Plant'!CB76</f>
        <v>0</v>
      </c>
      <c r="CG76" s="93">
        <f>'Gross Plant'!CC76</f>
        <v>0</v>
      </c>
      <c r="CH76" s="93">
        <f>'Gross Plant'!CD76</f>
        <v>0</v>
      </c>
      <c r="CI76" s="93">
        <f>'Gross Plant'!CE76</f>
        <v>0</v>
      </c>
      <c r="CJ76" s="93">
        <f>'Gross Plant'!CF76</f>
        <v>0</v>
      </c>
      <c r="CK76" s="93">
        <f>'Gross Plant'!CG76</f>
        <v>0</v>
      </c>
      <c r="CL76" s="93">
        <f>'Gross Plant'!CH76</f>
        <v>0</v>
      </c>
      <c r="CM76" s="93">
        <f>'Gross Plant'!CI76</f>
        <v>0</v>
      </c>
      <c r="CN76" s="93">
        <f>'Gross Plant'!CJ76</f>
        <v>0</v>
      </c>
      <c r="CO76" s="93">
        <f>'Gross Plant'!CK76</f>
        <v>0</v>
      </c>
      <c r="CP76" s="41"/>
      <c r="CQ76" s="92">
        <f>'[20]Reserve Transfers'!Q125</f>
        <v>0</v>
      </c>
      <c r="CR76" s="92">
        <f>'[20]Reserve Transfers'!R125</f>
        <v>0</v>
      </c>
      <c r="CS76" s="92">
        <f>'[20]Reserve Transfers'!S125</f>
        <v>0</v>
      </c>
      <c r="CT76" s="92">
        <f>'[20]Reserve Transfers'!T125</f>
        <v>0</v>
      </c>
      <c r="CU76" s="92">
        <f>'[20]Reserve Transfers'!U125</f>
        <v>0</v>
      </c>
      <c r="CV76" s="92">
        <f>'[20]Reserve Transfers'!V125</f>
        <v>0</v>
      </c>
      <c r="CW76" s="17">
        <v>0</v>
      </c>
      <c r="CX76" s="17">
        <v>0</v>
      </c>
      <c r="CY76" s="17">
        <v>0</v>
      </c>
      <c r="CZ76" s="175">
        <v>0</v>
      </c>
      <c r="DA76" s="17">
        <v>0</v>
      </c>
      <c r="DB76" s="17">
        <v>0</v>
      </c>
      <c r="DC76" s="17">
        <v>0</v>
      </c>
      <c r="DD76" s="17">
        <v>0</v>
      </c>
      <c r="DE76" s="17">
        <v>0</v>
      </c>
      <c r="DF76" s="17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>
        <v>0</v>
      </c>
      <c r="DQ76" s="41">
        <v>0</v>
      </c>
      <c r="DR76" s="41"/>
      <c r="DS76" s="92">
        <f>[20]COR!Q125</f>
        <v>0</v>
      </c>
      <c r="DT76" s="92">
        <f>[20]COR!R125</f>
        <v>0</v>
      </c>
      <c r="DU76" s="92">
        <f>[20]COR!S125</f>
        <v>0</v>
      </c>
      <c r="DV76" s="92">
        <f>[20]COR!T125</f>
        <v>0</v>
      </c>
      <c r="DW76" s="92">
        <f>[20]COR!U125</f>
        <v>0</v>
      </c>
      <c r="DX76" s="92">
        <f>[20]COR!V125</f>
        <v>0</v>
      </c>
      <c r="DY76" s="93">
        <f>IFERROR(SUM($DS76:$DX76)/SUM('Gross Plant'!$BK76:$BP76),0)*'Gross Plant'!BQ76*Reserve!$DY$1</f>
        <v>0</v>
      </c>
      <c r="DZ76" s="93">
        <f>IFERROR(SUM($DS76:$DX76)/SUM('Gross Plant'!$BK76:$BP76),0)*'Gross Plant'!BR76*Reserve!$DY$1</f>
        <v>0</v>
      </c>
      <c r="EA76" s="93">
        <f>IFERROR(SUM($DS76:$DX76)/SUM('Gross Plant'!$BK76:$BP76),0)*'Gross Plant'!BS76*Reserve!$DY$1</f>
        <v>0</v>
      </c>
      <c r="EB76" s="93">
        <f>IFERROR(SUM($DS76:$DX76)/SUM('Gross Plant'!$BK76:$BP76),0)*'Gross Plant'!BT76*Reserve!$DY$1</f>
        <v>0</v>
      </c>
      <c r="EC76" s="93">
        <f>IFERROR(SUM($DS76:$DX76)/SUM('Gross Plant'!$BK76:$BP76),0)*'Gross Plant'!BU76*Reserve!$DY$1</f>
        <v>0</v>
      </c>
      <c r="ED76" s="93">
        <f>IFERROR(SUM($DS76:$DX76)/SUM('Gross Plant'!$BK76:$BP76),0)*'Gross Plant'!BV76*Reserve!$DY$1</f>
        <v>0</v>
      </c>
      <c r="EE76" s="93">
        <f>IFERROR(SUM($DS76:$DX76)/SUM('Gross Plant'!$BK76:$BP76),0)*'Gross Plant'!BW76*Reserve!$DY$1</f>
        <v>0</v>
      </c>
      <c r="EF76" s="93">
        <f>IFERROR(SUM($DS76:$DX76)/SUM('Gross Plant'!$BK76:$BP76),0)*'Gross Plant'!BX76*Reserve!$DY$1</f>
        <v>0</v>
      </c>
      <c r="EG76" s="93">
        <f>IFERROR(SUM($DS76:$DX76)/SUM('Gross Plant'!$BK76:$BP76),0)*'Gross Plant'!BY76*Reserve!$DY$1</f>
        <v>0</v>
      </c>
      <c r="EH76" s="93">
        <f>IFERROR(SUM($DS76:$DX76)/SUM('Gross Plant'!$BK76:$BP76),0)*'Gross Plant'!BZ76*Reserve!$DY$1</f>
        <v>0</v>
      </c>
      <c r="EI76" s="93">
        <f>IFERROR(SUM($DS76:$DX76)/SUM('Gross Plant'!$BK76:$BP76),0)*'Gross Plant'!CA76*Reserve!$DY$1</f>
        <v>0</v>
      </c>
      <c r="EJ76" s="93">
        <f>IFERROR(SUM($DS76:$DX76)/SUM('Gross Plant'!$BK76:$BP76),0)*'Gross Plant'!CB76*Reserve!$DY$1</f>
        <v>0</v>
      </c>
      <c r="EK76" s="93">
        <f>IFERROR(SUM($DS76:$DX76)/SUM('Gross Plant'!$BK76:$BP76),0)*'Gross Plant'!CC76*Reserve!$DY$1</f>
        <v>0</v>
      </c>
      <c r="EL76" s="93">
        <f>IFERROR(SUM($DS76:$DX76)/SUM('Gross Plant'!$BK76:$BP76),0)*'Gross Plant'!CD76*Reserve!$DY$1</f>
        <v>0</v>
      </c>
      <c r="EM76" s="93">
        <f>IFERROR(SUM($DS76:$DX76)/SUM('Gross Plant'!$BK76:$BP76),0)*'Gross Plant'!CE76*Reserve!$DY$1</f>
        <v>0</v>
      </c>
      <c r="EN76" s="93">
        <f>IFERROR(SUM($DS76:$DX76)/SUM('Gross Plant'!$BK76:$BP76),0)*'Gross Plant'!CF76*Reserve!$DY$1</f>
        <v>0</v>
      </c>
      <c r="EO76" s="93">
        <f>IFERROR(SUM($DS76:$DX76)/SUM('Gross Plant'!$BK76:$BP76),0)*'Gross Plant'!CG76*Reserve!$DY$1</f>
        <v>0</v>
      </c>
      <c r="EP76" s="93">
        <f>IFERROR(SUM($DS76:$DX76)/SUM('Gross Plant'!$BK76:$BP76),0)*'Gross Plant'!CH76*Reserve!$DY$1</f>
        <v>0</v>
      </c>
      <c r="EQ76" s="93">
        <f>IFERROR(SUM($DS76:$DX76)/SUM('Gross Plant'!$BK76:$BP76),0)*'Gross Plant'!CI76*Reserve!$DY$1</f>
        <v>0</v>
      </c>
      <c r="ER76" s="93">
        <f>IFERROR(SUM($DS76:$DX76)/SUM('Gross Plant'!$BK76:$BP76),0)*'Gross Plant'!CJ76*Reserve!$DY$1</f>
        <v>0</v>
      </c>
      <c r="ES76" s="93">
        <f>IFERROR(SUM($DS76:$DX76)/SUM('Gross Plant'!$BK76:$BP76),0)*'Gross Plant'!CK76*Reserve!$DY$1</f>
        <v>0</v>
      </c>
    </row>
    <row r="77" spans="1:149">
      <c r="A77" s="176">
        <v>39918</v>
      </c>
      <c r="B77" s="171" t="s">
        <v>173</v>
      </c>
      <c r="C77" s="51">
        <f t="shared" si="84"/>
        <v>-9966.4100000000017</v>
      </c>
      <c r="D77" s="51">
        <f t="shared" si="85"/>
        <v>-9966.4100000000017</v>
      </c>
      <c r="E77" s="92">
        <f>'[20]Reserve End Balances'!P126</f>
        <v>-9966.41</v>
      </c>
      <c r="F77" s="51">
        <f t="shared" si="55"/>
        <v>-9966.41</v>
      </c>
      <c r="G77" s="51">
        <f t="shared" si="56"/>
        <v>-9966.41</v>
      </c>
      <c r="H77" s="51">
        <f t="shared" si="57"/>
        <v>-9966.41</v>
      </c>
      <c r="I77" s="51">
        <f t="shared" si="58"/>
        <v>-9966.41</v>
      </c>
      <c r="J77" s="51">
        <f t="shared" si="59"/>
        <v>-9966.41</v>
      </c>
      <c r="K77" s="51">
        <f t="shared" si="60"/>
        <v>-9966.41</v>
      </c>
      <c r="L77" s="51">
        <f t="shared" si="61"/>
        <v>-9966.41</v>
      </c>
      <c r="M77" s="51">
        <f t="shared" si="62"/>
        <v>-9966.41</v>
      </c>
      <c r="N77" s="51">
        <f t="shared" si="63"/>
        <v>-9966.41</v>
      </c>
      <c r="O77" s="51">
        <f t="shared" si="64"/>
        <v>-9966.41</v>
      </c>
      <c r="P77" s="51">
        <f t="shared" si="65"/>
        <v>-9966.41</v>
      </c>
      <c r="Q77" s="51">
        <f t="shared" si="66"/>
        <v>-9966.41</v>
      </c>
      <c r="R77" s="51">
        <f t="shared" si="67"/>
        <v>-9966.41</v>
      </c>
      <c r="S77" s="51">
        <f t="shared" si="68"/>
        <v>-9966.41</v>
      </c>
      <c r="T77" s="51">
        <f t="shared" si="69"/>
        <v>-9966.41</v>
      </c>
      <c r="U77" s="51">
        <f t="shared" si="70"/>
        <v>-9966.41</v>
      </c>
      <c r="V77" s="51">
        <f t="shared" si="71"/>
        <v>-9966.41</v>
      </c>
      <c r="W77" s="51">
        <f t="shared" si="72"/>
        <v>-9966.41</v>
      </c>
      <c r="X77" s="51">
        <f t="shared" si="73"/>
        <v>-9966.41</v>
      </c>
      <c r="Y77" s="51">
        <f t="shared" si="74"/>
        <v>-9966.41</v>
      </c>
      <c r="Z77" s="51">
        <f t="shared" si="75"/>
        <v>-9966.41</v>
      </c>
      <c r="AA77" s="51">
        <f t="shared" si="76"/>
        <v>-9966.41</v>
      </c>
      <c r="AB77" s="51">
        <f t="shared" si="77"/>
        <v>-9966.41</v>
      </c>
      <c r="AC77" s="51">
        <f t="shared" si="78"/>
        <v>-9966.41</v>
      </c>
      <c r="AD77" s="51">
        <f t="shared" si="79"/>
        <v>-9966.41</v>
      </c>
      <c r="AE77" s="51">
        <f t="shared" si="80"/>
        <v>-9966.41</v>
      </c>
      <c r="AF77" s="51">
        <f t="shared" si="81"/>
        <v>-9966.41</v>
      </c>
      <c r="AG77" s="110">
        <f t="shared" si="86"/>
        <v>-9966</v>
      </c>
      <c r="AH77" s="145" t="b">
        <f t="shared" si="88"/>
        <v>1</v>
      </c>
      <c r="AI77" s="109" t="str">
        <f>[23]SSU!E79</f>
        <v>39918</v>
      </c>
      <c r="AJ77" s="109">
        <f>[23]SSU!F79</f>
        <v>6.5199999999999994E-2</v>
      </c>
      <c r="AK77" s="109">
        <f>[23]SSU!G79</f>
        <v>7.5499999999999998E-2</v>
      </c>
      <c r="AL77" s="92">
        <f>'[20]Depreciation Provision'!Q126</f>
        <v>0</v>
      </c>
      <c r="AM77" s="92">
        <f>'[20]Depreciation Provision'!R126</f>
        <v>0</v>
      </c>
      <c r="AN77" s="92">
        <f>'[20]Depreciation Provision'!S126</f>
        <v>0</v>
      </c>
      <c r="AO77" s="92">
        <f>'[20]Depreciation Provision'!T126</f>
        <v>0</v>
      </c>
      <c r="AP77" s="92">
        <f>'[20]Depreciation Provision'!U126</f>
        <v>0</v>
      </c>
      <c r="AQ77" s="92">
        <f>'[20]Depreciation Provision'!V126</f>
        <v>0</v>
      </c>
      <c r="AR77" s="113">
        <f>IF('Net Plant'!I77&gt;0,'Gross Plant'!K77*$AJ77/12,0)</f>
        <v>0</v>
      </c>
      <c r="AS77" s="113">
        <f>IF('Net Plant'!J77&gt;0,'Gross Plant'!L77*$AJ77/12,0)</f>
        <v>0</v>
      </c>
      <c r="AT77" s="113">
        <f>IF('Net Plant'!K77&gt;0,'Gross Plant'!M77*$AJ77/12,0)</f>
        <v>0</v>
      </c>
      <c r="AU77" s="113">
        <f>IF('Net Plant'!L77&gt;0,'Gross Plant'!N77*$AJ77/12,0)</f>
        <v>0</v>
      </c>
      <c r="AV77" s="113">
        <f>IF('Net Plant'!M77&gt;0,'Gross Plant'!O77*$AJ77/12,0)</f>
        <v>0</v>
      </c>
      <c r="AW77" s="113">
        <f>IF('Net Plant'!N77&gt;0,'Gross Plant'!P77*$AJ77/12,0)</f>
        <v>0</v>
      </c>
      <c r="AX77" s="113">
        <f>IF('Net Plant'!O77&gt;0,'Gross Plant'!Q77*$AJ77/12,0)</f>
        <v>0</v>
      </c>
      <c r="AY77" s="113">
        <f>IF('Net Plant'!P77&gt;0,'Gross Plant'!R77*$AJ77/12,0)</f>
        <v>0</v>
      </c>
      <c r="AZ77" s="113">
        <f>IF('Net Plant'!Q77&gt;0,'Gross Plant'!S77*$AJ77/12,0)</f>
        <v>0</v>
      </c>
      <c r="BA77" s="113">
        <f>IF('Net Plant'!R77&gt;0,'Gross Plant'!U77*$AK77/12,0)</f>
        <v>0</v>
      </c>
      <c r="BB77" s="113">
        <f>IF('Net Plant'!S77&gt;0,'Gross Plant'!V77*$AK77/12,0)</f>
        <v>0</v>
      </c>
      <c r="BC77" s="113">
        <f>IF('Net Plant'!T77&gt;0,'Gross Plant'!W77*$AK77/12,0)</f>
        <v>0</v>
      </c>
      <c r="BD77" s="113">
        <f>IF('Net Plant'!U77&gt;0,'Gross Plant'!X77*$AK77/12,0)</f>
        <v>0</v>
      </c>
      <c r="BE77" s="113">
        <f>IF('Net Plant'!V77&gt;0,'Gross Plant'!Y77*$AK77/12,0)</f>
        <v>0</v>
      </c>
      <c r="BF77" s="113">
        <f>IF('Net Plant'!W77&gt;0,'Gross Plant'!Z77*$AK77/12,0)</f>
        <v>0</v>
      </c>
      <c r="BG77" s="113">
        <f>IF('Net Plant'!X77&gt;0,'Gross Plant'!AA77*$AK77/12,0)</f>
        <v>0</v>
      </c>
      <c r="BH77" s="113">
        <f>IF('Net Plant'!Y77&gt;0,'Gross Plant'!AB77*$AK77/12,0)</f>
        <v>0</v>
      </c>
      <c r="BI77" s="113">
        <f>IF('Net Plant'!Z77&gt;0,'Gross Plant'!AC77*$AK77/12,0)</f>
        <v>0</v>
      </c>
      <c r="BJ77" s="113">
        <f>IF('Net Plant'!AA77&gt;0,'Gross Plant'!AD77*$AK77/12,0)</f>
        <v>0</v>
      </c>
      <c r="BK77" s="113">
        <f>IF('Net Plant'!AB77&gt;0,'Gross Plant'!AE77*$AK77/12,0)</f>
        <v>0</v>
      </c>
      <c r="BL77" s="113">
        <f>IF('Net Plant'!AC77&gt;0,'Gross Plant'!AF77*$AK77/12,0)</f>
        <v>0</v>
      </c>
      <c r="BM77" s="110">
        <f t="shared" si="87"/>
        <v>0</v>
      </c>
      <c r="BN77" s="41"/>
      <c r="BO77" s="92">
        <f>'[20]Reserve Retirements'!Q127</f>
        <v>0</v>
      </c>
      <c r="BP77" s="92">
        <f>'[20]Reserve Retirements'!R127</f>
        <v>0</v>
      </c>
      <c r="BQ77" s="92">
        <f>'[20]Reserve Retirements'!S127</f>
        <v>0</v>
      </c>
      <c r="BR77" s="92">
        <f>'[20]Reserve Retirements'!T127</f>
        <v>0</v>
      </c>
      <c r="BS77" s="92">
        <f>'[20]Reserve Retirements'!U127</f>
        <v>0</v>
      </c>
      <c r="BT77" s="92">
        <f>'[20]Reserve Retirements'!V127</f>
        <v>0</v>
      </c>
      <c r="BU77" s="93">
        <f>'Gross Plant'!BQ77</f>
        <v>0</v>
      </c>
      <c r="BV77" s="93">
        <f>'Gross Plant'!BR77</f>
        <v>0</v>
      </c>
      <c r="BW77" s="93">
        <f>'Gross Plant'!BS77</f>
        <v>0</v>
      </c>
      <c r="BX77" s="93">
        <f>'Gross Plant'!BT77</f>
        <v>0</v>
      </c>
      <c r="BY77" s="93">
        <f>'Gross Plant'!BU77</f>
        <v>0</v>
      </c>
      <c r="BZ77" s="93">
        <f>'Gross Plant'!BV77</f>
        <v>0</v>
      </c>
      <c r="CA77" s="93">
        <f>'Gross Plant'!BW77</f>
        <v>0</v>
      </c>
      <c r="CB77" s="93">
        <f>'Gross Plant'!BX77</f>
        <v>0</v>
      </c>
      <c r="CC77" s="93">
        <f>'Gross Plant'!BY77</f>
        <v>0</v>
      </c>
      <c r="CD77" s="93">
        <f>'Gross Plant'!BZ77</f>
        <v>0</v>
      </c>
      <c r="CE77" s="93">
        <f>'Gross Plant'!CA77</f>
        <v>0</v>
      </c>
      <c r="CF77" s="93">
        <f>'Gross Plant'!CB77</f>
        <v>0</v>
      </c>
      <c r="CG77" s="93">
        <f>'Gross Plant'!CC77</f>
        <v>0</v>
      </c>
      <c r="CH77" s="93">
        <f>'Gross Plant'!CD77</f>
        <v>0</v>
      </c>
      <c r="CI77" s="93">
        <f>'Gross Plant'!CE77</f>
        <v>0</v>
      </c>
      <c r="CJ77" s="93">
        <f>'Gross Plant'!CF77</f>
        <v>0</v>
      </c>
      <c r="CK77" s="93">
        <f>'Gross Plant'!CG77</f>
        <v>0</v>
      </c>
      <c r="CL77" s="93">
        <f>'Gross Plant'!CH77</f>
        <v>0</v>
      </c>
      <c r="CM77" s="93">
        <f>'Gross Plant'!CI77</f>
        <v>0</v>
      </c>
      <c r="CN77" s="93">
        <f>'Gross Plant'!CJ77</f>
        <v>0</v>
      </c>
      <c r="CO77" s="93">
        <f>'Gross Plant'!CK77</f>
        <v>0</v>
      </c>
      <c r="CP77" s="41"/>
      <c r="CQ77" s="92">
        <f>'[20]Reserve Transfers'!Q126</f>
        <v>0</v>
      </c>
      <c r="CR77" s="92">
        <f>'[20]Reserve Transfers'!R126</f>
        <v>0</v>
      </c>
      <c r="CS77" s="92">
        <f>'[20]Reserve Transfers'!S126</f>
        <v>0</v>
      </c>
      <c r="CT77" s="92">
        <f>'[20]Reserve Transfers'!T126</f>
        <v>0</v>
      </c>
      <c r="CU77" s="92">
        <f>'[20]Reserve Transfers'!U126</f>
        <v>0</v>
      </c>
      <c r="CV77" s="92">
        <f>'[20]Reserve Transfers'!V126</f>
        <v>0</v>
      </c>
      <c r="CW77" s="17">
        <v>0</v>
      </c>
      <c r="CX77" s="17">
        <v>0</v>
      </c>
      <c r="CY77" s="17">
        <v>0</v>
      </c>
      <c r="CZ77" s="175">
        <v>0</v>
      </c>
      <c r="DA77" s="17">
        <v>0</v>
      </c>
      <c r="DB77" s="17">
        <v>0</v>
      </c>
      <c r="DC77" s="17">
        <v>0</v>
      </c>
      <c r="DD77" s="17">
        <v>0</v>
      </c>
      <c r="DE77" s="17">
        <v>0</v>
      </c>
      <c r="DF77" s="17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/>
      <c r="DS77" s="92">
        <f>[20]COR!Q126</f>
        <v>0</v>
      </c>
      <c r="DT77" s="92">
        <f>[20]COR!R126</f>
        <v>0</v>
      </c>
      <c r="DU77" s="92">
        <f>[20]COR!S126</f>
        <v>0</v>
      </c>
      <c r="DV77" s="92">
        <f>[20]COR!T126</f>
        <v>0</v>
      </c>
      <c r="DW77" s="92">
        <f>[20]COR!U126</f>
        <v>0</v>
      </c>
      <c r="DX77" s="92">
        <f>[20]COR!V126</f>
        <v>0</v>
      </c>
      <c r="DY77" s="93">
        <f>IFERROR(SUM($DS77:$DX77)/SUM('Gross Plant'!$BK77:$BP77),0)*'Gross Plant'!BQ77*Reserve!$DY$1</f>
        <v>0</v>
      </c>
      <c r="DZ77" s="93">
        <f>IFERROR(SUM($DS77:$DX77)/SUM('Gross Plant'!$BK77:$BP77),0)*'Gross Plant'!BR77*Reserve!$DY$1</f>
        <v>0</v>
      </c>
      <c r="EA77" s="93">
        <f>IFERROR(SUM($DS77:$DX77)/SUM('Gross Plant'!$BK77:$BP77),0)*'Gross Plant'!BS77*Reserve!$DY$1</f>
        <v>0</v>
      </c>
      <c r="EB77" s="93">
        <f>IFERROR(SUM($DS77:$DX77)/SUM('Gross Plant'!$BK77:$BP77),0)*'Gross Plant'!BT77*Reserve!$DY$1</f>
        <v>0</v>
      </c>
      <c r="EC77" s="93">
        <f>IFERROR(SUM($DS77:$DX77)/SUM('Gross Plant'!$BK77:$BP77),0)*'Gross Plant'!BU77*Reserve!$DY$1</f>
        <v>0</v>
      </c>
      <c r="ED77" s="93">
        <f>IFERROR(SUM($DS77:$DX77)/SUM('Gross Plant'!$BK77:$BP77),0)*'Gross Plant'!BV77*Reserve!$DY$1</f>
        <v>0</v>
      </c>
      <c r="EE77" s="93">
        <f>IFERROR(SUM($DS77:$DX77)/SUM('Gross Plant'!$BK77:$BP77),0)*'Gross Plant'!BW77*Reserve!$DY$1</f>
        <v>0</v>
      </c>
      <c r="EF77" s="93">
        <f>IFERROR(SUM($DS77:$DX77)/SUM('Gross Plant'!$BK77:$BP77),0)*'Gross Plant'!BX77*Reserve!$DY$1</f>
        <v>0</v>
      </c>
      <c r="EG77" s="93">
        <f>IFERROR(SUM($DS77:$DX77)/SUM('Gross Plant'!$BK77:$BP77),0)*'Gross Plant'!BY77*Reserve!$DY$1</f>
        <v>0</v>
      </c>
      <c r="EH77" s="93">
        <f>IFERROR(SUM($DS77:$DX77)/SUM('Gross Plant'!$BK77:$BP77),0)*'Gross Plant'!BZ77*Reserve!$DY$1</f>
        <v>0</v>
      </c>
      <c r="EI77" s="93">
        <f>IFERROR(SUM($DS77:$DX77)/SUM('Gross Plant'!$BK77:$BP77),0)*'Gross Plant'!CA77*Reserve!$DY$1</f>
        <v>0</v>
      </c>
      <c r="EJ77" s="93">
        <f>IFERROR(SUM($DS77:$DX77)/SUM('Gross Plant'!$BK77:$BP77),0)*'Gross Plant'!CB77*Reserve!$DY$1</f>
        <v>0</v>
      </c>
      <c r="EK77" s="93">
        <f>IFERROR(SUM($DS77:$DX77)/SUM('Gross Plant'!$BK77:$BP77),0)*'Gross Plant'!CC77*Reserve!$DY$1</f>
        <v>0</v>
      </c>
      <c r="EL77" s="93">
        <f>IFERROR(SUM($DS77:$DX77)/SUM('Gross Plant'!$BK77:$BP77),0)*'Gross Plant'!CD77*Reserve!$DY$1</f>
        <v>0</v>
      </c>
      <c r="EM77" s="93">
        <f>IFERROR(SUM($DS77:$DX77)/SUM('Gross Plant'!$BK77:$BP77),0)*'Gross Plant'!CE77*Reserve!$DY$1</f>
        <v>0</v>
      </c>
      <c r="EN77" s="93">
        <f>IFERROR(SUM($DS77:$DX77)/SUM('Gross Plant'!$BK77:$BP77),0)*'Gross Plant'!CF77*Reserve!$DY$1</f>
        <v>0</v>
      </c>
      <c r="EO77" s="93">
        <f>IFERROR(SUM($DS77:$DX77)/SUM('Gross Plant'!$BK77:$BP77),0)*'Gross Plant'!CG77*Reserve!$DY$1</f>
        <v>0</v>
      </c>
      <c r="EP77" s="93">
        <f>IFERROR(SUM($DS77:$DX77)/SUM('Gross Plant'!$BK77:$BP77),0)*'Gross Plant'!CH77*Reserve!$DY$1</f>
        <v>0</v>
      </c>
      <c r="EQ77" s="93">
        <f>IFERROR(SUM($DS77:$DX77)/SUM('Gross Plant'!$BK77:$BP77),0)*'Gross Plant'!CI77*Reserve!$DY$1</f>
        <v>0</v>
      </c>
      <c r="ER77" s="93">
        <f>IFERROR(SUM($DS77:$DX77)/SUM('Gross Plant'!$BK77:$BP77),0)*'Gross Plant'!CJ77*Reserve!$DY$1</f>
        <v>0</v>
      </c>
      <c r="ES77" s="93">
        <f>IFERROR(SUM($DS77:$DX77)/SUM('Gross Plant'!$BK77:$BP77),0)*'Gross Plant'!CK77*Reserve!$DY$1</f>
        <v>0</v>
      </c>
    </row>
    <row r="78" spans="1:149">
      <c r="A78" s="176">
        <v>39924</v>
      </c>
      <c r="B78" s="171" t="s">
        <v>178</v>
      </c>
      <c r="C78" s="51">
        <f t="shared" si="84"/>
        <v>0</v>
      </c>
      <c r="D78" s="51">
        <f t="shared" si="85"/>
        <v>0</v>
      </c>
      <c r="E78" s="116">
        <f>0</f>
        <v>0</v>
      </c>
      <c r="F78" s="51">
        <f t="shared" si="55"/>
        <v>0</v>
      </c>
      <c r="G78" s="51">
        <f t="shared" si="56"/>
        <v>0</v>
      </c>
      <c r="H78" s="51">
        <f t="shared" si="57"/>
        <v>0</v>
      </c>
      <c r="I78" s="51">
        <f t="shared" si="58"/>
        <v>0</v>
      </c>
      <c r="J78" s="51">
        <f t="shared" si="59"/>
        <v>0</v>
      </c>
      <c r="K78" s="51">
        <f t="shared" si="60"/>
        <v>0</v>
      </c>
      <c r="L78" s="51">
        <f t="shared" si="61"/>
        <v>0</v>
      </c>
      <c r="M78" s="51">
        <f t="shared" si="62"/>
        <v>0</v>
      </c>
      <c r="N78" s="51">
        <f t="shared" si="63"/>
        <v>0</v>
      </c>
      <c r="O78" s="51">
        <f t="shared" si="64"/>
        <v>0</v>
      </c>
      <c r="P78" s="51">
        <f t="shared" si="65"/>
        <v>0</v>
      </c>
      <c r="Q78" s="51">
        <f t="shared" si="66"/>
        <v>0</v>
      </c>
      <c r="R78" s="51">
        <f t="shared" si="67"/>
        <v>0</v>
      </c>
      <c r="S78" s="51">
        <f t="shared" si="68"/>
        <v>0</v>
      </c>
      <c r="T78" s="51">
        <f t="shared" si="69"/>
        <v>0</v>
      </c>
      <c r="U78" s="51">
        <f t="shared" si="70"/>
        <v>0</v>
      </c>
      <c r="V78" s="51">
        <f t="shared" si="71"/>
        <v>0</v>
      </c>
      <c r="W78" s="51">
        <f t="shared" si="72"/>
        <v>0</v>
      </c>
      <c r="X78" s="51">
        <f t="shared" si="73"/>
        <v>0</v>
      </c>
      <c r="Y78" s="51">
        <f t="shared" si="74"/>
        <v>0</v>
      </c>
      <c r="Z78" s="51">
        <f t="shared" si="75"/>
        <v>0</v>
      </c>
      <c r="AA78" s="51">
        <f t="shared" si="76"/>
        <v>0</v>
      </c>
      <c r="AB78" s="51">
        <f t="shared" si="77"/>
        <v>0</v>
      </c>
      <c r="AC78" s="51">
        <f t="shared" si="78"/>
        <v>0</v>
      </c>
      <c r="AD78" s="51">
        <f t="shared" si="79"/>
        <v>0</v>
      </c>
      <c r="AE78" s="51">
        <f t="shared" si="80"/>
        <v>0</v>
      </c>
      <c r="AF78" s="51">
        <f t="shared" si="81"/>
        <v>0</v>
      </c>
      <c r="AG78" s="110">
        <f t="shared" si="86"/>
        <v>0</v>
      </c>
      <c r="AH78" s="148" t="b">
        <f t="shared" si="88"/>
        <v>0</v>
      </c>
      <c r="AI78" s="147"/>
      <c r="AJ78" s="147"/>
      <c r="AK78" s="147"/>
      <c r="AL78" s="116">
        <f>0</f>
        <v>0</v>
      </c>
      <c r="AM78" s="116">
        <f>0</f>
        <v>0</v>
      </c>
      <c r="AN78" s="116">
        <f>0</f>
        <v>0</v>
      </c>
      <c r="AO78" s="116">
        <f>0</f>
        <v>0</v>
      </c>
      <c r="AP78" s="116">
        <f>0</f>
        <v>0</v>
      </c>
      <c r="AQ78" s="116">
        <f>0</f>
        <v>0</v>
      </c>
      <c r="AR78" s="113">
        <f>IF('Net Plant'!I78&gt;0,'Gross Plant'!K78*$AJ78/12,0)</f>
        <v>0</v>
      </c>
      <c r="AS78" s="113">
        <f>IF('Net Plant'!J78&gt;0,'Gross Plant'!L78*$AJ78/12,0)</f>
        <v>0</v>
      </c>
      <c r="AT78" s="113">
        <f>IF('Net Plant'!K78&gt;0,'Gross Plant'!M78*$AJ78/12,0)</f>
        <v>0</v>
      </c>
      <c r="AU78" s="113">
        <f>IF('Net Plant'!L78&gt;0,'Gross Plant'!N78*$AJ78/12,0)</f>
        <v>0</v>
      </c>
      <c r="AV78" s="113">
        <f>IF('Net Plant'!M78&gt;0,'Gross Plant'!O78*$AJ78/12,0)</f>
        <v>0</v>
      </c>
      <c r="AW78" s="113">
        <f>IF('Net Plant'!N78&gt;0,'Gross Plant'!P78*$AJ78/12,0)</f>
        <v>0</v>
      </c>
      <c r="AX78" s="113">
        <f>IF('Net Plant'!O78&gt;0,'Gross Plant'!Q78*$AJ78/12,0)</f>
        <v>0</v>
      </c>
      <c r="AY78" s="113">
        <f>IF('Net Plant'!P78&gt;0,'Gross Plant'!R78*$AJ78/12,0)</f>
        <v>0</v>
      </c>
      <c r="AZ78" s="113">
        <f>IF('Net Plant'!Q78&gt;0,'Gross Plant'!S78*$AJ78/12,0)</f>
        <v>0</v>
      </c>
      <c r="BA78" s="113">
        <f>IF('Net Plant'!R78&gt;0,'Gross Plant'!U78*$AK78/12,0)</f>
        <v>0</v>
      </c>
      <c r="BB78" s="113">
        <f>IF('Net Plant'!S78&gt;0,'Gross Plant'!V78*$AK78/12,0)</f>
        <v>0</v>
      </c>
      <c r="BC78" s="113">
        <f>IF('Net Plant'!T78&gt;0,'Gross Plant'!W78*$AK78/12,0)</f>
        <v>0</v>
      </c>
      <c r="BD78" s="113">
        <f>IF('Net Plant'!U78&gt;0,'Gross Plant'!X78*$AK78/12,0)</f>
        <v>0</v>
      </c>
      <c r="BE78" s="113">
        <f>IF('Net Plant'!V78&gt;0,'Gross Plant'!Y78*$AK78/12,0)</f>
        <v>0</v>
      </c>
      <c r="BF78" s="113">
        <f>IF('Net Plant'!W78&gt;0,'Gross Plant'!Z78*$AK78/12,0)</f>
        <v>0</v>
      </c>
      <c r="BG78" s="113">
        <f>IF('Net Plant'!X78&gt;0,'Gross Plant'!AA78*$AK78/12,0)</f>
        <v>0</v>
      </c>
      <c r="BH78" s="113">
        <f>IF('Net Plant'!Y78&gt;0,'Gross Plant'!AB78*$AK78/12,0)</f>
        <v>0</v>
      </c>
      <c r="BI78" s="113">
        <f>IF('Net Plant'!Z78&gt;0,'Gross Plant'!AC78*$AK78/12,0)</f>
        <v>0</v>
      </c>
      <c r="BJ78" s="113">
        <f>IF('Net Plant'!AA78&gt;0,'Gross Plant'!AD78*$AK78/12,0)</f>
        <v>0</v>
      </c>
      <c r="BK78" s="113">
        <f>IF('Net Plant'!AB78&gt;0,'Gross Plant'!AE78*$AK78/12,0)</f>
        <v>0</v>
      </c>
      <c r="BL78" s="113">
        <f>IF('Net Plant'!AC78&gt;0,'Gross Plant'!AF78*$AK78/12,0)</f>
        <v>0</v>
      </c>
      <c r="BM78" s="110">
        <f t="shared" si="87"/>
        <v>0</v>
      </c>
      <c r="BN78" s="41"/>
      <c r="BO78" s="116">
        <f>0</f>
        <v>0</v>
      </c>
      <c r="BP78" s="116">
        <f>0</f>
        <v>0</v>
      </c>
      <c r="BQ78" s="116">
        <f>0</f>
        <v>0</v>
      </c>
      <c r="BR78" s="116">
        <f>0</f>
        <v>0</v>
      </c>
      <c r="BS78" s="116">
        <f>0</f>
        <v>0</v>
      </c>
      <c r="BT78" s="116">
        <f>0</f>
        <v>0</v>
      </c>
      <c r="BU78" s="93">
        <f>'Gross Plant'!BQ78</f>
        <v>0</v>
      </c>
      <c r="BV78" s="93">
        <f>'Gross Plant'!BR78</f>
        <v>0</v>
      </c>
      <c r="BW78" s="93">
        <f>'Gross Plant'!BS78</f>
        <v>0</v>
      </c>
      <c r="BX78" s="93">
        <f>'Gross Plant'!BT78</f>
        <v>0</v>
      </c>
      <c r="BY78" s="93">
        <f>'Gross Plant'!BU78</f>
        <v>0</v>
      </c>
      <c r="BZ78" s="93">
        <f>'Gross Plant'!BV78</f>
        <v>0</v>
      </c>
      <c r="CA78" s="93">
        <f>'Gross Plant'!BW78</f>
        <v>0</v>
      </c>
      <c r="CB78" s="93">
        <f>'Gross Plant'!BX78</f>
        <v>0</v>
      </c>
      <c r="CC78" s="93">
        <f>'Gross Plant'!BY78</f>
        <v>0</v>
      </c>
      <c r="CD78" s="93">
        <f>'Gross Plant'!BZ78</f>
        <v>0</v>
      </c>
      <c r="CE78" s="93">
        <f>'Gross Plant'!CA78</f>
        <v>0</v>
      </c>
      <c r="CF78" s="93">
        <f>'Gross Plant'!CB78</f>
        <v>0</v>
      </c>
      <c r="CG78" s="93">
        <f>'Gross Plant'!CC78</f>
        <v>0</v>
      </c>
      <c r="CH78" s="93">
        <f>'Gross Plant'!CD78</f>
        <v>0</v>
      </c>
      <c r="CI78" s="93">
        <f>'Gross Plant'!CE78</f>
        <v>0</v>
      </c>
      <c r="CJ78" s="93">
        <f>'Gross Plant'!CF78</f>
        <v>0</v>
      </c>
      <c r="CK78" s="93">
        <f>'Gross Plant'!CG78</f>
        <v>0</v>
      </c>
      <c r="CL78" s="93">
        <f>'Gross Plant'!CH78</f>
        <v>0</v>
      </c>
      <c r="CM78" s="93">
        <f>'Gross Plant'!CI78</f>
        <v>0</v>
      </c>
      <c r="CN78" s="93">
        <f>'Gross Plant'!CJ78</f>
        <v>0</v>
      </c>
      <c r="CO78" s="93">
        <f>'Gross Plant'!CK78</f>
        <v>0</v>
      </c>
      <c r="CP78" s="41"/>
      <c r="CQ78" s="116">
        <f>0</f>
        <v>0</v>
      </c>
      <c r="CR78" s="116">
        <f>0</f>
        <v>0</v>
      </c>
      <c r="CS78" s="116">
        <f>0</f>
        <v>0</v>
      </c>
      <c r="CT78" s="116">
        <f>0</f>
        <v>0</v>
      </c>
      <c r="CU78" s="116">
        <f>0</f>
        <v>0</v>
      </c>
      <c r="CV78" s="116">
        <f>0</f>
        <v>0</v>
      </c>
      <c r="CW78" s="17">
        <v>0</v>
      </c>
      <c r="CX78" s="17">
        <v>0</v>
      </c>
      <c r="CY78" s="17">
        <v>0</v>
      </c>
      <c r="CZ78" s="175">
        <v>0</v>
      </c>
      <c r="DA78" s="17">
        <v>0</v>
      </c>
      <c r="DB78" s="17">
        <v>0</v>
      </c>
      <c r="DC78" s="17">
        <v>0</v>
      </c>
      <c r="DD78" s="17">
        <v>0</v>
      </c>
      <c r="DE78" s="17">
        <v>0</v>
      </c>
      <c r="DF78" s="17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/>
      <c r="DS78" s="116">
        <f>0</f>
        <v>0</v>
      </c>
      <c r="DT78" s="116">
        <f>0</f>
        <v>0</v>
      </c>
      <c r="DU78" s="116">
        <f>0</f>
        <v>0</v>
      </c>
      <c r="DV78" s="116">
        <f>0</f>
        <v>0</v>
      </c>
      <c r="DW78" s="116">
        <f>0</f>
        <v>0</v>
      </c>
      <c r="DX78" s="116">
        <f>0</f>
        <v>0</v>
      </c>
      <c r="DY78" s="93">
        <f>IFERROR(SUM($DS78:$DX78)/SUM('Gross Plant'!$BK78:$BP78),0)*'Gross Plant'!BQ78*Reserve!$DY$1</f>
        <v>0</v>
      </c>
      <c r="DZ78" s="93">
        <f>IFERROR(SUM($DS78:$DX78)/SUM('Gross Plant'!$BK78:$BP78),0)*'Gross Plant'!BR78*Reserve!$DY$1</f>
        <v>0</v>
      </c>
      <c r="EA78" s="93">
        <f>IFERROR(SUM($DS78:$DX78)/SUM('Gross Plant'!$BK78:$BP78),0)*'Gross Plant'!BS78*Reserve!$DY$1</f>
        <v>0</v>
      </c>
      <c r="EB78" s="93">
        <f>IFERROR(SUM($DS78:$DX78)/SUM('Gross Plant'!$BK78:$BP78),0)*'Gross Plant'!BT78*Reserve!$DY$1</f>
        <v>0</v>
      </c>
      <c r="EC78" s="93">
        <f>IFERROR(SUM($DS78:$DX78)/SUM('Gross Plant'!$BK78:$BP78),0)*'Gross Plant'!BU78*Reserve!$DY$1</f>
        <v>0</v>
      </c>
      <c r="ED78" s="93">
        <f>IFERROR(SUM($DS78:$DX78)/SUM('Gross Plant'!$BK78:$BP78),0)*'Gross Plant'!BV78*Reserve!$DY$1</f>
        <v>0</v>
      </c>
      <c r="EE78" s="93">
        <f>IFERROR(SUM($DS78:$DX78)/SUM('Gross Plant'!$BK78:$BP78),0)*'Gross Plant'!BW78*Reserve!$DY$1</f>
        <v>0</v>
      </c>
      <c r="EF78" s="93">
        <f>IFERROR(SUM($DS78:$DX78)/SUM('Gross Plant'!$BK78:$BP78),0)*'Gross Plant'!BX78*Reserve!$DY$1</f>
        <v>0</v>
      </c>
      <c r="EG78" s="93">
        <f>IFERROR(SUM($DS78:$DX78)/SUM('Gross Plant'!$BK78:$BP78),0)*'Gross Plant'!BY78*Reserve!$DY$1</f>
        <v>0</v>
      </c>
      <c r="EH78" s="93">
        <f>IFERROR(SUM($DS78:$DX78)/SUM('Gross Plant'!$BK78:$BP78),0)*'Gross Plant'!BZ78*Reserve!$DY$1</f>
        <v>0</v>
      </c>
      <c r="EI78" s="93">
        <f>IFERROR(SUM($DS78:$DX78)/SUM('Gross Plant'!$BK78:$BP78),0)*'Gross Plant'!CA78*Reserve!$DY$1</f>
        <v>0</v>
      </c>
      <c r="EJ78" s="93">
        <f>IFERROR(SUM($DS78:$DX78)/SUM('Gross Plant'!$BK78:$BP78),0)*'Gross Plant'!CB78*Reserve!$DY$1</f>
        <v>0</v>
      </c>
      <c r="EK78" s="93">
        <f>IFERROR(SUM($DS78:$DX78)/SUM('Gross Plant'!$BK78:$BP78),0)*'Gross Plant'!CC78*Reserve!$DY$1</f>
        <v>0</v>
      </c>
      <c r="EL78" s="93">
        <f>IFERROR(SUM($DS78:$DX78)/SUM('Gross Plant'!$BK78:$BP78),0)*'Gross Plant'!CD78*Reserve!$DY$1</f>
        <v>0</v>
      </c>
      <c r="EM78" s="93">
        <f>IFERROR(SUM($DS78:$DX78)/SUM('Gross Plant'!$BK78:$BP78),0)*'Gross Plant'!CE78*Reserve!$DY$1</f>
        <v>0</v>
      </c>
      <c r="EN78" s="93">
        <f>IFERROR(SUM($DS78:$DX78)/SUM('Gross Plant'!$BK78:$BP78),0)*'Gross Plant'!CF78*Reserve!$DY$1</f>
        <v>0</v>
      </c>
      <c r="EO78" s="93">
        <f>IFERROR(SUM($DS78:$DX78)/SUM('Gross Plant'!$BK78:$BP78),0)*'Gross Plant'!CG78*Reserve!$DY$1</f>
        <v>0</v>
      </c>
      <c r="EP78" s="93">
        <f>IFERROR(SUM($DS78:$DX78)/SUM('Gross Plant'!$BK78:$BP78),0)*'Gross Plant'!CH78*Reserve!$DY$1</f>
        <v>0</v>
      </c>
      <c r="EQ78" s="93">
        <f>IFERROR(SUM($DS78:$DX78)/SUM('Gross Plant'!$BK78:$BP78),0)*'Gross Plant'!CI78*Reserve!$DY$1</f>
        <v>0</v>
      </c>
      <c r="ER78" s="93">
        <f>IFERROR(SUM($DS78:$DX78)/SUM('Gross Plant'!$BK78:$BP78),0)*'Gross Plant'!CJ78*Reserve!$DY$1</f>
        <v>0</v>
      </c>
      <c r="ES78" s="93">
        <f>IFERROR(SUM($DS78:$DX78)/SUM('Gross Plant'!$BK78:$BP78),0)*'Gross Plant'!CK78*Reserve!$DY$1</f>
        <v>0</v>
      </c>
    </row>
    <row r="79" spans="1:149">
      <c r="A79" s="138" t="s">
        <v>118</v>
      </c>
      <c r="B79" s="171" t="s">
        <v>118</v>
      </c>
      <c r="C79" s="51">
        <f t="shared" si="53"/>
        <v>0</v>
      </c>
      <c r="D79" s="51">
        <f t="shared" si="54"/>
        <v>0</v>
      </c>
      <c r="E79" s="116">
        <f>0</f>
        <v>0</v>
      </c>
      <c r="F79" s="51">
        <f t="shared" si="55"/>
        <v>0</v>
      </c>
      <c r="G79" s="51">
        <f t="shared" si="56"/>
        <v>0</v>
      </c>
      <c r="H79" s="51">
        <f t="shared" si="57"/>
        <v>0</v>
      </c>
      <c r="I79" s="51">
        <f t="shared" si="58"/>
        <v>0</v>
      </c>
      <c r="J79" s="51">
        <f t="shared" si="59"/>
        <v>0</v>
      </c>
      <c r="K79" s="51">
        <f t="shared" si="60"/>
        <v>0</v>
      </c>
      <c r="L79" s="51">
        <f t="shared" si="61"/>
        <v>0</v>
      </c>
      <c r="M79" s="51">
        <f t="shared" si="62"/>
        <v>0</v>
      </c>
      <c r="N79" s="51">
        <f t="shared" si="63"/>
        <v>0</v>
      </c>
      <c r="O79" s="51">
        <f t="shared" si="64"/>
        <v>0</v>
      </c>
      <c r="P79" s="51">
        <f t="shared" si="65"/>
        <v>0</v>
      </c>
      <c r="Q79" s="51">
        <f t="shared" si="66"/>
        <v>0</v>
      </c>
      <c r="R79" s="51">
        <f t="shared" si="67"/>
        <v>0</v>
      </c>
      <c r="S79" s="51">
        <f t="shared" si="68"/>
        <v>0</v>
      </c>
      <c r="T79" s="51">
        <f t="shared" si="69"/>
        <v>0</v>
      </c>
      <c r="U79" s="51">
        <f t="shared" si="70"/>
        <v>0</v>
      </c>
      <c r="V79" s="51">
        <f t="shared" si="71"/>
        <v>0</v>
      </c>
      <c r="W79" s="51">
        <f t="shared" si="72"/>
        <v>0</v>
      </c>
      <c r="X79" s="51">
        <f t="shared" si="73"/>
        <v>0</v>
      </c>
      <c r="Y79" s="51">
        <f t="shared" si="74"/>
        <v>0</v>
      </c>
      <c r="Z79" s="51">
        <f t="shared" si="75"/>
        <v>0</v>
      </c>
      <c r="AA79" s="51">
        <f t="shared" si="76"/>
        <v>0</v>
      </c>
      <c r="AB79" s="51">
        <f t="shared" si="77"/>
        <v>0</v>
      </c>
      <c r="AC79" s="51">
        <f t="shared" si="78"/>
        <v>0</v>
      </c>
      <c r="AD79" s="51">
        <f t="shared" si="79"/>
        <v>0</v>
      </c>
      <c r="AE79" s="51">
        <f t="shared" si="80"/>
        <v>0</v>
      </c>
      <c r="AF79" s="51">
        <f t="shared" si="81"/>
        <v>0</v>
      </c>
      <c r="AG79" s="110">
        <f t="shared" si="86"/>
        <v>0</v>
      </c>
      <c r="AH79" s="145"/>
      <c r="AI79" s="145"/>
      <c r="AJ79" s="63"/>
      <c r="AK79" s="63"/>
      <c r="AL79" s="116">
        <f>0</f>
        <v>0</v>
      </c>
      <c r="AM79" s="116">
        <f>0</f>
        <v>0</v>
      </c>
      <c r="AN79" s="116">
        <f>0</f>
        <v>0</v>
      </c>
      <c r="AO79" s="116">
        <f>0</f>
        <v>0</v>
      </c>
      <c r="AP79" s="116">
        <f>0</f>
        <v>0</v>
      </c>
      <c r="AQ79" s="116">
        <f>0</f>
        <v>0</v>
      </c>
      <c r="AR79" s="17"/>
      <c r="BM79" s="177"/>
      <c r="BN79" s="41"/>
      <c r="BO79" s="116">
        <f>0</f>
        <v>0</v>
      </c>
      <c r="BP79" s="116">
        <f>0</f>
        <v>0</v>
      </c>
      <c r="BQ79" s="116">
        <f>0</f>
        <v>0</v>
      </c>
      <c r="BR79" s="116">
        <f>0</f>
        <v>0</v>
      </c>
      <c r="BS79" s="116">
        <f>0</f>
        <v>0</v>
      </c>
      <c r="BT79" s="116">
        <f>0</f>
        <v>0</v>
      </c>
      <c r="BU79" s="17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116">
        <f>0</f>
        <v>0</v>
      </c>
      <c r="CR79" s="116">
        <f>0</f>
        <v>0</v>
      </c>
      <c r="CS79" s="116">
        <f>0</f>
        <v>0</v>
      </c>
      <c r="CT79" s="116">
        <f>0</f>
        <v>0</v>
      </c>
      <c r="CU79" s="116">
        <f>0</f>
        <v>0</v>
      </c>
      <c r="CV79" s="116">
        <f>0</f>
        <v>0</v>
      </c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93">
        <f>IFERROR(SUM($DS79:$DX79)/SUM('Gross Plant'!$BK79:$BP79),0)*'Gross Plant'!BQ79*Reserve!$DY$1</f>
        <v>0</v>
      </c>
      <c r="DZ79" s="93">
        <f>IFERROR(SUM($DS79:$DX79)/SUM('Gross Plant'!$BK79:$BP79),0)*'Gross Plant'!BR79*Reserve!$DY$1</f>
        <v>0</v>
      </c>
      <c r="EA79" s="93">
        <f>IFERROR(SUM($DS79:$DX79)/SUM('Gross Plant'!$BK79:$BP79),0)*'Gross Plant'!BS79*Reserve!$DY$1</f>
        <v>0</v>
      </c>
      <c r="EB79" s="93">
        <f>IFERROR(SUM($DS79:$DX79)/SUM('Gross Plant'!$BK79:$BP79),0)*'Gross Plant'!BT79*Reserve!$DY$1</f>
        <v>0</v>
      </c>
      <c r="EC79" s="93">
        <f>IFERROR(SUM($DS79:$DX79)/SUM('Gross Plant'!$BK79:$BP79),0)*'Gross Plant'!BU79*Reserve!$DY$1</f>
        <v>0</v>
      </c>
      <c r="ED79" s="93">
        <f>IFERROR(SUM($DS79:$DX79)/SUM('Gross Plant'!$BK79:$BP79),0)*'Gross Plant'!BV79*Reserve!$DY$1</f>
        <v>0</v>
      </c>
      <c r="EE79" s="93">
        <f>IFERROR(SUM($DS79:$DX79)/SUM('Gross Plant'!$BK79:$BP79),0)*'Gross Plant'!BW79*Reserve!$DY$1</f>
        <v>0</v>
      </c>
      <c r="EF79" s="93">
        <f>IFERROR(SUM($DS79:$DX79)/SUM('Gross Plant'!$BK79:$BP79),0)*'Gross Plant'!BX79*Reserve!$DY$1</f>
        <v>0</v>
      </c>
      <c r="EG79" s="93">
        <f>IFERROR(SUM($DS79:$DX79)/SUM('Gross Plant'!$BK79:$BP79),0)*'Gross Plant'!BY79*Reserve!$DY$1</f>
        <v>0</v>
      </c>
      <c r="EH79" s="93">
        <f>IFERROR(SUM($DS79:$DX79)/SUM('Gross Plant'!$BK79:$BP79),0)*'Gross Plant'!BZ79*Reserve!$DY$1</f>
        <v>0</v>
      </c>
      <c r="EI79" s="93">
        <f>IFERROR(SUM($DS79:$DX79)/SUM('Gross Plant'!$BK79:$BP79),0)*'Gross Plant'!CA79*Reserve!$DY$1</f>
        <v>0</v>
      </c>
      <c r="EJ79" s="93">
        <f>IFERROR(SUM($DS79:$DX79)/SUM('Gross Plant'!$BK79:$BP79),0)*'Gross Plant'!CB79*Reserve!$DY$1</f>
        <v>0</v>
      </c>
      <c r="EK79" s="93">
        <f>IFERROR(SUM($DS79:$DX79)/SUM('Gross Plant'!$BK79:$BP79),0)*'Gross Plant'!CC79*Reserve!$DY$1</f>
        <v>0</v>
      </c>
      <c r="EL79" s="93">
        <f>IFERROR(SUM($DS79:$DX79)/SUM('Gross Plant'!$BK79:$BP79),0)*'Gross Plant'!CD79*Reserve!$DY$1</f>
        <v>0</v>
      </c>
      <c r="EM79" s="93">
        <f>IFERROR(SUM($DS79:$DX79)/SUM('Gross Plant'!$BK79:$BP79),0)*'Gross Plant'!CE79*Reserve!$DY$1</f>
        <v>0</v>
      </c>
      <c r="EN79" s="93">
        <f>IFERROR(SUM($DS79:$DX79)/SUM('Gross Plant'!$BK79:$BP79),0)*'Gross Plant'!CF79*Reserve!$DY$1</f>
        <v>0</v>
      </c>
      <c r="EO79" s="93">
        <f>IFERROR(SUM($DS79:$DX79)/SUM('Gross Plant'!$BK79:$BP79),0)*'Gross Plant'!CG79*Reserve!$DY$1</f>
        <v>0</v>
      </c>
      <c r="EP79" s="93">
        <f>IFERROR(SUM($DS79:$DX79)/SUM('Gross Plant'!$BK79:$BP79),0)*'Gross Plant'!CH79*Reserve!$DY$1</f>
        <v>0</v>
      </c>
      <c r="EQ79" s="93">
        <f>IFERROR(SUM($DS79:$DX79)/SUM('Gross Plant'!$BK79:$BP79),0)*'Gross Plant'!CI79*Reserve!$DY$1</f>
        <v>0</v>
      </c>
      <c r="ER79" s="93">
        <f>IFERROR(SUM($DS79:$DX79)/SUM('Gross Plant'!$BK79:$BP79),0)*'Gross Plant'!CJ79*Reserve!$DY$1</f>
        <v>0</v>
      </c>
      <c r="ES79" s="93">
        <f>IFERROR(SUM($DS79:$DX79)/SUM('Gross Plant'!$BK79:$BP79),0)*'Gross Plant'!CK79*Reserve!$DY$1</f>
        <v>0</v>
      </c>
    </row>
    <row r="80" spans="1:149" s="80" customFormat="1">
      <c r="A80" s="80" t="s">
        <v>33</v>
      </c>
      <c r="B80" s="174"/>
      <c r="C80" s="94">
        <f t="shared" ref="C80:AG80" si="89">SUM(C50:C79)</f>
        <v>65487739.583362147</v>
      </c>
      <c r="D80" s="94">
        <f t="shared" si="89"/>
        <v>77497334.085761085</v>
      </c>
      <c r="E80" s="95">
        <f t="shared" si="89"/>
        <v>61073043.160000004</v>
      </c>
      <c r="F80" s="94">
        <f t="shared" si="89"/>
        <v>61803832.31000001</v>
      </c>
      <c r="G80" s="94">
        <f t="shared" si="89"/>
        <v>62534617.850000001</v>
      </c>
      <c r="H80" s="94">
        <f t="shared" si="89"/>
        <v>63268363.390000008</v>
      </c>
      <c r="I80" s="94">
        <f t="shared" si="89"/>
        <v>64002130.249999993</v>
      </c>
      <c r="J80" s="94">
        <f t="shared" si="89"/>
        <v>64738251.760000005</v>
      </c>
      <c r="K80" s="94">
        <f t="shared" si="89"/>
        <v>65474355.99000001</v>
      </c>
      <c r="L80" s="94">
        <f t="shared" si="89"/>
        <v>66216810.077412657</v>
      </c>
      <c r="M80" s="94">
        <f t="shared" si="89"/>
        <v>66959119.689202264</v>
      </c>
      <c r="N80" s="94">
        <f t="shared" si="89"/>
        <v>67701956.728730068</v>
      </c>
      <c r="O80" s="94">
        <f t="shared" si="89"/>
        <v>68445317.971960589</v>
      </c>
      <c r="P80" s="94">
        <f t="shared" si="89"/>
        <v>69189203.93084231</v>
      </c>
      <c r="Q80" s="94">
        <f t="shared" si="89"/>
        <v>69933611.475559831</v>
      </c>
      <c r="R80" s="94">
        <f t="shared" si="89"/>
        <v>70678582.593204781</v>
      </c>
      <c r="S80" s="94">
        <f t="shared" si="89"/>
        <v>71424241.183899105</v>
      </c>
      <c r="T80" s="96">
        <f t="shared" si="89"/>
        <v>72169891.916111439</v>
      </c>
      <c r="U80" s="94">
        <f t="shared" si="89"/>
        <v>73052336.780275881</v>
      </c>
      <c r="V80" s="94">
        <f t="shared" si="89"/>
        <v>73939342.150434598</v>
      </c>
      <c r="W80" s="94">
        <f t="shared" si="89"/>
        <v>74826352.528990507</v>
      </c>
      <c r="X80" s="94">
        <f t="shared" si="89"/>
        <v>75714084.923575163</v>
      </c>
      <c r="Y80" s="94">
        <f t="shared" si="89"/>
        <v>76602543.030437648</v>
      </c>
      <c r="Z80" s="94">
        <f t="shared" si="89"/>
        <v>77491722.413478181</v>
      </c>
      <c r="AA80" s="94">
        <f t="shared" si="89"/>
        <v>78381623.777110279</v>
      </c>
      <c r="AB80" s="94">
        <f t="shared" si="89"/>
        <v>79272242.814875931</v>
      </c>
      <c r="AC80" s="94">
        <f t="shared" si="89"/>
        <v>80163637.29876104</v>
      </c>
      <c r="AD80" s="94">
        <f t="shared" si="89"/>
        <v>81055977.708687812</v>
      </c>
      <c r="AE80" s="94">
        <f t="shared" si="89"/>
        <v>81948307.305764869</v>
      </c>
      <c r="AF80" s="94">
        <f t="shared" si="89"/>
        <v>82847280.466390654</v>
      </c>
      <c r="AG80" s="111">
        <f t="shared" si="89"/>
        <v>77497333</v>
      </c>
      <c r="AH80" s="145"/>
      <c r="AI80" s="50"/>
      <c r="AJ80" s="27"/>
      <c r="AK80" s="27"/>
      <c r="AL80" s="95">
        <f t="shared" ref="AL80:BM80" si="90">SUM(AL50:AL79)</f>
        <v>730789.15</v>
      </c>
      <c r="AM80" s="94">
        <f t="shared" si="90"/>
        <v>730785.54</v>
      </c>
      <c r="AN80" s="94">
        <f t="shared" si="90"/>
        <v>733745.54000000015</v>
      </c>
      <c r="AO80" s="94">
        <f t="shared" si="90"/>
        <v>733766.86</v>
      </c>
      <c r="AP80" s="94">
        <f t="shared" si="90"/>
        <v>736121.51</v>
      </c>
      <c r="AQ80" s="94">
        <f t="shared" si="90"/>
        <v>736104.2300000001</v>
      </c>
      <c r="AR80" s="94">
        <f t="shared" si="90"/>
        <v>742454.08741266665</v>
      </c>
      <c r="AS80" s="94">
        <f t="shared" si="90"/>
        <v>742309.61178960733</v>
      </c>
      <c r="AT80" s="94">
        <f t="shared" si="90"/>
        <v>742837.03952778655</v>
      </c>
      <c r="AU80" s="94">
        <f t="shared" si="90"/>
        <v>743361.24323054042</v>
      </c>
      <c r="AV80" s="94">
        <f t="shared" si="90"/>
        <v>743885.95888170588</v>
      </c>
      <c r="AW80" s="94">
        <f t="shared" si="90"/>
        <v>744407.5447175341</v>
      </c>
      <c r="AX80" s="94">
        <f t="shared" si="90"/>
        <v>744971.11764493561</v>
      </c>
      <c r="AY80" s="94">
        <f t="shared" si="90"/>
        <v>745658.59069432504</v>
      </c>
      <c r="AZ80" s="94">
        <f t="shared" si="90"/>
        <v>745650.73221234372</v>
      </c>
      <c r="BA80" s="94">
        <f t="shared" si="90"/>
        <v>882444.86416442588</v>
      </c>
      <c r="BB80" s="94">
        <f t="shared" si="90"/>
        <v>887005.37015872647</v>
      </c>
      <c r="BC80" s="94">
        <f t="shared" si="90"/>
        <v>887010.37855589343</v>
      </c>
      <c r="BD80" s="94">
        <f t="shared" si="90"/>
        <v>887732.3945846603</v>
      </c>
      <c r="BE80" s="94">
        <f t="shared" si="90"/>
        <v>888458.10686249903</v>
      </c>
      <c r="BF80" s="94">
        <f t="shared" si="90"/>
        <v>889179.38304052164</v>
      </c>
      <c r="BG80" s="94">
        <f t="shared" si="90"/>
        <v>889901.36363209935</v>
      </c>
      <c r="BH80" s="94">
        <f t="shared" si="90"/>
        <v>890619.0377656481</v>
      </c>
      <c r="BI80" s="94">
        <f t="shared" si="90"/>
        <v>891394.48388512002</v>
      </c>
      <c r="BJ80" s="94">
        <f t="shared" si="90"/>
        <v>892340.40992675663</v>
      </c>
      <c r="BK80" s="94">
        <f t="shared" si="90"/>
        <v>892329.59707705944</v>
      </c>
      <c r="BL80" s="94">
        <f t="shared" si="90"/>
        <v>898973.16062579153</v>
      </c>
      <c r="BM80" s="111">
        <f t="shared" si="90"/>
        <v>10677388.550279204</v>
      </c>
      <c r="BN80" s="146"/>
      <c r="BO80" s="95">
        <f t="shared" ref="BO80:CO80" si="91">SUM(BO50:BO79)</f>
        <v>0</v>
      </c>
      <c r="BP80" s="94">
        <f t="shared" si="91"/>
        <v>0</v>
      </c>
      <c r="BQ80" s="94">
        <f t="shared" si="91"/>
        <v>0</v>
      </c>
      <c r="BR80" s="94">
        <f t="shared" si="91"/>
        <v>0</v>
      </c>
      <c r="BS80" s="94">
        <f t="shared" si="91"/>
        <v>0</v>
      </c>
      <c r="BT80" s="94">
        <f t="shared" si="91"/>
        <v>0</v>
      </c>
      <c r="BU80" s="94">
        <f t="shared" si="91"/>
        <v>0</v>
      </c>
      <c r="BV80" s="94">
        <f t="shared" si="91"/>
        <v>0</v>
      </c>
      <c r="BW80" s="94">
        <f t="shared" si="91"/>
        <v>0</v>
      </c>
      <c r="BX80" s="94">
        <f t="shared" si="91"/>
        <v>0</v>
      </c>
      <c r="BY80" s="94">
        <f t="shared" si="91"/>
        <v>0</v>
      </c>
      <c r="BZ80" s="94">
        <f t="shared" si="91"/>
        <v>0</v>
      </c>
      <c r="CA80" s="94">
        <f t="shared" si="91"/>
        <v>0</v>
      </c>
      <c r="CB80" s="94">
        <f t="shared" si="91"/>
        <v>0</v>
      </c>
      <c r="CC80" s="94">
        <f t="shared" si="91"/>
        <v>0</v>
      </c>
      <c r="CD80" s="94">
        <f t="shared" si="91"/>
        <v>0</v>
      </c>
      <c r="CE80" s="94">
        <f t="shared" si="91"/>
        <v>0</v>
      </c>
      <c r="CF80" s="94">
        <f t="shared" si="91"/>
        <v>0</v>
      </c>
      <c r="CG80" s="94">
        <f t="shared" si="91"/>
        <v>0</v>
      </c>
      <c r="CH80" s="94">
        <f t="shared" si="91"/>
        <v>0</v>
      </c>
      <c r="CI80" s="94">
        <f t="shared" si="91"/>
        <v>0</v>
      </c>
      <c r="CJ80" s="94">
        <f t="shared" si="91"/>
        <v>0</v>
      </c>
      <c r="CK80" s="94">
        <f t="shared" si="91"/>
        <v>0</v>
      </c>
      <c r="CL80" s="94">
        <f t="shared" si="91"/>
        <v>0</v>
      </c>
      <c r="CM80" s="94">
        <f t="shared" si="91"/>
        <v>0</v>
      </c>
      <c r="CN80" s="94">
        <f t="shared" si="91"/>
        <v>0</v>
      </c>
      <c r="CO80" s="94">
        <f t="shared" si="91"/>
        <v>0</v>
      </c>
      <c r="CP80" s="146"/>
      <c r="CQ80" s="95">
        <f t="shared" ref="CQ80:DQ80" si="92">SUM(CQ50:CQ79)</f>
        <v>0</v>
      </c>
      <c r="CR80" s="94">
        <f t="shared" si="92"/>
        <v>0</v>
      </c>
      <c r="CS80" s="94">
        <f t="shared" si="92"/>
        <v>0</v>
      </c>
      <c r="CT80" s="94">
        <f t="shared" si="92"/>
        <v>0</v>
      </c>
      <c r="CU80" s="94">
        <f t="shared" si="92"/>
        <v>0</v>
      </c>
      <c r="CV80" s="94">
        <f t="shared" si="92"/>
        <v>0</v>
      </c>
      <c r="CW80" s="94">
        <f t="shared" si="92"/>
        <v>0</v>
      </c>
      <c r="CX80" s="94">
        <f t="shared" si="92"/>
        <v>0</v>
      </c>
      <c r="CY80" s="94">
        <f t="shared" si="92"/>
        <v>0</v>
      </c>
      <c r="CZ80" s="94">
        <f t="shared" si="92"/>
        <v>0</v>
      </c>
      <c r="DA80" s="94">
        <f t="shared" si="92"/>
        <v>0</v>
      </c>
      <c r="DB80" s="94">
        <f t="shared" si="92"/>
        <v>0</v>
      </c>
      <c r="DC80" s="94">
        <f t="shared" si="92"/>
        <v>0</v>
      </c>
      <c r="DD80" s="94">
        <f t="shared" si="92"/>
        <v>0</v>
      </c>
      <c r="DE80" s="94">
        <f t="shared" si="92"/>
        <v>0</v>
      </c>
      <c r="DF80" s="94">
        <f t="shared" si="92"/>
        <v>0</v>
      </c>
      <c r="DG80" s="94">
        <f t="shared" si="92"/>
        <v>0</v>
      </c>
      <c r="DH80" s="94">
        <f t="shared" si="92"/>
        <v>0</v>
      </c>
      <c r="DI80" s="94">
        <f t="shared" si="92"/>
        <v>0</v>
      </c>
      <c r="DJ80" s="94">
        <f t="shared" si="92"/>
        <v>0</v>
      </c>
      <c r="DK80" s="94">
        <f t="shared" si="92"/>
        <v>0</v>
      </c>
      <c r="DL80" s="94">
        <f t="shared" si="92"/>
        <v>0</v>
      </c>
      <c r="DM80" s="94">
        <f t="shared" si="92"/>
        <v>0</v>
      </c>
      <c r="DN80" s="94">
        <f t="shared" si="92"/>
        <v>0</v>
      </c>
      <c r="DO80" s="94">
        <f t="shared" si="92"/>
        <v>0</v>
      </c>
      <c r="DP80" s="94">
        <f t="shared" si="92"/>
        <v>0</v>
      </c>
      <c r="DQ80" s="94">
        <f t="shared" si="92"/>
        <v>0</v>
      </c>
      <c r="DR80" s="146"/>
      <c r="DS80" s="95">
        <f t="shared" ref="DS80:DX80" si="93">SUM(DS50:DS79)</f>
        <v>0</v>
      </c>
      <c r="DT80" s="94">
        <f t="shared" si="93"/>
        <v>0</v>
      </c>
      <c r="DU80" s="94">
        <f t="shared" si="93"/>
        <v>0</v>
      </c>
      <c r="DV80" s="94">
        <f t="shared" si="93"/>
        <v>0</v>
      </c>
      <c r="DW80" s="94">
        <f t="shared" si="93"/>
        <v>0</v>
      </c>
      <c r="DX80" s="94">
        <f t="shared" si="93"/>
        <v>0</v>
      </c>
      <c r="DY80" s="93">
        <f>IFERROR(SUM($DS80:$DX80)/SUM('Gross Plant'!$BK80:$BP80),0)*'Gross Plant'!BQ80*Reserve!$DY$1</f>
        <v>0</v>
      </c>
      <c r="DZ80" s="93">
        <f>IFERROR(SUM($DS80:$DX80)/SUM('Gross Plant'!$BK80:$BP80),0)*'Gross Plant'!BR80*Reserve!$DY$1</f>
        <v>0</v>
      </c>
      <c r="EA80" s="93">
        <f>IFERROR(SUM($DS80:$DX80)/SUM('Gross Plant'!$BK80:$BP80),0)*'Gross Plant'!BS80*Reserve!$DY$1</f>
        <v>0</v>
      </c>
      <c r="EB80" s="93">
        <f>IFERROR(SUM($DS80:$DX80)/SUM('Gross Plant'!$BK80:$BP80),0)*'Gross Plant'!BT80*Reserve!$DY$1</f>
        <v>0</v>
      </c>
      <c r="EC80" s="93">
        <f>IFERROR(SUM($DS80:$DX80)/SUM('Gross Plant'!$BK80:$BP80),0)*'Gross Plant'!BU80*Reserve!$DY$1</f>
        <v>0</v>
      </c>
      <c r="ED80" s="93">
        <f>IFERROR(SUM($DS80:$DX80)/SUM('Gross Plant'!$BK80:$BP80),0)*'Gross Plant'!BV80*Reserve!$DY$1</f>
        <v>0</v>
      </c>
      <c r="EE80" s="93">
        <f>IFERROR(SUM($DS80:$DX80)/SUM('Gross Plant'!$BK80:$BP80),0)*'Gross Plant'!BW80*Reserve!$DY$1</f>
        <v>0</v>
      </c>
      <c r="EF80" s="93">
        <f>IFERROR(SUM($DS80:$DX80)/SUM('Gross Plant'!$BK80:$BP80),0)*'Gross Plant'!BX80*Reserve!$DY$1</f>
        <v>0</v>
      </c>
      <c r="EG80" s="93">
        <f>IFERROR(SUM($DS80:$DX80)/SUM('Gross Plant'!$BK80:$BP80),0)*'Gross Plant'!BY80*Reserve!$DY$1</f>
        <v>0</v>
      </c>
      <c r="EH80" s="93">
        <f>IFERROR(SUM($DS80:$DX80)/SUM('Gross Plant'!$BK80:$BP80),0)*'Gross Plant'!BZ80*Reserve!$DY$1</f>
        <v>0</v>
      </c>
      <c r="EI80" s="93">
        <f>IFERROR(SUM($DS80:$DX80)/SUM('Gross Plant'!$BK80:$BP80),0)*'Gross Plant'!CA80*Reserve!$DY$1</f>
        <v>0</v>
      </c>
      <c r="EJ80" s="93">
        <f>IFERROR(SUM($DS80:$DX80)/SUM('Gross Plant'!$BK80:$BP80),0)*'Gross Plant'!CB80*Reserve!$DY$1</f>
        <v>0</v>
      </c>
      <c r="EK80" s="93">
        <f>IFERROR(SUM($DS80:$DX80)/SUM('Gross Plant'!$BK80:$BP80),0)*'Gross Plant'!CC80*Reserve!$DY$1</f>
        <v>0</v>
      </c>
      <c r="EL80" s="93">
        <f>IFERROR(SUM($DS80:$DX80)/SUM('Gross Plant'!$BK80:$BP80),0)*'Gross Plant'!CD80*Reserve!$DY$1</f>
        <v>0</v>
      </c>
      <c r="EM80" s="93">
        <f>IFERROR(SUM($DS80:$DX80)/SUM('Gross Plant'!$BK80:$BP80),0)*'Gross Plant'!CE80*Reserve!$DY$1</f>
        <v>0</v>
      </c>
      <c r="EN80" s="93">
        <f>IFERROR(SUM($DS80:$DX80)/SUM('Gross Plant'!$BK80:$BP80),0)*'Gross Plant'!CF80*Reserve!$DY$1</f>
        <v>0</v>
      </c>
      <c r="EO80" s="93">
        <f>IFERROR(SUM($DS80:$DX80)/SUM('Gross Plant'!$BK80:$BP80),0)*'Gross Plant'!CG80*Reserve!$DY$1</f>
        <v>0</v>
      </c>
      <c r="EP80" s="93">
        <f>IFERROR(SUM($DS80:$DX80)/SUM('Gross Plant'!$BK80:$BP80),0)*'Gross Plant'!CH80*Reserve!$DY$1</f>
        <v>0</v>
      </c>
      <c r="EQ80" s="93">
        <f>IFERROR(SUM($DS80:$DX80)/SUM('Gross Plant'!$BK80:$BP80),0)*'Gross Plant'!CI80*Reserve!$DY$1</f>
        <v>0</v>
      </c>
      <c r="ER80" s="93">
        <f>IFERROR(SUM($DS80:$DX80)/SUM('Gross Plant'!$BK80:$BP80),0)*'Gross Plant'!CJ80*Reserve!$DY$1</f>
        <v>0</v>
      </c>
      <c r="ES80" s="93">
        <f>IFERROR(SUM($DS80:$DX80)/SUM('Gross Plant'!$BK80:$BP80),0)*'Gross Plant'!CK80*Reserve!$DY$1</f>
        <v>0</v>
      </c>
    </row>
    <row r="81" spans="1:149" s="80" customFormat="1">
      <c r="B81" s="174"/>
      <c r="C81" s="41"/>
      <c r="D81" s="146"/>
      <c r="E81" s="97">
        <f>'[21]major ratebase items'!L25</f>
        <v>-61073043.159999996</v>
      </c>
      <c r="F81" s="97">
        <f>'[21]major ratebase items'!M25</f>
        <v>-61803832.310000002</v>
      </c>
      <c r="G81" s="97">
        <f>'[21]major ratebase items'!N25</f>
        <v>-62534617.850000001</v>
      </c>
      <c r="H81" s="97">
        <f>'[21]major ratebase items'!O25</f>
        <v>-63268363.390000001</v>
      </c>
      <c r="I81" s="97">
        <f>'[21]major ratebase items'!P25</f>
        <v>-64002130.25</v>
      </c>
      <c r="J81" s="97">
        <f>'[21]major ratebase items'!Q25</f>
        <v>-64738251.759999998</v>
      </c>
      <c r="K81" s="97">
        <f>'[21]major ratebase items'!R25</f>
        <v>-65474355.990000002</v>
      </c>
      <c r="L81" s="97"/>
      <c r="M81" s="97"/>
      <c r="N81" s="97"/>
      <c r="O81" s="97"/>
      <c r="P81" s="97"/>
      <c r="Q81" s="97"/>
      <c r="R81" s="41"/>
      <c r="S81" s="41"/>
      <c r="T81" s="178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145"/>
      <c r="AI81" s="41"/>
      <c r="AJ81" s="27"/>
      <c r="AK81" s="27"/>
      <c r="AL81" s="97">
        <f>'[20]Depreciation Provision'!Q127</f>
        <v>730789.15</v>
      </c>
      <c r="AM81" s="97">
        <f>'[20]Depreciation Provision'!R127</f>
        <v>730785.54</v>
      </c>
      <c r="AN81" s="97">
        <f>'[20]Depreciation Provision'!S127</f>
        <v>733745.54000000015</v>
      </c>
      <c r="AO81" s="97">
        <f>'[20]Depreciation Provision'!T127</f>
        <v>733766.86</v>
      </c>
      <c r="AP81" s="97">
        <f>'[20]Depreciation Provision'!U127</f>
        <v>736121.51</v>
      </c>
      <c r="AQ81" s="97">
        <f>'[20]Depreciation Provision'!V127</f>
        <v>736104.2300000001</v>
      </c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97">
        <f>'[20]Reserve Retirements'!Q127</f>
        <v>0</v>
      </c>
      <c r="BP81" s="97">
        <f>'[20]Reserve Retirements'!R127</f>
        <v>0</v>
      </c>
      <c r="BQ81" s="97">
        <f>'[20]Reserve Retirements'!S127</f>
        <v>0</v>
      </c>
      <c r="BR81" s="97">
        <f>'[20]Reserve Retirements'!T127</f>
        <v>0</v>
      </c>
      <c r="BS81" s="97">
        <f>'[20]Reserve Retirements'!U127</f>
        <v>0</v>
      </c>
      <c r="BT81" s="97">
        <f>'[20]Reserve Retirements'!V127</f>
        <v>0</v>
      </c>
      <c r="BU81" s="146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146"/>
      <c r="CQ81" s="97">
        <f>'[20]Reserve Transfers'!Q127</f>
        <v>0</v>
      </c>
      <c r="CR81" s="97">
        <f>'[20]Reserve Transfers'!R127</f>
        <v>0</v>
      </c>
      <c r="CS81" s="97">
        <f>'[20]Reserve Transfers'!S127</f>
        <v>0</v>
      </c>
      <c r="CT81" s="97">
        <f>'[20]Reserve Transfers'!T127</f>
        <v>0</v>
      </c>
      <c r="CU81" s="97">
        <f>'[20]Reserve Transfers'!U127</f>
        <v>0</v>
      </c>
      <c r="CV81" s="97">
        <f>'[20]Reserve Transfers'!V127</f>
        <v>0</v>
      </c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97">
        <f>[20]COR!Q127</f>
        <v>0</v>
      </c>
      <c r="DT81" s="97">
        <f>[20]COR!R127</f>
        <v>0</v>
      </c>
      <c r="DU81" s="97">
        <f>[20]COR!S127</f>
        <v>0</v>
      </c>
      <c r="DV81" s="97">
        <f>[20]COR!T127</f>
        <v>0</v>
      </c>
      <c r="DW81" s="97">
        <f>[20]COR!U127</f>
        <v>0</v>
      </c>
      <c r="DX81" s="97">
        <f>[20]COR!V127</f>
        <v>0</v>
      </c>
      <c r="DY81" s="93">
        <f>IFERROR(SUM($DS81:$DX81)/SUM('Gross Plant'!$BK81:$BP81),0)*'Gross Plant'!BQ81*Reserve!$DY$1</f>
        <v>0</v>
      </c>
      <c r="DZ81" s="93">
        <f>IFERROR(SUM($DS81:$DX81)/SUM('Gross Plant'!$BK81:$BP81),0)*'Gross Plant'!BR81*Reserve!$DY$1</f>
        <v>0</v>
      </c>
      <c r="EA81" s="93">
        <f>IFERROR(SUM($DS81:$DX81)/SUM('Gross Plant'!$BK81:$BP81),0)*'Gross Plant'!BS81*Reserve!$DY$1</f>
        <v>0</v>
      </c>
      <c r="EB81" s="93">
        <f>IFERROR(SUM($DS81:$DX81)/SUM('Gross Plant'!$BK81:$BP81),0)*'Gross Plant'!BT81*Reserve!$DY$1</f>
        <v>0</v>
      </c>
      <c r="EC81" s="93">
        <f>IFERROR(SUM($DS81:$DX81)/SUM('Gross Plant'!$BK81:$BP81),0)*'Gross Plant'!BU81*Reserve!$DY$1</f>
        <v>0</v>
      </c>
      <c r="ED81" s="93">
        <f>IFERROR(SUM($DS81:$DX81)/SUM('Gross Plant'!$BK81:$BP81),0)*'Gross Plant'!BV81*Reserve!$DY$1</f>
        <v>0</v>
      </c>
      <c r="EE81" s="93">
        <f>IFERROR(SUM($DS81:$DX81)/SUM('Gross Plant'!$BK81:$BP81),0)*'Gross Plant'!BW81*Reserve!$DY$1</f>
        <v>0</v>
      </c>
      <c r="EF81" s="93">
        <f>IFERROR(SUM($DS81:$DX81)/SUM('Gross Plant'!$BK81:$BP81),0)*'Gross Plant'!BX81*Reserve!$DY$1</f>
        <v>0</v>
      </c>
      <c r="EG81" s="93">
        <f>IFERROR(SUM($DS81:$DX81)/SUM('Gross Plant'!$BK81:$BP81),0)*'Gross Plant'!BY81*Reserve!$DY$1</f>
        <v>0</v>
      </c>
      <c r="EH81" s="93">
        <f>IFERROR(SUM($DS81:$DX81)/SUM('Gross Plant'!$BK81:$BP81),0)*'Gross Plant'!BZ81*Reserve!$DY$1</f>
        <v>0</v>
      </c>
      <c r="EI81" s="93">
        <f>IFERROR(SUM($DS81:$DX81)/SUM('Gross Plant'!$BK81:$BP81),0)*'Gross Plant'!CA81*Reserve!$DY$1</f>
        <v>0</v>
      </c>
      <c r="EJ81" s="93">
        <f>IFERROR(SUM($DS81:$DX81)/SUM('Gross Plant'!$BK81:$BP81),0)*'Gross Plant'!CB81*Reserve!$DY$1</f>
        <v>0</v>
      </c>
      <c r="EK81" s="93">
        <f>IFERROR(SUM($DS81:$DX81)/SUM('Gross Plant'!$BK81:$BP81),0)*'Gross Plant'!CC81*Reserve!$DY$1</f>
        <v>0</v>
      </c>
      <c r="EL81" s="93">
        <f>IFERROR(SUM($DS81:$DX81)/SUM('Gross Plant'!$BK81:$BP81),0)*'Gross Plant'!CD81*Reserve!$DY$1</f>
        <v>0</v>
      </c>
      <c r="EM81" s="93">
        <f>IFERROR(SUM($DS81:$DX81)/SUM('Gross Plant'!$BK81:$BP81),0)*'Gross Plant'!CE81*Reserve!$DY$1</f>
        <v>0</v>
      </c>
      <c r="EN81" s="93">
        <f>IFERROR(SUM($DS81:$DX81)/SUM('Gross Plant'!$BK81:$BP81),0)*'Gross Plant'!CF81*Reserve!$DY$1</f>
        <v>0</v>
      </c>
      <c r="EO81" s="93">
        <f>IFERROR(SUM($DS81:$DX81)/SUM('Gross Plant'!$BK81:$BP81),0)*'Gross Plant'!CG81*Reserve!$DY$1</f>
        <v>0</v>
      </c>
      <c r="EP81" s="93">
        <f>IFERROR(SUM($DS81:$DX81)/SUM('Gross Plant'!$BK81:$BP81),0)*'Gross Plant'!CH81*Reserve!$DY$1</f>
        <v>0</v>
      </c>
      <c r="EQ81" s="93">
        <f>IFERROR(SUM($DS81:$DX81)/SUM('Gross Plant'!$BK81:$BP81),0)*'Gross Plant'!CI81*Reserve!$DY$1</f>
        <v>0</v>
      </c>
      <c r="ER81" s="93">
        <f>IFERROR(SUM($DS81:$DX81)/SUM('Gross Plant'!$BK81:$BP81),0)*'Gross Plant'!CJ81*Reserve!$DY$1</f>
        <v>0</v>
      </c>
      <c r="ES81" s="93">
        <f>IFERROR(SUM($DS81:$DX81)/SUM('Gross Plant'!$BK81:$BP81),0)*'Gross Plant'!CK81*Reserve!$DY$1</f>
        <v>0</v>
      </c>
    </row>
    <row r="82" spans="1:149" s="80" customFormat="1">
      <c r="B82" s="174"/>
      <c r="C82" s="41"/>
      <c r="D82" s="146"/>
      <c r="E82" s="51">
        <f>E80+E81</f>
        <v>0</v>
      </c>
      <c r="F82" s="98">
        <f t="shared" ref="F82:K82" si="94">F80+F81</f>
        <v>0</v>
      </c>
      <c r="G82" s="98">
        <f t="shared" si="94"/>
        <v>0</v>
      </c>
      <c r="H82" s="98">
        <f t="shared" si="94"/>
        <v>0</v>
      </c>
      <c r="I82" s="98">
        <f t="shared" si="94"/>
        <v>0</v>
      </c>
      <c r="J82" s="98">
        <f t="shared" si="94"/>
        <v>0</v>
      </c>
      <c r="K82" s="51">
        <f t="shared" si="94"/>
        <v>0</v>
      </c>
      <c r="L82" s="98"/>
      <c r="M82" s="51"/>
      <c r="N82" s="51"/>
      <c r="O82" s="51"/>
      <c r="P82" s="51"/>
      <c r="Q82" s="51"/>
      <c r="R82" s="41"/>
      <c r="S82" s="41"/>
      <c r="T82" s="178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145"/>
      <c r="AI82" s="41"/>
      <c r="AJ82" s="27"/>
      <c r="AK82" s="27"/>
      <c r="AL82" s="50">
        <f>AL80-AL81</f>
        <v>0</v>
      </c>
      <c r="AM82" s="50">
        <f t="shared" ref="AM82:AQ82" si="95">AM80-AM81</f>
        <v>0</v>
      </c>
      <c r="AN82" s="50">
        <f t="shared" si="95"/>
        <v>0</v>
      </c>
      <c r="AO82" s="50">
        <f t="shared" si="95"/>
        <v>0</v>
      </c>
      <c r="AP82" s="50">
        <f t="shared" si="95"/>
        <v>0</v>
      </c>
      <c r="AQ82" s="50">
        <f t="shared" si="95"/>
        <v>0</v>
      </c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50">
        <f>BO80-BO81</f>
        <v>0</v>
      </c>
      <c r="BP82" s="50">
        <f t="shared" ref="BP82:BT82" si="96">BP80-BP81</f>
        <v>0</v>
      </c>
      <c r="BQ82" s="50">
        <f t="shared" si="96"/>
        <v>0</v>
      </c>
      <c r="BR82" s="50">
        <f t="shared" si="96"/>
        <v>0</v>
      </c>
      <c r="BS82" s="50">
        <f t="shared" si="96"/>
        <v>0</v>
      </c>
      <c r="BT82" s="50">
        <f t="shared" si="96"/>
        <v>0</v>
      </c>
      <c r="BU82" s="146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146"/>
      <c r="CQ82" s="50">
        <f>CQ80-CQ81</f>
        <v>0</v>
      </c>
      <c r="CR82" s="50">
        <f t="shared" ref="CR82:CV82" si="97">CR80-CR81</f>
        <v>0</v>
      </c>
      <c r="CS82" s="50">
        <f t="shared" si="97"/>
        <v>0</v>
      </c>
      <c r="CT82" s="50">
        <f t="shared" si="97"/>
        <v>0</v>
      </c>
      <c r="CU82" s="50">
        <f t="shared" si="97"/>
        <v>0</v>
      </c>
      <c r="CV82" s="50">
        <f t="shared" si="97"/>
        <v>0</v>
      </c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50">
        <f>DS80-DS81</f>
        <v>0</v>
      </c>
      <c r="DT82" s="50">
        <f t="shared" ref="DT82:DX82" si="98">DT80-DT81</f>
        <v>0</v>
      </c>
      <c r="DU82" s="50">
        <f t="shared" si="98"/>
        <v>0</v>
      </c>
      <c r="DV82" s="50">
        <f t="shared" si="98"/>
        <v>0</v>
      </c>
      <c r="DW82" s="50">
        <f t="shared" si="98"/>
        <v>0</v>
      </c>
      <c r="DX82" s="50">
        <f t="shared" si="98"/>
        <v>0</v>
      </c>
      <c r="DY82" s="93">
        <f>IFERROR(SUM($DS82:$DX82)/SUM('Gross Plant'!$BK82:$BP82),0)*'Gross Plant'!BQ82*Reserve!$DY$1</f>
        <v>0</v>
      </c>
      <c r="DZ82" s="93">
        <f>IFERROR(SUM($DS82:$DX82)/SUM('Gross Plant'!$BK82:$BP82),0)*'Gross Plant'!BR82*Reserve!$DY$1</f>
        <v>0</v>
      </c>
      <c r="EA82" s="93">
        <f>IFERROR(SUM($DS82:$DX82)/SUM('Gross Plant'!$BK82:$BP82),0)*'Gross Plant'!BS82*Reserve!$DY$1</f>
        <v>0</v>
      </c>
      <c r="EB82" s="93">
        <f>IFERROR(SUM($DS82:$DX82)/SUM('Gross Plant'!$BK82:$BP82),0)*'Gross Plant'!BT82*Reserve!$DY$1</f>
        <v>0</v>
      </c>
      <c r="EC82" s="93">
        <f>IFERROR(SUM($DS82:$DX82)/SUM('Gross Plant'!$BK82:$BP82),0)*'Gross Plant'!BU82*Reserve!$DY$1</f>
        <v>0</v>
      </c>
      <c r="ED82" s="93">
        <f>IFERROR(SUM($DS82:$DX82)/SUM('Gross Plant'!$BK82:$BP82),0)*'Gross Plant'!BV82*Reserve!$DY$1</f>
        <v>0</v>
      </c>
      <c r="EE82" s="93">
        <f>IFERROR(SUM($DS82:$DX82)/SUM('Gross Plant'!$BK82:$BP82),0)*'Gross Plant'!BW82*Reserve!$DY$1</f>
        <v>0</v>
      </c>
      <c r="EF82" s="93">
        <f>IFERROR(SUM($DS82:$DX82)/SUM('Gross Plant'!$BK82:$BP82),0)*'Gross Plant'!BX82*Reserve!$DY$1</f>
        <v>0</v>
      </c>
      <c r="EG82" s="93">
        <f>IFERROR(SUM($DS82:$DX82)/SUM('Gross Plant'!$BK82:$BP82),0)*'Gross Plant'!BY82*Reserve!$DY$1</f>
        <v>0</v>
      </c>
      <c r="EH82" s="93">
        <f>IFERROR(SUM($DS82:$DX82)/SUM('Gross Plant'!$BK82:$BP82),0)*'Gross Plant'!BZ82*Reserve!$DY$1</f>
        <v>0</v>
      </c>
      <c r="EI82" s="93">
        <f>IFERROR(SUM($DS82:$DX82)/SUM('Gross Plant'!$BK82:$BP82),0)*'Gross Plant'!CA82*Reserve!$DY$1</f>
        <v>0</v>
      </c>
      <c r="EJ82" s="93">
        <f>IFERROR(SUM($DS82:$DX82)/SUM('Gross Plant'!$BK82:$BP82),0)*'Gross Plant'!CB82*Reserve!$DY$1</f>
        <v>0</v>
      </c>
      <c r="EK82" s="93">
        <f>IFERROR(SUM($DS82:$DX82)/SUM('Gross Plant'!$BK82:$BP82),0)*'Gross Plant'!CC82*Reserve!$DY$1</f>
        <v>0</v>
      </c>
      <c r="EL82" s="93">
        <f>IFERROR(SUM($DS82:$DX82)/SUM('Gross Plant'!$BK82:$BP82),0)*'Gross Plant'!CD82*Reserve!$DY$1</f>
        <v>0</v>
      </c>
      <c r="EM82" s="93">
        <f>IFERROR(SUM($DS82:$DX82)/SUM('Gross Plant'!$BK82:$BP82),0)*'Gross Plant'!CE82*Reserve!$DY$1</f>
        <v>0</v>
      </c>
      <c r="EN82" s="93">
        <f>IFERROR(SUM($DS82:$DX82)/SUM('Gross Plant'!$BK82:$BP82),0)*'Gross Plant'!CF82*Reserve!$DY$1</f>
        <v>0</v>
      </c>
      <c r="EO82" s="93">
        <f>IFERROR(SUM($DS82:$DX82)/SUM('Gross Plant'!$BK82:$BP82),0)*'Gross Plant'!CG82*Reserve!$DY$1</f>
        <v>0</v>
      </c>
      <c r="EP82" s="93">
        <f>IFERROR(SUM($DS82:$DX82)/SUM('Gross Plant'!$BK82:$BP82),0)*'Gross Plant'!CH82*Reserve!$DY$1</f>
        <v>0</v>
      </c>
      <c r="EQ82" s="93">
        <f>IFERROR(SUM($DS82:$DX82)/SUM('Gross Plant'!$BK82:$BP82),0)*'Gross Plant'!CI82*Reserve!$DY$1</f>
        <v>0</v>
      </c>
      <c r="ER82" s="93">
        <f>IFERROR(SUM($DS82:$DX82)/SUM('Gross Plant'!$BK82:$BP82),0)*'Gross Plant'!CJ82*Reserve!$DY$1</f>
        <v>0</v>
      </c>
      <c r="ES82" s="93">
        <f>IFERROR(SUM($DS82:$DX82)/SUM('Gross Plant'!$BK82:$BP82),0)*'Gross Plant'!CK82*Reserve!$DY$1</f>
        <v>0</v>
      </c>
    </row>
    <row r="83" spans="1:149" s="80" customFormat="1">
      <c r="A83" s="80" t="s">
        <v>34</v>
      </c>
      <c r="B83" s="174"/>
      <c r="C83" s="41"/>
      <c r="D83" s="146"/>
      <c r="F83" s="79"/>
      <c r="G83" s="79"/>
      <c r="H83" s="79"/>
      <c r="I83" s="79"/>
      <c r="J83" s="79"/>
      <c r="R83" s="41"/>
      <c r="S83" s="41"/>
      <c r="T83" s="178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145"/>
      <c r="AI83" s="146"/>
      <c r="AJ83" s="27"/>
      <c r="AK83" s="27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93">
        <f>IFERROR(SUM($DS83:$DX83)/SUM('Gross Plant'!$BK83:$BP83),0)*'Gross Plant'!BQ83*Reserve!$DY$1</f>
        <v>0</v>
      </c>
      <c r="DZ83" s="93">
        <f>IFERROR(SUM($DS83:$DX83)/SUM('Gross Plant'!$BK83:$BP83),0)*'Gross Plant'!BR83*Reserve!$DY$1</f>
        <v>0</v>
      </c>
      <c r="EA83" s="93">
        <f>IFERROR(SUM($DS83:$DX83)/SUM('Gross Plant'!$BK83:$BP83),0)*'Gross Plant'!BS83*Reserve!$DY$1</f>
        <v>0</v>
      </c>
      <c r="EB83" s="93">
        <f>IFERROR(SUM($DS83:$DX83)/SUM('Gross Plant'!$BK83:$BP83),0)*'Gross Plant'!BT83*Reserve!$DY$1</f>
        <v>0</v>
      </c>
      <c r="EC83" s="93">
        <f>IFERROR(SUM($DS83:$DX83)/SUM('Gross Plant'!$BK83:$BP83),0)*'Gross Plant'!BU83*Reserve!$DY$1</f>
        <v>0</v>
      </c>
      <c r="ED83" s="93">
        <f>IFERROR(SUM($DS83:$DX83)/SUM('Gross Plant'!$BK83:$BP83),0)*'Gross Plant'!BV83*Reserve!$DY$1</f>
        <v>0</v>
      </c>
      <c r="EE83" s="93">
        <f>IFERROR(SUM($DS83:$DX83)/SUM('Gross Plant'!$BK83:$BP83),0)*'Gross Plant'!BW83*Reserve!$DY$1</f>
        <v>0</v>
      </c>
      <c r="EF83" s="93">
        <f>IFERROR(SUM($DS83:$DX83)/SUM('Gross Plant'!$BK83:$BP83),0)*'Gross Plant'!BX83*Reserve!$DY$1</f>
        <v>0</v>
      </c>
      <c r="EG83" s="93">
        <f>IFERROR(SUM($DS83:$DX83)/SUM('Gross Plant'!$BK83:$BP83),0)*'Gross Plant'!BY83*Reserve!$DY$1</f>
        <v>0</v>
      </c>
      <c r="EH83" s="93">
        <f>IFERROR(SUM($DS83:$DX83)/SUM('Gross Plant'!$BK83:$BP83),0)*'Gross Plant'!BZ83*Reserve!$DY$1</f>
        <v>0</v>
      </c>
      <c r="EI83" s="93">
        <f>IFERROR(SUM($DS83:$DX83)/SUM('Gross Plant'!$BK83:$BP83),0)*'Gross Plant'!CA83*Reserve!$DY$1</f>
        <v>0</v>
      </c>
      <c r="EJ83" s="93">
        <f>IFERROR(SUM($DS83:$DX83)/SUM('Gross Plant'!$BK83:$BP83),0)*'Gross Plant'!CB83*Reserve!$DY$1</f>
        <v>0</v>
      </c>
      <c r="EK83" s="93">
        <f>IFERROR(SUM($DS83:$DX83)/SUM('Gross Plant'!$BK83:$BP83),0)*'Gross Plant'!CC83*Reserve!$DY$1</f>
        <v>0</v>
      </c>
      <c r="EL83" s="93">
        <f>IFERROR(SUM($DS83:$DX83)/SUM('Gross Plant'!$BK83:$BP83),0)*'Gross Plant'!CD83*Reserve!$DY$1</f>
        <v>0</v>
      </c>
      <c r="EM83" s="93">
        <f>IFERROR(SUM($DS83:$DX83)/SUM('Gross Plant'!$BK83:$BP83),0)*'Gross Plant'!CE83*Reserve!$DY$1</f>
        <v>0</v>
      </c>
      <c r="EN83" s="93">
        <f>IFERROR(SUM($DS83:$DX83)/SUM('Gross Plant'!$BK83:$BP83),0)*'Gross Plant'!CF83*Reserve!$DY$1</f>
        <v>0</v>
      </c>
      <c r="EO83" s="93">
        <f>IFERROR(SUM($DS83:$DX83)/SUM('Gross Plant'!$BK83:$BP83),0)*'Gross Plant'!CG83*Reserve!$DY$1</f>
        <v>0</v>
      </c>
      <c r="EP83" s="93">
        <f>IFERROR(SUM($DS83:$DX83)/SUM('Gross Plant'!$BK83:$BP83),0)*'Gross Plant'!CH83*Reserve!$DY$1</f>
        <v>0</v>
      </c>
      <c r="EQ83" s="93">
        <f>IFERROR(SUM($DS83:$DX83)/SUM('Gross Plant'!$BK83:$BP83),0)*'Gross Plant'!CI83*Reserve!$DY$1</f>
        <v>0</v>
      </c>
      <c r="ER83" s="93">
        <f>IFERROR(SUM($DS83:$DX83)/SUM('Gross Plant'!$BK83:$BP83),0)*'Gross Plant'!CJ83*Reserve!$DY$1</f>
        <v>0</v>
      </c>
      <c r="ES83" s="93">
        <f>IFERROR(SUM($DS83:$DX83)/SUM('Gross Plant'!$BK83:$BP83),0)*'Gross Plant'!CK83*Reserve!$DY$1</f>
        <v>0</v>
      </c>
    </row>
    <row r="84" spans="1:149" s="80" customFormat="1">
      <c r="A84" s="138">
        <v>30100</v>
      </c>
      <c r="B84" s="168" t="s">
        <v>35</v>
      </c>
      <c r="C84" s="51">
        <f t="shared" ref="C84:C107" si="99">SUM(E84:Q84)/13</f>
        <v>0</v>
      </c>
      <c r="D84" s="51">
        <f t="shared" ref="D84:D107" si="100">SUM(T84:AF84)/13</f>
        <v>0</v>
      </c>
      <c r="E84" s="152">
        <f>0</f>
        <v>0</v>
      </c>
      <c r="F84" s="98">
        <f t="shared" ref="F84:F107" si="101">E84+AL84+BO84+CQ84+DS84</f>
        <v>0</v>
      </c>
      <c r="G84" s="98">
        <f t="shared" ref="G84:G107" si="102">F84+AM84+BP84+CR84+DT84</f>
        <v>0</v>
      </c>
      <c r="H84" s="98">
        <f t="shared" ref="H84:H107" si="103">G84+AN84+BQ84+CS84+DU84</f>
        <v>0</v>
      </c>
      <c r="I84" s="98">
        <f t="shared" ref="I84:I107" si="104">H84+AO84+BR84+CT84+DV84</f>
        <v>0</v>
      </c>
      <c r="J84" s="98">
        <f t="shared" ref="J84:J107" si="105">I84+AP84+BS84+CU84+DW84</f>
        <v>0</v>
      </c>
      <c r="K84" s="51">
        <f t="shared" ref="K84:K107" si="106">J84+AQ84+BT84+CV84+DX84</f>
        <v>0</v>
      </c>
      <c r="L84" s="51">
        <f t="shared" ref="L84:L107" si="107">K84+AR84+BU84+CW84+DY84</f>
        <v>0</v>
      </c>
      <c r="M84" s="51">
        <f t="shared" ref="M84:M107" si="108">L84+AS84+BV84+CX84+DZ84</f>
        <v>0</v>
      </c>
      <c r="N84" s="51">
        <f t="shared" ref="N84:N107" si="109">M84+AT84+BW84+CY84+EA84</f>
        <v>0</v>
      </c>
      <c r="O84" s="51">
        <f t="shared" ref="O84:O107" si="110">N84+AU84+BX84+CZ84+EB84</f>
        <v>0</v>
      </c>
      <c r="P84" s="51">
        <f t="shared" ref="P84:P107" si="111">O84+AV84+BY84+DA84+EC84</f>
        <v>0</v>
      </c>
      <c r="Q84" s="51">
        <f t="shared" ref="Q84:Q107" si="112">P84+AW84+BZ84+DB84+ED84</f>
        <v>0</v>
      </c>
      <c r="R84" s="51">
        <f t="shared" ref="R84:R107" si="113">Q84+AX84+CA84+DC84+EE84</f>
        <v>0</v>
      </c>
      <c r="S84" s="51">
        <f t="shared" ref="S84:S107" si="114">R84+AY84+CB84+DD84+EF84</f>
        <v>0</v>
      </c>
      <c r="T84" s="51">
        <f t="shared" ref="T84:T107" si="115">S84+AZ84+CC84+DE84+EG84</f>
        <v>0</v>
      </c>
      <c r="U84" s="51">
        <f t="shared" ref="U84:U107" si="116">T84+BA84+CD84+DF84+EH84</f>
        <v>0</v>
      </c>
      <c r="V84" s="51">
        <f t="shared" ref="V84:V107" si="117">U84+BB84+CE84+DG84+EI84</f>
        <v>0</v>
      </c>
      <c r="W84" s="51">
        <f t="shared" ref="W84:W107" si="118">V84+BC84+CF84+DH84+EJ84</f>
        <v>0</v>
      </c>
      <c r="X84" s="51">
        <f t="shared" ref="X84:X107" si="119">W84+BD84+CG84+DI84+EK84</f>
        <v>0</v>
      </c>
      <c r="Y84" s="51">
        <f t="shared" ref="Y84:Y107" si="120">X84+BE84+CH84+DJ84+EL84</f>
        <v>0</v>
      </c>
      <c r="Z84" s="51">
        <f t="shared" ref="Z84:Z107" si="121">Y84+BF84+CI84+DK84+EM84</f>
        <v>0</v>
      </c>
      <c r="AA84" s="51">
        <f t="shared" ref="AA84:AA107" si="122">Z84+BG84+CJ84+DL84+EN84</f>
        <v>0</v>
      </c>
      <c r="AB84" s="51">
        <f t="shared" ref="AB84:AB107" si="123">AA84+BH84+CK84+DM84+EO84</f>
        <v>0</v>
      </c>
      <c r="AC84" s="51">
        <f t="shared" ref="AC84:AC107" si="124">AB84+BI84+CL84+DN84+EP84</f>
        <v>0</v>
      </c>
      <c r="AD84" s="51">
        <f t="shared" ref="AD84:AD107" si="125">AC84+BJ84+CM84+DO84+EQ84</f>
        <v>0</v>
      </c>
      <c r="AE84" s="51">
        <f t="shared" ref="AE84:AE107" si="126">AD84+BK84+CN84+DP84+ER84</f>
        <v>0</v>
      </c>
      <c r="AF84" s="51">
        <f t="shared" ref="AF84:AF107" si="127">AE84+BL84+CO84+DQ84+ES84</f>
        <v>0</v>
      </c>
      <c r="AG84" s="108">
        <f t="shared" ref="AG84:AG106" si="128">ROUND(AVERAGE(T84:AF84),0)</f>
        <v>0</v>
      </c>
      <c r="AH84" s="145" t="b">
        <f t="shared" si="88"/>
        <v>1</v>
      </c>
      <c r="AI84" s="149" t="str">
        <f>'[23]KMD Gnrl Office'!E2</f>
        <v>30100</v>
      </c>
      <c r="AJ84" s="109">
        <f>'[23]KMD Gnrl Office'!F2</f>
        <v>0</v>
      </c>
      <c r="AK84" s="109">
        <f>'[23]KMD Gnrl Office'!G2</f>
        <v>0</v>
      </c>
      <c r="AL84" s="116">
        <f>0</f>
        <v>0</v>
      </c>
      <c r="AM84" s="116">
        <f>0</f>
        <v>0</v>
      </c>
      <c r="AN84" s="116">
        <f>0</f>
        <v>0</v>
      </c>
      <c r="AO84" s="116">
        <f>0</f>
        <v>0</v>
      </c>
      <c r="AP84" s="116">
        <f>0</f>
        <v>0</v>
      </c>
      <c r="AQ84" s="116">
        <f>0</f>
        <v>0</v>
      </c>
      <c r="AR84" s="113">
        <f>IF('Net Plant'!I84&gt;0,'Gross Plant'!K84*$AJ84/12,0)</f>
        <v>0</v>
      </c>
      <c r="AS84" s="113">
        <f>IF('Net Plant'!J84&gt;0,'Gross Plant'!L84*$AJ84/12,0)</f>
        <v>0</v>
      </c>
      <c r="AT84" s="113">
        <f>IF('Net Plant'!K84&gt;0,'Gross Plant'!M84*$AJ84/12,0)</f>
        <v>0</v>
      </c>
      <c r="AU84" s="113">
        <f>IF('Net Plant'!L84&gt;0,'Gross Plant'!N84*$AJ84/12,0)</f>
        <v>0</v>
      </c>
      <c r="AV84" s="113">
        <f>IF('Net Plant'!M84&gt;0,'Gross Plant'!O84*$AJ84/12,0)</f>
        <v>0</v>
      </c>
      <c r="AW84" s="113">
        <f>IF('Net Plant'!N84&gt;0,'Gross Plant'!P84*$AJ84/12,0)</f>
        <v>0</v>
      </c>
      <c r="AX84" s="113">
        <f>IF('Net Plant'!O84&gt;0,'Gross Plant'!Q84*$AJ84/12,0)</f>
        <v>0</v>
      </c>
      <c r="AY84" s="113">
        <f>IF('Net Plant'!P84&gt;0,'Gross Plant'!R84*$AJ84/12,0)</f>
        <v>0</v>
      </c>
      <c r="AZ84" s="113">
        <f>IF('Net Plant'!Q84&gt;0,'Gross Plant'!S84*$AJ84/12,0)</f>
        <v>0</v>
      </c>
      <c r="BA84" s="113">
        <f>IF('Net Plant'!R84&gt;0,'Gross Plant'!T84*$AK84/12,0)</f>
        <v>0</v>
      </c>
      <c r="BB84" s="113">
        <f>IF('Net Plant'!S84&gt;0,'Gross Plant'!U84*$AK84/12,0)</f>
        <v>0</v>
      </c>
      <c r="BC84" s="113">
        <f>IF('Net Plant'!T84&gt;0,'Gross Plant'!V84*$AK84/12,0)</f>
        <v>0</v>
      </c>
      <c r="BD84" s="113">
        <f>IF('Net Plant'!U84&gt;0,'Gross Plant'!W84*$AK84/12,0)</f>
        <v>0</v>
      </c>
      <c r="BE84" s="113">
        <f>IF('Net Plant'!V84&gt;0,'Gross Plant'!X84*$AK84/12,0)</f>
        <v>0</v>
      </c>
      <c r="BF84" s="113">
        <f>IF('Net Plant'!W84&gt;0,'Gross Plant'!Y84*$AK84/12,0)</f>
        <v>0</v>
      </c>
      <c r="BG84" s="113">
        <f>IF('Net Plant'!X84&gt;0,'Gross Plant'!Z84*$AK84/12,0)</f>
        <v>0</v>
      </c>
      <c r="BH84" s="113">
        <f>IF('Net Plant'!Y84&gt;0,'Gross Plant'!AA84*$AK84/12,0)</f>
        <v>0</v>
      </c>
      <c r="BI84" s="113">
        <f>IF('Net Plant'!Z84&gt;0,'Gross Plant'!AB84*$AK84/12,0)</f>
        <v>0</v>
      </c>
      <c r="BJ84" s="113">
        <f>IF('Net Plant'!AA84&gt;0,'Gross Plant'!AC84*$AK84/12,0)</f>
        <v>0</v>
      </c>
      <c r="BK84" s="113">
        <f>IF('Net Plant'!AB84&gt;0,'Gross Plant'!AD84*$AK84/12,0)</f>
        <v>0</v>
      </c>
      <c r="BL84" s="113">
        <f>IF('Net Plant'!AC84&gt;0,'Gross Plant'!AE84*$AK84/12,0)</f>
        <v>0</v>
      </c>
      <c r="BM84" s="137">
        <f t="shared" ref="BM84:BM89" si="129">SUM(BA84:BL84)</f>
        <v>0</v>
      </c>
      <c r="BN84" s="154"/>
      <c r="BO84" s="100">
        <f>'[20]Reserve Retirements'!Q128</f>
        <v>0</v>
      </c>
      <c r="BP84" s="100">
        <f>'[20]Reserve Retirements'!R128</f>
        <v>0</v>
      </c>
      <c r="BQ84" s="100">
        <f>'[20]Reserve Retirements'!S128</f>
        <v>0</v>
      </c>
      <c r="BR84" s="100">
        <f>'[20]Reserve Retirements'!T128</f>
        <v>0</v>
      </c>
      <c r="BS84" s="100">
        <f>'[20]Reserve Retirements'!U128</f>
        <v>0</v>
      </c>
      <c r="BT84" s="100">
        <f>'[20]Reserve Retirements'!V128</f>
        <v>0</v>
      </c>
      <c r="BU84" s="113">
        <f>'Gross Plant'!BQ84</f>
        <v>0</v>
      </c>
      <c r="BV84" s="113">
        <f>'Gross Plant'!BR84</f>
        <v>0</v>
      </c>
      <c r="BW84" s="113">
        <f>'Gross Plant'!BS84</f>
        <v>0</v>
      </c>
      <c r="BX84" s="113">
        <f>'Gross Plant'!BT84</f>
        <v>0</v>
      </c>
      <c r="BY84" s="113">
        <f>'Gross Plant'!BU84</f>
        <v>0</v>
      </c>
      <c r="BZ84" s="113">
        <f>'Gross Plant'!BV84</f>
        <v>0</v>
      </c>
      <c r="CA84" s="113">
        <f>'Gross Plant'!BW84</f>
        <v>0</v>
      </c>
      <c r="CB84" s="113">
        <f>'Gross Plant'!BX84</f>
        <v>0</v>
      </c>
      <c r="CC84" s="113">
        <f>'Gross Plant'!BY84</f>
        <v>0</v>
      </c>
      <c r="CD84" s="113">
        <f>'Gross Plant'!BZ84</f>
        <v>0</v>
      </c>
      <c r="CE84" s="113">
        <f>'Gross Plant'!CA84</f>
        <v>0</v>
      </c>
      <c r="CF84" s="113">
        <f>'Gross Plant'!CB84</f>
        <v>0</v>
      </c>
      <c r="CG84" s="113">
        <f>'Gross Plant'!CC84</f>
        <v>0</v>
      </c>
      <c r="CH84" s="113">
        <f>'Gross Plant'!CD84</f>
        <v>0</v>
      </c>
      <c r="CI84" s="113">
        <f>'Gross Plant'!CE84</f>
        <v>0</v>
      </c>
      <c r="CJ84" s="113">
        <f>'Gross Plant'!CF84</f>
        <v>0</v>
      </c>
      <c r="CK84" s="113">
        <f>'Gross Plant'!CG84</f>
        <v>0</v>
      </c>
      <c r="CL84" s="113">
        <f>'Gross Plant'!CH84</f>
        <v>0</v>
      </c>
      <c r="CM84" s="113">
        <f>'Gross Plant'!CI84</f>
        <v>0</v>
      </c>
      <c r="CN84" s="113">
        <f>'Gross Plant'!CJ84</f>
        <v>0</v>
      </c>
      <c r="CO84" s="113">
        <f>'Gross Plant'!CK84</f>
        <v>0</v>
      </c>
      <c r="CP84" s="146"/>
      <c r="CQ84" s="116">
        <f>0</f>
        <v>0</v>
      </c>
      <c r="CR84" s="116">
        <f>0</f>
        <v>0</v>
      </c>
      <c r="CS84" s="116">
        <f>0</f>
        <v>0</v>
      </c>
      <c r="CT84" s="116">
        <f>0</f>
        <v>0</v>
      </c>
      <c r="CU84" s="116">
        <f>0</f>
        <v>0</v>
      </c>
      <c r="CV84" s="116">
        <f>0</f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178">
        <v>0</v>
      </c>
      <c r="DH84" s="178">
        <v>0</v>
      </c>
      <c r="DI84" s="178">
        <v>0</v>
      </c>
      <c r="DJ84" s="178">
        <v>0</v>
      </c>
      <c r="DK84" s="178">
        <v>0</v>
      </c>
      <c r="DL84" s="178">
        <v>0</v>
      </c>
      <c r="DM84" s="178">
        <v>0</v>
      </c>
      <c r="DN84" s="178">
        <v>0</v>
      </c>
      <c r="DO84" s="178">
        <v>0</v>
      </c>
      <c r="DP84" s="178">
        <v>0</v>
      </c>
      <c r="DQ84" s="178">
        <v>0</v>
      </c>
      <c r="DR84" s="146"/>
      <c r="DS84" s="116">
        <f>0</f>
        <v>0</v>
      </c>
      <c r="DT84" s="116">
        <f>0</f>
        <v>0</v>
      </c>
      <c r="DU84" s="116">
        <f>0</f>
        <v>0</v>
      </c>
      <c r="DV84" s="116">
        <f>0</f>
        <v>0</v>
      </c>
      <c r="DW84" s="116">
        <f>0</f>
        <v>0</v>
      </c>
      <c r="DX84" s="116">
        <f>0</f>
        <v>0</v>
      </c>
      <c r="DY84" s="93">
        <f>IFERROR(SUM($DS84:$DX84)/SUM('Gross Plant'!$BK84:$BP84),0)*'Gross Plant'!BQ84*Reserve!$DY$1</f>
        <v>0</v>
      </c>
      <c r="DZ84" s="93">
        <f>IFERROR(SUM($DS84:$DX84)/SUM('Gross Plant'!$BK84:$BP84),0)*'Gross Plant'!BR84*Reserve!$DY$1</f>
        <v>0</v>
      </c>
      <c r="EA84" s="93">
        <f>IFERROR(SUM($DS84:$DX84)/SUM('Gross Plant'!$BK84:$BP84),0)*'Gross Plant'!BS84*Reserve!$DY$1</f>
        <v>0</v>
      </c>
      <c r="EB84" s="93">
        <f>IFERROR(SUM($DS84:$DX84)/SUM('Gross Plant'!$BK84:$BP84),0)*'Gross Plant'!BT84*Reserve!$DY$1</f>
        <v>0</v>
      </c>
      <c r="EC84" s="93">
        <f>IFERROR(SUM($DS84:$DX84)/SUM('Gross Plant'!$BK84:$BP84),0)*'Gross Plant'!BU84*Reserve!$DY$1</f>
        <v>0</v>
      </c>
      <c r="ED84" s="93">
        <f>IFERROR(SUM($DS84:$DX84)/SUM('Gross Plant'!$BK84:$BP84),0)*'Gross Plant'!BV84*Reserve!$DY$1</f>
        <v>0</v>
      </c>
      <c r="EE84" s="93">
        <f>IFERROR(SUM($DS84:$DX84)/SUM('Gross Plant'!$BK84:$BP84),0)*'Gross Plant'!BW84*Reserve!$DY$1</f>
        <v>0</v>
      </c>
      <c r="EF84" s="93">
        <f>IFERROR(SUM($DS84:$DX84)/SUM('Gross Plant'!$BK84:$BP84),0)*'Gross Plant'!BX84*Reserve!$DY$1</f>
        <v>0</v>
      </c>
      <c r="EG84" s="93">
        <f>IFERROR(SUM($DS84:$DX84)/SUM('Gross Plant'!$BK84:$BP84),0)*'Gross Plant'!BY84*Reserve!$DY$1</f>
        <v>0</v>
      </c>
      <c r="EH84" s="93">
        <f>IFERROR(SUM($DS84:$DX84)/SUM('Gross Plant'!$BK84:$BP84),0)*'Gross Plant'!BZ84*Reserve!$DY$1</f>
        <v>0</v>
      </c>
      <c r="EI84" s="93">
        <f>IFERROR(SUM($DS84:$DX84)/SUM('Gross Plant'!$BK84:$BP84),0)*'Gross Plant'!CA84*Reserve!$DY$1</f>
        <v>0</v>
      </c>
      <c r="EJ84" s="93">
        <f>IFERROR(SUM($DS84:$DX84)/SUM('Gross Plant'!$BK84:$BP84),0)*'Gross Plant'!CB84*Reserve!$DY$1</f>
        <v>0</v>
      </c>
      <c r="EK84" s="93">
        <f>IFERROR(SUM($DS84:$DX84)/SUM('Gross Plant'!$BK84:$BP84),0)*'Gross Plant'!CC84*Reserve!$DY$1</f>
        <v>0</v>
      </c>
      <c r="EL84" s="93">
        <f>IFERROR(SUM($DS84:$DX84)/SUM('Gross Plant'!$BK84:$BP84),0)*'Gross Plant'!CD84*Reserve!$DY$1</f>
        <v>0</v>
      </c>
      <c r="EM84" s="93">
        <f>IFERROR(SUM($DS84:$DX84)/SUM('Gross Plant'!$BK84:$BP84),0)*'Gross Plant'!CE84*Reserve!$DY$1</f>
        <v>0</v>
      </c>
      <c r="EN84" s="93">
        <f>IFERROR(SUM($DS84:$DX84)/SUM('Gross Plant'!$BK84:$BP84),0)*'Gross Plant'!CF84*Reserve!$DY$1</f>
        <v>0</v>
      </c>
      <c r="EO84" s="93">
        <f>IFERROR(SUM($DS84:$DX84)/SUM('Gross Plant'!$BK84:$BP84),0)*'Gross Plant'!CG84*Reserve!$DY$1</f>
        <v>0</v>
      </c>
      <c r="EP84" s="93">
        <f>IFERROR(SUM($DS84:$DX84)/SUM('Gross Plant'!$BK84:$BP84),0)*'Gross Plant'!CH84*Reserve!$DY$1</f>
        <v>0</v>
      </c>
      <c r="EQ84" s="93">
        <f>IFERROR(SUM($DS84:$DX84)/SUM('Gross Plant'!$BK84:$BP84),0)*'Gross Plant'!CI84*Reserve!$DY$1</f>
        <v>0</v>
      </c>
      <c r="ER84" s="93">
        <f>IFERROR(SUM($DS84:$DX84)/SUM('Gross Plant'!$BK84:$BP84),0)*'Gross Plant'!CJ84*Reserve!$DY$1</f>
        <v>0</v>
      </c>
      <c r="ES84" s="93">
        <f>IFERROR(SUM($DS84:$DX84)/SUM('Gross Plant'!$BK84:$BP84),0)*'Gross Plant'!CK84*Reserve!$DY$1</f>
        <v>0</v>
      </c>
    </row>
    <row r="85" spans="1:149" s="80" customFormat="1">
      <c r="A85" s="138">
        <v>30300</v>
      </c>
      <c r="B85" s="168" t="s">
        <v>36</v>
      </c>
      <c r="C85" s="51">
        <f t="shared" si="99"/>
        <v>0</v>
      </c>
      <c r="D85" s="51">
        <f t="shared" si="100"/>
        <v>0</v>
      </c>
      <c r="E85" s="152">
        <f>0</f>
        <v>0</v>
      </c>
      <c r="F85" s="98">
        <f t="shared" si="101"/>
        <v>0</v>
      </c>
      <c r="G85" s="98">
        <f t="shared" si="102"/>
        <v>0</v>
      </c>
      <c r="H85" s="98">
        <f t="shared" si="103"/>
        <v>0</v>
      </c>
      <c r="I85" s="98">
        <f t="shared" si="104"/>
        <v>0</v>
      </c>
      <c r="J85" s="98">
        <f t="shared" si="105"/>
        <v>0</v>
      </c>
      <c r="K85" s="51">
        <f t="shared" si="106"/>
        <v>0</v>
      </c>
      <c r="L85" s="51">
        <f t="shared" si="107"/>
        <v>0</v>
      </c>
      <c r="M85" s="51">
        <f t="shared" si="108"/>
        <v>0</v>
      </c>
      <c r="N85" s="51">
        <f t="shared" si="109"/>
        <v>0</v>
      </c>
      <c r="O85" s="51">
        <f t="shared" si="110"/>
        <v>0</v>
      </c>
      <c r="P85" s="51">
        <f t="shared" si="111"/>
        <v>0</v>
      </c>
      <c r="Q85" s="51">
        <f t="shared" si="112"/>
        <v>0</v>
      </c>
      <c r="R85" s="51">
        <f t="shared" si="113"/>
        <v>0</v>
      </c>
      <c r="S85" s="51">
        <f t="shared" si="114"/>
        <v>0</v>
      </c>
      <c r="T85" s="51">
        <f t="shared" si="115"/>
        <v>0</v>
      </c>
      <c r="U85" s="51">
        <f t="shared" si="116"/>
        <v>0</v>
      </c>
      <c r="V85" s="51">
        <f t="shared" si="117"/>
        <v>0</v>
      </c>
      <c r="W85" s="51">
        <f t="shared" si="118"/>
        <v>0</v>
      </c>
      <c r="X85" s="51">
        <f t="shared" si="119"/>
        <v>0</v>
      </c>
      <c r="Y85" s="51">
        <f t="shared" si="120"/>
        <v>0</v>
      </c>
      <c r="Z85" s="51">
        <f t="shared" si="121"/>
        <v>0</v>
      </c>
      <c r="AA85" s="51">
        <f t="shared" si="122"/>
        <v>0</v>
      </c>
      <c r="AB85" s="51">
        <f t="shared" si="123"/>
        <v>0</v>
      </c>
      <c r="AC85" s="51">
        <f t="shared" si="124"/>
        <v>0</v>
      </c>
      <c r="AD85" s="51">
        <f t="shared" si="125"/>
        <v>0</v>
      </c>
      <c r="AE85" s="51">
        <f t="shared" si="126"/>
        <v>0</v>
      </c>
      <c r="AF85" s="51">
        <f t="shared" si="127"/>
        <v>0</v>
      </c>
      <c r="AG85" s="110">
        <f t="shared" si="128"/>
        <v>0</v>
      </c>
      <c r="AH85" s="145" t="b">
        <f t="shared" si="88"/>
        <v>1</v>
      </c>
      <c r="AI85" s="149">
        <f>'[23]KMD Gnrl Office'!E3</f>
        <v>30300</v>
      </c>
      <c r="AJ85" s="109">
        <f>'[23]KMD Gnrl Office'!F3</f>
        <v>0</v>
      </c>
      <c r="AK85" s="109">
        <f>'[23]KMD Gnrl Office'!G3</f>
        <v>0</v>
      </c>
      <c r="AL85" s="116">
        <f>0</f>
        <v>0</v>
      </c>
      <c r="AM85" s="116">
        <f>0</f>
        <v>0</v>
      </c>
      <c r="AN85" s="116">
        <f>0</f>
        <v>0</v>
      </c>
      <c r="AO85" s="116">
        <f>0</f>
        <v>0</v>
      </c>
      <c r="AP85" s="116">
        <f>0</f>
        <v>0</v>
      </c>
      <c r="AQ85" s="116">
        <f>0</f>
        <v>0</v>
      </c>
      <c r="AR85" s="113">
        <f>IF('Net Plant'!I85&gt;0,'Gross Plant'!K85*$AJ85/12,0)</f>
        <v>0</v>
      </c>
      <c r="AS85" s="113">
        <f>IF('Net Plant'!J85&gt;0,'Gross Plant'!L85*$AJ85/12,0)</f>
        <v>0</v>
      </c>
      <c r="AT85" s="113">
        <f>IF('Net Plant'!K85&gt;0,'Gross Plant'!M85*$AJ85/12,0)</f>
        <v>0</v>
      </c>
      <c r="AU85" s="113">
        <f>IF('Net Plant'!L85&gt;0,'Gross Plant'!N85*$AJ85/12,0)</f>
        <v>0</v>
      </c>
      <c r="AV85" s="113">
        <f>IF('Net Plant'!M85&gt;0,'Gross Plant'!O85*$AJ85/12,0)</f>
        <v>0</v>
      </c>
      <c r="AW85" s="113">
        <f>IF('Net Plant'!N85&gt;0,'Gross Plant'!P85*$AJ85/12,0)</f>
        <v>0</v>
      </c>
      <c r="AX85" s="113">
        <f>IF('Net Plant'!O85&gt;0,'Gross Plant'!Q85*$AJ85/12,0)</f>
        <v>0</v>
      </c>
      <c r="AY85" s="113">
        <f>IF('Net Plant'!P85&gt;0,'Gross Plant'!R85*$AJ85/12,0)</f>
        <v>0</v>
      </c>
      <c r="AZ85" s="113">
        <f>IF('Net Plant'!Q85&gt;0,'Gross Plant'!S85*$AJ85/12,0)</f>
        <v>0</v>
      </c>
      <c r="BA85" s="113">
        <f>IF('Net Plant'!R85&gt;0,'Gross Plant'!T85*$AK85/12,0)</f>
        <v>0</v>
      </c>
      <c r="BB85" s="113">
        <f>IF('Net Plant'!S85&gt;0,'Gross Plant'!U85*$AK85/12,0)</f>
        <v>0</v>
      </c>
      <c r="BC85" s="113">
        <f>IF('Net Plant'!T85&gt;0,'Gross Plant'!V85*$AK85/12,0)</f>
        <v>0</v>
      </c>
      <c r="BD85" s="113">
        <f>IF('Net Plant'!U85&gt;0,'Gross Plant'!W85*$AK85/12,0)</f>
        <v>0</v>
      </c>
      <c r="BE85" s="113">
        <f>IF('Net Plant'!V85&gt;0,'Gross Plant'!X85*$AK85/12,0)</f>
        <v>0</v>
      </c>
      <c r="BF85" s="113">
        <f>IF('Net Plant'!W85&gt;0,'Gross Plant'!Y85*$AK85/12,0)</f>
        <v>0</v>
      </c>
      <c r="BG85" s="113">
        <f>IF('Net Plant'!X85&gt;0,'Gross Plant'!Z85*$AK85/12,0)</f>
        <v>0</v>
      </c>
      <c r="BH85" s="113">
        <f>IF('Net Plant'!Y85&gt;0,'Gross Plant'!AA85*$AK85/12,0)</f>
        <v>0</v>
      </c>
      <c r="BI85" s="113">
        <f>IF('Net Plant'!Z85&gt;0,'Gross Plant'!AB85*$AK85/12,0)</f>
        <v>0</v>
      </c>
      <c r="BJ85" s="113">
        <f>IF('Net Plant'!AA85&gt;0,'Gross Plant'!AC85*$AK85/12,0)</f>
        <v>0</v>
      </c>
      <c r="BK85" s="113">
        <f>IF('Net Plant'!AB85&gt;0,'Gross Plant'!AD85*$AK85/12,0)</f>
        <v>0</v>
      </c>
      <c r="BL85" s="113">
        <f>IF('Net Plant'!AC85&gt;0,'Gross Plant'!AE85*$AK85/12,0)</f>
        <v>0</v>
      </c>
      <c r="BM85" s="117">
        <f t="shared" si="129"/>
        <v>0</v>
      </c>
      <c r="BN85" s="154"/>
      <c r="BO85" s="116">
        <f>0</f>
        <v>0</v>
      </c>
      <c r="BP85" s="116">
        <f>0</f>
        <v>0</v>
      </c>
      <c r="BQ85" s="116">
        <f>0</f>
        <v>0</v>
      </c>
      <c r="BR85" s="116">
        <f>0</f>
        <v>0</v>
      </c>
      <c r="BS85" s="116">
        <f>0</f>
        <v>0</v>
      </c>
      <c r="BT85" s="116">
        <f>0</f>
        <v>0</v>
      </c>
      <c r="BU85" s="113">
        <f>'Gross Plant'!BQ85</f>
        <v>0</v>
      </c>
      <c r="BV85" s="113">
        <f>'Gross Plant'!BR85</f>
        <v>0</v>
      </c>
      <c r="BW85" s="113">
        <f>'Gross Plant'!BS85</f>
        <v>0</v>
      </c>
      <c r="BX85" s="113">
        <f>'Gross Plant'!BT85</f>
        <v>0</v>
      </c>
      <c r="BY85" s="113">
        <f>'Gross Plant'!BU85</f>
        <v>0</v>
      </c>
      <c r="BZ85" s="113">
        <f>'Gross Plant'!BV85</f>
        <v>0</v>
      </c>
      <c r="CA85" s="113">
        <f>'Gross Plant'!BW85</f>
        <v>0</v>
      </c>
      <c r="CB85" s="113">
        <f>'Gross Plant'!BX85</f>
        <v>0</v>
      </c>
      <c r="CC85" s="113">
        <f>'Gross Plant'!BY85</f>
        <v>0</v>
      </c>
      <c r="CD85" s="113">
        <f>'Gross Plant'!BZ85</f>
        <v>0</v>
      </c>
      <c r="CE85" s="113">
        <f>'Gross Plant'!CA85</f>
        <v>0</v>
      </c>
      <c r="CF85" s="113">
        <f>'Gross Plant'!CB85</f>
        <v>0</v>
      </c>
      <c r="CG85" s="113">
        <f>'Gross Plant'!CC85</f>
        <v>0</v>
      </c>
      <c r="CH85" s="113">
        <f>'Gross Plant'!CD85</f>
        <v>0</v>
      </c>
      <c r="CI85" s="113">
        <f>'Gross Plant'!CE85</f>
        <v>0</v>
      </c>
      <c r="CJ85" s="113">
        <f>'Gross Plant'!CF85</f>
        <v>0</v>
      </c>
      <c r="CK85" s="113">
        <f>'Gross Plant'!CG85</f>
        <v>0</v>
      </c>
      <c r="CL85" s="113">
        <f>'Gross Plant'!CH85</f>
        <v>0</v>
      </c>
      <c r="CM85" s="113">
        <f>'Gross Plant'!CI85</f>
        <v>0</v>
      </c>
      <c r="CN85" s="113">
        <f>'Gross Plant'!CJ85</f>
        <v>0</v>
      </c>
      <c r="CO85" s="113">
        <f>'Gross Plant'!CK85</f>
        <v>0</v>
      </c>
      <c r="CP85" s="146"/>
      <c r="CQ85" s="116">
        <f>0</f>
        <v>0</v>
      </c>
      <c r="CR85" s="116">
        <f>0</f>
        <v>0</v>
      </c>
      <c r="CS85" s="116">
        <f>0</f>
        <v>0</v>
      </c>
      <c r="CT85" s="116">
        <f>0</f>
        <v>0</v>
      </c>
      <c r="CU85" s="116">
        <f>0</f>
        <v>0</v>
      </c>
      <c r="CV85" s="116">
        <f>0</f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178">
        <v>0</v>
      </c>
      <c r="DH85" s="178">
        <v>0</v>
      </c>
      <c r="DI85" s="178">
        <v>0</v>
      </c>
      <c r="DJ85" s="178">
        <v>0</v>
      </c>
      <c r="DK85" s="178">
        <v>0</v>
      </c>
      <c r="DL85" s="178">
        <v>0</v>
      </c>
      <c r="DM85" s="178">
        <v>0</v>
      </c>
      <c r="DN85" s="178">
        <v>0</v>
      </c>
      <c r="DO85" s="178">
        <v>0</v>
      </c>
      <c r="DP85" s="178">
        <v>0</v>
      </c>
      <c r="DQ85" s="178">
        <v>0</v>
      </c>
      <c r="DR85" s="146"/>
      <c r="DS85" s="116">
        <f>0</f>
        <v>0</v>
      </c>
      <c r="DT85" s="116">
        <f>0</f>
        <v>0</v>
      </c>
      <c r="DU85" s="116">
        <f>0</f>
        <v>0</v>
      </c>
      <c r="DV85" s="116">
        <f>0</f>
        <v>0</v>
      </c>
      <c r="DW85" s="116">
        <f>0</f>
        <v>0</v>
      </c>
      <c r="DX85" s="116">
        <f>0</f>
        <v>0</v>
      </c>
      <c r="DY85" s="93">
        <f>IFERROR(SUM($DS85:$DX85)/SUM('Gross Plant'!$BK85:$BP85),0)*'Gross Plant'!BQ85*Reserve!$DY$1</f>
        <v>0</v>
      </c>
      <c r="DZ85" s="93">
        <f>IFERROR(SUM($DS85:$DX85)/SUM('Gross Plant'!$BK85:$BP85),0)*'Gross Plant'!BR85*Reserve!$DY$1</f>
        <v>0</v>
      </c>
      <c r="EA85" s="93">
        <f>IFERROR(SUM($DS85:$DX85)/SUM('Gross Plant'!$BK85:$BP85),0)*'Gross Plant'!BS85*Reserve!$DY$1</f>
        <v>0</v>
      </c>
      <c r="EB85" s="93">
        <f>IFERROR(SUM($DS85:$DX85)/SUM('Gross Plant'!$BK85:$BP85),0)*'Gross Plant'!BT85*Reserve!$DY$1</f>
        <v>0</v>
      </c>
      <c r="EC85" s="93">
        <f>IFERROR(SUM($DS85:$DX85)/SUM('Gross Plant'!$BK85:$BP85),0)*'Gross Plant'!BU85*Reserve!$DY$1</f>
        <v>0</v>
      </c>
      <c r="ED85" s="93">
        <f>IFERROR(SUM($DS85:$DX85)/SUM('Gross Plant'!$BK85:$BP85),0)*'Gross Plant'!BV85*Reserve!$DY$1</f>
        <v>0</v>
      </c>
      <c r="EE85" s="93">
        <f>IFERROR(SUM($DS85:$DX85)/SUM('Gross Plant'!$BK85:$BP85),0)*'Gross Plant'!BW85*Reserve!$DY$1</f>
        <v>0</v>
      </c>
      <c r="EF85" s="93">
        <f>IFERROR(SUM($DS85:$DX85)/SUM('Gross Plant'!$BK85:$BP85),0)*'Gross Plant'!BX85*Reserve!$DY$1</f>
        <v>0</v>
      </c>
      <c r="EG85" s="93">
        <f>IFERROR(SUM($DS85:$DX85)/SUM('Gross Plant'!$BK85:$BP85),0)*'Gross Plant'!BY85*Reserve!$DY$1</f>
        <v>0</v>
      </c>
      <c r="EH85" s="93">
        <f>IFERROR(SUM($DS85:$DX85)/SUM('Gross Plant'!$BK85:$BP85),0)*'Gross Plant'!BZ85*Reserve!$DY$1</f>
        <v>0</v>
      </c>
      <c r="EI85" s="93">
        <f>IFERROR(SUM($DS85:$DX85)/SUM('Gross Plant'!$BK85:$BP85),0)*'Gross Plant'!CA85*Reserve!$DY$1</f>
        <v>0</v>
      </c>
      <c r="EJ85" s="93">
        <f>IFERROR(SUM($DS85:$DX85)/SUM('Gross Plant'!$BK85:$BP85),0)*'Gross Plant'!CB85*Reserve!$DY$1</f>
        <v>0</v>
      </c>
      <c r="EK85" s="93">
        <f>IFERROR(SUM($DS85:$DX85)/SUM('Gross Plant'!$BK85:$BP85),0)*'Gross Plant'!CC85*Reserve!$DY$1</f>
        <v>0</v>
      </c>
      <c r="EL85" s="93">
        <f>IFERROR(SUM($DS85:$DX85)/SUM('Gross Plant'!$BK85:$BP85),0)*'Gross Plant'!CD85*Reserve!$DY$1</f>
        <v>0</v>
      </c>
      <c r="EM85" s="93">
        <f>IFERROR(SUM($DS85:$DX85)/SUM('Gross Plant'!$BK85:$BP85),0)*'Gross Plant'!CE85*Reserve!$DY$1</f>
        <v>0</v>
      </c>
      <c r="EN85" s="93">
        <f>IFERROR(SUM($DS85:$DX85)/SUM('Gross Plant'!$BK85:$BP85),0)*'Gross Plant'!CF85*Reserve!$DY$1</f>
        <v>0</v>
      </c>
      <c r="EO85" s="93">
        <f>IFERROR(SUM($DS85:$DX85)/SUM('Gross Plant'!$BK85:$BP85),0)*'Gross Plant'!CG85*Reserve!$DY$1</f>
        <v>0</v>
      </c>
      <c r="EP85" s="93">
        <f>IFERROR(SUM($DS85:$DX85)/SUM('Gross Plant'!$BK85:$BP85),0)*'Gross Plant'!CH85*Reserve!$DY$1</f>
        <v>0</v>
      </c>
      <c r="EQ85" s="93">
        <f>IFERROR(SUM($DS85:$DX85)/SUM('Gross Plant'!$BK85:$BP85),0)*'Gross Plant'!CI85*Reserve!$DY$1</f>
        <v>0</v>
      </c>
      <c r="ER85" s="93">
        <f>IFERROR(SUM($DS85:$DX85)/SUM('Gross Plant'!$BK85:$BP85),0)*'Gross Plant'!CJ85*Reserve!$DY$1</f>
        <v>0</v>
      </c>
      <c r="ES85" s="93">
        <f>IFERROR(SUM($DS85:$DX85)/SUM('Gross Plant'!$BK85:$BP85),0)*'Gross Plant'!CK85*Reserve!$DY$1</f>
        <v>0</v>
      </c>
    </row>
    <row r="86" spans="1:149">
      <c r="A86" s="138">
        <v>39001</v>
      </c>
      <c r="B86" s="168" t="s">
        <v>38</v>
      </c>
      <c r="C86" s="51">
        <f t="shared" si="99"/>
        <v>96452.777502076933</v>
      </c>
      <c r="D86" s="51">
        <f t="shared" si="100"/>
        <v>101989.85680500012</v>
      </c>
      <c r="E86" s="115">
        <f>'[20]Reserve End Balances'!P128</f>
        <v>94237.94</v>
      </c>
      <c r="F86" s="98">
        <f t="shared" si="101"/>
        <v>94607.08</v>
      </c>
      <c r="G86" s="98">
        <f t="shared" si="102"/>
        <v>94976.22</v>
      </c>
      <c r="H86" s="98">
        <f t="shared" si="103"/>
        <v>95345.36</v>
      </c>
      <c r="I86" s="98">
        <f t="shared" si="104"/>
        <v>95714.5</v>
      </c>
      <c r="J86" s="98">
        <f t="shared" si="105"/>
        <v>96083.64</v>
      </c>
      <c r="K86" s="51">
        <f t="shared" si="106"/>
        <v>96452.78</v>
      </c>
      <c r="L86" s="51">
        <f t="shared" si="107"/>
        <v>96821.918453666673</v>
      </c>
      <c r="M86" s="51">
        <f t="shared" si="108"/>
        <v>97191.056907333346</v>
      </c>
      <c r="N86" s="51">
        <f t="shared" si="109"/>
        <v>97560.19536100002</v>
      </c>
      <c r="O86" s="51">
        <f t="shared" si="110"/>
        <v>97929.333814666694</v>
      </c>
      <c r="P86" s="51">
        <f t="shared" si="111"/>
        <v>98298.472268333368</v>
      </c>
      <c r="Q86" s="51">
        <f t="shared" si="112"/>
        <v>98667.610722000041</v>
      </c>
      <c r="R86" s="51">
        <f t="shared" si="113"/>
        <v>99036.749175666715</v>
      </c>
      <c r="S86" s="51">
        <f t="shared" si="114"/>
        <v>99405.887629333389</v>
      </c>
      <c r="T86" s="51">
        <f t="shared" si="115"/>
        <v>99775.026083000062</v>
      </c>
      <c r="U86" s="51">
        <f t="shared" si="116"/>
        <v>100144.16453666674</v>
      </c>
      <c r="V86" s="51">
        <f t="shared" si="117"/>
        <v>100513.30299033341</v>
      </c>
      <c r="W86" s="51">
        <f t="shared" si="118"/>
        <v>100882.44144400008</v>
      </c>
      <c r="X86" s="51">
        <f t="shared" si="119"/>
        <v>101251.57989766676</v>
      </c>
      <c r="Y86" s="51">
        <f t="shared" si="120"/>
        <v>101620.71835133343</v>
      </c>
      <c r="Z86" s="51">
        <f t="shared" si="121"/>
        <v>101989.8568050001</v>
      </c>
      <c r="AA86" s="51">
        <f t="shared" si="122"/>
        <v>102358.99525866678</v>
      </c>
      <c r="AB86" s="51">
        <f t="shared" si="123"/>
        <v>102728.13371233345</v>
      </c>
      <c r="AC86" s="51">
        <f t="shared" si="124"/>
        <v>103097.27216600013</v>
      </c>
      <c r="AD86" s="51">
        <f t="shared" si="125"/>
        <v>103466.4106196668</v>
      </c>
      <c r="AE86" s="51">
        <f t="shared" si="126"/>
        <v>103835.54907333347</v>
      </c>
      <c r="AF86" s="51">
        <f t="shared" si="127"/>
        <v>104204.68752700015</v>
      </c>
      <c r="AG86" s="110">
        <f t="shared" si="128"/>
        <v>101990</v>
      </c>
      <c r="AH86" s="145" t="b">
        <f t="shared" si="88"/>
        <v>1</v>
      </c>
      <c r="AI86" s="149">
        <f>'[23]KMD Gnrl Office'!E4</f>
        <v>39001</v>
      </c>
      <c r="AJ86" s="109">
        <f>'[23]KMD Gnrl Office'!F4</f>
        <v>2.47E-2</v>
      </c>
      <c r="AK86" s="109">
        <f>'[23]KMD Gnrl Office'!G4</f>
        <v>2.47E-2</v>
      </c>
      <c r="AL86" s="100">
        <f>'[20]Depreciation Provision'!Q128</f>
        <v>369.14</v>
      </c>
      <c r="AM86" s="100">
        <f>'[20]Depreciation Provision'!R128</f>
        <v>369.14</v>
      </c>
      <c r="AN86" s="100">
        <f>'[20]Depreciation Provision'!S128</f>
        <v>369.14</v>
      </c>
      <c r="AO86" s="100">
        <f>'[20]Depreciation Provision'!T128</f>
        <v>369.14</v>
      </c>
      <c r="AP86" s="100">
        <f>'[20]Depreciation Provision'!U128</f>
        <v>369.14</v>
      </c>
      <c r="AQ86" s="100">
        <f>'[20]Depreciation Provision'!V128</f>
        <v>369.14</v>
      </c>
      <c r="AR86" s="113">
        <f>IF('Net Plant'!I86&gt;0,'Gross Plant'!K86*$AJ86/12,0)</f>
        <v>369.13845366666663</v>
      </c>
      <c r="AS86" s="113">
        <f>IF('Net Plant'!J86&gt;0,'Gross Plant'!L86*$AJ86/12,0)</f>
        <v>369.13845366666663</v>
      </c>
      <c r="AT86" s="113">
        <f>IF('Net Plant'!K86&gt;0,'Gross Plant'!M86*$AJ86/12,0)</f>
        <v>369.13845366666663</v>
      </c>
      <c r="AU86" s="113">
        <f>IF('Net Plant'!L86&gt;0,'Gross Plant'!N86*$AJ86/12,0)</f>
        <v>369.13845366666663</v>
      </c>
      <c r="AV86" s="113">
        <f>IF('Net Plant'!M86&gt;0,'Gross Plant'!O86*$AJ86/12,0)</f>
        <v>369.13845366666663</v>
      </c>
      <c r="AW86" s="113">
        <f>IF('Net Plant'!N86&gt;0,'Gross Plant'!P86*$AJ86/12,0)</f>
        <v>369.13845366666663</v>
      </c>
      <c r="AX86" s="113">
        <f>IF('Net Plant'!O86&gt;0,'Gross Plant'!Q86*$AJ86/12,0)</f>
        <v>369.13845366666663</v>
      </c>
      <c r="AY86" s="113">
        <f>IF('Net Plant'!P86&gt;0,'Gross Plant'!R86*$AJ86/12,0)</f>
        <v>369.13845366666663</v>
      </c>
      <c r="AZ86" s="113">
        <f>IF('Net Plant'!Q86&gt;0,'Gross Plant'!S86*$AJ86/12,0)</f>
        <v>369.13845366666663</v>
      </c>
      <c r="BA86" s="113">
        <f>IF('Net Plant'!R86&gt;0,'Gross Plant'!U86*$AK86/12,0)</f>
        <v>369.13845366666663</v>
      </c>
      <c r="BB86" s="113">
        <f>IF('Net Plant'!S86&gt;0,'Gross Plant'!V86*$AK86/12,0)</f>
        <v>369.13845366666663</v>
      </c>
      <c r="BC86" s="113">
        <f>IF('Net Plant'!T86&gt;0,'Gross Plant'!W86*$AK86/12,0)</f>
        <v>369.13845366666663</v>
      </c>
      <c r="BD86" s="113">
        <f>IF('Net Plant'!U86&gt;0,'Gross Plant'!X86*$AK86/12,0)</f>
        <v>369.13845366666663</v>
      </c>
      <c r="BE86" s="113">
        <f>IF('Net Plant'!V86&gt;0,'Gross Plant'!Y86*$AK86/12,0)</f>
        <v>369.13845366666663</v>
      </c>
      <c r="BF86" s="113">
        <f>IF('Net Plant'!W86&gt;0,'Gross Plant'!Z86*$AK86/12,0)</f>
        <v>369.13845366666663</v>
      </c>
      <c r="BG86" s="113">
        <f>IF('Net Plant'!X86&gt;0,'Gross Plant'!AA86*$AK86/12,0)</f>
        <v>369.13845366666663</v>
      </c>
      <c r="BH86" s="113">
        <f>IF('Net Plant'!Y86&gt;0,'Gross Plant'!AB86*$AK86/12,0)</f>
        <v>369.13845366666663</v>
      </c>
      <c r="BI86" s="113">
        <f>IF('Net Plant'!Z86&gt;0,'Gross Plant'!AC86*$AK86/12,0)</f>
        <v>369.13845366666663</v>
      </c>
      <c r="BJ86" s="113">
        <f>IF('Net Plant'!AA86&gt;0,'Gross Plant'!AD86*$AK86/12,0)</f>
        <v>369.13845366666663</v>
      </c>
      <c r="BK86" s="113">
        <f>IF('Net Plant'!AB86&gt;0,'Gross Plant'!AE86*$AK86/12,0)</f>
        <v>369.13845366666663</v>
      </c>
      <c r="BL86" s="113">
        <f>IF('Net Plant'!AC86&gt;0,'Gross Plant'!AF86*$AK86/12,0)</f>
        <v>369.13845366666663</v>
      </c>
      <c r="BM86" s="117">
        <f t="shared" si="129"/>
        <v>4429.6614439999985</v>
      </c>
      <c r="BN86" s="178"/>
      <c r="BO86" s="116">
        <f>0</f>
        <v>0</v>
      </c>
      <c r="BP86" s="116">
        <f>0</f>
        <v>0</v>
      </c>
      <c r="BQ86" s="116">
        <f>0</f>
        <v>0</v>
      </c>
      <c r="BR86" s="116">
        <f>0</f>
        <v>0</v>
      </c>
      <c r="BS86" s="116">
        <f>0</f>
        <v>0</v>
      </c>
      <c r="BT86" s="116">
        <f>0</f>
        <v>0</v>
      </c>
      <c r="BU86" s="113">
        <f>'Gross Plant'!BQ86</f>
        <v>0</v>
      </c>
      <c r="BV86" s="113">
        <f>'Gross Plant'!BR86</f>
        <v>0</v>
      </c>
      <c r="BW86" s="113">
        <f>'Gross Plant'!BS86</f>
        <v>0</v>
      </c>
      <c r="BX86" s="113">
        <f>'Gross Plant'!BT86</f>
        <v>0</v>
      </c>
      <c r="BY86" s="113">
        <f>'Gross Plant'!BU86</f>
        <v>0</v>
      </c>
      <c r="BZ86" s="113">
        <f>'Gross Plant'!BV86</f>
        <v>0</v>
      </c>
      <c r="CA86" s="113">
        <f>'Gross Plant'!BW86</f>
        <v>0</v>
      </c>
      <c r="CB86" s="113">
        <f>'Gross Plant'!BX86</f>
        <v>0</v>
      </c>
      <c r="CC86" s="113">
        <f>'Gross Plant'!BY86</f>
        <v>0</v>
      </c>
      <c r="CD86" s="113">
        <f>'Gross Plant'!BZ86</f>
        <v>0</v>
      </c>
      <c r="CE86" s="113">
        <f>'Gross Plant'!CA86</f>
        <v>0</v>
      </c>
      <c r="CF86" s="113">
        <f>'Gross Plant'!CB86</f>
        <v>0</v>
      </c>
      <c r="CG86" s="113">
        <f>'Gross Plant'!CC86</f>
        <v>0</v>
      </c>
      <c r="CH86" s="113">
        <f>'Gross Plant'!CD86</f>
        <v>0</v>
      </c>
      <c r="CI86" s="113">
        <f>'Gross Plant'!CE86</f>
        <v>0</v>
      </c>
      <c r="CJ86" s="113">
        <f>'Gross Plant'!CF86</f>
        <v>0</v>
      </c>
      <c r="CK86" s="113">
        <f>'Gross Plant'!CG86</f>
        <v>0</v>
      </c>
      <c r="CL86" s="113">
        <f>'Gross Plant'!CH86</f>
        <v>0</v>
      </c>
      <c r="CM86" s="113">
        <f>'Gross Plant'!CI86</f>
        <v>0</v>
      </c>
      <c r="CN86" s="113">
        <f>'Gross Plant'!CJ86</f>
        <v>0</v>
      </c>
      <c r="CO86" s="113">
        <f>'Gross Plant'!CK86</f>
        <v>0</v>
      </c>
      <c r="CP86" s="41"/>
      <c r="CQ86" s="100">
        <f>'[20]Reserve Transfers'!Q128</f>
        <v>0</v>
      </c>
      <c r="CR86" s="100">
        <f>'[20]Reserve Transfers'!R128</f>
        <v>0</v>
      </c>
      <c r="CS86" s="100">
        <f>'[20]Reserve Transfers'!S128</f>
        <v>0</v>
      </c>
      <c r="CT86" s="100">
        <f>'[20]Reserve Transfers'!T128</f>
        <v>0</v>
      </c>
      <c r="CU86" s="100">
        <f>'[20]Reserve Transfers'!U128</f>
        <v>0</v>
      </c>
      <c r="CV86" s="100">
        <f>'[20]Reserve Transfers'!V128</f>
        <v>0</v>
      </c>
      <c r="CW86" s="17">
        <v>0</v>
      </c>
      <c r="CX86" s="17">
        <v>0</v>
      </c>
      <c r="CY86" s="17">
        <v>0</v>
      </c>
      <c r="CZ86" s="17">
        <v>0</v>
      </c>
      <c r="DA86" s="17">
        <v>0</v>
      </c>
      <c r="DB86" s="17">
        <v>0</v>
      </c>
      <c r="DC86" s="17">
        <v>0</v>
      </c>
      <c r="DD86" s="17">
        <v>0</v>
      </c>
      <c r="DE86" s="17">
        <v>0</v>
      </c>
      <c r="DF86" s="17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/>
      <c r="DS86" s="100">
        <f>[20]COR!Q128</f>
        <v>0</v>
      </c>
      <c r="DT86" s="100">
        <f>[20]COR!R128</f>
        <v>0</v>
      </c>
      <c r="DU86" s="100">
        <f>[20]COR!S128</f>
        <v>0</v>
      </c>
      <c r="DV86" s="100">
        <f>[20]COR!T128</f>
        <v>0</v>
      </c>
      <c r="DW86" s="100">
        <f>[20]COR!U128</f>
        <v>0</v>
      </c>
      <c r="DX86" s="100">
        <f>[20]COR!V128</f>
        <v>0</v>
      </c>
      <c r="DY86" s="93">
        <f>IFERROR(SUM($DS86:$DX86)/SUM('Gross Plant'!$BK86:$BP86),0)*'Gross Plant'!BQ86*Reserve!$DY$1</f>
        <v>0</v>
      </c>
      <c r="DZ86" s="93">
        <f>IFERROR(SUM($DS86:$DX86)/SUM('Gross Plant'!$BK86:$BP86),0)*'Gross Plant'!BR86*Reserve!$DY$1</f>
        <v>0</v>
      </c>
      <c r="EA86" s="93">
        <f>IFERROR(SUM($DS86:$DX86)/SUM('Gross Plant'!$BK86:$BP86),0)*'Gross Plant'!BS86*Reserve!$DY$1</f>
        <v>0</v>
      </c>
      <c r="EB86" s="93">
        <f>IFERROR(SUM($DS86:$DX86)/SUM('Gross Plant'!$BK86:$BP86),0)*'Gross Plant'!BT86*Reserve!$DY$1</f>
        <v>0</v>
      </c>
      <c r="EC86" s="93">
        <f>IFERROR(SUM($DS86:$DX86)/SUM('Gross Plant'!$BK86:$BP86),0)*'Gross Plant'!BU86*Reserve!$DY$1</f>
        <v>0</v>
      </c>
      <c r="ED86" s="93">
        <f>IFERROR(SUM($DS86:$DX86)/SUM('Gross Plant'!$BK86:$BP86),0)*'Gross Plant'!BV86*Reserve!$DY$1</f>
        <v>0</v>
      </c>
      <c r="EE86" s="93">
        <f>IFERROR(SUM($DS86:$DX86)/SUM('Gross Plant'!$BK86:$BP86),0)*'Gross Plant'!BW86*Reserve!$DY$1</f>
        <v>0</v>
      </c>
      <c r="EF86" s="93">
        <f>IFERROR(SUM($DS86:$DX86)/SUM('Gross Plant'!$BK86:$BP86),0)*'Gross Plant'!BX86*Reserve!$DY$1</f>
        <v>0</v>
      </c>
      <c r="EG86" s="93">
        <f>IFERROR(SUM($DS86:$DX86)/SUM('Gross Plant'!$BK86:$BP86),0)*'Gross Plant'!BY86*Reserve!$DY$1</f>
        <v>0</v>
      </c>
      <c r="EH86" s="93">
        <f>IFERROR(SUM($DS86:$DX86)/SUM('Gross Plant'!$BK86:$BP86),0)*'Gross Plant'!BZ86*Reserve!$DY$1</f>
        <v>0</v>
      </c>
      <c r="EI86" s="93">
        <f>IFERROR(SUM($DS86:$DX86)/SUM('Gross Plant'!$BK86:$BP86),0)*'Gross Plant'!CA86*Reserve!$DY$1</f>
        <v>0</v>
      </c>
      <c r="EJ86" s="93">
        <f>IFERROR(SUM($DS86:$DX86)/SUM('Gross Plant'!$BK86:$BP86),0)*'Gross Plant'!CB86*Reserve!$DY$1</f>
        <v>0</v>
      </c>
      <c r="EK86" s="93">
        <f>IFERROR(SUM($DS86:$DX86)/SUM('Gross Plant'!$BK86:$BP86),0)*'Gross Plant'!CC86*Reserve!$DY$1</f>
        <v>0</v>
      </c>
      <c r="EL86" s="93">
        <f>IFERROR(SUM($DS86:$DX86)/SUM('Gross Plant'!$BK86:$BP86),0)*'Gross Plant'!CD86*Reserve!$DY$1</f>
        <v>0</v>
      </c>
      <c r="EM86" s="93">
        <f>IFERROR(SUM($DS86:$DX86)/SUM('Gross Plant'!$BK86:$BP86),0)*'Gross Plant'!CE86*Reserve!$DY$1</f>
        <v>0</v>
      </c>
      <c r="EN86" s="93">
        <f>IFERROR(SUM($DS86:$DX86)/SUM('Gross Plant'!$BK86:$BP86),0)*'Gross Plant'!CF86*Reserve!$DY$1</f>
        <v>0</v>
      </c>
      <c r="EO86" s="93">
        <f>IFERROR(SUM($DS86:$DX86)/SUM('Gross Plant'!$BK86:$BP86),0)*'Gross Plant'!CG86*Reserve!$DY$1</f>
        <v>0</v>
      </c>
      <c r="EP86" s="93">
        <f>IFERROR(SUM($DS86:$DX86)/SUM('Gross Plant'!$BK86:$BP86),0)*'Gross Plant'!CH86*Reserve!$DY$1</f>
        <v>0</v>
      </c>
      <c r="EQ86" s="93">
        <f>IFERROR(SUM($DS86:$DX86)/SUM('Gross Plant'!$BK86:$BP86),0)*'Gross Plant'!CI86*Reserve!$DY$1</f>
        <v>0</v>
      </c>
      <c r="ER86" s="93">
        <f>IFERROR(SUM($DS86:$DX86)/SUM('Gross Plant'!$BK86:$BP86),0)*'Gross Plant'!CJ86*Reserve!$DY$1</f>
        <v>0</v>
      </c>
      <c r="ES86" s="93">
        <f>IFERROR(SUM($DS86:$DX86)/SUM('Gross Plant'!$BK86:$BP86),0)*'Gross Plant'!CK86*Reserve!$DY$1</f>
        <v>0</v>
      </c>
    </row>
    <row r="87" spans="1:149">
      <c r="A87" s="138">
        <v>39004</v>
      </c>
      <c r="B87" s="168" t="s">
        <v>39</v>
      </c>
      <c r="C87" s="51">
        <f t="shared" si="99"/>
        <v>11368.833420980771</v>
      </c>
      <c r="D87" s="51">
        <f t="shared" si="100"/>
        <v>12605.31176625001</v>
      </c>
      <c r="E87" s="115">
        <f>'[20]Reserve End Balances'!P129</f>
        <v>10874.25</v>
      </c>
      <c r="F87" s="98">
        <f t="shared" si="101"/>
        <v>10956.68</v>
      </c>
      <c r="G87" s="98">
        <f t="shared" si="102"/>
        <v>11039.11</v>
      </c>
      <c r="H87" s="98">
        <f t="shared" si="103"/>
        <v>11121.54</v>
      </c>
      <c r="I87" s="98">
        <f t="shared" si="104"/>
        <v>11203.970000000001</v>
      </c>
      <c r="J87" s="98">
        <f t="shared" si="105"/>
        <v>11286.400000000001</v>
      </c>
      <c r="K87" s="51">
        <f t="shared" si="106"/>
        <v>11368.830000000002</v>
      </c>
      <c r="L87" s="51">
        <f t="shared" si="107"/>
        <v>11451.262117750002</v>
      </c>
      <c r="M87" s="51">
        <f t="shared" si="108"/>
        <v>11533.694235500003</v>
      </c>
      <c r="N87" s="51">
        <f t="shared" si="109"/>
        <v>11616.126353250003</v>
      </c>
      <c r="O87" s="51">
        <f t="shared" si="110"/>
        <v>11698.558471000004</v>
      </c>
      <c r="P87" s="51">
        <f t="shared" si="111"/>
        <v>11780.990588750004</v>
      </c>
      <c r="Q87" s="51">
        <f t="shared" si="112"/>
        <v>11863.422706500005</v>
      </c>
      <c r="R87" s="51">
        <f t="shared" si="113"/>
        <v>11945.854824250006</v>
      </c>
      <c r="S87" s="51">
        <f t="shared" si="114"/>
        <v>12028.286942000006</v>
      </c>
      <c r="T87" s="51">
        <f t="shared" si="115"/>
        <v>12110.719059750007</v>
      </c>
      <c r="U87" s="51">
        <f t="shared" si="116"/>
        <v>12193.151177500007</v>
      </c>
      <c r="V87" s="51">
        <f t="shared" si="117"/>
        <v>12275.583295250008</v>
      </c>
      <c r="W87" s="51">
        <f t="shared" si="118"/>
        <v>12358.015413000008</v>
      </c>
      <c r="X87" s="51">
        <f t="shared" si="119"/>
        <v>12440.447530750009</v>
      </c>
      <c r="Y87" s="51">
        <f t="shared" si="120"/>
        <v>12522.879648500009</v>
      </c>
      <c r="Z87" s="51">
        <f t="shared" si="121"/>
        <v>12605.31176625001</v>
      </c>
      <c r="AA87" s="51">
        <f t="shared" si="122"/>
        <v>12687.74388400001</v>
      </c>
      <c r="AB87" s="51">
        <f t="shared" si="123"/>
        <v>12770.176001750011</v>
      </c>
      <c r="AC87" s="51">
        <f t="shared" si="124"/>
        <v>12852.608119500012</v>
      </c>
      <c r="AD87" s="51">
        <f t="shared" si="125"/>
        <v>12935.040237250012</v>
      </c>
      <c r="AE87" s="51">
        <f t="shared" si="126"/>
        <v>13017.472355000013</v>
      </c>
      <c r="AF87" s="51">
        <f t="shared" si="127"/>
        <v>13099.904472750013</v>
      </c>
      <c r="AG87" s="110">
        <f t="shared" si="128"/>
        <v>12605</v>
      </c>
      <c r="AH87" s="145" t="b">
        <f t="shared" si="88"/>
        <v>1</v>
      </c>
      <c r="AI87" s="149" t="str">
        <f>'[23]KMD Gnrl Office'!E5</f>
        <v>39004</v>
      </c>
      <c r="AJ87" s="109">
        <f>'[23]KMD Gnrl Office'!F5</f>
        <v>6.4299999999999996E-2</v>
      </c>
      <c r="AK87" s="109">
        <f>'[23]KMD Gnrl Office'!G5</f>
        <v>6.4299999999999996E-2</v>
      </c>
      <c r="AL87" s="100">
        <f>'[20]Depreciation Provision'!Q129</f>
        <v>82.43</v>
      </c>
      <c r="AM87" s="100">
        <f>'[20]Depreciation Provision'!R129</f>
        <v>82.43</v>
      </c>
      <c r="AN87" s="100">
        <f>'[20]Depreciation Provision'!S129</f>
        <v>82.43</v>
      </c>
      <c r="AO87" s="100">
        <f>'[20]Depreciation Provision'!T129</f>
        <v>82.43</v>
      </c>
      <c r="AP87" s="100">
        <f>'[20]Depreciation Provision'!U129</f>
        <v>82.43</v>
      </c>
      <c r="AQ87" s="100">
        <f>'[20]Depreciation Provision'!V129</f>
        <v>82.43</v>
      </c>
      <c r="AR87" s="113">
        <f>IF('Net Plant'!I87&gt;0,'Gross Plant'!K87*$AJ87/12,0)</f>
        <v>82.432117749999989</v>
      </c>
      <c r="AS87" s="113">
        <f>IF('Net Plant'!J87&gt;0,'Gross Plant'!L87*$AJ87/12,0)</f>
        <v>82.432117749999989</v>
      </c>
      <c r="AT87" s="113">
        <f>IF('Net Plant'!K87&gt;0,'Gross Plant'!M87*$AJ87/12,0)</f>
        <v>82.432117749999989</v>
      </c>
      <c r="AU87" s="113">
        <f>IF('Net Plant'!L87&gt;0,'Gross Plant'!N87*$AJ87/12,0)</f>
        <v>82.432117749999989</v>
      </c>
      <c r="AV87" s="113">
        <f>IF('Net Plant'!M87&gt;0,'Gross Plant'!O87*$AJ87/12,0)</f>
        <v>82.432117749999989</v>
      </c>
      <c r="AW87" s="113">
        <f>IF('Net Plant'!N87&gt;0,'Gross Plant'!P87*$AJ87/12,0)</f>
        <v>82.432117749999989</v>
      </c>
      <c r="AX87" s="113">
        <f>IF('Net Plant'!O87&gt;0,'Gross Plant'!Q87*$AJ87/12,0)</f>
        <v>82.432117749999989</v>
      </c>
      <c r="AY87" s="113">
        <f>IF('Net Plant'!P87&gt;0,'Gross Plant'!R87*$AJ87/12,0)</f>
        <v>82.432117749999989</v>
      </c>
      <c r="AZ87" s="113">
        <f>IF('Net Plant'!Q87&gt;0,'Gross Plant'!S87*$AJ87/12,0)</f>
        <v>82.432117749999989</v>
      </c>
      <c r="BA87" s="113">
        <f>IF('Net Plant'!R87&gt;0,'Gross Plant'!U87*$AK87/12,0)</f>
        <v>82.432117749999989</v>
      </c>
      <c r="BB87" s="113">
        <f>IF('Net Plant'!S87&gt;0,'Gross Plant'!V87*$AK87/12,0)</f>
        <v>82.432117749999989</v>
      </c>
      <c r="BC87" s="113">
        <f>IF('Net Plant'!T87&gt;0,'Gross Plant'!W87*$AK87/12,0)</f>
        <v>82.432117749999989</v>
      </c>
      <c r="BD87" s="113">
        <f>IF('Net Plant'!U87&gt;0,'Gross Plant'!X87*$AK87/12,0)</f>
        <v>82.432117749999989</v>
      </c>
      <c r="BE87" s="113">
        <f>IF('Net Plant'!V87&gt;0,'Gross Plant'!Y87*$AK87/12,0)</f>
        <v>82.432117749999989</v>
      </c>
      <c r="BF87" s="113">
        <f>IF('Net Plant'!W87&gt;0,'Gross Plant'!Z87*$AK87/12,0)</f>
        <v>82.432117749999989</v>
      </c>
      <c r="BG87" s="113">
        <f>IF('Net Plant'!X87&gt;0,'Gross Plant'!AA87*$AK87/12,0)</f>
        <v>82.432117749999989</v>
      </c>
      <c r="BH87" s="113">
        <f>IF('Net Plant'!Y87&gt;0,'Gross Plant'!AB87*$AK87/12,0)</f>
        <v>82.432117749999989</v>
      </c>
      <c r="BI87" s="113">
        <f>IF('Net Plant'!Z87&gt;0,'Gross Plant'!AC87*$AK87/12,0)</f>
        <v>82.432117749999989</v>
      </c>
      <c r="BJ87" s="113">
        <f>IF('Net Plant'!AA87&gt;0,'Gross Plant'!AD87*$AK87/12,0)</f>
        <v>82.432117749999989</v>
      </c>
      <c r="BK87" s="113">
        <f>IF('Net Plant'!AB87&gt;0,'Gross Plant'!AE87*$AK87/12,0)</f>
        <v>82.432117749999989</v>
      </c>
      <c r="BL87" s="113">
        <f>IF('Net Plant'!AC87&gt;0,'Gross Plant'!AF87*$AK87/12,0)</f>
        <v>82.432117749999989</v>
      </c>
      <c r="BM87" s="117">
        <f t="shared" si="129"/>
        <v>989.18541299999981</v>
      </c>
      <c r="BN87" s="178"/>
      <c r="BO87" s="100">
        <f>'[20]Reserve Retirements'!Q129</f>
        <v>0</v>
      </c>
      <c r="BP87" s="100">
        <f>'[20]Reserve Retirements'!R129</f>
        <v>0</v>
      </c>
      <c r="BQ87" s="100">
        <f>'[20]Reserve Retirements'!S129</f>
        <v>0</v>
      </c>
      <c r="BR87" s="100">
        <f>'[20]Reserve Retirements'!T129</f>
        <v>0</v>
      </c>
      <c r="BS87" s="100">
        <f>'[20]Reserve Retirements'!U129</f>
        <v>0</v>
      </c>
      <c r="BT87" s="100">
        <f>'[20]Reserve Retirements'!V129</f>
        <v>0</v>
      </c>
      <c r="BU87" s="113">
        <f>'Gross Plant'!BQ87</f>
        <v>0</v>
      </c>
      <c r="BV87" s="113">
        <f>'Gross Plant'!BR87</f>
        <v>0</v>
      </c>
      <c r="BW87" s="113">
        <f>'Gross Plant'!BS87</f>
        <v>0</v>
      </c>
      <c r="BX87" s="113">
        <f>'Gross Plant'!BT87</f>
        <v>0</v>
      </c>
      <c r="BY87" s="113">
        <f>'Gross Plant'!BU87</f>
        <v>0</v>
      </c>
      <c r="BZ87" s="113">
        <f>'Gross Plant'!BV87</f>
        <v>0</v>
      </c>
      <c r="CA87" s="113">
        <f>'Gross Plant'!BW87</f>
        <v>0</v>
      </c>
      <c r="CB87" s="113">
        <f>'Gross Plant'!BX87</f>
        <v>0</v>
      </c>
      <c r="CC87" s="113">
        <f>'Gross Plant'!BY87</f>
        <v>0</v>
      </c>
      <c r="CD87" s="113">
        <f>'Gross Plant'!BZ87</f>
        <v>0</v>
      </c>
      <c r="CE87" s="113">
        <f>'Gross Plant'!CA87</f>
        <v>0</v>
      </c>
      <c r="CF87" s="113">
        <f>'Gross Plant'!CB87</f>
        <v>0</v>
      </c>
      <c r="CG87" s="113">
        <f>'Gross Plant'!CC87</f>
        <v>0</v>
      </c>
      <c r="CH87" s="113">
        <f>'Gross Plant'!CD87</f>
        <v>0</v>
      </c>
      <c r="CI87" s="113">
        <f>'Gross Plant'!CE87</f>
        <v>0</v>
      </c>
      <c r="CJ87" s="113">
        <f>'Gross Plant'!CF87</f>
        <v>0</v>
      </c>
      <c r="CK87" s="113">
        <f>'Gross Plant'!CG87</f>
        <v>0</v>
      </c>
      <c r="CL87" s="113">
        <f>'Gross Plant'!CH87</f>
        <v>0</v>
      </c>
      <c r="CM87" s="113">
        <f>'Gross Plant'!CI87</f>
        <v>0</v>
      </c>
      <c r="CN87" s="113">
        <f>'Gross Plant'!CJ87</f>
        <v>0</v>
      </c>
      <c r="CO87" s="113">
        <f>'Gross Plant'!CK87</f>
        <v>0</v>
      </c>
      <c r="CP87" s="41"/>
      <c r="CQ87" s="100">
        <f>'[20]Reserve Transfers'!Q129</f>
        <v>0</v>
      </c>
      <c r="CR87" s="100">
        <f>'[20]Reserve Transfers'!R129</f>
        <v>0</v>
      </c>
      <c r="CS87" s="100">
        <f>'[20]Reserve Transfers'!S129</f>
        <v>0</v>
      </c>
      <c r="CT87" s="100">
        <f>'[20]Reserve Transfers'!T129</f>
        <v>0</v>
      </c>
      <c r="CU87" s="100">
        <f>'[20]Reserve Transfers'!U129</f>
        <v>0</v>
      </c>
      <c r="CV87" s="100">
        <f>'[20]Reserve Transfers'!V129</f>
        <v>0</v>
      </c>
      <c r="CW87" s="17">
        <v>0</v>
      </c>
      <c r="CX87" s="17">
        <v>0</v>
      </c>
      <c r="CY87" s="17">
        <v>0</v>
      </c>
      <c r="CZ87" s="17">
        <v>0</v>
      </c>
      <c r="DA87" s="17">
        <v>0</v>
      </c>
      <c r="DB87" s="17">
        <v>0</v>
      </c>
      <c r="DC87" s="17">
        <v>0</v>
      </c>
      <c r="DD87" s="17">
        <v>0</v>
      </c>
      <c r="DE87" s="17">
        <v>0</v>
      </c>
      <c r="DF87" s="17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0</v>
      </c>
      <c r="DP87" s="41">
        <v>0</v>
      </c>
      <c r="DQ87" s="41">
        <v>0</v>
      </c>
      <c r="DR87" s="41"/>
      <c r="DS87" s="100">
        <f>[20]COR!Q129</f>
        <v>0</v>
      </c>
      <c r="DT87" s="100">
        <f>[20]COR!R129</f>
        <v>0</v>
      </c>
      <c r="DU87" s="100">
        <f>[20]COR!S129</f>
        <v>0</v>
      </c>
      <c r="DV87" s="100">
        <f>[20]COR!T129</f>
        <v>0</v>
      </c>
      <c r="DW87" s="100">
        <f>[20]COR!U129</f>
        <v>0</v>
      </c>
      <c r="DX87" s="100">
        <f>[20]COR!V129</f>
        <v>0</v>
      </c>
      <c r="DY87" s="93">
        <f>IFERROR(SUM($DS87:$DX87)/SUM('Gross Plant'!$BK87:$BP87),0)*'Gross Plant'!BQ87*Reserve!$DY$1</f>
        <v>0</v>
      </c>
      <c r="DZ87" s="93">
        <f>IFERROR(SUM($DS87:$DX87)/SUM('Gross Plant'!$BK87:$BP87),0)*'Gross Plant'!BR87*Reserve!$DY$1</f>
        <v>0</v>
      </c>
      <c r="EA87" s="93">
        <f>IFERROR(SUM($DS87:$DX87)/SUM('Gross Plant'!$BK87:$BP87),0)*'Gross Plant'!BS87*Reserve!$DY$1</f>
        <v>0</v>
      </c>
      <c r="EB87" s="93">
        <f>IFERROR(SUM($DS87:$DX87)/SUM('Gross Plant'!$BK87:$BP87),0)*'Gross Plant'!BT87*Reserve!$DY$1</f>
        <v>0</v>
      </c>
      <c r="EC87" s="93">
        <f>IFERROR(SUM($DS87:$DX87)/SUM('Gross Plant'!$BK87:$BP87),0)*'Gross Plant'!BU87*Reserve!$DY$1</f>
        <v>0</v>
      </c>
      <c r="ED87" s="93">
        <f>IFERROR(SUM($DS87:$DX87)/SUM('Gross Plant'!$BK87:$BP87),0)*'Gross Plant'!BV87*Reserve!$DY$1</f>
        <v>0</v>
      </c>
      <c r="EE87" s="93">
        <f>IFERROR(SUM($DS87:$DX87)/SUM('Gross Plant'!$BK87:$BP87),0)*'Gross Plant'!BW87*Reserve!$DY$1</f>
        <v>0</v>
      </c>
      <c r="EF87" s="93">
        <f>IFERROR(SUM($DS87:$DX87)/SUM('Gross Plant'!$BK87:$BP87),0)*'Gross Plant'!BX87*Reserve!$DY$1</f>
        <v>0</v>
      </c>
      <c r="EG87" s="93">
        <f>IFERROR(SUM($DS87:$DX87)/SUM('Gross Plant'!$BK87:$BP87),0)*'Gross Plant'!BY87*Reserve!$DY$1</f>
        <v>0</v>
      </c>
      <c r="EH87" s="93">
        <f>IFERROR(SUM($DS87:$DX87)/SUM('Gross Plant'!$BK87:$BP87),0)*'Gross Plant'!BZ87*Reserve!$DY$1</f>
        <v>0</v>
      </c>
      <c r="EI87" s="93">
        <f>IFERROR(SUM($DS87:$DX87)/SUM('Gross Plant'!$BK87:$BP87),0)*'Gross Plant'!CA87*Reserve!$DY$1</f>
        <v>0</v>
      </c>
      <c r="EJ87" s="93">
        <f>IFERROR(SUM($DS87:$DX87)/SUM('Gross Plant'!$BK87:$BP87),0)*'Gross Plant'!CB87*Reserve!$DY$1</f>
        <v>0</v>
      </c>
      <c r="EK87" s="93">
        <f>IFERROR(SUM($DS87:$DX87)/SUM('Gross Plant'!$BK87:$BP87),0)*'Gross Plant'!CC87*Reserve!$DY$1</f>
        <v>0</v>
      </c>
      <c r="EL87" s="93">
        <f>IFERROR(SUM($DS87:$DX87)/SUM('Gross Plant'!$BK87:$BP87),0)*'Gross Plant'!CD87*Reserve!$DY$1</f>
        <v>0</v>
      </c>
      <c r="EM87" s="93">
        <f>IFERROR(SUM($DS87:$DX87)/SUM('Gross Plant'!$BK87:$BP87),0)*'Gross Plant'!CE87*Reserve!$DY$1</f>
        <v>0</v>
      </c>
      <c r="EN87" s="93">
        <f>IFERROR(SUM($DS87:$DX87)/SUM('Gross Plant'!$BK87:$BP87),0)*'Gross Plant'!CF87*Reserve!$DY$1</f>
        <v>0</v>
      </c>
      <c r="EO87" s="93">
        <f>IFERROR(SUM($DS87:$DX87)/SUM('Gross Plant'!$BK87:$BP87),0)*'Gross Plant'!CG87*Reserve!$DY$1</f>
        <v>0</v>
      </c>
      <c r="EP87" s="93">
        <f>IFERROR(SUM($DS87:$DX87)/SUM('Gross Plant'!$BK87:$BP87),0)*'Gross Plant'!CH87*Reserve!$DY$1</f>
        <v>0</v>
      </c>
      <c r="EQ87" s="93">
        <f>IFERROR(SUM($DS87:$DX87)/SUM('Gross Plant'!$BK87:$BP87),0)*'Gross Plant'!CI87*Reserve!$DY$1</f>
        <v>0</v>
      </c>
      <c r="ER87" s="93">
        <f>IFERROR(SUM($DS87:$DX87)/SUM('Gross Plant'!$BK87:$BP87),0)*'Gross Plant'!CJ87*Reserve!$DY$1</f>
        <v>0</v>
      </c>
      <c r="ES87" s="93">
        <f>IFERROR(SUM($DS87:$DX87)/SUM('Gross Plant'!$BK87:$BP87),0)*'Gross Plant'!CK87*Reserve!$DY$1</f>
        <v>0</v>
      </c>
    </row>
    <row r="88" spans="1:149">
      <c r="A88" s="138">
        <v>39009</v>
      </c>
      <c r="B88" s="168" t="s">
        <v>11</v>
      </c>
      <c r="C88" s="51">
        <f t="shared" si="99"/>
        <v>38834</v>
      </c>
      <c r="D88" s="51">
        <f t="shared" si="100"/>
        <v>38834</v>
      </c>
      <c r="E88" s="115">
        <f>'[20]Reserve End Balances'!P130</f>
        <v>38834</v>
      </c>
      <c r="F88" s="98">
        <f t="shared" si="101"/>
        <v>38834</v>
      </c>
      <c r="G88" s="98">
        <f t="shared" si="102"/>
        <v>38834</v>
      </c>
      <c r="H88" s="98">
        <f t="shared" si="103"/>
        <v>38834</v>
      </c>
      <c r="I88" s="98">
        <f t="shared" si="104"/>
        <v>38834</v>
      </c>
      <c r="J88" s="98">
        <f t="shared" si="105"/>
        <v>38834</v>
      </c>
      <c r="K88" s="51">
        <f t="shared" si="106"/>
        <v>38834</v>
      </c>
      <c r="L88" s="51">
        <f t="shared" si="107"/>
        <v>38834</v>
      </c>
      <c r="M88" s="51">
        <f t="shared" si="108"/>
        <v>38834</v>
      </c>
      <c r="N88" s="51">
        <f t="shared" si="109"/>
        <v>38834</v>
      </c>
      <c r="O88" s="51">
        <f t="shared" si="110"/>
        <v>38834</v>
      </c>
      <c r="P88" s="51">
        <f t="shared" si="111"/>
        <v>38834</v>
      </c>
      <c r="Q88" s="51">
        <f t="shared" si="112"/>
        <v>38834</v>
      </c>
      <c r="R88" s="51">
        <f t="shared" si="113"/>
        <v>38834</v>
      </c>
      <c r="S88" s="51">
        <f t="shared" si="114"/>
        <v>38834</v>
      </c>
      <c r="T88" s="51">
        <f t="shared" si="115"/>
        <v>38834</v>
      </c>
      <c r="U88" s="51">
        <f t="shared" si="116"/>
        <v>38834</v>
      </c>
      <c r="V88" s="51">
        <f t="shared" si="117"/>
        <v>38834</v>
      </c>
      <c r="W88" s="51">
        <f t="shared" si="118"/>
        <v>38834</v>
      </c>
      <c r="X88" s="51">
        <f t="shared" si="119"/>
        <v>38834</v>
      </c>
      <c r="Y88" s="51">
        <f t="shared" si="120"/>
        <v>38834</v>
      </c>
      <c r="Z88" s="51">
        <f t="shared" si="121"/>
        <v>38834</v>
      </c>
      <c r="AA88" s="51">
        <f t="shared" si="122"/>
        <v>38834</v>
      </c>
      <c r="AB88" s="51">
        <f t="shared" si="123"/>
        <v>38834</v>
      </c>
      <c r="AC88" s="51">
        <f t="shared" si="124"/>
        <v>38834</v>
      </c>
      <c r="AD88" s="51">
        <f t="shared" si="125"/>
        <v>38834</v>
      </c>
      <c r="AE88" s="51">
        <f t="shared" si="126"/>
        <v>38834</v>
      </c>
      <c r="AF88" s="51">
        <f t="shared" si="127"/>
        <v>38834</v>
      </c>
      <c r="AG88" s="110">
        <f t="shared" si="128"/>
        <v>38834</v>
      </c>
      <c r="AH88" s="145" t="b">
        <f t="shared" si="88"/>
        <v>1</v>
      </c>
      <c r="AI88" s="149" t="str">
        <f>'[23]KMD Gnrl Office'!E6</f>
        <v>39009</v>
      </c>
      <c r="AJ88" s="109">
        <f>'[23]KMD Gnrl Office'!F6</f>
        <v>0.05</v>
      </c>
      <c r="AK88" s="109">
        <f>'[23]KMD Gnrl Office'!G6</f>
        <v>0.05</v>
      </c>
      <c r="AL88" s="100">
        <f>'[20]Depreciation Provision'!Q130</f>
        <v>0</v>
      </c>
      <c r="AM88" s="100">
        <f>'[20]Depreciation Provision'!R130</f>
        <v>0</v>
      </c>
      <c r="AN88" s="100">
        <f>'[20]Depreciation Provision'!S130</f>
        <v>0</v>
      </c>
      <c r="AO88" s="100">
        <f>'[20]Depreciation Provision'!T130</f>
        <v>0</v>
      </c>
      <c r="AP88" s="100">
        <f>'[20]Depreciation Provision'!U130</f>
        <v>0</v>
      </c>
      <c r="AQ88" s="100">
        <f>'[20]Depreciation Provision'!V130</f>
        <v>0</v>
      </c>
      <c r="AR88" s="113">
        <f>IF('Net Plant'!I88&gt;0,'Gross Plant'!K88*$AJ88/12,0)</f>
        <v>0</v>
      </c>
      <c r="AS88" s="113">
        <f>IF('Net Plant'!J88&gt;0,'Gross Plant'!L88*$AJ88/12,0)</f>
        <v>0</v>
      </c>
      <c r="AT88" s="113">
        <f>IF('Net Plant'!K88&gt;0,'Gross Plant'!M88*$AJ88/12,0)</f>
        <v>0</v>
      </c>
      <c r="AU88" s="113">
        <f>IF('Net Plant'!L88&gt;0,'Gross Plant'!N88*$AJ88/12,0)</f>
        <v>0</v>
      </c>
      <c r="AV88" s="113">
        <f>IF('Net Plant'!M88&gt;0,'Gross Plant'!O88*$AJ88/12,0)</f>
        <v>0</v>
      </c>
      <c r="AW88" s="113">
        <f>IF('Net Plant'!N88&gt;0,'Gross Plant'!P88*$AJ88/12,0)</f>
        <v>0</v>
      </c>
      <c r="AX88" s="113">
        <f>IF('Net Plant'!O88&gt;0,'Gross Plant'!Q88*$AJ88/12,0)</f>
        <v>0</v>
      </c>
      <c r="AY88" s="113">
        <f>IF('Net Plant'!P88&gt;0,'Gross Plant'!R88*$AJ88/12,0)</f>
        <v>0</v>
      </c>
      <c r="AZ88" s="113">
        <f>IF('Net Plant'!Q88&gt;0,'Gross Plant'!S88*$AJ88/12,0)</f>
        <v>0</v>
      </c>
      <c r="BA88" s="113">
        <f>IF('Net Plant'!R88&gt;0,'Gross Plant'!U88*$AK88/12,0)</f>
        <v>0</v>
      </c>
      <c r="BB88" s="113">
        <f>IF('Net Plant'!S88&gt;0,'Gross Plant'!V88*$AK88/12,0)</f>
        <v>0</v>
      </c>
      <c r="BC88" s="113">
        <f>IF('Net Plant'!T88&gt;0,'Gross Plant'!W88*$AK88/12,0)</f>
        <v>0</v>
      </c>
      <c r="BD88" s="113">
        <f>IF('Net Plant'!U88&gt;0,'Gross Plant'!X88*$AK88/12,0)</f>
        <v>0</v>
      </c>
      <c r="BE88" s="113">
        <f>IF('Net Plant'!V88&gt;0,'Gross Plant'!Y88*$AK88/12,0)</f>
        <v>0</v>
      </c>
      <c r="BF88" s="113">
        <f>IF('Net Plant'!W88&gt;0,'Gross Plant'!Z88*$AK88/12,0)</f>
        <v>0</v>
      </c>
      <c r="BG88" s="113">
        <f>IF('Net Plant'!X88&gt;0,'Gross Plant'!AA88*$AK88/12,0)</f>
        <v>0</v>
      </c>
      <c r="BH88" s="113">
        <f>IF('Net Plant'!Y88&gt;0,'Gross Plant'!AB88*$AK88/12,0)</f>
        <v>0</v>
      </c>
      <c r="BI88" s="113">
        <f>IF('Net Plant'!Z88&gt;0,'Gross Plant'!AC88*$AK88/12,0)</f>
        <v>0</v>
      </c>
      <c r="BJ88" s="113">
        <f>IF('Net Plant'!AA88&gt;0,'Gross Plant'!AD88*$AK88/12,0)</f>
        <v>0</v>
      </c>
      <c r="BK88" s="113">
        <f>IF('Net Plant'!AB88&gt;0,'Gross Plant'!AE88*$AK88/12,0)</f>
        <v>0</v>
      </c>
      <c r="BL88" s="113">
        <f>IF('Net Plant'!AC88&gt;0,'Gross Plant'!AF88*$AK88/12,0)</f>
        <v>0</v>
      </c>
      <c r="BM88" s="117">
        <f t="shared" si="129"/>
        <v>0</v>
      </c>
      <c r="BN88" s="178"/>
      <c r="BO88" s="100">
        <f>'[20]Reserve Retirements'!Q130</f>
        <v>0</v>
      </c>
      <c r="BP88" s="100">
        <f>'[20]Reserve Retirements'!R130</f>
        <v>0</v>
      </c>
      <c r="BQ88" s="100">
        <f>'[20]Reserve Retirements'!S130</f>
        <v>0</v>
      </c>
      <c r="BR88" s="100">
        <f>'[20]Reserve Retirements'!T130</f>
        <v>0</v>
      </c>
      <c r="BS88" s="100">
        <f>'[20]Reserve Retirements'!U130</f>
        <v>0</v>
      </c>
      <c r="BT88" s="100">
        <f>'[20]Reserve Retirements'!V130</f>
        <v>0</v>
      </c>
      <c r="BU88" s="113">
        <f>'Gross Plant'!BQ88</f>
        <v>0</v>
      </c>
      <c r="BV88" s="113">
        <f>'Gross Plant'!BR88</f>
        <v>0</v>
      </c>
      <c r="BW88" s="113">
        <f>'Gross Plant'!BS88</f>
        <v>0</v>
      </c>
      <c r="BX88" s="113">
        <f>'Gross Plant'!BT88</f>
        <v>0</v>
      </c>
      <c r="BY88" s="113">
        <f>'Gross Plant'!BU88</f>
        <v>0</v>
      </c>
      <c r="BZ88" s="113">
        <f>'Gross Plant'!BV88</f>
        <v>0</v>
      </c>
      <c r="CA88" s="113">
        <f>'Gross Plant'!BW88</f>
        <v>0</v>
      </c>
      <c r="CB88" s="113">
        <f>'Gross Plant'!BX88</f>
        <v>0</v>
      </c>
      <c r="CC88" s="113">
        <f>'Gross Plant'!BY88</f>
        <v>0</v>
      </c>
      <c r="CD88" s="113">
        <f>'Gross Plant'!BZ88</f>
        <v>0</v>
      </c>
      <c r="CE88" s="113">
        <f>'Gross Plant'!CA88</f>
        <v>0</v>
      </c>
      <c r="CF88" s="113">
        <f>'Gross Plant'!CB88</f>
        <v>0</v>
      </c>
      <c r="CG88" s="113">
        <f>'Gross Plant'!CC88</f>
        <v>0</v>
      </c>
      <c r="CH88" s="113">
        <f>'Gross Plant'!CD88</f>
        <v>0</v>
      </c>
      <c r="CI88" s="113">
        <f>'Gross Plant'!CE88</f>
        <v>0</v>
      </c>
      <c r="CJ88" s="113">
        <f>'Gross Plant'!CF88</f>
        <v>0</v>
      </c>
      <c r="CK88" s="113">
        <f>'Gross Plant'!CG88</f>
        <v>0</v>
      </c>
      <c r="CL88" s="113">
        <f>'Gross Plant'!CH88</f>
        <v>0</v>
      </c>
      <c r="CM88" s="113">
        <f>'Gross Plant'!CI88</f>
        <v>0</v>
      </c>
      <c r="CN88" s="113">
        <f>'Gross Plant'!CJ88</f>
        <v>0</v>
      </c>
      <c r="CO88" s="113">
        <f>'Gross Plant'!CK88</f>
        <v>0</v>
      </c>
      <c r="CP88" s="41"/>
      <c r="CQ88" s="100">
        <f>'[20]Reserve Transfers'!Q130</f>
        <v>0</v>
      </c>
      <c r="CR88" s="100">
        <f>'[20]Reserve Transfers'!R130</f>
        <v>0</v>
      </c>
      <c r="CS88" s="100">
        <f>'[20]Reserve Transfers'!S130</f>
        <v>0</v>
      </c>
      <c r="CT88" s="100">
        <f>'[20]Reserve Transfers'!T130</f>
        <v>0</v>
      </c>
      <c r="CU88" s="100">
        <f>'[20]Reserve Transfers'!U130</f>
        <v>0</v>
      </c>
      <c r="CV88" s="100">
        <f>'[20]Reserve Transfers'!V130</f>
        <v>0</v>
      </c>
      <c r="CW88" s="17">
        <v>0</v>
      </c>
      <c r="CX88" s="17">
        <v>0</v>
      </c>
      <c r="CY88" s="17">
        <v>0</v>
      </c>
      <c r="CZ88" s="17">
        <v>0</v>
      </c>
      <c r="DA88" s="17">
        <v>0</v>
      </c>
      <c r="DB88" s="17">
        <v>0</v>
      </c>
      <c r="DC88" s="17">
        <v>0</v>
      </c>
      <c r="DD88" s="17">
        <v>0</v>
      </c>
      <c r="DE88" s="17">
        <v>0</v>
      </c>
      <c r="DF88" s="17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/>
      <c r="DS88" s="100">
        <f>[20]COR!Q130</f>
        <v>0</v>
      </c>
      <c r="DT88" s="100">
        <f>[20]COR!R130</f>
        <v>0</v>
      </c>
      <c r="DU88" s="100">
        <f>[20]COR!S130</f>
        <v>0</v>
      </c>
      <c r="DV88" s="100">
        <f>[20]COR!T130</f>
        <v>0</v>
      </c>
      <c r="DW88" s="100">
        <f>[20]COR!U130</f>
        <v>0</v>
      </c>
      <c r="DX88" s="100">
        <f>[20]COR!V130</f>
        <v>0</v>
      </c>
      <c r="DY88" s="93">
        <f>IFERROR(SUM($DS88:$DX88)/SUM('Gross Plant'!$BK88:$BP88),0)*'Gross Plant'!BQ88*Reserve!$DY$1</f>
        <v>0</v>
      </c>
      <c r="DZ88" s="93">
        <f>IFERROR(SUM($DS88:$DX88)/SUM('Gross Plant'!$BK88:$BP88),0)*'Gross Plant'!BR88*Reserve!$DY$1</f>
        <v>0</v>
      </c>
      <c r="EA88" s="93">
        <f>IFERROR(SUM($DS88:$DX88)/SUM('Gross Plant'!$BK88:$BP88),0)*'Gross Plant'!BS88*Reserve!$DY$1</f>
        <v>0</v>
      </c>
      <c r="EB88" s="93">
        <f>IFERROR(SUM($DS88:$DX88)/SUM('Gross Plant'!$BK88:$BP88),0)*'Gross Plant'!BT88*Reserve!$DY$1</f>
        <v>0</v>
      </c>
      <c r="EC88" s="93">
        <f>IFERROR(SUM($DS88:$DX88)/SUM('Gross Plant'!$BK88:$BP88),0)*'Gross Plant'!BU88*Reserve!$DY$1</f>
        <v>0</v>
      </c>
      <c r="ED88" s="93">
        <f>IFERROR(SUM($DS88:$DX88)/SUM('Gross Plant'!$BK88:$BP88),0)*'Gross Plant'!BV88*Reserve!$DY$1</f>
        <v>0</v>
      </c>
      <c r="EE88" s="93">
        <f>IFERROR(SUM($DS88:$DX88)/SUM('Gross Plant'!$BK88:$BP88),0)*'Gross Plant'!BW88*Reserve!$DY$1</f>
        <v>0</v>
      </c>
      <c r="EF88" s="93">
        <f>IFERROR(SUM($DS88:$DX88)/SUM('Gross Plant'!$BK88:$BP88),0)*'Gross Plant'!BX88*Reserve!$DY$1</f>
        <v>0</v>
      </c>
      <c r="EG88" s="93">
        <f>IFERROR(SUM($DS88:$DX88)/SUM('Gross Plant'!$BK88:$BP88),0)*'Gross Plant'!BY88*Reserve!$DY$1</f>
        <v>0</v>
      </c>
      <c r="EH88" s="93">
        <f>IFERROR(SUM($DS88:$DX88)/SUM('Gross Plant'!$BK88:$BP88),0)*'Gross Plant'!BZ88*Reserve!$DY$1</f>
        <v>0</v>
      </c>
      <c r="EI88" s="93">
        <f>IFERROR(SUM($DS88:$DX88)/SUM('Gross Plant'!$BK88:$BP88),0)*'Gross Plant'!CA88*Reserve!$DY$1</f>
        <v>0</v>
      </c>
      <c r="EJ88" s="93">
        <f>IFERROR(SUM($DS88:$DX88)/SUM('Gross Plant'!$BK88:$BP88),0)*'Gross Plant'!CB88*Reserve!$DY$1</f>
        <v>0</v>
      </c>
      <c r="EK88" s="93">
        <f>IFERROR(SUM($DS88:$DX88)/SUM('Gross Plant'!$BK88:$BP88),0)*'Gross Plant'!CC88*Reserve!$DY$1</f>
        <v>0</v>
      </c>
      <c r="EL88" s="93">
        <f>IFERROR(SUM($DS88:$DX88)/SUM('Gross Plant'!$BK88:$BP88),0)*'Gross Plant'!CD88*Reserve!$DY$1</f>
        <v>0</v>
      </c>
      <c r="EM88" s="93">
        <f>IFERROR(SUM($DS88:$DX88)/SUM('Gross Plant'!$BK88:$BP88),0)*'Gross Plant'!CE88*Reserve!$DY$1</f>
        <v>0</v>
      </c>
      <c r="EN88" s="93">
        <f>IFERROR(SUM($DS88:$DX88)/SUM('Gross Plant'!$BK88:$BP88),0)*'Gross Plant'!CF88*Reserve!$DY$1</f>
        <v>0</v>
      </c>
      <c r="EO88" s="93">
        <f>IFERROR(SUM($DS88:$DX88)/SUM('Gross Plant'!$BK88:$BP88),0)*'Gross Plant'!CG88*Reserve!$DY$1</f>
        <v>0</v>
      </c>
      <c r="EP88" s="93">
        <f>IFERROR(SUM($DS88:$DX88)/SUM('Gross Plant'!$BK88:$BP88),0)*'Gross Plant'!CH88*Reserve!$DY$1</f>
        <v>0</v>
      </c>
      <c r="EQ88" s="93">
        <f>IFERROR(SUM($DS88:$DX88)/SUM('Gross Plant'!$BK88:$BP88),0)*'Gross Plant'!CI88*Reserve!$DY$1</f>
        <v>0</v>
      </c>
      <c r="ER88" s="93">
        <f>IFERROR(SUM($DS88:$DX88)/SUM('Gross Plant'!$BK88:$BP88),0)*'Gross Plant'!CJ88*Reserve!$DY$1</f>
        <v>0</v>
      </c>
      <c r="ES88" s="93">
        <f>IFERROR(SUM($DS88:$DX88)/SUM('Gross Plant'!$BK88:$BP88),0)*'Gross Plant'!CK88*Reserve!$DY$1</f>
        <v>0</v>
      </c>
    </row>
    <row r="89" spans="1:149">
      <c r="A89" s="138">
        <v>39100</v>
      </c>
      <c r="B89" s="168" t="s">
        <v>12</v>
      </c>
      <c r="C89" s="51">
        <f t="shared" si="99"/>
        <v>2971.0610673076926</v>
      </c>
      <c r="D89" s="51">
        <f t="shared" si="100"/>
        <v>3726.0856250000038</v>
      </c>
      <c r="E89" s="115">
        <f>'[20]Reserve End Balances'!P131</f>
        <v>3359.32</v>
      </c>
      <c r="F89" s="98">
        <f t="shared" si="101"/>
        <v>3479.9900000000002</v>
      </c>
      <c r="G89" s="98">
        <f t="shared" si="102"/>
        <v>3600.6600000000003</v>
      </c>
      <c r="H89" s="98">
        <f t="shared" si="103"/>
        <v>3721.3300000000004</v>
      </c>
      <c r="I89" s="98">
        <f t="shared" si="104"/>
        <v>3842.0000000000005</v>
      </c>
      <c r="J89" s="98">
        <f t="shared" si="105"/>
        <v>3962.6700000000005</v>
      </c>
      <c r="K89" s="51">
        <f t="shared" si="106"/>
        <v>2043.0900000000004</v>
      </c>
      <c r="L89" s="51">
        <f t="shared" si="107"/>
        <v>2155.2897083333337</v>
      </c>
      <c r="M89" s="51">
        <f t="shared" si="108"/>
        <v>2267.4894166666672</v>
      </c>
      <c r="N89" s="51">
        <f t="shared" si="109"/>
        <v>2379.6891250000008</v>
      </c>
      <c r="O89" s="51">
        <f t="shared" si="110"/>
        <v>2491.8888333333343</v>
      </c>
      <c r="P89" s="51">
        <f t="shared" si="111"/>
        <v>2604.0885416666679</v>
      </c>
      <c r="Q89" s="51">
        <f t="shared" si="112"/>
        <v>2716.2882500000014</v>
      </c>
      <c r="R89" s="51">
        <f t="shared" si="113"/>
        <v>2828.487958333335</v>
      </c>
      <c r="S89" s="51">
        <f t="shared" si="114"/>
        <v>2940.6876666666685</v>
      </c>
      <c r="T89" s="51">
        <f t="shared" si="115"/>
        <v>3052.8873750000021</v>
      </c>
      <c r="U89" s="51">
        <f t="shared" si="116"/>
        <v>3165.0870833333356</v>
      </c>
      <c r="V89" s="51">
        <f t="shared" si="117"/>
        <v>3277.2867916666692</v>
      </c>
      <c r="W89" s="51">
        <f t="shared" si="118"/>
        <v>3389.4865000000027</v>
      </c>
      <c r="X89" s="51">
        <f t="shared" si="119"/>
        <v>3501.6862083333363</v>
      </c>
      <c r="Y89" s="51">
        <f t="shared" si="120"/>
        <v>3613.8859166666698</v>
      </c>
      <c r="Z89" s="51">
        <f t="shared" si="121"/>
        <v>3726.0856250000033</v>
      </c>
      <c r="AA89" s="51">
        <f t="shared" si="122"/>
        <v>3838.2853333333369</v>
      </c>
      <c r="AB89" s="51">
        <f t="shared" si="123"/>
        <v>3950.4850416666704</v>
      </c>
      <c r="AC89" s="51">
        <f t="shared" si="124"/>
        <v>4062.684750000004</v>
      </c>
      <c r="AD89" s="51">
        <f t="shared" si="125"/>
        <v>4174.8844583333375</v>
      </c>
      <c r="AE89" s="51">
        <f t="shared" si="126"/>
        <v>4287.0841666666711</v>
      </c>
      <c r="AF89" s="51">
        <f t="shared" si="127"/>
        <v>4399.2838750000046</v>
      </c>
      <c r="AG89" s="110">
        <f t="shared" si="128"/>
        <v>3726</v>
      </c>
      <c r="AH89" s="145" t="b">
        <f t="shared" si="88"/>
        <v>1</v>
      </c>
      <c r="AI89" s="149" t="str">
        <f>'[23]KMD Gnrl Office'!E7</f>
        <v>39100</v>
      </c>
      <c r="AJ89" s="109">
        <f>'[23]KMD Gnrl Office'!F7</f>
        <v>0.05</v>
      </c>
      <c r="AK89" s="109">
        <f>'[23]KMD Gnrl Office'!G7</f>
        <v>0.05</v>
      </c>
      <c r="AL89" s="100">
        <f>'[20]Depreciation Provision'!Q131</f>
        <v>120.67</v>
      </c>
      <c r="AM89" s="100">
        <f>'[20]Depreciation Provision'!R131</f>
        <v>120.67</v>
      </c>
      <c r="AN89" s="100">
        <f>'[20]Depreciation Provision'!S131</f>
        <v>120.67</v>
      </c>
      <c r="AO89" s="100">
        <f>'[20]Depreciation Provision'!T131</f>
        <v>120.67</v>
      </c>
      <c r="AP89" s="100">
        <f>'[20]Depreciation Provision'!U131</f>
        <v>120.67</v>
      </c>
      <c r="AQ89" s="100">
        <f>'[20]Depreciation Provision'!V131</f>
        <v>113.41</v>
      </c>
      <c r="AR89" s="113">
        <f>IF('Net Plant'!I89&gt;0,'Gross Plant'!K89*$AJ89/12,0)</f>
        <v>112.19970833333332</v>
      </c>
      <c r="AS89" s="113">
        <f>IF('Net Plant'!J89&gt;0,'Gross Plant'!L89*$AJ89/12,0)</f>
        <v>112.19970833333332</v>
      </c>
      <c r="AT89" s="113">
        <f>IF('Net Plant'!K89&gt;0,'Gross Plant'!M89*$AJ89/12,0)</f>
        <v>112.19970833333332</v>
      </c>
      <c r="AU89" s="113">
        <f>IF('Net Plant'!L89&gt;0,'Gross Plant'!N89*$AJ89/12,0)</f>
        <v>112.19970833333332</v>
      </c>
      <c r="AV89" s="113">
        <f>IF('Net Plant'!M89&gt;0,'Gross Plant'!O89*$AJ89/12,0)</f>
        <v>112.19970833333332</v>
      </c>
      <c r="AW89" s="113">
        <f>IF('Net Plant'!N89&gt;0,'Gross Plant'!P89*$AJ89/12,0)</f>
        <v>112.19970833333332</v>
      </c>
      <c r="AX89" s="113">
        <f>IF('Net Plant'!O89&gt;0,'Gross Plant'!Q89*$AJ89/12,0)</f>
        <v>112.19970833333332</v>
      </c>
      <c r="AY89" s="113">
        <f>IF('Net Plant'!P89&gt;0,'Gross Plant'!R89*$AJ89/12,0)</f>
        <v>112.19970833333332</v>
      </c>
      <c r="AZ89" s="113">
        <f>IF('Net Plant'!Q89&gt;0,'Gross Plant'!S89*$AJ89/12,0)</f>
        <v>112.19970833333332</v>
      </c>
      <c r="BA89" s="113">
        <f>IF('Net Plant'!R89&gt;0,'Gross Plant'!U89*$AK89/12,0)</f>
        <v>112.19970833333332</v>
      </c>
      <c r="BB89" s="113">
        <f>IF('Net Plant'!S89&gt;0,'Gross Plant'!V89*$AK89/12,0)</f>
        <v>112.19970833333332</v>
      </c>
      <c r="BC89" s="113">
        <f>IF('Net Plant'!T89&gt;0,'Gross Plant'!W89*$AK89/12,0)</f>
        <v>112.19970833333332</v>
      </c>
      <c r="BD89" s="113">
        <f>IF('Net Plant'!U89&gt;0,'Gross Plant'!X89*$AK89/12,0)</f>
        <v>112.19970833333332</v>
      </c>
      <c r="BE89" s="113">
        <f>IF('Net Plant'!V89&gt;0,'Gross Plant'!Y89*$AK89/12,0)</f>
        <v>112.19970833333332</v>
      </c>
      <c r="BF89" s="113">
        <f>IF('Net Plant'!W89&gt;0,'Gross Plant'!Z89*$AK89/12,0)</f>
        <v>112.19970833333332</v>
      </c>
      <c r="BG89" s="113">
        <f>IF('Net Plant'!X89&gt;0,'Gross Plant'!AA89*$AK89/12,0)</f>
        <v>112.19970833333332</v>
      </c>
      <c r="BH89" s="113">
        <f>IF('Net Plant'!Y89&gt;0,'Gross Plant'!AB89*$AK89/12,0)</f>
        <v>112.19970833333332</v>
      </c>
      <c r="BI89" s="113">
        <f>IF('Net Plant'!Z89&gt;0,'Gross Plant'!AC89*$AK89/12,0)</f>
        <v>112.19970833333332</v>
      </c>
      <c r="BJ89" s="113">
        <f>IF('Net Plant'!AA89&gt;0,'Gross Plant'!AD89*$AK89/12,0)</f>
        <v>112.19970833333332</v>
      </c>
      <c r="BK89" s="113">
        <f>IF('Net Plant'!AB89&gt;0,'Gross Plant'!AE89*$AK89/12,0)</f>
        <v>112.19970833333332</v>
      </c>
      <c r="BL89" s="113">
        <f>IF('Net Plant'!AC89&gt;0,'Gross Plant'!AF89*$AK89/12,0)</f>
        <v>112.19970833333332</v>
      </c>
      <c r="BM89" s="117">
        <f t="shared" si="129"/>
        <v>1346.3964999999998</v>
      </c>
      <c r="BN89" s="178"/>
      <c r="BO89" s="100">
        <f>'[20]Reserve Retirements'!Q131</f>
        <v>0</v>
      </c>
      <c r="BP89" s="100">
        <f>'[20]Reserve Retirements'!R131</f>
        <v>0</v>
      </c>
      <c r="BQ89" s="100">
        <f>'[20]Reserve Retirements'!S131</f>
        <v>0</v>
      </c>
      <c r="BR89" s="100">
        <f>'[20]Reserve Retirements'!T131</f>
        <v>0</v>
      </c>
      <c r="BS89" s="100">
        <f>'[20]Reserve Retirements'!U131</f>
        <v>0</v>
      </c>
      <c r="BT89" s="100">
        <f>'[20]Reserve Retirements'!V131</f>
        <v>-2032.99</v>
      </c>
      <c r="BU89" s="113">
        <f>'Gross Plant'!BQ89</f>
        <v>0</v>
      </c>
      <c r="BV89" s="113">
        <f>'Gross Plant'!BR89</f>
        <v>0</v>
      </c>
      <c r="BW89" s="113">
        <f>'Gross Plant'!BS89</f>
        <v>0</v>
      </c>
      <c r="BX89" s="113">
        <f>'Gross Plant'!BT89</f>
        <v>0</v>
      </c>
      <c r="BY89" s="113">
        <f>'Gross Plant'!BU89</f>
        <v>0</v>
      </c>
      <c r="BZ89" s="113">
        <f>'Gross Plant'!BV89</f>
        <v>0</v>
      </c>
      <c r="CA89" s="113">
        <f>'Gross Plant'!BW89</f>
        <v>0</v>
      </c>
      <c r="CB89" s="113">
        <f>'Gross Plant'!BX89</f>
        <v>0</v>
      </c>
      <c r="CC89" s="113">
        <f>'Gross Plant'!BY89</f>
        <v>0</v>
      </c>
      <c r="CD89" s="113">
        <f>'Gross Plant'!BZ89</f>
        <v>0</v>
      </c>
      <c r="CE89" s="113">
        <f>'Gross Plant'!CA89</f>
        <v>0</v>
      </c>
      <c r="CF89" s="113">
        <f>'Gross Plant'!CB89</f>
        <v>0</v>
      </c>
      <c r="CG89" s="113">
        <f>'Gross Plant'!CC89</f>
        <v>0</v>
      </c>
      <c r="CH89" s="113">
        <f>'Gross Plant'!CD89</f>
        <v>0</v>
      </c>
      <c r="CI89" s="113">
        <f>'Gross Plant'!CE89</f>
        <v>0</v>
      </c>
      <c r="CJ89" s="113">
        <f>'Gross Plant'!CF89</f>
        <v>0</v>
      </c>
      <c r="CK89" s="113">
        <f>'Gross Plant'!CG89</f>
        <v>0</v>
      </c>
      <c r="CL89" s="113">
        <f>'Gross Plant'!CH89</f>
        <v>0</v>
      </c>
      <c r="CM89" s="113">
        <f>'Gross Plant'!CI89</f>
        <v>0</v>
      </c>
      <c r="CN89" s="113">
        <f>'Gross Plant'!CJ89</f>
        <v>0</v>
      </c>
      <c r="CO89" s="113">
        <f>'Gross Plant'!CK89</f>
        <v>0</v>
      </c>
      <c r="CP89" s="41"/>
      <c r="CQ89" s="100">
        <f>'[20]Reserve Transfers'!Q131</f>
        <v>0</v>
      </c>
      <c r="CR89" s="100">
        <f>'[20]Reserve Transfers'!R131</f>
        <v>0</v>
      </c>
      <c r="CS89" s="100">
        <f>'[20]Reserve Transfers'!S131</f>
        <v>0</v>
      </c>
      <c r="CT89" s="100">
        <f>'[20]Reserve Transfers'!T131</f>
        <v>0</v>
      </c>
      <c r="CU89" s="100">
        <f>'[20]Reserve Transfers'!U131</f>
        <v>0</v>
      </c>
      <c r="CV89" s="100">
        <f>'[20]Reserve Transfers'!V131</f>
        <v>0</v>
      </c>
      <c r="CW89" s="17">
        <v>0</v>
      </c>
      <c r="CX89" s="17">
        <v>0</v>
      </c>
      <c r="CY89" s="17">
        <v>0</v>
      </c>
      <c r="CZ89" s="17">
        <v>0</v>
      </c>
      <c r="DA89" s="17">
        <v>0</v>
      </c>
      <c r="DB89" s="17">
        <v>0</v>
      </c>
      <c r="DC89" s="17">
        <v>0</v>
      </c>
      <c r="DD89" s="17">
        <v>0</v>
      </c>
      <c r="DE89" s="17">
        <v>0</v>
      </c>
      <c r="DF89" s="17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/>
      <c r="DS89" s="100">
        <f>[20]COR!Q131</f>
        <v>0</v>
      </c>
      <c r="DT89" s="100">
        <f>[20]COR!R131</f>
        <v>0</v>
      </c>
      <c r="DU89" s="100">
        <f>[20]COR!S131</f>
        <v>0</v>
      </c>
      <c r="DV89" s="100">
        <f>[20]COR!T131</f>
        <v>0</v>
      </c>
      <c r="DW89" s="100">
        <f>[20]COR!U131</f>
        <v>0</v>
      </c>
      <c r="DX89" s="100">
        <f>[20]COR!V131</f>
        <v>0</v>
      </c>
      <c r="DY89" s="93">
        <f>IFERROR(SUM($DS89:$DX89)/SUM('Gross Plant'!$BK89:$BP89),0)*'Gross Plant'!BQ89*Reserve!$DY$1</f>
        <v>0</v>
      </c>
      <c r="DZ89" s="93">
        <f>IFERROR(SUM($DS89:$DX89)/SUM('Gross Plant'!$BK89:$BP89),0)*'Gross Plant'!BR89*Reserve!$DY$1</f>
        <v>0</v>
      </c>
      <c r="EA89" s="93">
        <f>IFERROR(SUM($DS89:$DX89)/SUM('Gross Plant'!$BK89:$BP89),0)*'Gross Plant'!BS89*Reserve!$DY$1</f>
        <v>0</v>
      </c>
      <c r="EB89" s="93">
        <f>IFERROR(SUM($DS89:$DX89)/SUM('Gross Plant'!$BK89:$BP89),0)*'Gross Plant'!BT89*Reserve!$DY$1</f>
        <v>0</v>
      </c>
      <c r="EC89" s="93">
        <f>IFERROR(SUM($DS89:$DX89)/SUM('Gross Plant'!$BK89:$BP89),0)*'Gross Plant'!BU89*Reserve!$DY$1</f>
        <v>0</v>
      </c>
      <c r="ED89" s="93">
        <f>IFERROR(SUM($DS89:$DX89)/SUM('Gross Plant'!$BK89:$BP89),0)*'Gross Plant'!BV89*Reserve!$DY$1</f>
        <v>0</v>
      </c>
      <c r="EE89" s="93">
        <f>IFERROR(SUM($DS89:$DX89)/SUM('Gross Plant'!$BK89:$BP89),0)*'Gross Plant'!BW89*Reserve!$DY$1</f>
        <v>0</v>
      </c>
      <c r="EF89" s="93">
        <f>IFERROR(SUM($DS89:$DX89)/SUM('Gross Plant'!$BK89:$BP89),0)*'Gross Plant'!BX89*Reserve!$DY$1</f>
        <v>0</v>
      </c>
      <c r="EG89" s="93">
        <f>IFERROR(SUM($DS89:$DX89)/SUM('Gross Plant'!$BK89:$BP89),0)*'Gross Plant'!BY89*Reserve!$DY$1</f>
        <v>0</v>
      </c>
      <c r="EH89" s="93">
        <f>IFERROR(SUM($DS89:$DX89)/SUM('Gross Plant'!$BK89:$BP89),0)*'Gross Plant'!BZ89*Reserve!$DY$1</f>
        <v>0</v>
      </c>
      <c r="EI89" s="93">
        <f>IFERROR(SUM($DS89:$DX89)/SUM('Gross Plant'!$BK89:$BP89),0)*'Gross Plant'!CA89*Reserve!$DY$1</f>
        <v>0</v>
      </c>
      <c r="EJ89" s="93">
        <f>IFERROR(SUM($DS89:$DX89)/SUM('Gross Plant'!$BK89:$BP89),0)*'Gross Plant'!CB89*Reserve!$DY$1</f>
        <v>0</v>
      </c>
      <c r="EK89" s="93">
        <f>IFERROR(SUM($DS89:$DX89)/SUM('Gross Plant'!$BK89:$BP89),0)*'Gross Plant'!CC89*Reserve!$DY$1</f>
        <v>0</v>
      </c>
      <c r="EL89" s="93">
        <f>IFERROR(SUM($DS89:$DX89)/SUM('Gross Plant'!$BK89:$BP89),0)*'Gross Plant'!CD89*Reserve!$DY$1</f>
        <v>0</v>
      </c>
      <c r="EM89" s="93">
        <f>IFERROR(SUM($DS89:$DX89)/SUM('Gross Plant'!$BK89:$BP89),0)*'Gross Plant'!CE89*Reserve!$DY$1</f>
        <v>0</v>
      </c>
      <c r="EN89" s="93">
        <f>IFERROR(SUM($DS89:$DX89)/SUM('Gross Plant'!$BK89:$BP89),0)*'Gross Plant'!CF89*Reserve!$DY$1</f>
        <v>0</v>
      </c>
      <c r="EO89" s="93">
        <f>IFERROR(SUM($DS89:$DX89)/SUM('Gross Plant'!$BK89:$BP89),0)*'Gross Plant'!CG89*Reserve!$DY$1</f>
        <v>0</v>
      </c>
      <c r="EP89" s="93">
        <f>IFERROR(SUM($DS89:$DX89)/SUM('Gross Plant'!$BK89:$BP89),0)*'Gross Plant'!CH89*Reserve!$DY$1</f>
        <v>0</v>
      </c>
      <c r="EQ89" s="93">
        <f>IFERROR(SUM($DS89:$DX89)/SUM('Gross Plant'!$BK89:$BP89),0)*'Gross Plant'!CI89*Reserve!$DY$1</f>
        <v>0</v>
      </c>
      <c r="ER89" s="93">
        <f>IFERROR(SUM($DS89:$DX89)/SUM('Gross Plant'!$BK89:$BP89),0)*'Gross Plant'!CJ89*Reserve!$DY$1</f>
        <v>0</v>
      </c>
      <c r="ES89" s="93">
        <f>IFERROR(SUM($DS89:$DX89)/SUM('Gross Plant'!$BK89:$BP89),0)*'Gross Plant'!CK89*Reserve!$DY$1</f>
        <v>0</v>
      </c>
    </row>
    <row r="90" spans="1:149">
      <c r="A90" s="176">
        <v>39101</v>
      </c>
      <c r="B90" s="171" t="s">
        <v>155</v>
      </c>
      <c r="C90" s="51">
        <f t="shared" ref="C90:C98" si="130">SUM(E90:Q90)/13</f>
        <v>0</v>
      </c>
      <c r="D90" s="51">
        <f t="shared" ref="D90:D98" si="131">SUM(T90:AF90)/13</f>
        <v>0</v>
      </c>
      <c r="E90" s="152">
        <f>0</f>
        <v>0</v>
      </c>
      <c r="F90" s="98">
        <f t="shared" si="101"/>
        <v>0</v>
      </c>
      <c r="G90" s="98">
        <f t="shared" si="102"/>
        <v>0</v>
      </c>
      <c r="H90" s="98">
        <f t="shared" si="103"/>
        <v>0</v>
      </c>
      <c r="I90" s="98">
        <f t="shared" si="104"/>
        <v>0</v>
      </c>
      <c r="J90" s="98">
        <f t="shared" si="105"/>
        <v>0</v>
      </c>
      <c r="K90" s="51">
        <f t="shared" si="106"/>
        <v>0</v>
      </c>
      <c r="L90" s="51">
        <f t="shared" si="107"/>
        <v>0</v>
      </c>
      <c r="M90" s="51">
        <f t="shared" si="108"/>
        <v>0</v>
      </c>
      <c r="N90" s="51">
        <f t="shared" si="109"/>
        <v>0</v>
      </c>
      <c r="O90" s="51">
        <f t="shared" si="110"/>
        <v>0</v>
      </c>
      <c r="P90" s="51">
        <f t="shared" si="111"/>
        <v>0</v>
      </c>
      <c r="Q90" s="51">
        <f t="shared" si="112"/>
        <v>0</v>
      </c>
      <c r="R90" s="51">
        <f t="shared" si="113"/>
        <v>0</v>
      </c>
      <c r="S90" s="51">
        <f t="shared" si="114"/>
        <v>0</v>
      </c>
      <c r="T90" s="51">
        <f t="shared" si="115"/>
        <v>0</v>
      </c>
      <c r="U90" s="51">
        <f t="shared" si="116"/>
        <v>0</v>
      </c>
      <c r="V90" s="51">
        <f t="shared" si="117"/>
        <v>0</v>
      </c>
      <c r="W90" s="51">
        <f t="shared" si="118"/>
        <v>0</v>
      </c>
      <c r="X90" s="51">
        <f t="shared" si="119"/>
        <v>0</v>
      </c>
      <c r="Y90" s="51">
        <f t="shared" si="120"/>
        <v>0</v>
      </c>
      <c r="Z90" s="51">
        <f t="shared" si="121"/>
        <v>0</v>
      </c>
      <c r="AA90" s="51">
        <f t="shared" si="122"/>
        <v>0</v>
      </c>
      <c r="AB90" s="51">
        <f t="shared" si="123"/>
        <v>0</v>
      </c>
      <c r="AC90" s="51">
        <f t="shared" si="124"/>
        <v>0</v>
      </c>
      <c r="AD90" s="51">
        <f t="shared" si="125"/>
        <v>0</v>
      </c>
      <c r="AE90" s="51">
        <f t="shared" si="126"/>
        <v>0</v>
      </c>
      <c r="AF90" s="51">
        <f t="shared" si="127"/>
        <v>0</v>
      </c>
      <c r="AG90" s="177"/>
      <c r="AH90" s="145" t="b">
        <f t="shared" si="88"/>
        <v>1</v>
      </c>
      <c r="AI90" s="149">
        <f>'[23]KMD Gnrl Office'!E8</f>
        <v>39101</v>
      </c>
      <c r="AJ90" s="109">
        <f>'[23]KMD Gnrl Office'!F8</f>
        <v>0.05</v>
      </c>
      <c r="AK90" s="109">
        <f>'[23]KMD Gnrl Office'!G8</f>
        <v>0.05</v>
      </c>
      <c r="AL90" s="116">
        <f>0</f>
        <v>0</v>
      </c>
      <c r="AM90" s="116">
        <f>0</f>
        <v>0</v>
      </c>
      <c r="AN90" s="116">
        <f>0</f>
        <v>0</v>
      </c>
      <c r="AO90" s="116">
        <f>0</f>
        <v>0</v>
      </c>
      <c r="AP90" s="116">
        <f>0</f>
        <v>0</v>
      </c>
      <c r="AQ90" s="116">
        <f>0</f>
        <v>0</v>
      </c>
      <c r="AR90" s="113">
        <f>IF('Net Plant'!I90&gt;0,'Gross Plant'!K90*$AJ90/12,0)</f>
        <v>0</v>
      </c>
      <c r="AS90" s="113">
        <f>IF('Net Plant'!J90&gt;0,'Gross Plant'!L90*$AJ90/12,0)</f>
        <v>0</v>
      </c>
      <c r="AT90" s="113">
        <f>IF('Net Plant'!K90&gt;0,'Gross Plant'!M90*$AJ90/12,0)</f>
        <v>0</v>
      </c>
      <c r="AU90" s="113">
        <f>IF('Net Plant'!L90&gt;0,'Gross Plant'!N90*$AJ90/12,0)</f>
        <v>0</v>
      </c>
      <c r="AV90" s="113">
        <f>IF('Net Plant'!M90&gt;0,'Gross Plant'!O90*$AJ90/12,0)</f>
        <v>0</v>
      </c>
      <c r="AW90" s="113">
        <f>IF('Net Plant'!N90&gt;0,'Gross Plant'!P90*$AJ90/12,0)</f>
        <v>0</v>
      </c>
      <c r="AX90" s="113">
        <f>IF('Net Plant'!O90&gt;0,'Gross Plant'!Q90*$AJ90/12,0)</f>
        <v>0</v>
      </c>
      <c r="AY90" s="113">
        <f>IF('Net Plant'!P90&gt;0,'Gross Plant'!R90*$AJ90/12,0)</f>
        <v>0</v>
      </c>
      <c r="AZ90" s="113">
        <f>IF('Net Plant'!Q90&gt;0,'Gross Plant'!S90*$AJ90/12,0)</f>
        <v>0</v>
      </c>
      <c r="BA90" s="113">
        <f>IF('Net Plant'!R90&gt;0,'Gross Plant'!U90*$AK90/12,0)</f>
        <v>0</v>
      </c>
      <c r="BB90" s="113">
        <f>IF('Net Plant'!S90&gt;0,'Gross Plant'!V90*$AK90/12,0)</f>
        <v>0</v>
      </c>
      <c r="BC90" s="113">
        <f>IF('Net Plant'!T90&gt;0,'Gross Plant'!W90*$AK90/12,0)</f>
        <v>0</v>
      </c>
      <c r="BD90" s="113">
        <f>IF('Net Plant'!U90&gt;0,'Gross Plant'!X90*$AK90/12,0)</f>
        <v>0</v>
      </c>
      <c r="BE90" s="113">
        <f>IF('Net Plant'!V90&gt;0,'Gross Plant'!Y90*$AK90/12,0)</f>
        <v>0</v>
      </c>
      <c r="BF90" s="113">
        <f>IF('Net Plant'!W90&gt;0,'Gross Plant'!Z90*$AK90/12,0)</f>
        <v>0</v>
      </c>
      <c r="BG90" s="113">
        <f>IF('Net Plant'!X90&gt;0,'Gross Plant'!AA90*$AK90/12,0)</f>
        <v>0</v>
      </c>
      <c r="BH90" s="113">
        <f>IF('Net Plant'!Y90&gt;0,'Gross Plant'!AB90*$AK90/12,0)</f>
        <v>0</v>
      </c>
      <c r="BI90" s="113">
        <f>IF('Net Plant'!Z90&gt;0,'Gross Plant'!AC90*$AK90/12,0)</f>
        <v>0</v>
      </c>
      <c r="BJ90" s="113">
        <f>IF('Net Plant'!AA90&gt;0,'Gross Plant'!AD90*$AK90/12,0)</f>
        <v>0</v>
      </c>
      <c r="BK90" s="113">
        <f>IF('Net Plant'!AB90&gt;0,'Gross Plant'!AE90*$AK90/12,0)</f>
        <v>0</v>
      </c>
      <c r="BL90" s="113">
        <f>IF('Net Plant'!AC90&gt;0,'Gross Plant'!AF90*$AK90/12,0)</f>
        <v>0</v>
      </c>
      <c r="BM90" s="117">
        <f t="shared" ref="BM90:BM107" si="132">SUM(BA90:BL90)</f>
        <v>0</v>
      </c>
      <c r="BN90" s="178"/>
      <c r="BO90" s="116">
        <f>0</f>
        <v>0</v>
      </c>
      <c r="BP90" s="116">
        <f>0</f>
        <v>0</v>
      </c>
      <c r="BQ90" s="116">
        <f>0</f>
        <v>0</v>
      </c>
      <c r="BR90" s="116">
        <f>0</f>
        <v>0</v>
      </c>
      <c r="BS90" s="116">
        <f>0</f>
        <v>0</v>
      </c>
      <c r="BT90" s="116">
        <f>0</f>
        <v>0</v>
      </c>
      <c r="BU90" s="113">
        <f>'Gross Plant'!BQ90</f>
        <v>0</v>
      </c>
      <c r="BV90" s="113">
        <f>'Gross Plant'!BR90</f>
        <v>0</v>
      </c>
      <c r="BW90" s="113">
        <f>'Gross Plant'!BS90</f>
        <v>0</v>
      </c>
      <c r="BX90" s="113">
        <f>'Gross Plant'!BT90</f>
        <v>0</v>
      </c>
      <c r="BY90" s="113">
        <f>'Gross Plant'!BU90</f>
        <v>0</v>
      </c>
      <c r="BZ90" s="113">
        <f>'Gross Plant'!BV90</f>
        <v>0</v>
      </c>
      <c r="CA90" s="113">
        <f>'Gross Plant'!BW90</f>
        <v>0</v>
      </c>
      <c r="CB90" s="113">
        <f>'Gross Plant'!BX90</f>
        <v>0</v>
      </c>
      <c r="CC90" s="113">
        <f>'Gross Plant'!BY90</f>
        <v>0</v>
      </c>
      <c r="CD90" s="113">
        <f>'Gross Plant'!BZ90</f>
        <v>0</v>
      </c>
      <c r="CE90" s="113">
        <f>'Gross Plant'!CA90</f>
        <v>0</v>
      </c>
      <c r="CF90" s="113">
        <f>'Gross Plant'!CB90</f>
        <v>0</v>
      </c>
      <c r="CG90" s="113">
        <f>'Gross Plant'!CC90</f>
        <v>0</v>
      </c>
      <c r="CH90" s="113">
        <f>'Gross Plant'!CD90</f>
        <v>0</v>
      </c>
      <c r="CI90" s="113">
        <f>'Gross Plant'!CE90</f>
        <v>0</v>
      </c>
      <c r="CJ90" s="113">
        <f>'Gross Plant'!CF90</f>
        <v>0</v>
      </c>
      <c r="CK90" s="113">
        <f>'Gross Plant'!CG90</f>
        <v>0</v>
      </c>
      <c r="CL90" s="113">
        <f>'Gross Plant'!CH90</f>
        <v>0</v>
      </c>
      <c r="CM90" s="113">
        <f>'Gross Plant'!CI90</f>
        <v>0</v>
      </c>
      <c r="CN90" s="113">
        <f>'Gross Plant'!CJ90</f>
        <v>0</v>
      </c>
      <c r="CO90" s="113">
        <f>'Gross Plant'!CK90</f>
        <v>0</v>
      </c>
      <c r="CP90" s="41"/>
      <c r="CQ90" s="116">
        <f>0</f>
        <v>0</v>
      </c>
      <c r="CR90" s="116">
        <f>0</f>
        <v>0</v>
      </c>
      <c r="CS90" s="116">
        <f>0</f>
        <v>0</v>
      </c>
      <c r="CT90" s="116">
        <f>0</f>
        <v>0</v>
      </c>
      <c r="CU90" s="116">
        <f>0</f>
        <v>0</v>
      </c>
      <c r="CV90" s="116">
        <f>0</f>
        <v>0</v>
      </c>
      <c r="CW90" s="17">
        <v>0</v>
      </c>
      <c r="CX90" s="17">
        <v>0</v>
      </c>
      <c r="CY90" s="17">
        <v>0</v>
      </c>
      <c r="CZ90" s="17">
        <v>0</v>
      </c>
      <c r="DA90" s="17">
        <v>0</v>
      </c>
      <c r="DB90" s="17">
        <v>0</v>
      </c>
      <c r="DC90" s="17">
        <v>0</v>
      </c>
      <c r="DD90" s="17">
        <v>0</v>
      </c>
      <c r="DE90" s="17">
        <v>0</v>
      </c>
      <c r="DF90" s="17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/>
      <c r="DS90" s="116">
        <f>0</f>
        <v>0</v>
      </c>
      <c r="DT90" s="116">
        <f>0</f>
        <v>0</v>
      </c>
      <c r="DU90" s="116">
        <f>0</f>
        <v>0</v>
      </c>
      <c r="DV90" s="116">
        <f>0</f>
        <v>0</v>
      </c>
      <c r="DW90" s="116">
        <f>0</f>
        <v>0</v>
      </c>
      <c r="DX90" s="116">
        <f>0</f>
        <v>0</v>
      </c>
      <c r="DY90" s="93">
        <f>IFERROR(SUM($DS90:$DX90)/SUM('Gross Plant'!$BK90:$BP90),0)*'Gross Plant'!BQ90*Reserve!$DY$1</f>
        <v>0</v>
      </c>
      <c r="DZ90" s="93">
        <f>IFERROR(SUM($DS90:$DX90)/SUM('Gross Plant'!$BK90:$BP90),0)*'Gross Plant'!BR90*Reserve!$DY$1</f>
        <v>0</v>
      </c>
      <c r="EA90" s="93">
        <f>IFERROR(SUM($DS90:$DX90)/SUM('Gross Plant'!$BK90:$BP90),0)*'Gross Plant'!BS90*Reserve!$DY$1</f>
        <v>0</v>
      </c>
      <c r="EB90" s="93">
        <f>IFERROR(SUM($DS90:$DX90)/SUM('Gross Plant'!$BK90:$BP90),0)*'Gross Plant'!BT90*Reserve!$DY$1</f>
        <v>0</v>
      </c>
      <c r="EC90" s="93">
        <f>IFERROR(SUM($DS90:$DX90)/SUM('Gross Plant'!$BK90:$BP90),0)*'Gross Plant'!BU90*Reserve!$DY$1</f>
        <v>0</v>
      </c>
      <c r="ED90" s="93">
        <f>IFERROR(SUM($DS90:$DX90)/SUM('Gross Plant'!$BK90:$BP90),0)*'Gross Plant'!BV90*Reserve!$DY$1</f>
        <v>0</v>
      </c>
      <c r="EE90" s="93">
        <f>IFERROR(SUM($DS90:$DX90)/SUM('Gross Plant'!$BK90:$BP90),0)*'Gross Plant'!BW90*Reserve!$DY$1</f>
        <v>0</v>
      </c>
      <c r="EF90" s="93">
        <f>IFERROR(SUM($DS90:$DX90)/SUM('Gross Plant'!$BK90:$BP90),0)*'Gross Plant'!BX90*Reserve!$DY$1</f>
        <v>0</v>
      </c>
      <c r="EG90" s="93">
        <f>IFERROR(SUM($DS90:$DX90)/SUM('Gross Plant'!$BK90:$BP90),0)*'Gross Plant'!BY90*Reserve!$DY$1</f>
        <v>0</v>
      </c>
      <c r="EH90" s="93">
        <f>IFERROR(SUM($DS90:$DX90)/SUM('Gross Plant'!$BK90:$BP90),0)*'Gross Plant'!BZ90*Reserve!$DY$1</f>
        <v>0</v>
      </c>
      <c r="EI90" s="93">
        <f>IFERROR(SUM($DS90:$DX90)/SUM('Gross Plant'!$BK90:$BP90),0)*'Gross Plant'!CA90*Reserve!$DY$1</f>
        <v>0</v>
      </c>
      <c r="EJ90" s="93">
        <f>IFERROR(SUM($DS90:$DX90)/SUM('Gross Plant'!$BK90:$BP90),0)*'Gross Plant'!CB90*Reserve!$DY$1</f>
        <v>0</v>
      </c>
      <c r="EK90" s="93">
        <f>IFERROR(SUM($DS90:$DX90)/SUM('Gross Plant'!$BK90:$BP90),0)*'Gross Plant'!CC90*Reserve!$DY$1</f>
        <v>0</v>
      </c>
      <c r="EL90" s="93">
        <f>IFERROR(SUM($DS90:$DX90)/SUM('Gross Plant'!$BK90:$BP90),0)*'Gross Plant'!CD90*Reserve!$DY$1</f>
        <v>0</v>
      </c>
      <c r="EM90" s="93">
        <f>IFERROR(SUM($DS90:$DX90)/SUM('Gross Plant'!$BK90:$BP90),0)*'Gross Plant'!CE90*Reserve!$DY$1</f>
        <v>0</v>
      </c>
      <c r="EN90" s="93">
        <f>IFERROR(SUM($DS90:$DX90)/SUM('Gross Plant'!$BK90:$BP90),0)*'Gross Plant'!CF90*Reserve!$DY$1</f>
        <v>0</v>
      </c>
      <c r="EO90" s="93">
        <f>IFERROR(SUM($DS90:$DX90)/SUM('Gross Plant'!$BK90:$BP90),0)*'Gross Plant'!CG90*Reserve!$DY$1</f>
        <v>0</v>
      </c>
      <c r="EP90" s="93">
        <f>IFERROR(SUM($DS90:$DX90)/SUM('Gross Plant'!$BK90:$BP90),0)*'Gross Plant'!CH90*Reserve!$DY$1</f>
        <v>0</v>
      </c>
      <c r="EQ90" s="93">
        <f>IFERROR(SUM($DS90:$DX90)/SUM('Gross Plant'!$BK90:$BP90),0)*'Gross Plant'!CI90*Reserve!$DY$1</f>
        <v>0</v>
      </c>
      <c r="ER90" s="93">
        <f>IFERROR(SUM($DS90:$DX90)/SUM('Gross Plant'!$BK90:$BP90),0)*'Gross Plant'!CJ90*Reserve!$DY$1</f>
        <v>0</v>
      </c>
      <c r="ES90" s="93">
        <f>IFERROR(SUM($DS90:$DX90)/SUM('Gross Plant'!$BK90:$BP90),0)*'Gross Plant'!CK90*Reserve!$DY$1</f>
        <v>0</v>
      </c>
    </row>
    <row r="91" spans="1:149">
      <c r="A91" s="176">
        <v>39103</v>
      </c>
      <c r="B91" s="171" t="s">
        <v>174</v>
      </c>
      <c r="C91" s="51">
        <f t="shared" si="130"/>
        <v>0</v>
      </c>
      <c r="D91" s="51">
        <f t="shared" si="131"/>
        <v>0</v>
      </c>
      <c r="E91" s="152">
        <f>0</f>
        <v>0</v>
      </c>
      <c r="F91" s="98">
        <f t="shared" si="101"/>
        <v>0</v>
      </c>
      <c r="G91" s="98">
        <f t="shared" si="102"/>
        <v>0</v>
      </c>
      <c r="H91" s="98">
        <f t="shared" si="103"/>
        <v>0</v>
      </c>
      <c r="I91" s="98">
        <f t="shared" si="104"/>
        <v>0</v>
      </c>
      <c r="J91" s="98">
        <f t="shared" si="105"/>
        <v>0</v>
      </c>
      <c r="K91" s="51">
        <f t="shared" si="106"/>
        <v>0</v>
      </c>
      <c r="L91" s="51">
        <f t="shared" si="107"/>
        <v>0</v>
      </c>
      <c r="M91" s="51">
        <f t="shared" si="108"/>
        <v>0</v>
      </c>
      <c r="N91" s="51">
        <f t="shared" si="109"/>
        <v>0</v>
      </c>
      <c r="O91" s="51">
        <f t="shared" si="110"/>
        <v>0</v>
      </c>
      <c r="P91" s="51">
        <f t="shared" si="111"/>
        <v>0</v>
      </c>
      <c r="Q91" s="51">
        <f t="shared" si="112"/>
        <v>0</v>
      </c>
      <c r="R91" s="51">
        <f t="shared" si="113"/>
        <v>0</v>
      </c>
      <c r="S91" s="51">
        <f t="shared" si="114"/>
        <v>0</v>
      </c>
      <c r="T91" s="51">
        <f t="shared" si="115"/>
        <v>0</v>
      </c>
      <c r="U91" s="51">
        <f t="shared" si="116"/>
        <v>0</v>
      </c>
      <c r="V91" s="51">
        <f t="shared" si="117"/>
        <v>0</v>
      </c>
      <c r="W91" s="51">
        <f t="shared" si="118"/>
        <v>0</v>
      </c>
      <c r="X91" s="51">
        <f t="shared" si="119"/>
        <v>0</v>
      </c>
      <c r="Y91" s="51">
        <f t="shared" si="120"/>
        <v>0</v>
      </c>
      <c r="Z91" s="51">
        <f t="shared" si="121"/>
        <v>0</v>
      </c>
      <c r="AA91" s="51">
        <f t="shared" si="122"/>
        <v>0</v>
      </c>
      <c r="AB91" s="51">
        <f t="shared" si="123"/>
        <v>0</v>
      </c>
      <c r="AC91" s="51">
        <f t="shared" si="124"/>
        <v>0</v>
      </c>
      <c r="AD91" s="51">
        <f t="shared" si="125"/>
        <v>0</v>
      </c>
      <c r="AE91" s="51">
        <f t="shared" si="126"/>
        <v>0</v>
      </c>
      <c r="AF91" s="51">
        <f t="shared" si="127"/>
        <v>0</v>
      </c>
      <c r="AG91" s="177"/>
      <c r="AH91" s="145" t="b">
        <f t="shared" si="88"/>
        <v>1</v>
      </c>
      <c r="AI91" s="149" t="str">
        <f>'[23]KMD Gnrl Office'!E9</f>
        <v>39103</v>
      </c>
      <c r="AJ91" s="109">
        <f>'[23]KMD Gnrl Office'!F9</f>
        <v>0.05</v>
      </c>
      <c r="AK91" s="109">
        <f>'[23]KMD Gnrl Office'!G9</f>
        <v>0.05</v>
      </c>
      <c r="AL91" s="116">
        <f>0</f>
        <v>0</v>
      </c>
      <c r="AM91" s="116">
        <f>0</f>
        <v>0</v>
      </c>
      <c r="AN91" s="116">
        <f>0</f>
        <v>0</v>
      </c>
      <c r="AO91" s="116">
        <f>0</f>
        <v>0</v>
      </c>
      <c r="AP91" s="116">
        <f>0</f>
        <v>0</v>
      </c>
      <c r="AQ91" s="116">
        <f>0</f>
        <v>0</v>
      </c>
      <c r="AR91" s="113">
        <f>IF('Net Plant'!I91&gt;0,'Gross Plant'!K91*$AJ91/12,0)</f>
        <v>0</v>
      </c>
      <c r="AS91" s="113">
        <f>IF('Net Plant'!J91&gt;0,'Gross Plant'!L91*$AJ91/12,0)</f>
        <v>0</v>
      </c>
      <c r="AT91" s="113">
        <f>IF('Net Plant'!K91&gt;0,'Gross Plant'!M91*$AJ91/12,0)</f>
        <v>0</v>
      </c>
      <c r="AU91" s="113">
        <f>IF('Net Plant'!L91&gt;0,'Gross Plant'!N91*$AJ91/12,0)</f>
        <v>0</v>
      </c>
      <c r="AV91" s="113">
        <f>IF('Net Plant'!M91&gt;0,'Gross Plant'!O91*$AJ91/12,0)</f>
        <v>0</v>
      </c>
      <c r="AW91" s="113">
        <f>IF('Net Plant'!N91&gt;0,'Gross Plant'!P91*$AJ91/12,0)</f>
        <v>0</v>
      </c>
      <c r="AX91" s="113">
        <f>IF('Net Plant'!O91&gt;0,'Gross Plant'!Q91*$AJ91/12,0)</f>
        <v>0</v>
      </c>
      <c r="AY91" s="113">
        <f>IF('Net Plant'!P91&gt;0,'Gross Plant'!R91*$AJ91/12,0)</f>
        <v>0</v>
      </c>
      <c r="AZ91" s="113">
        <f>IF('Net Plant'!Q91&gt;0,'Gross Plant'!S91*$AJ91/12,0)</f>
        <v>0</v>
      </c>
      <c r="BA91" s="113">
        <f>IF('Net Plant'!R91&gt;0,'Gross Plant'!U91*$AK91/12,0)</f>
        <v>0</v>
      </c>
      <c r="BB91" s="113">
        <f>IF('Net Plant'!S91&gt;0,'Gross Plant'!V91*$AK91/12,0)</f>
        <v>0</v>
      </c>
      <c r="BC91" s="113">
        <f>IF('Net Plant'!T91&gt;0,'Gross Plant'!W91*$AK91/12,0)</f>
        <v>0</v>
      </c>
      <c r="BD91" s="113">
        <f>IF('Net Plant'!U91&gt;0,'Gross Plant'!X91*$AK91/12,0)</f>
        <v>0</v>
      </c>
      <c r="BE91" s="113">
        <f>IF('Net Plant'!V91&gt;0,'Gross Plant'!Y91*$AK91/12,0)</f>
        <v>0</v>
      </c>
      <c r="BF91" s="113">
        <f>IF('Net Plant'!W91&gt;0,'Gross Plant'!Z91*$AK91/12,0)</f>
        <v>0</v>
      </c>
      <c r="BG91" s="113">
        <f>IF('Net Plant'!X91&gt;0,'Gross Plant'!AA91*$AK91/12,0)</f>
        <v>0</v>
      </c>
      <c r="BH91" s="113">
        <f>IF('Net Plant'!Y91&gt;0,'Gross Plant'!AB91*$AK91/12,0)</f>
        <v>0</v>
      </c>
      <c r="BI91" s="113">
        <f>IF('Net Plant'!Z91&gt;0,'Gross Plant'!AC91*$AK91/12,0)</f>
        <v>0</v>
      </c>
      <c r="BJ91" s="113">
        <f>IF('Net Plant'!AA91&gt;0,'Gross Plant'!AD91*$AK91/12,0)</f>
        <v>0</v>
      </c>
      <c r="BK91" s="113">
        <f>IF('Net Plant'!AB91&gt;0,'Gross Plant'!AE91*$AK91/12,0)</f>
        <v>0</v>
      </c>
      <c r="BL91" s="113">
        <f>IF('Net Plant'!AC91&gt;0,'Gross Plant'!AF91*$AK91/12,0)</f>
        <v>0</v>
      </c>
      <c r="BM91" s="117">
        <f t="shared" si="132"/>
        <v>0</v>
      </c>
      <c r="BN91" s="178"/>
      <c r="BO91" s="116">
        <f>0</f>
        <v>0</v>
      </c>
      <c r="BP91" s="116">
        <f>0</f>
        <v>0</v>
      </c>
      <c r="BQ91" s="116">
        <f>0</f>
        <v>0</v>
      </c>
      <c r="BR91" s="116">
        <f>0</f>
        <v>0</v>
      </c>
      <c r="BS91" s="116">
        <f>0</f>
        <v>0</v>
      </c>
      <c r="BT91" s="116">
        <f>0</f>
        <v>0</v>
      </c>
      <c r="BU91" s="113">
        <f>'Gross Plant'!BQ91</f>
        <v>0</v>
      </c>
      <c r="BV91" s="113">
        <f>'Gross Plant'!BR91</f>
        <v>0</v>
      </c>
      <c r="BW91" s="113">
        <f>'Gross Plant'!BS91</f>
        <v>0</v>
      </c>
      <c r="BX91" s="113">
        <f>'Gross Plant'!BT91</f>
        <v>0</v>
      </c>
      <c r="BY91" s="113">
        <f>'Gross Plant'!BU91</f>
        <v>0</v>
      </c>
      <c r="BZ91" s="113">
        <f>'Gross Plant'!BV91</f>
        <v>0</v>
      </c>
      <c r="CA91" s="113">
        <f>'Gross Plant'!BW91</f>
        <v>0</v>
      </c>
      <c r="CB91" s="113">
        <f>'Gross Plant'!BX91</f>
        <v>0</v>
      </c>
      <c r="CC91" s="113">
        <f>'Gross Plant'!BY91</f>
        <v>0</v>
      </c>
      <c r="CD91" s="113">
        <f>'Gross Plant'!BZ91</f>
        <v>0</v>
      </c>
      <c r="CE91" s="113">
        <f>'Gross Plant'!CA91</f>
        <v>0</v>
      </c>
      <c r="CF91" s="113">
        <f>'Gross Plant'!CB91</f>
        <v>0</v>
      </c>
      <c r="CG91" s="113">
        <f>'Gross Plant'!CC91</f>
        <v>0</v>
      </c>
      <c r="CH91" s="113">
        <f>'Gross Plant'!CD91</f>
        <v>0</v>
      </c>
      <c r="CI91" s="113">
        <f>'Gross Plant'!CE91</f>
        <v>0</v>
      </c>
      <c r="CJ91" s="113">
        <f>'Gross Plant'!CF91</f>
        <v>0</v>
      </c>
      <c r="CK91" s="113">
        <f>'Gross Plant'!CG91</f>
        <v>0</v>
      </c>
      <c r="CL91" s="113">
        <f>'Gross Plant'!CH91</f>
        <v>0</v>
      </c>
      <c r="CM91" s="113">
        <f>'Gross Plant'!CI91</f>
        <v>0</v>
      </c>
      <c r="CN91" s="113">
        <f>'Gross Plant'!CJ91</f>
        <v>0</v>
      </c>
      <c r="CO91" s="113">
        <f>'Gross Plant'!CK91</f>
        <v>0</v>
      </c>
      <c r="CP91" s="41"/>
      <c r="CQ91" s="116">
        <f>0</f>
        <v>0</v>
      </c>
      <c r="CR91" s="116">
        <f>0</f>
        <v>0</v>
      </c>
      <c r="CS91" s="116">
        <f>0</f>
        <v>0</v>
      </c>
      <c r="CT91" s="116">
        <f>0</f>
        <v>0</v>
      </c>
      <c r="CU91" s="116">
        <f>0</f>
        <v>0</v>
      </c>
      <c r="CV91" s="116">
        <f>0</f>
        <v>0</v>
      </c>
      <c r="CW91" s="17">
        <v>0</v>
      </c>
      <c r="CX91" s="17">
        <v>0</v>
      </c>
      <c r="CY91" s="17">
        <v>0</v>
      </c>
      <c r="CZ91" s="17">
        <v>0</v>
      </c>
      <c r="DA91" s="17">
        <v>0</v>
      </c>
      <c r="DB91" s="17">
        <v>0</v>
      </c>
      <c r="DC91" s="17">
        <v>0</v>
      </c>
      <c r="DD91" s="17">
        <v>0</v>
      </c>
      <c r="DE91" s="17">
        <v>0</v>
      </c>
      <c r="DF91" s="17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/>
      <c r="DS91" s="116">
        <f>0</f>
        <v>0</v>
      </c>
      <c r="DT91" s="116">
        <f>0</f>
        <v>0</v>
      </c>
      <c r="DU91" s="116">
        <f>0</f>
        <v>0</v>
      </c>
      <c r="DV91" s="116">
        <f>0</f>
        <v>0</v>
      </c>
      <c r="DW91" s="116">
        <f>0</f>
        <v>0</v>
      </c>
      <c r="DX91" s="116">
        <f>0</f>
        <v>0</v>
      </c>
      <c r="DY91" s="93">
        <f>IFERROR(SUM($DS91:$DX91)/SUM('Gross Plant'!$BK91:$BP91),0)*'Gross Plant'!BQ91*Reserve!$DY$1</f>
        <v>0</v>
      </c>
      <c r="DZ91" s="93">
        <f>IFERROR(SUM($DS91:$DX91)/SUM('Gross Plant'!$BK91:$BP91),0)*'Gross Plant'!BR91*Reserve!$DY$1</f>
        <v>0</v>
      </c>
      <c r="EA91" s="93">
        <f>IFERROR(SUM($DS91:$DX91)/SUM('Gross Plant'!$BK91:$BP91),0)*'Gross Plant'!BS91*Reserve!$DY$1</f>
        <v>0</v>
      </c>
      <c r="EB91" s="93">
        <f>IFERROR(SUM($DS91:$DX91)/SUM('Gross Plant'!$BK91:$BP91),0)*'Gross Plant'!BT91*Reserve!$DY$1</f>
        <v>0</v>
      </c>
      <c r="EC91" s="93">
        <f>IFERROR(SUM($DS91:$DX91)/SUM('Gross Plant'!$BK91:$BP91),0)*'Gross Plant'!BU91*Reserve!$DY$1</f>
        <v>0</v>
      </c>
      <c r="ED91" s="93">
        <f>IFERROR(SUM($DS91:$DX91)/SUM('Gross Plant'!$BK91:$BP91),0)*'Gross Plant'!BV91*Reserve!$DY$1</f>
        <v>0</v>
      </c>
      <c r="EE91" s="93">
        <f>IFERROR(SUM($DS91:$DX91)/SUM('Gross Plant'!$BK91:$BP91),0)*'Gross Plant'!BW91*Reserve!$DY$1</f>
        <v>0</v>
      </c>
      <c r="EF91" s="93">
        <f>IFERROR(SUM($DS91:$DX91)/SUM('Gross Plant'!$BK91:$BP91),0)*'Gross Plant'!BX91*Reserve!$DY$1</f>
        <v>0</v>
      </c>
      <c r="EG91" s="93">
        <f>IFERROR(SUM($DS91:$DX91)/SUM('Gross Plant'!$BK91:$BP91),0)*'Gross Plant'!BY91*Reserve!$DY$1</f>
        <v>0</v>
      </c>
      <c r="EH91" s="93">
        <f>IFERROR(SUM($DS91:$DX91)/SUM('Gross Plant'!$BK91:$BP91),0)*'Gross Plant'!BZ91*Reserve!$DY$1</f>
        <v>0</v>
      </c>
      <c r="EI91" s="93">
        <f>IFERROR(SUM($DS91:$DX91)/SUM('Gross Plant'!$BK91:$BP91),0)*'Gross Plant'!CA91*Reserve!$DY$1</f>
        <v>0</v>
      </c>
      <c r="EJ91" s="93">
        <f>IFERROR(SUM($DS91:$DX91)/SUM('Gross Plant'!$BK91:$BP91),0)*'Gross Plant'!CB91*Reserve!$DY$1</f>
        <v>0</v>
      </c>
      <c r="EK91" s="93">
        <f>IFERROR(SUM($DS91:$DX91)/SUM('Gross Plant'!$BK91:$BP91),0)*'Gross Plant'!CC91*Reserve!$DY$1</f>
        <v>0</v>
      </c>
      <c r="EL91" s="93">
        <f>IFERROR(SUM($DS91:$DX91)/SUM('Gross Plant'!$BK91:$BP91),0)*'Gross Plant'!CD91*Reserve!$DY$1</f>
        <v>0</v>
      </c>
      <c r="EM91" s="93">
        <f>IFERROR(SUM($DS91:$DX91)/SUM('Gross Plant'!$BK91:$BP91),0)*'Gross Plant'!CE91*Reserve!$DY$1</f>
        <v>0</v>
      </c>
      <c r="EN91" s="93">
        <f>IFERROR(SUM($DS91:$DX91)/SUM('Gross Plant'!$BK91:$BP91),0)*'Gross Plant'!CF91*Reserve!$DY$1</f>
        <v>0</v>
      </c>
      <c r="EO91" s="93">
        <f>IFERROR(SUM($DS91:$DX91)/SUM('Gross Plant'!$BK91:$BP91),0)*'Gross Plant'!CG91*Reserve!$DY$1</f>
        <v>0</v>
      </c>
      <c r="EP91" s="93">
        <f>IFERROR(SUM($DS91:$DX91)/SUM('Gross Plant'!$BK91:$BP91),0)*'Gross Plant'!CH91*Reserve!$DY$1</f>
        <v>0</v>
      </c>
      <c r="EQ91" s="93">
        <f>IFERROR(SUM($DS91:$DX91)/SUM('Gross Plant'!$BK91:$BP91),0)*'Gross Plant'!CI91*Reserve!$DY$1</f>
        <v>0</v>
      </c>
      <c r="ER91" s="93">
        <f>IFERROR(SUM($DS91:$DX91)/SUM('Gross Plant'!$BK91:$BP91),0)*'Gross Plant'!CJ91*Reserve!$DY$1</f>
        <v>0</v>
      </c>
      <c r="ES91" s="93">
        <f>IFERROR(SUM($DS91:$DX91)/SUM('Gross Plant'!$BK91:$BP91),0)*'Gross Plant'!CK91*Reserve!$DY$1</f>
        <v>0</v>
      </c>
    </row>
    <row r="92" spans="1:149">
      <c r="A92" s="138">
        <v>39200</v>
      </c>
      <c r="B92" s="156" t="s">
        <v>40</v>
      </c>
      <c r="C92" s="51">
        <f t="shared" si="130"/>
        <v>16058.207540442307</v>
      </c>
      <c r="D92" s="51">
        <f t="shared" si="131"/>
        <v>17903.337161250016</v>
      </c>
      <c r="E92" s="115">
        <f>'[20]Reserve End Balances'!P132</f>
        <v>15320.15</v>
      </c>
      <c r="F92" s="98">
        <f t="shared" si="101"/>
        <v>15443.16</v>
      </c>
      <c r="G92" s="98">
        <f t="shared" si="102"/>
        <v>15566.17</v>
      </c>
      <c r="H92" s="98">
        <f t="shared" si="103"/>
        <v>15689.18</v>
      </c>
      <c r="I92" s="98">
        <f t="shared" si="104"/>
        <v>15812.19</v>
      </c>
      <c r="J92" s="98">
        <f t="shared" si="105"/>
        <v>15935.2</v>
      </c>
      <c r="K92" s="51">
        <f t="shared" si="106"/>
        <v>16058.210000000001</v>
      </c>
      <c r="L92" s="51">
        <f t="shared" si="107"/>
        <v>16181.218477416667</v>
      </c>
      <c r="M92" s="51">
        <f t="shared" si="108"/>
        <v>16304.226954833333</v>
      </c>
      <c r="N92" s="51">
        <f t="shared" si="109"/>
        <v>16427.23543225</v>
      </c>
      <c r="O92" s="51">
        <f t="shared" si="110"/>
        <v>16550.243909666668</v>
      </c>
      <c r="P92" s="51">
        <f t="shared" si="111"/>
        <v>16673.252387083336</v>
      </c>
      <c r="Q92" s="51">
        <f t="shared" si="112"/>
        <v>16796.260864500004</v>
      </c>
      <c r="R92" s="51">
        <f t="shared" si="113"/>
        <v>16919.269341916672</v>
      </c>
      <c r="S92" s="51">
        <f t="shared" si="114"/>
        <v>17042.27781933334</v>
      </c>
      <c r="T92" s="51">
        <f t="shared" si="115"/>
        <v>17165.286296750008</v>
      </c>
      <c r="U92" s="51">
        <f t="shared" si="116"/>
        <v>17288.294774166676</v>
      </c>
      <c r="V92" s="51">
        <f t="shared" si="117"/>
        <v>17411.303251583344</v>
      </c>
      <c r="W92" s="51">
        <f t="shared" si="118"/>
        <v>17534.311729000012</v>
      </c>
      <c r="X92" s="51">
        <f t="shared" si="119"/>
        <v>17657.32020641668</v>
      </c>
      <c r="Y92" s="51">
        <f t="shared" si="120"/>
        <v>17780.328683833348</v>
      </c>
      <c r="Z92" s="51">
        <f t="shared" si="121"/>
        <v>17903.337161250016</v>
      </c>
      <c r="AA92" s="51">
        <f t="shared" si="122"/>
        <v>18026.345638666684</v>
      </c>
      <c r="AB92" s="51">
        <f t="shared" si="123"/>
        <v>18149.354116083352</v>
      </c>
      <c r="AC92" s="51">
        <f t="shared" si="124"/>
        <v>18272.36259350002</v>
      </c>
      <c r="AD92" s="51">
        <f t="shared" si="125"/>
        <v>18395.371070916688</v>
      </c>
      <c r="AE92" s="51">
        <f t="shared" si="126"/>
        <v>18518.379548333356</v>
      </c>
      <c r="AF92" s="51">
        <f t="shared" si="127"/>
        <v>18641.388025750024</v>
      </c>
      <c r="AG92" s="110">
        <f t="shared" si="128"/>
        <v>17903</v>
      </c>
      <c r="AH92" s="145" t="b">
        <f t="shared" si="88"/>
        <v>1</v>
      </c>
      <c r="AI92" s="149" t="str">
        <f>'[23]KMD Gnrl Office'!E10</f>
        <v>39200</v>
      </c>
      <c r="AJ92" s="109">
        <f>'[23]KMD Gnrl Office'!F10</f>
        <v>5.4100000000000002E-2</v>
      </c>
      <c r="AK92" s="109">
        <f>'[23]KMD Gnrl Office'!G10</f>
        <v>5.4100000000000002E-2</v>
      </c>
      <c r="AL92" s="100">
        <f>'[20]Depreciation Provision'!Q132</f>
        <v>123.01</v>
      </c>
      <c r="AM92" s="100">
        <f>'[20]Depreciation Provision'!R132</f>
        <v>123.01</v>
      </c>
      <c r="AN92" s="100">
        <f>'[20]Depreciation Provision'!S132</f>
        <v>123.01</v>
      </c>
      <c r="AO92" s="100">
        <f>'[20]Depreciation Provision'!T132</f>
        <v>123.01</v>
      </c>
      <c r="AP92" s="100">
        <f>'[20]Depreciation Provision'!U132</f>
        <v>123.01</v>
      </c>
      <c r="AQ92" s="100">
        <f>'[20]Depreciation Provision'!V132</f>
        <v>123.01</v>
      </c>
      <c r="AR92" s="113">
        <f>IF('Net Plant'!I92&gt;0,'Gross Plant'!K92*$AJ92/12,0)</f>
        <v>123.00847741666666</v>
      </c>
      <c r="AS92" s="113">
        <f>IF('Net Plant'!J92&gt;0,'Gross Plant'!L92*$AJ92/12,0)</f>
        <v>123.00847741666666</v>
      </c>
      <c r="AT92" s="113">
        <f>IF('Net Plant'!K92&gt;0,'Gross Plant'!M92*$AJ92/12,0)</f>
        <v>123.00847741666666</v>
      </c>
      <c r="AU92" s="113">
        <f>IF('Net Plant'!L92&gt;0,'Gross Plant'!N92*$AJ92/12,0)</f>
        <v>123.00847741666666</v>
      </c>
      <c r="AV92" s="113">
        <f>IF('Net Plant'!M92&gt;0,'Gross Plant'!O92*$AJ92/12,0)</f>
        <v>123.00847741666666</v>
      </c>
      <c r="AW92" s="113">
        <f>IF('Net Plant'!N92&gt;0,'Gross Plant'!P92*$AJ92/12,0)</f>
        <v>123.00847741666666</v>
      </c>
      <c r="AX92" s="113">
        <f>IF('Net Plant'!O92&gt;0,'Gross Plant'!Q92*$AJ92/12,0)</f>
        <v>123.00847741666666</v>
      </c>
      <c r="AY92" s="113">
        <f>IF('Net Plant'!P92&gt;0,'Gross Plant'!R92*$AJ92/12,0)</f>
        <v>123.00847741666666</v>
      </c>
      <c r="AZ92" s="113">
        <f>IF('Net Plant'!Q92&gt;0,'Gross Plant'!S92*$AJ92/12,0)</f>
        <v>123.00847741666666</v>
      </c>
      <c r="BA92" s="113">
        <f>IF('Net Plant'!R92&gt;0,'Gross Plant'!U92*$AK92/12,0)</f>
        <v>123.00847741666666</v>
      </c>
      <c r="BB92" s="113">
        <f>IF('Net Plant'!S92&gt;0,'Gross Plant'!V92*$AK92/12,0)</f>
        <v>123.00847741666666</v>
      </c>
      <c r="BC92" s="113">
        <f>IF('Net Plant'!T92&gt;0,'Gross Plant'!W92*$AK92/12,0)</f>
        <v>123.00847741666666</v>
      </c>
      <c r="BD92" s="113">
        <f>IF('Net Plant'!U92&gt;0,'Gross Plant'!X92*$AK92/12,0)</f>
        <v>123.00847741666666</v>
      </c>
      <c r="BE92" s="113">
        <f>IF('Net Plant'!V92&gt;0,'Gross Plant'!Y92*$AK92/12,0)</f>
        <v>123.00847741666666</v>
      </c>
      <c r="BF92" s="113">
        <f>IF('Net Plant'!W92&gt;0,'Gross Plant'!Z92*$AK92/12,0)</f>
        <v>123.00847741666666</v>
      </c>
      <c r="BG92" s="113">
        <f>IF('Net Plant'!X92&gt;0,'Gross Plant'!AA92*$AK92/12,0)</f>
        <v>123.00847741666666</v>
      </c>
      <c r="BH92" s="113">
        <f>IF('Net Plant'!Y92&gt;0,'Gross Plant'!AB92*$AK92/12,0)</f>
        <v>123.00847741666666</v>
      </c>
      <c r="BI92" s="113">
        <f>IF('Net Plant'!Z92&gt;0,'Gross Plant'!AC92*$AK92/12,0)</f>
        <v>123.00847741666666</v>
      </c>
      <c r="BJ92" s="113">
        <f>IF('Net Plant'!AA92&gt;0,'Gross Plant'!AD92*$AK92/12,0)</f>
        <v>123.00847741666666</v>
      </c>
      <c r="BK92" s="113">
        <f>IF('Net Plant'!AB92&gt;0,'Gross Plant'!AE92*$AK92/12,0)</f>
        <v>123.00847741666666</v>
      </c>
      <c r="BL92" s="113">
        <f>IF('Net Plant'!AC92&gt;0,'Gross Plant'!AF92*$AK92/12,0)</f>
        <v>123.00847741666666</v>
      </c>
      <c r="BM92" s="117">
        <f t="shared" si="132"/>
        <v>1476.101729</v>
      </c>
      <c r="BN92" s="178"/>
      <c r="BO92" s="100">
        <f>'[20]Reserve Retirements'!Q132</f>
        <v>0</v>
      </c>
      <c r="BP92" s="100">
        <f>'[20]Reserve Retirements'!R132</f>
        <v>0</v>
      </c>
      <c r="BQ92" s="100">
        <f>'[20]Reserve Retirements'!S132</f>
        <v>0</v>
      </c>
      <c r="BR92" s="100">
        <f>'[20]Reserve Retirements'!T132</f>
        <v>0</v>
      </c>
      <c r="BS92" s="100">
        <f>'[20]Reserve Retirements'!U132</f>
        <v>0</v>
      </c>
      <c r="BT92" s="100">
        <f>'[20]Reserve Retirements'!V132</f>
        <v>0</v>
      </c>
      <c r="BU92" s="113">
        <f>'Gross Plant'!BQ92</f>
        <v>0</v>
      </c>
      <c r="BV92" s="113">
        <f>'Gross Plant'!BR92</f>
        <v>0</v>
      </c>
      <c r="BW92" s="113">
        <f>'Gross Plant'!BS92</f>
        <v>0</v>
      </c>
      <c r="BX92" s="113">
        <f>'Gross Plant'!BT92</f>
        <v>0</v>
      </c>
      <c r="BY92" s="113">
        <f>'Gross Plant'!BU92</f>
        <v>0</v>
      </c>
      <c r="BZ92" s="113">
        <f>'Gross Plant'!BV92</f>
        <v>0</v>
      </c>
      <c r="CA92" s="113">
        <f>'Gross Plant'!BW92</f>
        <v>0</v>
      </c>
      <c r="CB92" s="113">
        <f>'Gross Plant'!BX92</f>
        <v>0</v>
      </c>
      <c r="CC92" s="113">
        <f>'Gross Plant'!BY92</f>
        <v>0</v>
      </c>
      <c r="CD92" s="113">
        <f>'Gross Plant'!BZ92</f>
        <v>0</v>
      </c>
      <c r="CE92" s="113">
        <f>'Gross Plant'!CA92</f>
        <v>0</v>
      </c>
      <c r="CF92" s="113">
        <f>'Gross Plant'!CB92</f>
        <v>0</v>
      </c>
      <c r="CG92" s="113">
        <f>'Gross Plant'!CC92</f>
        <v>0</v>
      </c>
      <c r="CH92" s="113">
        <f>'Gross Plant'!CD92</f>
        <v>0</v>
      </c>
      <c r="CI92" s="113">
        <f>'Gross Plant'!CE92</f>
        <v>0</v>
      </c>
      <c r="CJ92" s="113">
        <f>'Gross Plant'!CF92</f>
        <v>0</v>
      </c>
      <c r="CK92" s="113">
        <f>'Gross Plant'!CG92</f>
        <v>0</v>
      </c>
      <c r="CL92" s="113">
        <f>'Gross Plant'!CH92</f>
        <v>0</v>
      </c>
      <c r="CM92" s="113">
        <f>'Gross Plant'!CI92</f>
        <v>0</v>
      </c>
      <c r="CN92" s="113">
        <f>'Gross Plant'!CJ92</f>
        <v>0</v>
      </c>
      <c r="CO92" s="113">
        <f>'Gross Plant'!CK92</f>
        <v>0</v>
      </c>
      <c r="CP92" s="41"/>
      <c r="CQ92" s="100">
        <f>'[20]Reserve Transfers'!Q132</f>
        <v>0</v>
      </c>
      <c r="CR92" s="100">
        <f>'[20]Reserve Transfers'!R132</f>
        <v>0</v>
      </c>
      <c r="CS92" s="100">
        <f>'[20]Reserve Transfers'!S132</f>
        <v>0</v>
      </c>
      <c r="CT92" s="100">
        <f>'[20]Reserve Transfers'!T132</f>
        <v>0</v>
      </c>
      <c r="CU92" s="100">
        <f>'[20]Reserve Transfers'!U132</f>
        <v>0</v>
      </c>
      <c r="CV92" s="100">
        <f>'[20]Reserve Transfers'!V132</f>
        <v>0</v>
      </c>
      <c r="CW92" s="17">
        <v>0</v>
      </c>
      <c r="CX92" s="17">
        <v>0</v>
      </c>
      <c r="CY92" s="17">
        <v>0</v>
      </c>
      <c r="CZ92" s="17">
        <v>0</v>
      </c>
      <c r="DA92" s="17">
        <v>0</v>
      </c>
      <c r="DB92" s="17">
        <v>0</v>
      </c>
      <c r="DC92" s="17">
        <v>0</v>
      </c>
      <c r="DD92" s="17">
        <v>0</v>
      </c>
      <c r="DE92" s="17">
        <v>0</v>
      </c>
      <c r="DF92" s="17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/>
      <c r="DS92" s="100">
        <f>[20]COR!Q132</f>
        <v>0</v>
      </c>
      <c r="DT92" s="100">
        <f>[20]COR!R132</f>
        <v>0</v>
      </c>
      <c r="DU92" s="100">
        <f>[20]COR!S132</f>
        <v>0</v>
      </c>
      <c r="DV92" s="100">
        <f>[20]COR!T132</f>
        <v>0</v>
      </c>
      <c r="DW92" s="100">
        <f>[20]COR!U132</f>
        <v>0</v>
      </c>
      <c r="DX92" s="100">
        <f>[20]COR!V132</f>
        <v>0</v>
      </c>
      <c r="DY92" s="93">
        <f>IFERROR(SUM($DS92:$DX92)/SUM('Gross Plant'!$BK92:$BP92),0)*'Gross Plant'!BQ92*Reserve!$DY$1</f>
        <v>0</v>
      </c>
      <c r="DZ92" s="93">
        <f>IFERROR(SUM($DS92:$DX92)/SUM('Gross Plant'!$BK92:$BP92),0)*'Gross Plant'!BR92*Reserve!$DY$1</f>
        <v>0</v>
      </c>
      <c r="EA92" s="93">
        <f>IFERROR(SUM($DS92:$DX92)/SUM('Gross Plant'!$BK92:$BP92),0)*'Gross Plant'!BS92*Reserve!$DY$1</f>
        <v>0</v>
      </c>
      <c r="EB92" s="93">
        <f>IFERROR(SUM($DS92:$DX92)/SUM('Gross Plant'!$BK92:$BP92),0)*'Gross Plant'!BT92*Reserve!$DY$1</f>
        <v>0</v>
      </c>
      <c r="EC92" s="93">
        <f>IFERROR(SUM($DS92:$DX92)/SUM('Gross Plant'!$BK92:$BP92),0)*'Gross Plant'!BU92*Reserve!$DY$1</f>
        <v>0</v>
      </c>
      <c r="ED92" s="93">
        <f>IFERROR(SUM($DS92:$DX92)/SUM('Gross Plant'!$BK92:$BP92),0)*'Gross Plant'!BV92*Reserve!$DY$1</f>
        <v>0</v>
      </c>
      <c r="EE92" s="93">
        <f>IFERROR(SUM($DS92:$DX92)/SUM('Gross Plant'!$BK92:$BP92),0)*'Gross Plant'!BW92*Reserve!$DY$1</f>
        <v>0</v>
      </c>
      <c r="EF92" s="93">
        <f>IFERROR(SUM($DS92:$DX92)/SUM('Gross Plant'!$BK92:$BP92),0)*'Gross Plant'!BX92*Reserve!$DY$1</f>
        <v>0</v>
      </c>
      <c r="EG92" s="93">
        <f>IFERROR(SUM($DS92:$DX92)/SUM('Gross Plant'!$BK92:$BP92),0)*'Gross Plant'!BY92*Reserve!$DY$1</f>
        <v>0</v>
      </c>
      <c r="EH92" s="93">
        <f>IFERROR(SUM($DS92:$DX92)/SUM('Gross Plant'!$BK92:$BP92),0)*'Gross Plant'!BZ92*Reserve!$DY$1</f>
        <v>0</v>
      </c>
      <c r="EI92" s="93">
        <f>IFERROR(SUM($DS92:$DX92)/SUM('Gross Plant'!$BK92:$BP92),0)*'Gross Plant'!CA92*Reserve!$DY$1</f>
        <v>0</v>
      </c>
      <c r="EJ92" s="93">
        <f>IFERROR(SUM($DS92:$DX92)/SUM('Gross Plant'!$BK92:$BP92),0)*'Gross Plant'!CB92*Reserve!$DY$1</f>
        <v>0</v>
      </c>
      <c r="EK92" s="93">
        <f>IFERROR(SUM($DS92:$DX92)/SUM('Gross Plant'!$BK92:$BP92),0)*'Gross Plant'!CC92*Reserve!$DY$1</f>
        <v>0</v>
      </c>
      <c r="EL92" s="93">
        <f>IFERROR(SUM($DS92:$DX92)/SUM('Gross Plant'!$BK92:$BP92),0)*'Gross Plant'!CD92*Reserve!$DY$1</f>
        <v>0</v>
      </c>
      <c r="EM92" s="93">
        <f>IFERROR(SUM($DS92:$DX92)/SUM('Gross Plant'!$BK92:$BP92),0)*'Gross Plant'!CE92*Reserve!$DY$1</f>
        <v>0</v>
      </c>
      <c r="EN92" s="93">
        <f>IFERROR(SUM($DS92:$DX92)/SUM('Gross Plant'!$BK92:$BP92),0)*'Gross Plant'!CF92*Reserve!$DY$1</f>
        <v>0</v>
      </c>
      <c r="EO92" s="93">
        <f>IFERROR(SUM($DS92:$DX92)/SUM('Gross Plant'!$BK92:$BP92),0)*'Gross Plant'!CG92*Reserve!$DY$1</f>
        <v>0</v>
      </c>
      <c r="EP92" s="93">
        <f>IFERROR(SUM($DS92:$DX92)/SUM('Gross Plant'!$BK92:$BP92),0)*'Gross Plant'!CH92*Reserve!$DY$1</f>
        <v>0</v>
      </c>
      <c r="EQ92" s="93">
        <f>IFERROR(SUM($DS92:$DX92)/SUM('Gross Plant'!$BK92:$BP92),0)*'Gross Plant'!CI92*Reserve!$DY$1</f>
        <v>0</v>
      </c>
      <c r="ER92" s="93">
        <f>IFERROR(SUM($DS92:$DX92)/SUM('Gross Plant'!$BK92:$BP92),0)*'Gross Plant'!CJ92*Reserve!$DY$1</f>
        <v>0</v>
      </c>
      <c r="ES92" s="93">
        <f>IFERROR(SUM($DS92:$DX92)/SUM('Gross Plant'!$BK92:$BP92),0)*'Gross Plant'!CK92*Reserve!$DY$1</f>
        <v>0</v>
      </c>
    </row>
    <row r="93" spans="1:149">
      <c r="A93" s="176">
        <v>39300</v>
      </c>
      <c r="B93" s="171" t="s">
        <v>180</v>
      </c>
      <c r="C93" s="51">
        <f t="shared" si="130"/>
        <v>0</v>
      </c>
      <c r="D93" s="51">
        <f t="shared" si="131"/>
        <v>0</v>
      </c>
      <c r="E93" s="152">
        <f>0</f>
        <v>0</v>
      </c>
      <c r="F93" s="98">
        <f t="shared" si="101"/>
        <v>0</v>
      </c>
      <c r="G93" s="98">
        <f t="shared" si="102"/>
        <v>0</v>
      </c>
      <c r="H93" s="98">
        <f t="shared" si="103"/>
        <v>0</v>
      </c>
      <c r="I93" s="98">
        <f t="shared" si="104"/>
        <v>0</v>
      </c>
      <c r="J93" s="98">
        <f t="shared" si="105"/>
        <v>0</v>
      </c>
      <c r="K93" s="51">
        <f t="shared" si="106"/>
        <v>0</v>
      </c>
      <c r="L93" s="51">
        <f t="shared" si="107"/>
        <v>0</v>
      </c>
      <c r="M93" s="51">
        <f t="shared" si="108"/>
        <v>0</v>
      </c>
      <c r="N93" s="51">
        <f t="shared" si="109"/>
        <v>0</v>
      </c>
      <c r="O93" s="51">
        <f t="shared" si="110"/>
        <v>0</v>
      </c>
      <c r="P93" s="51">
        <f t="shared" si="111"/>
        <v>0</v>
      </c>
      <c r="Q93" s="51">
        <f t="shared" si="112"/>
        <v>0</v>
      </c>
      <c r="R93" s="51">
        <f t="shared" si="113"/>
        <v>0</v>
      </c>
      <c r="S93" s="51">
        <f t="shared" si="114"/>
        <v>0</v>
      </c>
      <c r="T93" s="51">
        <f t="shared" si="115"/>
        <v>0</v>
      </c>
      <c r="U93" s="51">
        <f t="shared" si="116"/>
        <v>0</v>
      </c>
      <c r="V93" s="51">
        <f t="shared" si="117"/>
        <v>0</v>
      </c>
      <c r="W93" s="51">
        <f t="shared" si="118"/>
        <v>0</v>
      </c>
      <c r="X93" s="51">
        <f t="shared" si="119"/>
        <v>0</v>
      </c>
      <c r="Y93" s="51">
        <f t="shared" si="120"/>
        <v>0</v>
      </c>
      <c r="Z93" s="51">
        <f t="shared" si="121"/>
        <v>0</v>
      </c>
      <c r="AA93" s="51">
        <f t="shared" si="122"/>
        <v>0</v>
      </c>
      <c r="AB93" s="51">
        <f t="shared" si="123"/>
        <v>0</v>
      </c>
      <c r="AC93" s="51">
        <f t="shared" si="124"/>
        <v>0</v>
      </c>
      <c r="AD93" s="51">
        <f t="shared" si="125"/>
        <v>0</v>
      </c>
      <c r="AE93" s="51">
        <f t="shared" si="126"/>
        <v>0</v>
      </c>
      <c r="AF93" s="51">
        <f t="shared" si="127"/>
        <v>0</v>
      </c>
      <c r="AG93" s="177"/>
      <c r="AH93" s="145" t="b">
        <f t="shared" si="88"/>
        <v>1</v>
      </c>
      <c r="AI93" s="149">
        <f>'[23]KMD Gnrl Office'!E11</f>
        <v>39300</v>
      </c>
      <c r="AJ93" s="109">
        <f>'[23]KMD Gnrl Office'!F11</f>
        <v>8.1000000000000003E-2</v>
      </c>
      <c r="AK93" s="109">
        <f>'[23]KMD Gnrl Office'!G11</f>
        <v>8.1000000000000003E-2</v>
      </c>
      <c r="AL93" s="116">
        <f>0</f>
        <v>0</v>
      </c>
      <c r="AM93" s="116">
        <f>0</f>
        <v>0</v>
      </c>
      <c r="AN93" s="116">
        <f>0</f>
        <v>0</v>
      </c>
      <c r="AO93" s="116">
        <f>0</f>
        <v>0</v>
      </c>
      <c r="AP93" s="116">
        <f>0</f>
        <v>0</v>
      </c>
      <c r="AQ93" s="116">
        <f>0</f>
        <v>0</v>
      </c>
      <c r="AR93" s="113">
        <f>IF('Net Plant'!I93&gt;0,'Gross Plant'!K93*$AJ93/12,0)</f>
        <v>0</v>
      </c>
      <c r="AS93" s="113">
        <f>IF('Net Plant'!J93&gt;0,'Gross Plant'!L93*$AJ93/12,0)</f>
        <v>0</v>
      </c>
      <c r="AT93" s="113">
        <f>IF('Net Plant'!K93&gt;0,'Gross Plant'!M93*$AJ93/12,0)</f>
        <v>0</v>
      </c>
      <c r="AU93" s="113">
        <f>IF('Net Plant'!L93&gt;0,'Gross Plant'!N93*$AJ93/12,0)</f>
        <v>0</v>
      </c>
      <c r="AV93" s="113">
        <f>IF('Net Plant'!M93&gt;0,'Gross Plant'!O93*$AJ93/12,0)</f>
        <v>0</v>
      </c>
      <c r="AW93" s="113">
        <f>IF('Net Plant'!N93&gt;0,'Gross Plant'!P93*$AJ93/12,0)</f>
        <v>0</v>
      </c>
      <c r="AX93" s="113">
        <f>IF('Net Plant'!O93&gt;0,'Gross Plant'!Q93*$AJ93/12,0)</f>
        <v>0</v>
      </c>
      <c r="AY93" s="113">
        <f>IF('Net Plant'!P93&gt;0,'Gross Plant'!R93*$AJ93/12,0)</f>
        <v>0</v>
      </c>
      <c r="AZ93" s="113">
        <f>IF('Net Plant'!Q93&gt;0,'Gross Plant'!S93*$AJ93/12,0)</f>
        <v>0</v>
      </c>
      <c r="BA93" s="113">
        <f>IF('Net Plant'!R93&gt;0,'Gross Plant'!U93*$AK93/12,0)</f>
        <v>0</v>
      </c>
      <c r="BB93" s="113">
        <f>IF('Net Plant'!S93&gt;0,'Gross Plant'!V93*$AK93/12,0)</f>
        <v>0</v>
      </c>
      <c r="BC93" s="113">
        <f>IF('Net Plant'!T93&gt;0,'Gross Plant'!W93*$AK93/12,0)</f>
        <v>0</v>
      </c>
      <c r="BD93" s="113">
        <f>IF('Net Plant'!U93&gt;0,'Gross Plant'!X93*$AK93/12,0)</f>
        <v>0</v>
      </c>
      <c r="BE93" s="113">
        <f>IF('Net Plant'!V93&gt;0,'Gross Plant'!Y93*$AK93/12,0)</f>
        <v>0</v>
      </c>
      <c r="BF93" s="113">
        <f>IF('Net Plant'!W93&gt;0,'Gross Plant'!Z93*$AK93/12,0)</f>
        <v>0</v>
      </c>
      <c r="BG93" s="113">
        <f>IF('Net Plant'!X93&gt;0,'Gross Plant'!AA93*$AK93/12,0)</f>
        <v>0</v>
      </c>
      <c r="BH93" s="113">
        <f>IF('Net Plant'!Y93&gt;0,'Gross Plant'!AB93*$AK93/12,0)</f>
        <v>0</v>
      </c>
      <c r="BI93" s="113">
        <f>IF('Net Plant'!Z93&gt;0,'Gross Plant'!AC93*$AK93/12,0)</f>
        <v>0</v>
      </c>
      <c r="BJ93" s="113">
        <f>IF('Net Plant'!AA93&gt;0,'Gross Plant'!AD93*$AK93/12,0)</f>
        <v>0</v>
      </c>
      <c r="BK93" s="113">
        <f>IF('Net Plant'!AB93&gt;0,'Gross Plant'!AE93*$AK93/12,0)</f>
        <v>0</v>
      </c>
      <c r="BL93" s="113">
        <f>IF('Net Plant'!AC93&gt;0,'Gross Plant'!AF93*$AK93/12,0)</f>
        <v>0</v>
      </c>
      <c r="BM93" s="117">
        <f t="shared" si="132"/>
        <v>0</v>
      </c>
      <c r="BN93" s="178"/>
      <c r="BO93" s="116">
        <f>0</f>
        <v>0</v>
      </c>
      <c r="BP93" s="116">
        <f>0</f>
        <v>0</v>
      </c>
      <c r="BQ93" s="116">
        <f>0</f>
        <v>0</v>
      </c>
      <c r="BR93" s="116">
        <f>0</f>
        <v>0</v>
      </c>
      <c r="BS93" s="116">
        <f>0</f>
        <v>0</v>
      </c>
      <c r="BT93" s="116">
        <f>0</f>
        <v>0</v>
      </c>
      <c r="BU93" s="113">
        <f>'Gross Plant'!BQ93</f>
        <v>0</v>
      </c>
      <c r="BV93" s="113">
        <f>'Gross Plant'!BR93</f>
        <v>0</v>
      </c>
      <c r="BW93" s="113">
        <f>'Gross Plant'!BS93</f>
        <v>0</v>
      </c>
      <c r="BX93" s="113">
        <f>'Gross Plant'!BT93</f>
        <v>0</v>
      </c>
      <c r="BY93" s="113">
        <f>'Gross Plant'!BU93</f>
        <v>0</v>
      </c>
      <c r="BZ93" s="113">
        <f>'Gross Plant'!BV93</f>
        <v>0</v>
      </c>
      <c r="CA93" s="113">
        <f>'Gross Plant'!BW93</f>
        <v>0</v>
      </c>
      <c r="CB93" s="113">
        <f>'Gross Plant'!BX93</f>
        <v>0</v>
      </c>
      <c r="CC93" s="113">
        <f>'Gross Plant'!BY93</f>
        <v>0</v>
      </c>
      <c r="CD93" s="113">
        <f>'Gross Plant'!BZ93</f>
        <v>0</v>
      </c>
      <c r="CE93" s="113">
        <f>'Gross Plant'!CA93</f>
        <v>0</v>
      </c>
      <c r="CF93" s="113">
        <f>'Gross Plant'!CB93</f>
        <v>0</v>
      </c>
      <c r="CG93" s="113">
        <f>'Gross Plant'!CC93</f>
        <v>0</v>
      </c>
      <c r="CH93" s="113">
        <f>'Gross Plant'!CD93</f>
        <v>0</v>
      </c>
      <c r="CI93" s="113">
        <f>'Gross Plant'!CE93</f>
        <v>0</v>
      </c>
      <c r="CJ93" s="113">
        <f>'Gross Plant'!CF93</f>
        <v>0</v>
      </c>
      <c r="CK93" s="113">
        <f>'Gross Plant'!CG93</f>
        <v>0</v>
      </c>
      <c r="CL93" s="113">
        <f>'Gross Plant'!CH93</f>
        <v>0</v>
      </c>
      <c r="CM93" s="113">
        <f>'Gross Plant'!CI93</f>
        <v>0</v>
      </c>
      <c r="CN93" s="113">
        <f>'Gross Plant'!CJ93</f>
        <v>0</v>
      </c>
      <c r="CO93" s="113">
        <f>'Gross Plant'!CK93</f>
        <v>0</v>
      </c>
      <c r="CP93" s="41"/>
      <c r="CQ93" s="116">
        <f>0</f>
        <v>0</v>
      </c>
      <c r="CR93" s="116">
        <f>0</f>
        <v>0</v>
      </c>
      <c r="CS93" s="116">
        <f>0</f>
        <v>0</v>
      </c>
      <c r="CT93" s="116">
        <f>0</f>
        <v>0</v>
      </c>
      <c r="CU93" s="116">
        <f>0</f>
        <v>0</v>
      </c>
      <c r="CV93" s="116">
        <f>0</f>
        <v>0</v>
      </c>
      <c r="CW93" s="17">
        <v>0</v>
      </c>
      <c r="CX93" s="17">
        <v>0</v>
      </c>
      <c r="CY93" s="17">
        <v>0</v>
      </c>
      <c r="CZ93" s="17">
        <v>0</v>
      </c>
      <c r="DA93" s="17">
        <v>0</v>
      </c>
      <c r="DB93" s="17">
        <v>0</v>
      </c>
      <c r="DC93" s="17">
        <v>0</v>
      </c>
      <c r="DD93" s="17">
        <v>0</v>
      </c>
      <c r="DE93" s="17">
        <v>0</v>
      </c>
      <c r="DF93" s="17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/>
      <c r="DS93" s="116">
        <f>0</f>
        <v>0</v>
      </c>
      <c r="DT93" s="116">
        <f>0</f>
        <v>0</v>
      </c>
      <c r="DU93" s="116">
        <f>0</f>
        <v>0</v>
      </c>
      <c r="DV93" s="116">
        <f>0</f>
        <v>0</v>
      </c>
      <c r="DW93" s="116">
        <f>0</f>
        <v>0</v>
      </c>
      <c r="DX93" s="116">
        <f>0</f>
        <v>0</v>
      </c>
      <c r="DY93" s="93">
        <f>IFERROR(SUM($DS93:$DX93)/SUM('Gross Plant'!$BK93:$BP93),0)*'Gross Plant'!BQ93*Reserve!$DY$1</f>
        <v>0</v>
      </c>
      <c r="DZ93" s="93">
        <f>IFERROR(SUM($DS93:$DX93)/SUM('Gross Plant'!$BK93:$BP93),0)*'Gross Plant'!BR93*Reserve!$DY$1</f>
        <v>0</v>
      </c>
      <c r="EA93" s="93">
        <f>IFERROR(SUM($DS93:$DX93)/SUM('Gross Plant'!$BK93:$BP93),0)*'Gross Plant'!BS93*Reserve!$DY$1</f>
        <v>0</v>
      </c>
      <c r="EB93" s="93">
        <f>IFERROR(SUM($DS93:$DX93)/SUM('Gross Plant'!$BK93:$BP93),0)*'Gross Plant'!BT93*Reserve!$DY$1</f>
        <v>0</v>
      </c>
      <c r="EC93" s="93">
        <f>IFERROR(SUM($DS93:$DX93)/SUM('Gross Plant'!$BK93:$BP93),0)*'Gross Plant'!BU93*Reserve!$DY$1</f>
        <v>0</v>
      </c>
      <c r="ED93" s="93">
        <f>IFERROR(SUM($DS93:$DX93)/SUM('Gross Plant'!$BK93:$BP93),0)*'Gross Plant'!BV93*Reserve!$DY$1</f>
        <v>0</v>
      </c>
      <c r="EE93" s="93">
        <f>IFERROR(SUM($DS93:$DX93)/SUM('Gross Plant'!$BK93:$BP93),0)*'Gross Plant'!BW93*Reserve!$DY$1</f>
        <v>0</v>
      </c>
      <c r="EF93" s="93">
        <f>IFERROR(SUM($DS93:$DX93)/SUM('Gross Plant'!$BK93:$BP93),0)*'Gross Plant'!BX93*Reserve!$DY$1</f>
        <v>0</v>
      </c>
      <c r="EG93" s="93">
        <f>IFERROR(SUM($DS93:$DX93)/SUM('Gross Plant'!$BK93:$BP93),0)*'Gross Plant'!BY93*Reserve!$DY$1</f>
        <v>0</v>
      </c>
      <c r="EH93" s="93">
        <f>IFERROR(SUM($DS93:$DX93)/SUM('Gross Plant'!$BK93:$BP93),0)*'Gross Plant'!BZ93*Reserve!$DY$1</f>
        <v>0</v>
      </c>
      <c r="EI93" s="93">
        <f>IFERROR(SUM($DS93:$DX93)/SUM('Gross Plant'!$BK93:$BP93),0)*'Gross Plant'!CA93*Reserve!$DY$1</f>
        <v>0</v>
      </c>
      <c r="EJ93" s="93">
        <f>IFERROR(SUM($DS93:$DX93)/SUM('Gross Plant'!$BK93:$BP93),0)*'Gross Plant'!CB93*Reserve!$DY$1</f>
        <v>0</v>
      </c>
      <c r="EK93" s="93">
        <f>IFERROR(SUM($DS93:$DX93)/SUM('Gross Plant'!$BK93:$BP93),0)*'Gross Plant'!CC93*Reserve!$DY$1</f>
        <v>0</v>
      </c>
      <c r="EL93" s="93">
        <f>IFERROR(SUM($DS93:$DX93)/SUM('Gross Plant'!$BK93:$BP93),0)*'Gross Plant'!CD93*Reserve!$DY$1</f>
        <v>0</v>
      </c>
      <c r="EM93" s="93">
        <f>IFERROR(SUM($DS93:$DX93)/SUM('Gross Plant'!$BK93:$BP93),0)*'Gross Plant'!CE93*Reserve!$DY$1</f>
        <v>0</v>
      </c>
      <c r="EN93" s="93">
        <f>IFERROR(SUM($DS93:$DX93)/SUM('Gross Plant'!$BK93:$BP93),0)*'Gross Plant'!CF93*Reserve!$DY$1</f>
        <v>0</v>
      </c>
      <c r="EO93" s="93">
        <f>IFERROR(SUM($DS93:$DX93)/SUM('Gross Plant'!$BK93:$BP93),0)*'Gross Plant'!CG93*Reserve!$DY$1</f>
        <v>0</v>
      </c>
      <c r="EP93" s="93">
        <f>IFERROR(SUM($DS93:$DX93)/SUM('Gross Plant'!$BK93:$BP93),0)*'Gross Plant'!CH93*Reserve!$DY$1</f>
        <v>0</v>
      </c>
      <c r="EQ93" s="93">
        <f>IFERROR(SUM($DS93:$DX93)/SUM('Gross Plant'!$BK93:$BP93),0)*'Gross Plant'!CI93*Reserve!$DY$1</f>
        <v>0</v>
      </c>
      <c r="ER93" s="93">
        <f>IFERROR(SUM($DS93:$DX93)/SUM('Gross Plant'!$BK93:$BP93),0)*'Gross Plant'!CJ93*Reserve!$DY$1</f>
        <v>0</v>
      </c>
      <c r="ES93" s="93">
        <f>IFERROR(SUM($DS93:$DX93)/SUM('Gross Plant'!$BK93:$BP93),0)*'Gross Plant'!CK93*Reserve!$DY$1</f>
        <v>0</v>
      </c>
    </row>
    <row r="94" spans="1:149">
      <c r="A94" s="138">
        <v>39400</v>
      </c>
      <c r="B94" s="168" t="s">
        <v>17</v>
      </c>
      <c r="C94" s="51">
        <f t="shared" si="130"/>
        <v>43818.04552801283</v>
      </c>
      <c r="D94" s="51">
        <f t="shared" si="131"/>
        <v>51967.830032935912</v>
      </c>
      <c r="E94" s="115">
        <f>'[20]Reserve End Balances'!P133</f>
        <v>41025.879999999997</v>
      </c>
      <c r="F94" s="98">
        <f t="shared" si="101"/>
        <v>41462.129999999997</v>
      </c>
      <c r="G94" s="98">
        <f t="shared" si="102"/>
        <v>41898.379999999997</v>
      </c>
      <c r="H94" s="98">
        <f t="shared" si="103"/>
        <v>42360.04</v>
      </c>
      <c r="I94" s="98">
        <f t="shared" si="104"/>
        <v>42821.700000000004</v>
      </c>
      <c r="J94" s="98">
        <f t="shared" si="105"/>
        <v>43283.360000000008</v>
      </c>
      <c r="K94" s="51">
        <f t="shared" si="106"/>
        <v>43745.020000000011</v>
      </c>
      <c r="L94" s="51">
        <f t="shared" si="107"/>
        <v>44248.25631750001</v>
      </c>
      <c r="M94" s="51">
        <f t="shared" si="108"/>
        <v>44751.49263500001</v>
      </c>
      <c r="N94" s="51">
        <f t="shared" si="109"/>
        <v>45254.728872166677</v>
      </c>
      <c r="O94" s="51">
        <f t="shared" si="110"/>
        <v>45757.965109333345</v>
      </c>
      <c r="P94" s="51">
        <f t="shared" si="111"/>
        <v>46261.201346500013</v>
      </c>
      <c r="Q94" s="51">
        <f t="shared" si="112"/>
        <v>46764.43758366668</v>
      </c>
      <c r="R94" s="51">
        <f t="shared" si="113"/>
        <v>47267.67402166668</v>
      </c>
      <c r="S94" s="51">
        <f t="shared" si="114"/>
        <v>47820.18230716668</v>
      </c>
      <c r="T94" s="51">
        <f t="shared" si="115"/>
        <v>48372.69059266668</v>
      </c>
      <c r="U94" s="51">
        <f t="shared" si="116"/>
        <v>48967.547438333349</v>
      </c>
      <c r="V94" s="51">
        <f t="shared" si="117"/>
        <v>49562.404284000018</v>
      </c>
      <c r="W94" s="51">
        <f t="shared" si="118"/>
        <v>50157.261129666687</v>
      </c>
      <c r="X94" s="51">
        <f t="shared" si="119"/>
        <v>50752.117975333356</v>
      </c>
      <c r="Y94" s="51">
        <f t="shared" si="120"/>
        <v>51346.974740666687</v>
      </c>
      <c r="Z94" s="51">
        <f t="shared" si="121"/>
        <v>51941.831506000017</v>
      </c>
      <c r="AA94" s="51">
        <f t="shared" si="122"/>
        <v>52536.688271333347</v>
      </c>
      <c r="AB94" s="51">
        <f t="shared" si="123"/>
        <v>53131.545036666677</v>
      </c>
      <c r="AC94" s="51">
        <f t="shared" si="124"/>
        <v>53726.40200283334</v>
      </c>
      <c r="AD94" s="51">
        <f t="shared" si="125"/>
        <v>54370.530816500002</v>
      </c>
      <c r="AE94" s="51">
        <f t="shared" si="126"/>
        <v>55014.659630166665</v>
      </c>
      <c r="AF94" s="51">
        <f t="shared" si="127"/>
        <v>55701.137003999997</v>
      </c>
      <c r="AG94" s="110">
        <f t="shared" si="128"/>
        <v>51968</v>
      </c>
      <c r="AH94" s="145" t="b">
        <f t="shared" si="88"/>
        <v>1</v>
      </c>
      <c r="AI94" s="149" t="str">
        <f>'[23]KMD Gnrl Office'!E12</f>
        <v>39400</v>
      </c>
      <c r="AJ94" s="109">
        <f>'[23]KMD Gnrl Office'!F12</f>
        <v>4.82E-2</v>
      </c>
      <c r="AK94" s="109">
        <f>'[23]KMD Gnrl Office'!G12</f>
        <v>4.82E-2</v>
      </c>
      <c r="AL94" s="100">
        <f>'[20]Depreciation Provision'!Q133</f>
        <v>436.25</v>
      </c>
      <c r="AM94" s="100">
        <f>'[20]Depreciation Provision'!R133</f>
        <v>436.25</v>
      </c>
      <c r="AN94" s="100">
        <f>'[20]Depreciation Provision'!S133</f>
        <v>461.66</v>
      </c>
      <c r="AO94" s="100">
        <f>'[20]Depreciation Provision'!T133</f>
        <v>461.66</v>
      </c>
      <c r="AP94" s="100">
        <f>'[20]Depreciation Provision'!U133</f>
        <v>461.66</v>
      </c>
      <c r="AQ94" s="100">
        <f>'[20]Depreciation Provision'!V133</f>
        <v>461.66</v>
      </c>
      <c r="AR94" s="113">
        <f>IF('Net Plant'!I94&gt;0,'Gross Plant'!K94*$AJ94/12,0)</f>
        <v>503.23631750000004</v>
      </c>
      <c r="AS94" s="113">
        <f>IF('Net Plant'!J94&gt;0,'Gross Plant'!L94*$AJ94/12,0)</f>
        <v>503.23631750000004</v>
      </c>
      <c r="AT94" s="113">
        <f>IF('Net Plant'!K94&gt;0,'Gross Plant'!M94*$AJ94/12,0)</f>
        <v>503.23623716666708</v>
      </c>
      <c r="AU94" s="113">
        <f>IF('Net Plant'!L94&gt;0,'Gross Plant'!N94*$AJ94/12,0)</f>
        <v>503.23623716666708</v>
      </c>
      <c r="AV94" s="113">
        <f>IF('Net Plant'!M94&gt;0,'Gross Plant'!O94*$AJ94/12,0)</f>
        <v>503.23623716666708</v>
      </c>
      <c r="AW94" s="113">
        <f>IF('Net Plant'!N94&gt;0,'Gross Plant'!P94*$AJ94/12,0)</f>
        <v>503.23623716666663</v>
      </c>
      <c r="AX94" s="113">
        <f>IF('Net Plant'!O94&gt;0,'Gross Plant'!Q94*$AJ94/12,0)</f>
        <v>503.23643799999968</v>
      </c>
      <c r="AY94" s="113">
        <f>IF('Net Plant'!P94&gt;0,'Gross Plant'!R94*$AJ94/12,0)</f>
        <v>552.50828549999972</v>
      </c>
      <c r="AZ94" s="113">
        <f>IF('Net Plant'!Q94&gt;0,'Gross Plant'!S94*$AJ94/12,0)</f>
        <v>552.50828549999972</v>
      </c>
      <c r="BA94" s="113">
        <f>IF('Net Plant'!R94&gt;0,'Gross Plant'!U94*$AK94/12,0)</f>
        <v>594.85684566666635</v>
      </c>
      <c r="BB94" s="113">
        <f>IF('Net Plant'!S94&gt;0,'Gross Plant'!V94*$AK94/12,0)</f>
        <v>594.85684566666635</v>
      </c>
      <c r="BC94" s="113">
        <f>IF('Net Plant'!T94&gt;0,'Gross Plant'!W94*$AK94/12,0)</f>
        <v>594.85684566666635</v>
      </c>
      <c r="BD94" s="113">
        <f>IF('Net Plant'!U94&gt;0,'Gross Plant'!X94*$AK94/12,0)</f>
        <v>594.85684566666635</v>
      </c>
      <c r="BE94" s="113">
        <f>IF('Net Plant'!V94&gt;0,'Gross Plant'!Y94*$AK94/12,0)</f>
        <v>594.85676533333344</v>
      </c>
      <c r="BF94" s="113">
        <f>IF('Net Plant'!W94&gt;0,'Gross Plant'!Z94*$AK94/12,0)</f>
        <v>594.85676533333344</v>
      </c>
      <c r="BG94" s="113">
        <f>IF('Net Plant'!X94&gt;0,'Gross Plant'!AA94*$AK94/12,0)</f>
        <v>594.85676533333344</v>
      </c>
      <c r="BH94" s="113">
        <f>IF('Net Plant'!Y94&gt;0,'Gross Plant'!AB94*$AK94/12,0)</f>
        <v>594.85676533333299</v>
      </c>
      <c r="BI94" s="113">
        <f>IF('Net Plant'!Z94&gt;0,'Gross Plant'!AC94*$AK94/12,0)</f>
        <v>594.85696616666598</v>
      </c>
      <c r="BJ94" s="113">
        <f>IF('Net Plant'!AA94&gt;0,'Gross Plant'!AD94*$AK94/12,0)</f>
        <v>644.12881366666602</v>
      </c>
      <c r="BK94" s="113">
        <f>IF('Net Plant'!AB94&gt;0,'Gross Plant'!AE94*$AK94/12,0)</f>
        <v>644.12881366666602</v>
      </c>
      <c r="BL94" s="113">
        <f>IF('Net Plant'!AC94&gt;0,'Gross Plant'!AF94*$AK94/12,0)</f>
        <v>686.47737383333276</v>
      </c>
      <c r="BM94" s="117">
        <f t="shared" si="132"/>
        <v>7328.4464113333297</v>
      </c>
      <c r="BN94" s="178"/>
      <c r="BO94" s="100">
        <f>'[20]Reserve Retirements'!Q133</f>
        <v>0</v>
      </c>
      <c r="BP94" s="100">
        <f>'[20]Reserve Retirements'!R133</f>
        <v>0</v>
      </c>
      <c r="BQ94" s="100">
        <f>'[20]Reserve Retirements'!S133</f>
        <v>0</v>
      </c>
      <c r="BR94" s="100">
        <f>'[20]Reserve Retirements'!T133</f>
        <v>0</v>
      </c>
      <c r="BS94" s="100">
        <f>'[20]Reserve Retirements'!U133</f>
        <v>0</v>
      </c>
      <c r="BT94" s="100">
        <f>'[20]Reserve Retirements'!V133</f>
        <v>0</v>
      </c>
      <c r="BU94" s="113">
        <f>'Gross Plant'!BQ94</f>
        <v>0</v>
      </c>
      <c r="BV94" s="113">
        <f>'Gross Plant'!BR94</f>
        <v>0</v>
      </c>
      <c r="BW94" s="113">
        <f>'Gross Plant'!BS94</f>
        <v>0</v>
      </c>
      <c r="BX94" s="113">
        <f>'Gross Plant'!BT94</f>
        <v>0</v>
      </c>
      <c r="BY94" s="113">
        <f>'Gross Plant'!BU94</f>
        <v>0</v>
      </c>
      <c r="BZ94" s="113">
        <f>'Gross Plant'!BV94</f>
        <v>0</v>
      </c>
      <c r="CA94" s="113">
        <f>'Gross Plant'!BW94</f>
        <v>0</v>
      </c>
      <c r="CB94" s="113">
        <f>'Gross Plant'!BX94</f>
        <v>0</v>
      </c>
      <c r="CC94" s="113">
        <f>'Gross Plant'!BY94</f>
        <v>0</v>
      </c>
      <c r="CD94" s="113">
        <f>'Gross Plant'!BZ94</f>
        <v>0</v>
      </c>
      <c r="CE94" s="113">
        <f>'Gross Plant'!CA94</f>
        <v>0</v>
      </c>
      <c r="CF94" s="113">
        <f>'Gross Plant'!CB94</f>
        <v>0</v>
      </c>
      <c r="CG94" s="113">
        <f>'Gross Plant'!CC94</f>
        <v>0</v>
      </c>
      <c r="CH94" s="113">
        <f>'Gross Plant'!CD94</f>
        <v>0</v>
      </c>
      <c r="CI94" s="113">
        <f>'Gross Plant'!CE94</f>
        <v>0</v>
      </c>
      <c r="CJ94" s="113">
        <f>'Gross Plant'!CF94</f>
        <v>0</v>
      </c>
      <c r="CK94" s="113">
        <f>'Gross Plant'!CG94</f>
        <v>0</v>
      </c>
      <c r="CL94" s="113">
        <f>'Gross Plant'!CH94</f>
        <v>0</v>
      </c>
      <c r="CM94" s="113">
        <f>'Gross Plant'!CI94</f>
        <v>0</v>
      </c>
      <c r="CN94" s="113">
        <f>'Gross Plant'!CJ94</f>
        <v>0</v>
      </c>
      <c r="CO94" s="113">
        <f>'Gross Plant'!CK94</f>
        <v>0</v>
      </c>
      <c r="CP94" s="41"/>
      <c r="CQ94" s="100">
        <f>'[20]Reserve Transfers'!Q133</f>
        <v>0</v>
      </c>
      <c r="CR94" s="100">
        <f>'[20]Reserve Transfers'!R133</f>
        <v>0</v>
      </c>
      <c r="CS94" s="100">
        <f>'[20]Reserve Transfers'!S133</f>
        <v>0</v>
      </c>
      <c r="CT94" s="100">
        <f>'[20]Reserve Transfers'!T133</f>
        <v>0</v>
      </c>
      <c r="CU94" s="100">
        <f>'[20]Reserve Transfers'!U133</f>
        <v>0</v>
      </c>
      <c r="CV94" s="100">
        <f>'[20]Reserve Transfers'!V133</f>
        <v>0</v>
      </c>
      <c r="CW94" s="17">
        <v>0</v>
      </c>
      <c r="CX94" s="17">
        <v>0</v>
      </c>
      <c r="CY94" s="17">
        <v>0</v>
      </c>
      <c r="CZ94" s="17">
        <v>0</v>
      </c>
      <c r="DA94" s="17">
        <v>0</v>
      </c>
      <c r="DB94" s="17">
        <v>0</v>
      </c>
      <c r="DC94" s="17">
        <v>0</v>
      </c>
      <c r="DD94" s="17">
        <v>0</v>
      </c>
      <c r="DE94" s="17">
        <v>0</v>
      </c>
      <c r="DF94" s="17">
        <v>0</v>
      </c>
      <c r="DG94" s="41">
        <v>0</v>
      </c>
      <c r="DH94" s="41">
        <v>0</v>
      </c>
      <c r="DI94" s="41">
        <v>0</v>
      </c>
      <c r="DJ94" s="41">
        <v>0</v>
      </c>
      <c r="DK94" s="41">
        <v>0</v>
      </c>
      <c r="DL94" s="41">
        <v>0</v>
      </c>
      <c r="DM94" s="41">
        <v>0</v>
      </c>
      <c r="DN94" s="41">
        <v>0</v>
      </c>
      <c r="DO94" s="41">
        <v>0</v>
      </c>
      <c r="DP94" s="41">
        <v>0</v>
      </c>
      <c r="DQ94" s="41">
        <v>0</v>
      </c>
      <c r="DR94" s="41"/>
      <c r="DS94" s="100">
        <f>[20]COR!Q133</f>
        <v>0</v>
      </c>
      <c r="DT94" s="100">
        <f>[20]COR!R133</f>
        <v>0</v>
      </c>
      <c r="DU94" s="100">
        <f>[20]COR!S133</f>
        <v>0</v>
      </c>
      <c r="DV94" s="100">
        <f>[20]COR!T133</f>
        <v>0</v>
      </c>
      <c r="DW94" s="100">
        <f>[20]COR!U133</f>
        <v>0</v>
      </c>
      <c r="DX94" s="100">
        <f>[20]COR!V133</f>
        <v>0</v>
      </c>
      <c r="DY94" s="93">
        <f>IFERROR(SUM($DS94:$DX94)/SUM('Gross Plant'!$BK94:$BP94),0)*'Gross Plant'!BQ94*Reserve!$DY$1</f>
        <v>0</v>
      </c>
      <c r="DZ94" s="93">
        <f>IFERROR(SUM($DS94:$DX94)/SUM('Gross Plant'!$BK94:$BP94),0)*'Gross Plant'!BR94*Reserve!$DY$1</f>
        <v>0</v>
      </c>
      <c r="EA94" s="93">
        <f>IFERROR(SUM($DS94:$DX94)/SUM('Gross Plant'!$BK94:$BP94),0)*'Gross Plant'!BS94*Reserve!$DY$1</f>
        <v>0</v>
      </c>
      <c r="EB94" s="93">
        <f>IFERROR(SUM($DS94:$DX94)/SUM('Gross Plant'!$BK94:$BP94),0)*'Gross Plant'!BT94*Reserve!$DY$1</f>
        <v>0</v>
      </c>
      <c r="EC94" s="93">
        <f>IFERROR(SUM($DS94:$DX94)/SUM('Gross Plant'!$BK94:$BP94),0)*'Gross Plant'!BU94*Reserve!$DY$1</f>
        <v>0</v>
      </c>
      <c r="ED94" s="93">
        <f>IFERROR(SUM($DS94:$DX94)/SUM('Gross Plant'!$BK94:$BP94),0)*'Gross Plant'!BV94*Reserve!$DY$1</f>
        <v>0</v>
      </c>
      <c r="EE94" s="93">
        <f>IFERROR(SUM($DS94:$DX94)/SUM('Gross Plant'!$BK94:$BP94),0)*'Gross Plant'!BW94*Reserve!$DY$1</f>
        <v>0</v>
      </c>
      <c r="EF94" s="93">
        <f>IFERROR(SUM($DS94:$DX94)/SUM('Gross Plant'!$BK94:$BP94),0)*'Gross Plant'!BX94*Reserve!$DY$1</f>
        <v>0</v>
      </c>
      <c r="EG94" s="93">
        <f>IFERROR(SUM($DS94:$DX94)/SUM('Gross Plant'!$BK94:$BP94),0)*'Gross Plant'!BY94*Reserve!$DY$1</f>
        <v>0</v>
      </c>
      <c r="EH94" s="93">
        <f>IFERROR(SUM($DS94:$DX94)/SUM('Gross Plant'!$BK94:$BP94),0)*'Gross Plant'!BZ94*Reserve!$DY$1</f>
        <v>0</v>
      </c>
      <c r="EI94" s="93">
        <f>IFERROR(SUM($DS94:$DX94)/SUM('Gross Plant'!$BK94:$BP94),0)*'Gross Plant'!CA94*Reserve!$DY$1</f>
        <v>0</v>
      </c>
      <c r="EJ94" s="93">
        <f>IFERROR(SUM($DS94:$DX94)/SUM('Gross Plant'!$BK94:$BP94),0)*'Gross Plant'!CB94*Reserve!$DY$1</f>
        <v>0</v>
      </c>
      <c r="EK94" s="93">
        <f>IFERROR(SUM($DS94:$DX94)/SUM('Gross Plant'!$BK94:$BP94),0)*'Gross Plant'!CC94*Reserve!$DY$1</f>
        <v>0</v>
      </c>
      <c r="EL94" s="93">
        <f>IFERROR(SUM($DS94:$DX94)/SUM('Gross Plant'!$BK94:$BP94),0)*'Gross Plant'!CD94*Reserve!$DY$1</f>
        <v>0</v>
      </c>
      <c r="EM94" s="93">
        <f>IFERROR(SUM($DS94:$DX94)/SUM('Gross Plant'!$BK94:$BP94),0)*'Gross Plant'!CE94*Reserve!$DY$1</f>
        <v>0</v>
      </c>
      <c r="EN94" s="93">
        <f>IFERROR(SUM($DS94:$DX94)/SUM('Gross Plant'!$BK94:$BP94),0)*'Gross Plant'!CF94*Reserve!$DY$1</f>
        <v>0</v>
      </c>
      <c r="EO94" s="93">
        <f>IFERROR(SUM($DS94:$DX94)/SUM('Gross Plant'!$BK94:$BP94),0)*'Gross Plant'!CG94*Reserve!$DY$1</f>
        <v>0</v>
      </c>
      <c r="EP94" s="93">
        <f>IFERROR(SUM($DS94:$DX94)/SUM('Gross Plant'!$BK94:$BP94),0)*'Gross Plant'!CH94*Reserve!$DY$1</f>
        <v>0</v>
      </c>
      <c r="EQ94" s="93">
        <f>IFERROR(SUM($DS94:$DX94)/SUM('Gross Plant'!$BK94:$BP94),0)*'Gross Plant'!CI94*Reserve!$DY$1</f>
        <v>0</v>
      </c>
      <c r="ER94" s="93">
        <f>IFERROR(SUM($DS94:$DX94)/SUM('Gross Plant'!$BK94:$BP94),0)*'Gross Plant'!CJ94*Reserve!$DY$1</f>
        <v>0</v>
      </c>
      <c r="ES94" s="93">
        <f>IFERROR(SUM($DS94:$DX94)/SUM('Gross Plant'!$BK94:$BP94),0)*'Gross Plant'!CK94*Reserve!$DY$1</f>
        <v>0</v>
      </c>
    </row>
    <row r="95" spans="1:149">
      <c r="A95" s="138">
        <v>39600</v>
      </c>
      <c r="B95" s="168" t="s">
        <v>41</v>
      </c>
      <c r="C95" s="51">
        <f t="shared" si="130"/>
        <v>11338.306412807688</v>
      </c>
      <c r="D95" s="51">
        <f t="shared" si="131"/>
        <v>12625.65954749999</v>
      </c>
      <c r="E95" s="115">
        <f>'[20]Reserve End Balances'!P134</f>
        <v>10823.38</v>
      </c>
      <c r="F95" s="98">
        <f t="shared" si="101"/>
        <v>10909.199999999999</v>
      </c>
      <c r="G95" s="98">
        <f t="shared" si="102"/>
        <v>10995.019999999999</v>
      </c>
      <c r="H95" s="98">
        <f t="shared" si="103"/>
        <v>11080.839999999998</v>
      </c>
      <c r="I95" s="98">
        <f t="shared" si="104"/>
        <v>11166.659999999998</v>
      </c>
      <c r="J95" s="98">
        <f t="shared" si="105"/>
        <v>11252.479999999998</v>
      </c>
      <c r="K95" s="51">
        <f t="shared" si="106"/>
        <v>11338.299999999997</v>
      </c>
      <c r="L95" s="51">
        <f t="shared" si="107"/>
        <v>11424.12396983333</v>
      </c>
      <c r="M95" s="51">
        <f t="shared" si="108"/>
        <v>11509.947939666663</v>
      </c>
      <c r="N95" s="51">
        <f t="shared" si="109"/>
        <v>11595.771909499996</v>
      </c>
      <c r="O95" s="51">
        <f t="shared" si="110"/>
        <v>11681.595879333328</v>
      </c>
      <c r="P95" s="51">
        <f t="shared" si="111"/>
        <v>11767.419849166661</v>
      </c>
      <c r="Q95" s="51">
        <f t="shared" si="112"/>
        <v>11853.243818999994</v>
      </c>
      <c r="R95" s="51">
        <f t="shared" si="113"/>
        <v>11939.067788833327</v>
      </c>
      <c r="S95" s="51">
        <f t="shared" si="114"/>
        <v>12024.891758666659</v>
      </c>
      <c r="T95" s="51">
        <f t="shared" si="115"/>
        <v>12110.715728499992</v>
      </c>
      <c r="U95" s="51">
        <f t="shared" si="116"/>
        <v>12196.539698333325</v>
      </c>
      <c r="V95" s="51">
        <f t="shared" si="117"/>
        <v>12282.363668166658</v>
      </c>
      <c r="W95" s="51">
        <f t="shared" si="118"/>
        <v>12368.18763799999</v>
      </c>
      <c r="X95" s="51">
        <f t="shared" si="119"/>
        <v>12454.011607833323</v>
      </c>
      <c r="Y95" s="51">
        <f t="shared" si="120"/>
        <v>12539.835577666656</v>
      </c>
      <c r="Z95" s="51">
        <f t="shared" si="121"/>
        <v>12625.659547499989</v>
      </c>
      <c r="AA95" s="51">
        <f t="shared" si="122"/>
        <v>12711.483517333321</v>
      </c>
      <c r="AB95" s="51">
        <f t="shared" si="123"/>
        <v>12797.307487166654</v>
      </c>
      <c r="AC95" s="51">
        <f t="shared" si="124"/>
        <v>12883.131456999987</v>
      </c>
      <c r="AD95" s="51">
        <f t="shared" si="125"/>
        <v>12968.95542683332</v>
      </c>
      <c r="AE95" s="51">
        <f t="shared" si="126"/>
        <v>13054.779396666652</v>
      </c>
      <c r="AF95" s="51">
        <f t="shared" si="127"/>
        <v>13140.603366499985</v>
      </c>
      <c r="AG95" s="110">
        <f t="shared" si="128"/>
        <v>12626</v>
      </c>
      <c r="AH95" s="145" t="b">
        <f t="shared" si="88"/>
        <v>1</v>
      </c>
      <c r="AI95" s="149">
        <f>'[23]KMD Gnrl Office'!E14</f>
        <v>39600</v>
      </c>
      <c r="AJ95" s="109">
        <f>'[23]KMD Gnrl Office'!F14</f>
        <v>5.0200000000000002E-2</v>
      </c>
      <c r="AK95" s="109">
        <f>'[23]KMD Gnrl Office'!G14</f>
        <v>5.0200000000000002E-2</v>
      </c>
      <c r="AL95" s="100">
        <f>'[20]Depreciation Provision'!Q134</f>
        <v>85.82</v>
      </c>
      <c r="AM95" s="100">
        <f>'[20]Depreciation Provision'!R134</f>
        <v>85.82</v>
      </c>
      <c r="AN95" s="100">
        <f>'[20]Depreciation Provision'!S134</f>
        <v>85.82</v>
      </c>
      <c r="AO95" s="100">
        <f>'[20]Depreciation Provision'!T134</f>
        <v>85.82</v>
      </c>
      <c r="AP95" s="100">
        <f>'[20]Depreciation Provision'!U134</f>
        <v>85.82</v>
      </c>
      <c r="AQ95" s="100">
        <f>'[20]Depreciation Provision'!V134</f>
        <v>85.82</v>
      </c>
      <c r="AR95" s="113">
        <f>IF('Net Plant'!I95&gt;0,'Gross Plant'!K95*$AJ95/12,0)</f>
        <v>85.823969833333322</v>
      </c>
      <c r="AS95" s="113">
        <f>IF('Net Plant'!J95&gt;0,'Gross Plant'!L95*$AJ95/12,0)</f>
        <v>85.823969833333322</v>
      </c>
      <c r="AT95" s="113">
        <f>IF('Net Plant'!K95&gt;0,'Gross Plant'!M95*$AJ95/12,0)</f>
        <v>85.823969833333322</v>
      </c>
      <c r="AU95" s="113">
        <f>IF('Net Plant'!L95&gt;0,'Gross Plant'!N95*$AJ95/12,0)</f>
        <v>85.823969833333322</v>
      </c>
      <c r="AV95" s="113">
        <f>IF('Net Plant'!M95&gt;0,'Gross Plant'!O95*$AJ95/12,0)</f>
        <v>85.823969833333322</v>
      </c>
      <c r="AW95" s="113">
        <f>IF('Net Plant'!N95&gt;0,'Gross Plant'!P95*$AJ95/12,0)</f>
        <v>85.823969833333322</v>
      </c>
      <c r="AX95" s="113">
        <f>IF('Net Plant'!O95&gt;0,'Gross Plant'!Q95*$AJ95/12,0)</f>
        <v>85.823969833333322</v>
      </c>
      <c r="AY95" s="113">
        <f>IF('Net Plant'!P95&gt;0,'Gross Plant'!R95*$AJ95/12,0)</f>
        <v>85.823969833333322</v>
      </c>
      <c r="AZ95" s="113">
        <f>IF('Net Plant'!Q95&gt;0,'Gross Plant'!S95*$AJ95/12,0)</f>
        <v>85.823969833333322</v>
      </c>
      <c r="BA95" s="113">
        <f>IF('Net Plant'!R95&gt;0,'Gross Plant'!U95*$AK95/12,0)</f>
        <v>85.823969833333322</v>
      </c>
      <c r="BB95" s="113">
        <f>IF('Net Plant'!S95&gt;0,'Gross Plant'!V95*$AK95/12,0)</f>
        <v>85.823969833333322</v>
      </c>
      <c r="BC95" s="113">
        <f>IF('Net Plant'!T95&gt;0,'Gross Plant'!W95*$AK95/12,0)</f>
        <v>85.823969833333322</v>
      </c>
      <c r="BD95" s="113">
        <f>IF('Net Plant'!U95&gt;0,'Gross Plant'!X95*$AK95/12,0)</f>
        <v>85.823969833333322</v>
      </c>
      <c r="BE95" s="113">
        <f>IF('Net Plant'!V95&gt;0,'Gross Plant'!Y95*$AK95/12,0)</f>
        <v>85.823969833333322</v>
      </c>
      <c r="BF95" s="113">
        <f>IF('Net Plant'!W95&gt;0,'Gross Plant'!Z95*$AK95/12,0)</f>
        <v>85.823969833333322</v>
      </c>
      <c r="BG95" s="113">
        <f>IF('Net Plant'!X95&gt;0,'Gross Plant'!AA95*$AK95/12,0)</f>
        <v>85.823969833333322</v>
      </c>
      <c r="BH95" s="113">
        <f>IF('Net Plant'!Y95&gt;0,'Gross Plant'!AB95*$AK95/12,0)</f>
        <v>85.823969833333322</v>
      </c>
      <c r="BI95" s="113">
        <f>IF('Net Plant'!Z95&gt;0,'Gross Plant'!AC95*$AK95/12,0)</f>
        <v>85.823969833333322</v>
      </c>
      <c r="BJ95" s="113">
        <f>IF('Net Plant'!AA95&gt;0,'Gross Plant'!AD95*$AK95/12,0)</f>
        <v>85.823969833333322</v>
      </c>
      <c r="BK95" s="113">
        <f>IF('Net Plant'!AB95&gt;0,'Gross Plant'!AE95*$AK95/12,0)</f>
        <v>85.823969833333322</v>
      </c>
      <c r="BL95" s="113">
        <f>IF('Net Plant'!AC95&gt;0,'Gross Plant'!AF95*$AK95/12,0)</f>
        <v>85.823969833333322</v>
      </c>
      <c r="BM95" s="117">
        <f t="shared" si="132"/>
        <v>1029.8876379999999</v>
      </c>
      <c r="BN95" s="178"/>
      <c r="BO95" s="100">
        <f>'[20]Reserve Retirements'!Q134</f>
        <v>0</v>
      </c>
      <c r="BP95" s="100">
        <f>'[20]Reserve Retirements'!R134</f>
        <v>0</v>
      </c>
      <c r="BQ95" s="100">
        <f>'[20]Reserve Retirements'!S134</f>
        <v>0</v>
      </c>
      <c r="BR95" s="100">
        <f>'[20]Reserve Retirements'!T134</f>
        <v>0</v>
      </c>
      <c r="BS95" s="100">
        <f>'[20]Reserve Retirements'!U134</f>
        <v>0</v>
      </c>
      <c r="BT95" s="100">
        <f>'[20]Reserve Retirements'!V134</f>
        <v>0</v>
      </c>
      <c r="BU95" s="113">
        <f>'Gross Plant'!BQ95</f>
        <v>0</v>
      </c>
      <c r="BV95" s="113">
        <f>'Gross Plant'!BR95</f>
        <v>0</v>
      </c>
      <c r="BW95" s="113">
        <f>'Gross Plant'!BS95</f>
        <v>0</v>
      </c>
      <c r="BX95" s="113">
        <f>'Gross Plant'!BT95</f>
        <v>0</v>
      </c>
      <c r="BY95" s="113">
        <f>'Gross Plant'!BU95</f>
        <v>0</v>
      </c>
      <c r="BZ95" s="113">
        <f>'Gross Plant'!BV95</f>
        <v>0</v>
      </c>
      <c r="CA95" s="113">
        <f>'Gross Plant'!BW95</f>
        <v>0</v>
      </c>
      <c r="CB95" s="113">
        <f>'Gross Plant'!BX95</f>
        <v>0</v>
      </c>
      <c r="CC95" s="113">
        <f>'Gross Plant'!BY95</f>
        <v>0</v>
      </c>
      <c r="CD95" s="113">
        <f>'Gross Plant'!BZ95</f>
        <v>0</v>
      </c>
      <c r="CE95" s="113">
        <f>'Gross Plant'!CA95</f>
        <v>0</v>
      </c>
      <c r="CF95" s="113">
        <f>'Gross Plant'!CB95</f>
        <v>0</v>
      </c>
      <c r="CG95" s="113">
        <f>'Gross Plant'!CC95</f>
        <v>0</v>
      </c>
      <c r="CH95" s="113">
        <f>'Gross Plant'!CD95</f>
        <v>0</v>
      </c>
      <c r="CI95" s="113">
        <f>'Gross Plant'!CE95</f>
        <v>0</v>
      </c>
      <c r="CJ95" s="113">
        <f>'Gross Plant'!CF95</f>
        <v>0</v>
      </c>
      <c r="CK95" s="113">
        <f>'Gross Plant'!CG95</f>
        <v>0</v>
      </c>
      <c r="CL95" s="113">
        <f>'Gross Plant'!CH95</f>
        <v>0</v>
      </c>
      <c r="CM95" s="113">
        <f>'Gross Plant'!CI95</f>
        <v>0</v>
      </c>
      <c r="CN95" s="113">
        <f>'Gross Plant'!CJ95</f>
        <v>0</v>
      </c>
      <c r="CO95" s="113">
        <f>'Gross Plant'!CK95</f>
        <v>0</v>
      </c>
      <c r="CP95" s="41"/>
      <c r="CQ95" s="100">
        <f>'[20]Reserve Transfers'!Q134</f>
        <v>0</v>
      </c>
      <c r="CR95" s="100">
        <f>'[20]Reserve Transfers'!R134</f>
        <v>0</v>
      </c>
      <c r="CS95" s="100">
        <f>'[20]Reserve Transfers'!S134</f>
        <v>0</v>
      </c>
      <c r="CT95" s="100">
        <f>'[20]Reserve Transfers'!T134</f>
        <v>0</v>
      </c>
      <c r="CU95" s="100">
        <f>'[20]Reserve Transfers'!U134</f>
        <v>0</v>
      </c>
      <c r="CV95" s="100">
        <f>'[20]Reserve Transfers'!V134</f>
        <v>0</v>
      </c>
      <c r="CW95" s="17">
        <v>0</v>
      </c>
      <c r="CX95" s="17">
        <v>0</v>
      </c>
      <c r="CY95" s="17">
        <v>0</v>
      </c>
      <c r="CZ95" s="17">
        <v>0</v>
      </c>
      <c r="DA95" s="17">
        <v>0</v>
      </c>
      <c r="DB95" s="17">
        <v>0</v>
      </c>
      <c r="DC95" s="17">
        <v>0</v>
      </c>
      <c r="DD95" s="17">
        <v>0</v>
      </c>
      <c r="DE95" s="17">
        <v>0</v>
      </c>
      <c r="DF95" s="17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0</v>
      </c>
      <c r="DN95" s="41">
        <v>0</v>
      </c>
      <c r="DO95" s="41">
        <v>0</v>
      </c>
      <c r="DP95" s="41">
        <v>0</v>
      </c>
      <c r="DQ95" s="41">
        <v>0</v>
      </c>
      <c r="DR95" s="41"/>
      <c r="DS95" s="100">
        <f>[20]COR!Q134</f>
        <v>0</v>
      </c>
      <c r="DT95" s="100">
        <f>[20]COR!R134</f>
        <v>0</v>
      </c>
      <c r="DU95" s="100">
        <f>[20]COR!S134</f>
        <v>0</v>
      </c>
      <c r="DV95" s="100">
        <f>[20]COR!T134</f>
        <v>0</v>
      </c>
      <c r="DW95" s="100">
        <f>[20]COR!U134</f>
        <v>0</v>
      </c>
      <c r="DX95" s="100">
        <f>[20]COR!V134</f>
        <v>0</v>
      </c>
      <c r="DY95" s="93">
        <f>IFERROR(SUM($DS95:$DX95)/SUM('Gross Plant'!$BK95:$BP95),0)*'Gross Plant'!BQ95*Reserve!$DY$1</f>
        <v>0</v>
      </c>
      <c r="DZ95" s="93">
        <f>IFERROR(SUM($DS95:$DX95)/SUM('Gross Plant'!$BK95:$BP95),0)*'Gross Plant'!BR95*Reserve!$DY$1</f>
        <v>0</v>
      </c>
      <c r="EA95" s="93">
        <f>IFERROR(SUM($DS95:$DX95)/SUM('Gross Plant'!$BK95:$BP95),0)*'Gross Plant'!BS95*Reserve!$DY$1</f>
        <v>0</v>
      </c>
      <c r="EB95" s="93">
        <f>IFERROR(SUM($DS95:$DX95)/SUM('Gross Plant'!$BK95:$BP95),0)*'Gross Plant'!BT95*Reserve!$DY$1</f>
        <v>0</v>
      </c>
      <c r="EC95" s="93">
        <f>IFERROR(SUM($DS95:$DX95)/SUM('Gross Plant'!$BK95:$BP95),0)*'Gross Plant'!BU95*Reserve!$DY$1</f>
        <v>0</v>
      </c>
      <c r="ED95" s="93">
        <f>IFERROR(SUM($DS95:$DX95)/SUM('Gross Plant'!$BK95:$BP95),0)*'Gross Plant'!BV95*Reserve!$DY$1</f>
        <v>0</v>
      </c>
      <c r="EE95" s="93">
        <f>IFERROR(SUM($DS95:$DX95)/SUM('Gross Plant'!$BK95:$BP95),0)*'Gross Plant'!BW95*Reserve!$DY$1</f>
        <v>0</v>
      </c>
      <c r="EF95" s="93">
        <f>IFERROR(SUM($DS95:$DX95)/SUM('Gross Plant'!$BK95:$BP95),0)*'Gross Plant'!BX95*Reserve!$DY$1</f>
        <v>0</v>
      </c>
      <c r="EG95" s="93">
        <f>IFERROR(SUM($DS95:$DX95)/SUM('Gross Plant'!$BK95:$BP95),0)*'Gross Plant'!BY95*Reserve!$DY$1</f>
        <v>0</v>
      </c>
      <c r="EH95" s="93">
        <f>IFERROR(SUM($DS95:$DX95)/SUM('Gross Plant'!$BK95:$BP95),0)*'Gross Plant'!BZ95*Reserve!$DY$1</f>
        <v>0</v>
      </c>
      <c r="EI95" s="93">
        <f>IFERROR(SUM($DS95:$DX95)/SUM('Gross Plant'!$BK95:$BP95),0)*'Gross Plant'!CA95*Reserve!$DY$1</f>
        <v>0</v>
      </c>
      <c r="EJ95" s="93">
        <f>IFERROR(SUM($DS95:$DX95)/SUM('Gross Plant'!$BK95:$BP95),0)*'Gross Plant'!CB95*Reserve!$DY$1</f>
        <v>0</v>
      </c>
      <c r="EK95" s="93">
        <f>IFERROR(SUM($DS95:$DX95)/SUM('Gross Plant'!$BK95:$BP95),0)*'Gross Plant'!CC95*Reserve!$DY$1</f>
        <v>0</v>
      </c>
      <c r="EL95" s="93">
        <f>IFERROR(SUM($DS95:$DX95)/SUM('Gross Plant'!$BK95:$BP95),0)*'Gross Plant'!CD95*Reserve!$DY$1</f>
        <v>0</v>
      </c>
      <c r="EM95" s="93">
        <f>IFERROR(SUM($DS95:$DX95)/SUM('Gross Plant'!$BK95:$BP95),0)*'Gross Plant'!CE95*Reserve!$DY$1</f>
        <v>0</v>
      </c>
      <c r="EN95" s="93">
        <f>IFERROR(SUM($DS95:$DX95)/SUM('Gross Plant'!$BK95:$BP95),0)*'Gross Plant'!CF95*Reserve!$DY$1</f>
        <v>0</v>
      </c>
      <c r="EO95" s="93">
        <f>IFERROR(SUM($DS95:$DX95)/SUM('Gross Plant'!$BK95:$BP95),0)*'Gross Plant'!CG95*Reserve!$DY$1</f>
        <v>0</v>
      </c>
      <c r="EP95" s="93">
        <f>IFERROR(SUM($DS95:$DX95)/SUM('Gross Plant'!$BK95:$BP95),0)*'Gross Plant'!CH95*Reserve!$DY$1</f>
        <v>0</v>
      </c>
      <c r="EQ95" s="93">
        <f>IFERROR(SUM($DS95:$DX95)/SUM('Gross Plant'!$BK95:$BP95),0)*'Gross Plant'!CI95*Reserve!$DY$1</f>
        <v>0</v>
      </c>
      <c r="ER95" s="93">
        <f>IFERROR(SUM($DS95:$DX95)/SUM('Gross Plant'!$BK95:$BP95),0)*'Gross Plant'!CJ95*Reserve!$DY$1</f>
        <v>0</v>
      </c>
      <c r="ES95" s="93">
        <f>IFERROR(SUM($DS95:$DX95)/SUM('Gross Plant'!$BK95:$BP95),0)*'Gross Plant'!CK95*Reserve!$DY$1</f>
        <v>0</v>
      </c>
    </row>
    <row r="96" spans="1:149">
      <c r="A96" s="138">
        <v>39700</v>
      </c>
      <c r="B96" s="168" t="s">
        <v>18</v>
      </c>
      <c r="C96" s="51">
        <f t="shared" si="130"/>
        <v>-14226.329230769234</v>
      </c>
      <c r="D96" s="51">
        <f t="shared" si="131"/>
        <v>-22686.890000000007</v>
      </c>
      <c r="E96" s="115">
        <f>'[20]Reserve End Balances'!P135</f>
        <v>13923.85</v>
      </c>
      <c r="F96" s="98">
        <f t="shared" si="101"/>
        <v>14182.26</v>
      </c>
      <c r="G96" s="98">
        <f t="shared" si="102"/>
        <v>14440.67</v>
      </c>
      <c r="H96" s="98">
        <f t="shared" si="103"/>
        <v>-22996.97</v>
      </c>
      <c r="I96" s="98">
        <f t="shared" si="104"/>
        <v>-22893.61</v>
      </c>
      <c r="J96" s="98">
        <f t="shared" si="105"/>
        <v>-22790.25</v>
      </c>
      <c r="K96" s="51">
        <f t="shared" si="106"/>
        <v>-22686.89</v>
      </c>
      <c r="L96" s="51">
        <f t="shared" si="107"/>
        <v>-22686.89</v>
      </c>
      <c r="M96" s="51">
        <f t="shared" si="108"/>
        <v>-22686.89</v>
      </c>
      <c r="N96" s="51">
        <f t="shared" si="109"/>
        <v>-22686.89</v>
      </c>
      <c r="O96" s="51">
        <f t="shared" si="110"/>
        <v>-22686.89</v>
      </c>
      <c r="P96" s="51">
        <f t="shared" si="111"/>
        <v>-22686.89</v>
      </c>
      <c r="Q96" s="51">
        <f t="shared" si="112"/>
        <v>-22686.89</v>
      </c>
      <c r="R96" s="51">
        <f t="shared" si="113"/>
        <v>-22686.89</v>
      </c>
      <c r="S96" s="51">
        <f t="shared" si="114"/>
        <v>-22686.89</v>
      </c>
      <c r="T96" s="51">
        <f t="shared" si="115"/>
        <v>-22686.89</v>
      </c>
      <c r="U96" s="51">
        <f t="shared" si="116"/>
        <v>-22686.89</v>
      </c>
      <c r="V96" s="51">
        <f t="shared" si="117"/>
        <v>-22686.89</v>
      </c>
      <c r="W96" s="51">
        <f t="shared" si="118"/>
        <v>-22686.89</v>
      </c>
      <c r="X96" s="51">
        <f t="shared" si="119"/>
        <v>-22686.89</v>
      </c>
      <c r="Y96" s="51">
        <f t="shared" si="120"/>
        <v>-22686.89</v>
      </c>
      <c r="Z96" s="51">
        <f t="shared" si="121"/>
        <v>-22686.89</v>
      </c>
      <c r="AA96" s="51">
        <f t="shared" si="122"/>
        <v>-22686.89</v>
      </c>
      <c r="AB96" s="51">
        <f t="shared" si="123"/>
        <v>-22686.89</v>
      </c>
      <c r="AC96" s="51">
        <f t="shared" si="124"/>
        <v>-22686.89</v>
      </c>
      <c r="AD96" s="51">
        <f t="shared" si="125"/>
        <v>-22686.89</v>
      </c>
      <c r="AE96" s="51">
        <f t="shared" si="126"/>
        <v>-22686.89</v>
      </c>
      <c r="AF96" s="51">
        <f t="shared" si="127"/>
        <v>-22686.89</v>
      </c>
      <c r="AG96" s="110">
        <f t="shared" si="128"/>
        <v>-22687</v>
      </c>
      <c r="AH96" s="145" t="b">
        <f t="shared" si="88"/>
        <v>1</v>
      </c>
      <c r="AI96" s="149" t="str">
        <f>'[23]KMD Gnrl Office'!E15</f>
        <v>39700</v>
      </c>
      <c r="AJ96" s="109">
        <f>'[23]KMD Gnrl Office'!F15</f>
        <v>8.2600000000000007E-2</v>
      </c>
      <c r="AK96" s="109">
        <f>'[23]KMD Gnrl Office'!G15</f>
        <v>8.2600000000000007E-2</v>
      </c>
      <c r="AL96" s="100">
        <f>'[20]Depreciation Provision'!Q135</f>
        <v>258.41000000000003</v>
      </c>
      <c r="AM96" s="100">
        <f>'[20]Depreciation Provision'!R135</f>
        <v>258.41000000000003</v>
      </c>
      <c r="AN96" s="100">
        <f>'[20]Depreciation Provision'!S135</f>
        <v>103.36</v>
      </c>
      <c r="AO96" s="100">
        <f>'[20]Depreciation Provision'!T135</f>
        <v>103.36</v>
      </c>
      <c r="AP96" s="100">
        <f>'[20]Depreciation Provision'!U135</f>
        <v>103.36</v>
      </c>
      <c r="AQ96" s="100">
        <f>'[20]Depreciation Provision'!V135</f>
        <v>103.36</v>
      </c>
      <c r="AR96" s="113">
        <f>IF('Net Plant'!I96&gt;0,'Gross Plant'!K96*$AJ96/12,0)</f>
        <v>0</v>
      </c>
      <c r="AS96" s="113">
        <f>IF('Net Plant'!J96&gt;0,'Gross Plant'!L96*$AJ96/12,0)</f>
        <v>0</v>
      </c>
      <c r="AT96" s="113">
        <f>IF('Net Plant'!K96&gt;0,'Gross Plant'!M96*$AJ96/12,0)</f>
        <v>0</v>
      </c>
      <c r="AU96" s="113">
        <f>IF('Net Plant'!L96&gt;0,'Gross Plant'!N96*$AJ96/12,0)</f>
        <v>0</v>
      </c>
      <c r="AV96" s="113">
        <f>IF('Net Plant'!M96&gt;0,'Gross Plant'!O96*$AJ96/12,0)</f>
        <v>0</v>
      </c>
      <c r="AW96" s="113">
        <f>IF('Net Plant'!N96&gt;0,'Gross Plant'!P96*$AJ96/12,0)</f>
        <v>0</v>
      </c>
      <c r="AX96" s="113">
        <f>IF('Net Plant'!O96&gt;0,'Gross Plant'!Q96*$AJ96/12,0)</f>
        <v>0</v>
      </c>
      <c r="AY96" s="113">
        <f>IF('Net Plant'!P96&gt;0,'Gross Plant'!R96*$AJ96/12,0)</f>
        <v>0</v>
      </c>
      <c r="AZ96" s="113">
        <f>IF('Net Plant'!Q96&gt;0,'Gross Plant'!S96*$AJ96/12,0)</f>
        <v>0</v>
      </c>
      <c r="BA96" s="113">
        <f>IF('Net Plant'!R96&gt;0,'Gross Plant'!U96*$AK96/12,0)</f>
        <v>0</v>
      </c>
      <c r="BB96" s="113">
        <f>IF('Net Plant'!S96&gt;0,'Gross Plant'!V96*$AK96/12,0)</f>
        <v>0</v>
      </c>
      <c r="BC96" s="113">
        <f>IF('Net Plant'!T96&gt;0,'Gross Plant'!W96*$AK96/12,0)</f>
        <v>0</v>
      </c>
      <c r="BD96" s="113">
        <f>IF('Net Plant'!U96&gt;0,'Gross Plant'!X96*$AK96/12,0)</f>
        <v>0</v>
      </c>
      <c r="BE96" s="113">
        <f>IF('Net Plant'!V96&gt;0,'Gross Plant'!Y96*$AK96/12,0)</f>
        <v>0</v>
      </c>
      <c r="BF96" s="113">
        <f>IF('Net Plant'!W96&gt;0,'Gross Plant'!Z96*$AK96/12,0)</f>
        <v>0</v>
      </c>
      <c r="BG96" s="113">
        <f>IF('Net Plant'!X96&gt;0,'Gross Plant'!AA96*$AK96/12,0)</f>
        <v>0</v>
      </c>
      <c r="BH96" s="113">
        <f>IF('Net Plant'!Y96&gt;0,'Gross Plant'!AB96*$AK96/12,0)</f>
        <v>0</v>
      </c>
      <c r="BI96" s="113">
        <f>IF('Net Plant'!Z96&gt;0,'Gross Plant'!AC96*$AK96/12,0)</f>
        <v>0</v>
      </c>
      <c r="BJ96" s="113">
        <f>IF('Net Plant'!AA96&gt;0,'Gross Plant'!AD96*$AK96/12,0)</f>
        <v>0</v>
      </c>
      <c r="BK96" s="113">
        <f>IF('Net Plant'!AB96&gt;0,'Gross Plant'!AE96*$AK96/12,0)</f>
        <v>0</v>
      </c>
      <c r="BL96" s="113">
        <f>IF('Net Plant'!AC96&gt;0,'Gross Plant'!AF96*$AK96/12,0)</f>
        <v>0</v>
      </c>
      <c r="BM96" s="117">
        <f t="shared" si="132"/>
        <v>0</v>
      </c>
      <c r="BN96" s="178"/>
      <c r="BO96" s="100">
        <f>'[20]Reserve Retirements'!Q135</f>
        <v>0</v>
      </c>
      <c r="BP96" s="100">
        <f>'[20]Reserve Retirements'!R135</f>
        <v>0</v>
      </c>
      <c r="BQ96" s="100">
        <f>'[20]Reserve Retirements'!S135</f>
        <v>-37541</v>
      </c>
      <c r="BR96" s="100">
        <f>'[20]Reserve Retirements'!T135</f>
        <v>0</v>
      </c>
      <c r="BS96" s="100">
        <f>'[20]Reserve Retirements'!U135</f>
        <v>0</v>
      </c>
      <c r="BT96" s="100">
        <f>'[20]Reserve Retirements'!V135</f>
        <v>0</v>
      </c>
      <c r="BU96" s="113">
        <f>'Gross Plant'!BQ96</f>
        <v>0</v>
      </c>
      <c r="BV96" s="113">
        <f>'Gross Plant'!BR96</f>
        <v>0</v>
      </c>
      <c r="BW96" s="113">
        <f>'Gross Plant'!BS96</f>
        <v>0</v>
      </c>
      <c r="BX96" s="113">
        <f>'Gross Plant'!BT96</f>
        <v>0</v>
      </c>
      <c r="BY96" s="113">
        <f>'Gross Plant'!BU96</f>
        <v>0</v>
      </c>
      <c r="BZ96" s="113">
        <f>'Gross Plant'!BV96</f>
        <v>0</v>
      </c>
      <c r="CA96" s="113">
        <f>'Gross Plant'!BW96</f>
        <v>0</v>
      </c>
      <c r="CB96" s="113">
        <f>'Gross Plant'!BX96</f>
        <v>0</v>
      </c>
      <c r="CC96" s="113">
        <f>'Gross Plant'!BY96</f>
        <v>0</v>
      </c>
      <c r="CD96" s="113">
        <f>'Gross Plant'!BZ96</f>
        <v>0</v>
      </c>
      <c r="CE96" s="113">
        <f>'Gross Plant'!CA96</f>
        <v>0</v>
      </c>
      <c r="CF96" s="113">
        <f>'Gross Plant'!CB96</f>
        <v>0</v>
      </c>
      <c r="CG96" s="113">
        <f>'Gross Plant'!CC96</f>
        <v>0</v>
      </c>
      <c r="CH96" s="113">
        <f>'Gross Plant'!CD96</f>
        <v>0</v>
      </c>
      <c r="CI96" s="113">
        <f>'Gross Plant'!CE96</f>
        <v>0</v>
      </c>
      <c r="CJ96" s="113">
        <f>'Gross Plant'!CF96</f>
        <v>0</v>
      </c>
      <c r="CK96" s="113">
        <f>'Gross Plant'!CG96</f>
        <v>0</v>
      </c>
      <c r="CL96" s="113">
        <f>'Gross Plant'!CH96</f>
        <v>0</v>
      </c>
      <c r="CM96" s="113">
        <f>'Gross Plant'!CI96</f>
        <v>0</v>
      </c>
      <c r="CN96" s="113">
        <f>'Gross Plant'!CJ96</f>
        <v>0</v>
      </c>
      <c r="CO96" s="113">
        <f>'Gross Plant'!CK96</f>
        <v>0</v>
      </c>
      <c r="CP96" s="41"/>
      <c r="CQ96" s="100">
        <f>'[20]Reserve Transfers'!Q135</f>
        <v>0</v>
      </c>
      <c r="CR96" s="100">
        <f>'[20]Reserve Transfers'!R135</f>
        <v>0</v>
      </c>
      <c r="CS96" s="100">
        <f>'[20]Reserve Transfers'!S135</f>
        <v>0</v>
      </c>
      <c r="CT96" s="100">
        <f>'[20]Reserve Transfers'!T135</f>
        <v>0</v>
      </c>
      <c r="CU96" s="100">
        <f>'[20]Reserve Transfers'!U135</f>
        <v>0</v>
      </c>
      <c r="CV96" s="100">
        <f>'[20]Reserve Transfers'!V135</f>
        <v>0</v>
      </c>
      <c r="CW96" s="17">
        <v>0</v>
      </c>
      <c r="CX96" s="17">
        <v>0</v>
      </c>
      <c r="CY96" s="17">
        <v>0</v>
      </c>
      <c r="CZ96" s="17">
        <v>0</v>
      </c>
      <c r="DA96" s="17">
        <v>0</v>
      </c>
      <c r="DB96" s="17">
        <v>0</v>
      </c>
      <c r="DC96" s="17">
        <v>0</v>
      </c>
      <c r="DD96" s="17">
        <v>0</v>
      </c>
      <c r="DE96" s="17">
        <v>0</v>
      </c>
      <c r="DF96" s="17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/>
      <c r="DS96" s="100">
        <f>[20]COR!Q135</f>
        <v>0</v>
      </c>
      <c r="DT96" s="100">
        <f>[20]COR!R135</f>
        <v>0</v>
      </c>
      <c r="DU96" s="100">
        <f>[20]COR!S135</f>
        <v>0</v>
      </c>
      <c r="DV96" s="100">
        <f>[20]COR!T135</f>
        <v>0</v>
      </c>
      <c r="DW96" s="100">
        <f>[20]COR!U135</f>
        <v>0</v>
      </c>
      <c r="DX96" s="100">
        <f>[20]COR!V135</f>
        <v>0</v>
      </c>
      <c r="DY96" s="93">
        <f>IFERROR(SUM($DS96:$DX96)/SUM('Gross Plant'!$BK96:$BP96),0)*'Gross Plant'!BQ96*Reserve!$DY$1</f>
        <v>0</v>
      </c>
      <c r="DZ96" s="93">
        <f>IFERROR(SUM($DS96:$DX96)/SUM('Gross Plant'!$BK96:$BP96),0)*'Gross Plant'!BR96*Reserve!$DY$1</f>
        <v>0</v>
      </c>
      <c r="EA96" s="93">
        <f>IFERROR(SUM($DS96:$DX96)/SUM('Gross Plant'!$BK96:$BP96),0)*'Gross Plant'!BS96*Reserve!$DY$1</f>
        <v>0</v>
      </c>
      <c r="EB96" s="93">
        <f>IFERROR(SUM($DS96:$DX96)/SUM('Gross Plant'!$BK96:$BP96),0)*'Gross Plant'!BT96*Reserve!$DY$1</f>
        <v>0</v>
      </c>
      <c r="EC96" s="93">
        <f>IFERROR(SUM($DS96:$DX96)/SUM('Gross Plant'!$BK96:$BP96),0)*'Gross Plant'!BU96*Reserve!$DY$1</f>
        <v>0</v>
      </c>
      <c r="ED96" s="93">
        <f>IFERROR(SUM($DS96:$DX96)/SUM('Gross Plant'!$BK96:$BP96),0)*'Gross Plant'!BV96*Reserve!$DY$1</f>
        <v>0</v>
      </c>
      <c r="EE96" s="93">
        <f>IFERROR(SUM($DS96:$DX96)/SUM('Gross Plant'!$BK96:$BP96),0)*'Gross Plant'!BW96*Reserve!$DY$1</f>
        <v>0</v>
      </c>
      <c r="EF96" s="93">
        <f>IFERROR(SUM($DS96:$DX96)/SUM('Gross Plant'!$BK96:$BP96),0)*'Gross Plant'!BX96*Reserve!$DY$1</f>
        <v>0</v>
      </c>
      <c r="EG96" s="93">
        <f>IFERROR(SUM($DS96:$DX96)/SUM('Gross Plant'!$BK96:$BP96),0)*'Gross Plant'!BY96*Reserve!$DY$1</f>
        <v>0</v>
      </c>
      <c r="EH96" s="93">
        <f>IFERROR(SUM($DS96:$DX96)/SUM('Gross Plant'!$BK96:$BP96),0)*'Gross Plant'!BZ96*Reserve!$DY$1</f>
        <v>0</v>
      </c>
      <c r="EI96" s="93">
        <f>IFERROR(SUM($DS96:$DX96)/SUM('Gross Plant'!$BK96:$BP96),0)*'Gross Plant'!CA96*Reserve!$DY$1</f>
        <v>0</v>
      </c>
      <c r="EJ96" s="93">
        <f>IFERROR(SUM($DS96:$DX96)/SUM('Gross Plant'!$BK96:$BP96),0)*'Gross Plant'!CB96*Reserve!$DY$1</f>
        <v>0</v>
      </c>
      <c r="EK96" s="93">
        <f>IFERROR(SUM($DS96:$DX96)/SUM('Gross Plant'!$BK96:$BP96),0)*'Gross Plant'!CC96*Reserve!$DY$1</f>
        <v>0</v>
      </c>
      <c r="EL96" s="93">
        <f>IFERROR(SUM($DS96:$DX96)/SUM('Gross Plant'!$BK96:$BP96),0)*'Gross Plant'!CD96*Reserve!$DY$1</f>
        <v>0</v>
      </c>
      <c r="EM96" s="93">
        <f>IFERROR(SUM($DS96:$DX96)/SUM('Gross Plant'!$BK96:$BP96),0)*'Gross Plant'!CE96*Reserve!$DY$1</f>
        <v>0</v>
      </c>
      <c r="EN96" s="93">
        <f>IFERROR(SUM($DS96:$DX96)/SUM('Gross Plant'!$BK96:$BP96),0)*'Gross Plant'!CF96*Reserve!$DY$1</f>
        <v>0</v>
      </c>
      <c r="EO96" s="93">
        <f>IFERROR(SUM($DS96:$DX96)/SUM('Gross Plant'!$BK96:$BP96),0)*'Gross Plant'!CG96*Reserve!$DY$1</f>
        <v>0</v>
      </c>
      <c r="EP96" s="93">
        <f>IFERROR(SUM($DS96:$DX96)/SUM('Gross Plant'!$BK96:$BP96),0)*'Gross Plant'!CH96*Reserve!$DY$1</f>
        <v>0</v>
      </c>
      <c r="EQ96" s="93">
        <f>IFERROR(SUM($DS96:$DX96)/SUM('Gross Plant'!$BK96:$BP96),0)*'Gross Plant'!CI96*Reserve!$DY$1</f>
        <v>0</v>
      </c>
      <c r="ER96" s="93">
        <f>IFERROR(SUM($DS96:$DX96)/SUM('Gross Plant'!$BK96:$BP96),0)*'Gross Plant'!CJ96*Reserve!$DY$1</f>
        <v>0</v>
      </c>
      <c r="ES96" s="93">
        <f>IFERROR(SUM($DS96:$DX96)/SUM('Gross Plant'!$BK96:$BP96),0)*'Gross Plant'!CK96*Reserve!$DY$1</f>
        <v>0</v>
      </c>
    </row>
    <row r="97" spans="1:149">
      <c r="A97" s="176">
        <v>39701</v>
      </c>
      <c r="B97" s="171" t="s">
        <v>175</v>
      </c>
      <c r="C97" s="51">
        <f t="shared" si="130"/>
        <v>0</v>
      </c>
      <c r="D97" s="51">
        <f t="shared" si="131"/>
        <v>0</v>
      </c>
      <c r="E97" s="152">
        <f>0</f>
        <v>0</v>
      </c>
      <c r="F97" s="98">
        <f t="shared" si="101"/>
        <v>0</v>
      </c>
      <c r="G97" s="98">
        <f t="shared" si="102"/>
        <v>0</v>
      </c>
      <c r="H97" s="98">
        <f t="shared" si="103"/>
        <v>0</v>
      </c>
      <c r="I97" s="98">
        <f t="shared" si="104"/>
        <v>0</v>
      </c>
      <c r="J97" s="98">
        <f t="shared" si="105"/>
        <v>0</v>
      </c>
      <c r="K97" s="51">
        <f t="shared" si="106"/>
        <v>0</v>
      </c>
      <c r="L97" s="51">
        <f t="shared" si="107"/>
        <v>0</v>
      </c>
      <c r="M97" s="51">
        <f t="shared" si="108"/>
        <v>0</v>
      </c>
      <c r="N97" s="51">
        <f t="shared" si="109"/>
        <v>0</v>
      </c>
      <c r="O97" s="51">
        <f t="shared" si="110"/>
        <v>0</v>
      </c>
      <c r="P97" s="51">
        <f t="shared" si="111"/>
        <v>0</v>
      </c>
      <c r="Q97" s="51">
        <f t="shared" si="112"/>
        <v>0</v>
      </c>
      <c r="R97" s="51">
        <f t="shared" si="113"/>
        <v>0</v>
      </c>
      <c r="S97" s="51">
        <f t="shared" si="114"/>
        <v>0</v>
      </c>
      <c r="T97" s="51">
        <f t="shared" si="115"/>
        <v>0</v>
      </c>
      <c r="U97" s="51">
        <f t="shared" si="116"/>
        <v>0</v>
      </c>
      <c r="V97" s="51">
        <f t="shared" si="117"/>
        <v>0</v>
      </c>
      <c r="W97" s="51">
        <f t="shared" si="118"/>
        <v>0</v>
      </c>
      <c r="X97" s="51">
        <f t="shared" si="119"/>
        <v>0</v>
      </c>
      <c r="Y97" s="51">
        <f t="shared" si="120"/>
        <v>0</v>
      </c>
      <c r="Z97" s="51">
        <f t="shared" si="121"/>
        <v>0</v>
      </c>
      <c r="AA97" s="51">
        <f t="shared" si="122"/>
        <v>0</v>
      </c>
      <c r="AB97" s="51">
        <f t="shared" si="123"/>
        <v>0</v>
      </c>
      <c r="AC97" s="51">
        <f t="shared" si="124"/>
        <v>0</v>
      </c>
      <c r="AD97" s="51">
        <f t="shared" si="125"/>
        <v>0</v>
      </c>
      <c r="AE97" s="51">
        <f t="shared" si="126"/>
        <v>0</v>
      </c>
      <c r="AF97" s="51">
        <f t="shared" si="127"/>
        <v>0</v>
      </c>
      <c r="AG97" s="177"/>
      <c r="AH97" s="145" t="b">
        <f t="shared" si="88"/>
        <v>1</v>
      </c>
      <c r="AI97" s="149" t="str">
        <f>'[23]KMD Gnrl Office'!E16</f>
        <v>39701</v>
      </c>
      <c r="AJ97" s="109">
        <f>'[23]KMD Gnrl Office'!F16</f>
        <v>8.2600000000000007E-2</v>
      </c>
      <c r="AK97" s="109">
        <f>'[23]KMD Gnrl Office'!G16</f>
        <v>8.2600000000000007E-2</v>
      </c>
      <c r="AL97" s="116">
        <f>0</f>
        <v>0</v>
      </c>
      <c r="AM97" s="116">
        <f>0</f>
        <v>0</v>
      </c>
      <c r="AN97" s="116">
        <f>0</f>
        <v>0</v>
      </c>
      <c r="AO97" s="116">
        <f>0</f>
        <v>0</v>
      </c>
      <c r="AP97" s="116">
        <f>0</f>
        <v>0</v>
      </c>
      <c r="AQ97" s="116">
        <f>0</f>
        <v>0</v>
      </c>
      <c r="AR97" s="113">
        <f>IF('Net Plant'!I97&gt;0,'Gross Plant'!K97*$AJ97/12,0)</f>
        <v>0</v>
      </c>
      <c r="AS97" s="113">
        <f>IF('Net Plant'!J97&gt;0,'Gross Plant'!L97*$AJ97/12,0)</f>
        <v>0</v>
      </c>
      <c r="AT97" s="113">
        <f>IF('Net Plant'!K97&gt;0,'Gross Plant'!M97*$AJ97/12,0)</f>
        <v>0</v>
      </c>
      <c r="AU97" s="113">
        <f>IF('Net Plant'!L97&gt;0,'Gross Plant'!N97*$AJ97/12,0)</f>
        <v>0</v>
      </c>
      <c r="AV97" s="113">
        <f>IF('Net Plant'!M97&gt;0,'Gross Plant'!O97*$AJ97/12,0)</f>
        <v>0</v>
      </c>
      <c r="AW97" s="113">
        <f>IF('Net Plant'!N97&gt;0,'Gross Plant'!P97*$AJ97/12,0)</f>
        <v>0</v>
      </c>
      <c r="AX97" s="113">
        <f>IF('Net Plant'!O97&gt;0,'Gross Plant'!Q97*$AJ97/12,0)</f>
        <v>0</v>
      </c>
      <c r="AY97" s="113">
        <f>IF('Net Plant'!P97&gt;0,'Gross Plant'!R97*$AJ97/12,0)</f>
        <v>0</v>
      </c>
      <c r="AZ97" s="113">
        <f>IF('Net Plant'!Q97&gt;0,'Gross Plant'!S97*$AJ97/12,0)</f>
        <v>0</v>
      </c>
      <c r="BA97" s="113">
        <f>IF('Net Plant'!R97&gt;0,'Gross Plant'!U97*$AK97/12,0)</f>
        <v>0</v>
      </c>
      <c r="BB97" s="113">
        <f>IF('Net Plant'!S97&gt;0,'Gross Plant'!V97*$AK97/12,0)</f>
        <v>0</v>
      </c>
      <c r="BC97" s="113">
        <f>IF('Net Plant'!T97&gt;0,'Gross Plant'!W97*$AK97/12,0)</f>
        <v>0</v>
      </c>
      <c r="BD97" s="113">
        <f>IF('Net Plant'!U97&gt;0,'Gross Plant'!X97*$AK97/12,0)</f>
        <v>0</v>
      </c>
      <c r="BE97" s="113">
        <f>IF('Net Plant'!V97&gt;0,'Gross Plant'!Y97*$AK97/12,0)</f>
        <v>0</v>
      </c>
      <c r="BF97" s="113">
        <f>IF('Net Plant'!W97&gt;0,'Gross Plant'!Z97*$AK97/12,0)</f>
        <v>0</v>
      </c>
      <c r="BG97" s="113">
        <f>IF('Net Plant'!X97&gt;0,'Gross Plant'!AA97*$AK97/12,0)</f>
        <v>0</v>
      </c>
      <c r="BH97" s="113">
        <f>IF('Net Plant'!Y97&gt;0,'Gross Plant'!AB97*$AK97/12,0)</f>
        <v>0</v>
      </c>
      <c r="BI97" s="113">
        <f>IF('Net Plant'!Z97&gt;0,'Gross Plant'!AC97*$AK97/12,0)</f>
        <v>0</v>
      </c>
      <c r="BJ97" s="113">
        <f>IF('Net Plant'!AA97&gt;0,'Gross Plant'!AD97*$AK97/12,0)</f>
        <v>0</v>
      </c>
      <c r="BK97" s="113">
        <f>IF('Net Plant'!AB97&gt;0,'Gross Plant'!AE97*$AK97/12,0)</f>
        <v>0</v>
      </c>
      <c r="BL97" s="113">
        <f>IF('Net Plant'!AC97&gt;0,'Gross Plant'!AF97*$AK97/12,0)</f>
        <v>0</v>
      </c>
      <c r="BM97" s="117">
        <f t="shared" si="132"/>
        <v>0</v>
      </c>
      <c r="BN97" s="178"/>
      <c r="BO97" s="116">
        <f>0</f>
        <v>0</v>
      </c>
      <c r="BP97" s="116">
        <f>0</f>
        <v>0</v>
      </c>
      <c r="BQ97" s="116">
        <f>0</f>
        <v>0</v>
      </c>
      <c r="BR97" s="116">
        <f>0</f>
        <v>0</v>
      </c>
      <c r="BS97" s="116">
        <f>0</f>
        <v>0</v>
      </c>
      <c r="BT97" s="116">
        <f>0</f>
        <v>0</v>
      </c>
      <c r="BU97" s="113">
        <f>'Gross Plant'!BQ97</f>
        <v>0</v>
      </c>
      <c r="BV97" s="113">
        <f>'Gross Plant'!BR97</f>
        <v>0</v>
      </c>
      <c r="BW97" s="113">
        <f>'Gross Plant'!BS97</f>
        <v>0</v>
      </c>
      <c r="BX97" s="113">
        <f>'Gross Plant'!BT97</f>
        <v>0</v>
      </c>
      <c r="BY97" s="113">
        <f>'Gross Plant'!BU97</f>
        <v>0</v>
      </c>
      <c r="BZ97" s="113">
        <f>'Gross Plant'!BV97</f>
        <v>0</v>
      </c>
      <c r="CA97" s="113">
        <f>'Gross Plant'!BW97</f>
        <v>0</v>
      </c>
      <c r="CB97" s="113">
        <f>'Gross Plant'!BX97</f>
        <v>0</v>
      </c>
      <c r="CC97" s="113">
        <f>'Gross Plant'!BY97</f>
        <v>0</v>
      </c>
      <c r="CD97" s="113">
        <f>'Gross Plant'!BZ97</f>
        <v>0</v>
      </c>
      <c r="CE97" s="113">
        <f>'Gross Plant'!CA97</f>
        <v>0</v>
      </c>
      <c r="CF97" s="113">
        <f>'Gross Plant'!CB97</f>
        <v>0</v>
      </c>
      <c r="CG97" s="113">
        <f>'Gross Plant'!CC97</f>
        <v>0</v>
      </c>
      <c r="CH97" s="113">
        <f>'Gross Plant'!CD97</f>
        <v>0</v>
      </c>
      <c r="CI97" s="113">
        <f>'Gross Plant'!CE97</f>
        <v>0</v>
      </c>
      <c r="CJ97" s="113">
        <f>'Gross Plant'!CF97</f>
        <v>0</v>
      </c>
      <c r="CK97" s="113">
        <f>'Gross Plant'!CG97</f>
        <v>0</v>
      </c>
      <c r="CL97" s="113">
        <f>'Gross Plant'!CH97</f>
        <v>0</v>
      </c>
      <c r="CM97" s="113">
        <f>'Gross Plant'!CI97</f>
        <v>0</v>
      </c>
      <c r="CN97" s="113">
        <f>'Gross Plant'!CJ97</f>
        <v>0</v>
      </c>
      <c r="CO97" s="113">
        <f>'Gross Plant'!CK97</f>
        <v>0</v>
      </c>
      <c r="CP97" s="41"/>
      <c r="CQ97" s="116">
        <f>0</f>
        <v>0</v>
      </c>
      <c r="CR97" s="116">
        <f>0</f>
        <v>0</v>
      </c>
      <c r="CS97" s="116">
        <f>0</f>
        <v>0</v>
      </c>
      <c r="CT97" s="116">
        <f>0</f>
        <v>0</v>
      </c>
      <c r="CU97" s="116">
        <f>0</f>
        <v>0</v>
      </c>
      <c r="CV97" s="116">
        <f>0</f>
        <v>0</v>
      </c>
      <c r="CW97" s="17">
        <v>0</v>
      </c>
      <c r="CX97" s="17">
        <v>0</v>
      </c>
      <c r="CY97" s="17">
        <v>0</v>
      </c>
      <c r="CZ97" s="17">
        <v>0</v>
      </c>
      <c r="DA97" s="17">
        <v>0</v>
      </c>
      <c r="DB97" s="17">
        <v>0</v>
      </c>
      <c r="DC97" s="17">
        <v>0</v>
      </c>
      <c r="DD97" s="17">
        <v>0</v>
      </c>
      <c r="DE97" s="17">
        <v>0</v>
      </c>
      <c r="DF97" s="17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/>
      <c r="DS97" s="116">
        <f>0</f>
        <v>0</v>
      </c>
      <c r="DT97" s="116">
        <f>0</f>
        <v>0</v>
      </c>
      <c r="DU97" s="116">
        <f>0</f>
        <v>0</v>
      </c>
      <c r="DV97" s="116">
        <f>0</f>
        <v>0</v>
      </c>
      <c r="DW97" s="116">
        <f>0</f>
        <v>0</v>
      </c>
      <c r="DX97" s="116">
        <f>0</f>
        <v>0</v>
      </c>
      <c r="DY97" s="93">
        <f>IFERROR(SUM($DS97:$DX97)/SUM('Gross Plant'!$BK97:$BP97),0)*'Gross Plant'!BQ97*Reserve!$DY$1</f>
        <v>0</v>
      </c>
      <c r="DZ97" s="93">
        <f>IFERROR(SUM($DS97:$DX97)/SUM('Gross Plant'!$BK97:$BP97),0)*'Gross Plant'!BR97*Reserve!$DY$1</f>
        <v>0</v>
      </c>
      <c r="EA97" s="93">
        <f>IFERROR(SUM($DS97:$DX97)/SUM('Gross Plant'!$BK97:$BP97),0)*'Gross Plant'!BS97*Reserve!$DY$1</f>
        <v>0</v>
      </c>
      <c r="EB97" s="93">
        <f>IFERROR(SUM($DS97:$DX97)/SUM('Gross Plant'!$BK97:$BP97),0)*'Gross Plant'!BT97*Reserve!$DY$1</f>
        <v>0</v>
      </c>
      <c r="EC97" s="93">
        <f>IFERROR(SUM($DS97:$DX97)/SUM('Gross Plant'!$BK97:$BP97),0)*'Gross Plant'!BU97*Reserve!$DY$1</f>
        <v>0</v>
      </c>
      <c r="ED97" s="93">
        <f>IFERROR(SUM($DS97:$DX97)/SUM('Gross Plant'!$BK97:$BP97),0)*'Gross Plant'!BV97*Reserve!$DY$1</f>
        <v>0</v>
      </c>
      <c r="EE97" s="93">
        <f>IFERROR(SUM($DS97:$DX97)/SUM('Gross Plant'!$BK97:$BP97),0)*'Gross Plant'!BW97*Reserve!$DY$1</f>
        <v>0</v>
      </c>
      <c r="EF97" s="93">
        <f>IFERROR(SUM($DS97:$DX97)/SUM('Gross Plant'!$BK97:$BP97),0)*'Gross Plant'!BX97*Reserve!$DY$1</f>
        <v>0</v>
      </c>
      <c r="EG97" s="93">
        <f>IFERROR(SUM($DS97:$DX97)/SUM('Gross Plant'!$BK97:$BP97),0)*'Gross Plant'!BY97*Reserve!$DY$1</f>
        <v>0</v>
      </c>
      <c r="EH97" s="93">
        <f>IFERROR(SUM($DS97:$DX97)/SUM('Gross Plant'!$BK97:$BP97),0)*'Gross Plant'!BZ97*Reserve!$DY$1</f>
        <v>0</v>
      </c>
      <c r="EI97" s="93">
        <f>IFERROR(SUM($DS97:$DX97)/SUM('Gross Plant'!$BK97:$BP97),0)*'Gross Plant'!CA97*Reserve!$DY$1</f>
        <v>0</v>
      </c>
      <c r="EJ97" s="93">
        <f>IFERROR(SUM($DS97:$DX97)/SUM('Gross Plant'!$BK97:$BP97),0)*'Gross Plant'!CB97*Reserve!$DY$1</f>
        <v>0</v>
      </c>
      <c r="EK97" s="93">
        <f>IFERROR(SUM($DS97:$DX97)/SUM('Gross Plant'!$BK97:$BP97),0)*'Gross Plant'!CC97*Reserve!$DY$1</f>
        <v>0</v>
      </c>
      <c r="EL97" s="93">
        <f>IFERROR(SUM($DS97:$DX97)/SUM('Gross Plant'!$BK97:$BP97),0)*'Gross Plant'!CD97*Reserve!$DY$1</f>
        <v>0</v>
      </c>
      <c r="EM97" s="93">
        <f>IFERROR(SUM($DS97:$DX97)/SUM('Gross Plant'!$BK97:$BP97),0)*'Gross Plant'!CE97*Reserve!$DY$1</f>
        <v>0</v>
      </c>
      <c r="EN97" s="93">
        <f>IFERROR(SUM($DS97:$DX97)/SUM('Gross Plant'!$BK97:$BP97),0)*'Gross Plant'!CF97*Reserve!$DY$1</f>
        <v>0</v>
      </c>
      <c r="EO97" s="93">
        <f>IFERROR(SUM($DS97:$DX97)/SUM('Gross Plant'!$BK97:$BP97),0)*'Gross Plant'!CG97*Reserve!$DY$1</f>
        <v>0</v>
      </c>
      <c r="EP97" s="93">
        <f>IFERROR(SUM($DS97:$DX97)/SUM('Gross Plant'!$BK97:$BP97),0)*'Gross Plant'!CH97*Reserve!$DY$1</f>
        <v>0</v>
      </c>
      <c r="EQ97" s="93">
        <f>IFERROR(SUM($DS97:$DX97)/SUM('Gross Plant'!$BK97:$BP97),0)*'Gross Plant'!CI97*Reserve!$DY$1</f>
        <v>0</v>
      </c>
      <c r="ER97" s="93">
        <f>IFERROR(SUM($DS97:$DX97)/SUM('Gross Plant'!$BK97:$BP97),0)*'Gross Plant'!CJ97*Reserve!$DY$1</f>
        <v>0</v>
      </c>
      <c r="ES97" s="93">
        <f>IFERROR(SUM($DS97:$DX97)/SUM('Gross Plant'!$BK97:$BP97),0)*'Gross Plant'!CK97*Reserve!$DY$1</f>
        <v>0</v>
      </c>
    </row>
    <row r="98" spans="1:149">
      <c r="A98" s="176">
        <v>39702</v>
      </c>
      <c r="B98" s="171" t="s">
        <v>175</v>
      </c>
      <c r="C98" s="51">
        <f t="shared" si="130"/>
        <v>0</v>
      </c>
      <c r="D98" s="51">
        <f t="shared" si="131"/>
        <v>0</v>
      </c>
      <c r="E98" s="152">
        <f>0</f>
        <v>0</v>
      </c>
      <c r="F98" s="98">
        <f t="shared" si="101"/>
        <v>0</v>
      </c>
      <c r="G98" s="98">
        <f t="shared" si="102"/>
        <v>0</v>
      </c>
      <c r="H98" s="98">
        <f t="shared" si="103"/>
        <v>0</v>
      </c>
      <c r="I98" s="98">
        <f t="shared" si="104"/>
        <v>0</v>
      </c>
      <c r="J98" s="98">
        <f t="shared" si="105"/>
        <v>0</v>
      </c>
      <c r="K98" s="51">
        <f t="shared" si="106"/>
        <v>0</v>
      </c>
      <c r="L98" s="51">
        <f t="shared" si="107"/>
        <v>0</v>
      </c>
      <c r="M98" s="51">
        <f t="shared" si="108"/>
        <v>0</v>
      </c>
      <c r="N98" s="51">
        <f t="shared" si="109"/>
        <v>0</v>
      </c>
      <c r="O98" s="51">
        <f t="shared" si="110"/>
        <v>0</v>
      </c>
      <c r="P98" s="51">
        <f t="shared" si="111"/>
        <v>0</v>
      </c>
      <c r="Q98" s="51">
        <f t="shared" si="112"/>
        <v>0</v>
      </c>
      <c r="R98" s="51">
        <f t="shared" si="113"/>
        <v>0</v>
      </c>
      <c r="S98" s="51">
        <f t="shared" si="114"/>
        <v>0</v>
      </c>
      <c r="T98" s="51">
        <f t="shared" si="115"/>
        <v>0</v>
      </c>
      <c r="U98" s="51">
        <f t="shared" si="116"/>
        <v>0</v>
      </c>
      <c r="V98" s="51">
        <f t="shared" si="117"/>
        <v>0</v>
      </c>
      <c r="W98" s="51">
        <f t="shared" si="118"/>
        <v>0</v>
      </c>
      <c r="X98" s="51">
        <f t="shared" si="119"/>
        <v>0</v>
      </c>
      <c r="Y98" s="51">
        <f t="shared" si="120"/>
        <v>0</v>
      </c>
      <c r="Z98" s="51">
        <f t="shared" si="121"/>
        <v>0</v>
      </c>
      <c r="AA98" s="51">
        <f t="shared" si="122"/>
        <v>0</v>
      </c>
      <c r="AB98" s="51">
        <f t="shared" si="123"/>
        <v>0</v>
      </c>
      <c r="AC98" s="51">
        <f t="shared" si="124"/>
        <v>0</v>
      </c>
      <c r="AD98" s="51">
        <f t="shared" si="125"/>
        <v>0</v>
      </c>
      <c r="AE98" s="51">
        <f t="shared" si="126"/>
        <v>0</v>
      </c>
      <c r="AF98" s="51">
        <f t="shared" si="127"/>
        <v>0</v>
      </c>
      <c r="AG98" s="177"/>
      <c r="AH98" s="145" t="b">
        <f t="shared" si="88"/>
        <v>1</v>
      </c>
      <c r="AI98" s="149" t="str">
        <f>'[23]KMD Gnrl Office'!E17</f>
        <v>39702</v>
      </c>
      <c r="AJ98" s="109">
        <f>'[23]KMD Gnrl Office'!F17</f>
        <v>8.2600000000000007E-2</v>
      </c>
      <c r="AK98" s="109">
        <f>'[23]KMD Gnrl Office'!G17</f>
        <v>8.2600000000000007E-2</v>
      </c>
      <c r="AL98" s="116">
        <f>0</f>
        <v>0</v>
      </c>
      <c r="AM98" s="116">
        <f>0</f>
        <v>0</v>
      </c>
      <c r="AN98" s="116">
        <f>0</f>
        <v>0</v>
      </c>
      <c r="AO98" s="116">
        <f>0</f>
        <v>0</v>
      </c>
      <c r="AP98" s="116">
        <f>0</f>
        <v>0</v>
      </c>
      <c r="AQ98" s="116">
        <f>0</f>
        <v>0</v>
      </c>
      <c r="AR98" s="113">
        <f>IF('Net Plant'!I98&gt;0,'Gross Plant'!K98*$AJ98/12,0)</f>
        <v>0</v>
      </c>
      <c r="AS98" s="113">
        <f>IF('Net Plant'!J98&gt;0,'Gross Plant'!L98*$AJ98/12,0)</f>
        <v>0</v>
      </c>
      <c r="AT98" s="113">
        <f>IF('Net Plant'!K98&gt;0,'Gross Plant'!M98*$AJ98/12,0)</f>
        <v>0</v>
      </c>
      <c r="AU98" s="113">
        <f>IF('Net Plant'!L98&gt;0,'Gross Plant'!N98*$AJ98/12,0)</f>
        <v>0</v>
      </c>
      <c r="AV98" s="113">
        <f>IF('Net Plant'!M98&gt;0,'Gross Plant'!O98*$AJ98/12,0)</f>
        <v>0</v>
      </c>
      <c r="AW98" s="113">
        <f>IF('Net Plant'!N98&gt;0,'Gross Plant'!P98*$AJ98/12,0)</f>
        <v>0</v>
      </c>
      <c r="AX98" s="113">
        <f>IF('Net Plant'!O98&gt;0,'Gross Plant'!Q98*$AJ98/12,0)</f>
        <v>0</v>
      </c>
      <c r="AY98" s="113">
        <f>IF('Net Plant'!P98&gt;0,'Gross Plant'!R98*$AJ98/12,0)</f>
        <v>0</v>
      </c>
      <c r="AZ98" s="113">
        <f>IF('Net Plant'!Q98&gt;0,'Gross Plant'!S98*$AJ98/12,0)</f>
        <v>0</v>
      </c>
      <c r="BA98" s="113">
        <f>IF('Net Plant'!R98&gt;0,'Gross Plant'!U98*$AK98/12,0)</f>
        <v>0</v>
      </c>
      <c r="BB98" s="113">
        <f>IF('Net Plant'!S98&gt;0,'Gross Plant'!V98*$AK98/12,0)</f>
        <v>0</v>
      </c>
      <c r="BC98" s="113">
        <f>IF('Net Plant'!T98&gt;0,'Gross Plant'!W98*$AK98/12,0)</f>
        <v>0</v>
      </c>
      <c r="BD98" s="113">
        <f>IF('Net Plant'!U98&gt;0,'Gross Plant'!X98*$AK98/12,0)</f>
        <v>0</v>
      </c>
      <c r="BE98" s="113">
        <f>IF('Net Plant'!V98&gt;0,'Gross Plant'!Y98*$AK98/12,0)</f>
        <v>0</v>
      </c>
      <c r="BF98" s="113">
        <f>IF('Net Plant'!W98&gt;0,'Gross Plant'!Z98*$AK98/12,0)</f>
        <v>0</v>
      </c>
      <c r="BG98" s="113">
        <f>IF('Net Plant'!X98&gt;0,'Gross Plant'!AA98*$AK98/12,0)</f>
        <v>0</v>
      </c>
      <c r="BH98" s="113">
        <f>IF('Net Plant'!Y98&gt;0,'Gross Plant'!AB98*$AK98/12,0)</f>
        <v>0</v>
      </c>
      <c r="BI98" s="113">
        <f>IF('Net Plant'!Z98&gt;0,'Gross Plant'!AC98*$AK98/12,0)</f>
        <v>0</v>
      </c>
      <c r="BJ98" s="113">
        <f>IF('Net Plant'!AA98&gt;0,'Gross Plant'!AD98*$AK98/12,0)</f>
        <v>0</v>
      </c>
      <c r="BK98" s="113">
        <f>IF('Net Plant'!AB98&gt;0,'Gross Plant'!AE98*$AK98/12,0)</f>
        <v>0</v>
      </c>
      <c r="BL98" s="113">
        <f>IF('Net Plant'!AC98&gt;0,'Gross Plant'!AF98*$AK98/12,0)</f>
        <v>0</v>
      </c>
      <c r="BM98" s="117">
        <f t="shared" si="132"/>
        <v>0</v>
      </c>
      <c r="BN98" s="178"/>
      <c r="BO98" s="116">
        <f>0</f>
        <v>0</v>
      </c>
      <c r="BP98" s="116">
        <f>0</f>
        <v>0</v>
      </c>
      <c r="BQ98" s="116">
        <f>0</f>
        <v>0</v>
      </c>
      <c r="BR98" s="116">
        <f>0</f>
        <v>0</v>
      </c>
      <c r="BS98" s="116">
        <f>0</f>
        <v>0</v>
      </c>
      <c r="BT98" s="116">
        <f>0</f>
        <v>0</v>
      </c>
      <c r="BU98" s="113">
        <f>'Gross Plant'!BQ98</f>
        <v>0</v>
      </c>
      <c r="BV98" s="113">
        <f>'Gross Plant'!BR98</f>
        <v>0</v>
      </c>
      <c r="BW98" s="113">
        <f>'Gross Plant'!BS98</f>
        <v>0</v>
      </c>
      <c r="BX98" s="113">
        <f>'Gross Plant'!BT98</f>
        <v>0</v>
      </c>
      <c r="BY98" s="113">
        <f>'Gross Plant'!BU98</f>
        <v>0</v>
      </c>
      <c r="BZ98" s="113">
        <f>'Gross Plant'!BV98</f>
        <v>0</v>
      </c>
      <c r="CA98" s="113">
        <f>'Gross Plant'!BW98</f>
        <v>0</v>
      </c>
      <c r="CB98" s="113">
        <f>'Gross Plant'!BX98</f>
        <v>0</v>
      </c>
      <c r="CC98" s="113">
        <f>'Gross Plant'!BY98</f>
        <v>0</v>
      </c>
      <c r="CD98" s="113">
        <f>'Gross Plant'!BZ98</f>
        <v>0</v>
      </c>
      <c r="CE98" s="113">
        <f>'Gross Plant'!CA98</f>
        <v>0</v>
      </c>
      <c r="CF98" s="113">
        <f>'Gross Plant'!CB98</f>
        <v>0</v>
      </c>
      <c r="CG98" s="113">
        <f>'Gross Plant'!CC98</f>
        <v>0</v>
      </c>
      <c r="CH98" s="113">
        <f>'Gross Plant'!CD98</f>
        <v>0</v>
      </c>
      <c r="CI98" s="113">
        <f>'Gross Plant'!CE98</f>
        <v>0</v>
      </c>
      <c r="CJ98" s="113">
        <f>'Gross Plant'!CF98</f>
        <v>0</v>
      </c>
      <c r="CK98" s="113">
        <f>'Gross Plant'!CG98</f>
        <v>0</v>
      </c>
      <c r="CL98" s="113">
        <f>'Gross Plant'!CH98</f>
        <v>0</v>
      </c>
      <c r="CM98" s="113">
        <f>'Gross Plant'!CI98</f>
        <v>0</v>
      </c>
      <c r="CN98" s="113">
        <f>'Gross Plant'!CJ98</f>
        <v>0</v>
      </c>
      <c r="CO98" s="113">
        <f>'Gross Plant'!CK98</f>
        <v>0</v>
      </c>
      <c r="CP98" s="41"/>
      <c r="CQ98" s="116">
        <f>0</f>
        <v>0</v>
      </c>
      <c r="CR98" s="116">
        <f>0</f>
        <v>0</v>
      </c>
      <c r="CS98" s="116">
        <f>0</f>
        <v>0</v>
      </c>
      <c r="CT98" s="116">
        <f>0</f>
        <v>0</v>
      </c>
      <c r="CU98" s="116">
        <f>0</f>
        <v>0</v>
      </c>
      <c r="CV98" s="116">
        <f>0</f>
        <v>0</v>
      </c>
      <c r="CW98" s="17">
        <v>0</v>
      </c>
      <c r="CX98" s="17">
        <v>0</v>
      </c>
      <c r="CY98" s="17">
        <v>0</v>
      </c>
      <c r="CZ98" s="17">
        <v>0</v>
      </c>
      <c r="DA98" s="17">
        <v>0</v>
      </c>
      <c r="DB98" s="17">
        <v>0</v>
      </c>
      <c r="DC98" s="17">
        <v>0</v>
      </c>
      <c r="DD98" s="17">
        <v>0</v>
      </c>
      <c r="DE98" s="17">
        <v>0</v>
      </c>
      <c r="DF98" s="17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0</v>
      </c>
      <c r="DM98" s="41">
        <v>0</v>
      </c>
      <c r="DN98" s="41">
        <v>0</v>
      </c>
      <c r="DO98" s="41">
        <v>0</v>
      </c>
      <c r="DP98" s="41">
        <v>0</v>
      </c>
      <c r="DQ98" s="41">
        <v>0</v>
      </c>
      <c r="DR98" s="41"/>
      <c r="DS98" s="116">
        <f>0</f>
        <v>0</v>
      </c>
      <c r="DT98" s="116">
        <f>0</f>
        <v>0</v>
      </c>
      <c r="DU98" s="116">
        <f>0</f>
        <v>0</v>
      </c>
      <c r="DV98" s="116">
        <f>0</f>
        <v>0</v>
      </c>
      <c r="DW98" s="116">
        <f>0</f>
        <v>0</v>
      </c>
      <c r="DX98" s="116">
        <f>0</f>
        <v>0</v>
      </c>
      <c r="DY98" s="93">
        <f>IFERROR(SUM($DS98:$DX98)/SUM('Gross Plant'!$BK98:$BP98),0)*'Gross Plant'!BQ98*Reserve!$DY$1</f>
        <v>0</v>
      </c>
      <c r="DZ98" s="93">
        <f>IFERROR(SUM($DS98:$DX98)/SUM('Gross Plant'!$BK98:$BP98),0)*'Gross Plant'!BR98*Reserve!$DY$1</f>
        <v>0</v>
      </c>
      <c r="EA98" s="93">
        <f>IFERROR(SUM($DS98:$DX98)/SUM('Gross Plant'!$BK98:$BP98),0)*'Gross Plant'!BS98*Reserve!$DY$1</f>
        <v>0</v>
      </c>
      <c r="EB98" s="93">
        <f>IFERROR(SUM($DS98:$DX98)/SUM('Gross Plant'!$BK98:$BP98),0)*'Gross Plant'!BT98*Reserve!$DY$1</f>
        <v>0</v>
      </c>
      <c r="EC98" s="93">
        <f>IFERROR(SUM($DS98:$DX98)/SUM('Gross Plant'!$BK98:$BP98),0)*'Gross Plant'!BU98*Reserve!$DY$1</f>
        <v>0</v>
      </c>
      <c r="ED98" s="93">
        <f>IFERROR(SUM($DS98:$DX98)/SUM('Gross Plant'!$BK98:$BP98),0)*'Gross Plant'!BV98*Reserve!$DY$1</f>
        <v>0</v>
      </c>
      <c r="EE98" s="93">
        <f>IFERROR(SUM($DS98:$DX98)/SUM('Gross Plant'!$BK98:$BP98),0)*'Gross Plant'!BW98*Reserve!$DY$1</f>
        <v>0</v>
      </c>
      <c r="EF98" s="93">
        <f>IFERROR(SUM($DS98:$DX98)/SUM('Gross Plant'!$BK98:$BP98),0)*'Gross Plant'!BX98*Reserve!$DY$1</f>
        <v>0</v>
      </c>
      <c r="EG98" s="93">
        <f>IFERROR(SUM($DS98:$DX98)/SUM('Gross Plant'!$BK98:$BP98),0)*'Gross Plant'!BY98*Reserve!$DY$1</f>
        <v>0</v>
      </c>
      <c r="EH98" s="93">
        <f>IFERROR(SUM($DS98:$DX98)/SUM('Gross Plant'!$BK98:$BP98),0)*'Gross Plant'!BZ98*Reserve!$DY$1</f>
        <v>0</v>
      </c>
      <c r="EI98" s="93">
        <f>IFERROR(SUM($DS98:$DX98)/SUM('Gross Plant'!$BK98:$BP98),0)*'Gross Plant'!CA98*Reserve!$DY$1</f>
        <v>0</v>
      </c>
      <c r="EJ98" s="93">
        <f>IFERROR(SUM($DS98:$DX98)/SUM('Gross Plant'!$BK98:$BP98),0)*'Gross Plant'!CB98*Reserve!$DY$1</f>
        <v>0</v>
      </c>
      <c r="EK98" s="93">
        <f>IFERROR(SUM($DS98:$DX98)/SUM('Gross Plant'!$BK98:$BP98),0)*'Gross Plant'!CC98*Reserve!$DY$1</f>
        <v>0</v>
      </c>
      <c r="EL98" s="93">
        <f>IFERROR(SUM($DS98:$DX98)/SUM('Gross Plant'!$BK98:$BP98),0)*'Gross Plant'!CD98*Reserve!$DY$1</f>
        <v>0</v>
      </c>
      <c r="EM98" s="93">
        <f>IFERROR(SUM($DS98:$DX98)/SUM('Gross Plant'!$BK98:$BP98),0)*'Gross Plant'!CE98*Reserve!$DY$1</f>
        <v>0</v>
      </c>
      <c r="EN98" s="93">
        <f>IFERROR(SUM($DS98:$DX98)/SUM('Gross Plant'!$BK98:$BP98),0)*'Gross Plant'!CF98*Reserve!$DY$1</f>
        <v>0</v>
      </c>
      <c r="EO98" s="93">
        <f>IFERROR(SUM($DS98:$DX98)/SUM('Gross Plant'!$BK98:$BP98),0)*'Gross Plant'!CG98*Reserve!$DY$1</f>
        <v>0</v>
      </c>
      <c r="EP98" s="93">
        <f>IFERROR(SUM($DS98:$DX98)/SUM('Gross Plant'!$BK98:$BP98),0)*'Gross Plant'!CH98*Reserve!$DY$1</f>
        <v>0</v>
      </c>
      <c r="EQ98" s="93">
        <f>IFERROR(SUM($DS98:$DX98)/SUM('Gross Plant'!$BK98:$BP98),0)*'Gross Plant'!CI98*Reserve!$DY$1</f>
        <v>0</v>
      </c>
      <c r="ER98" s="93">
        <f>IFERROR(SUM($DS98:$DX98)/SUM('Gross Plant'!$BK98:$BP98),0)*'Gross Plant'!CJ98*Reserve!$DY$1</f>
        <v>0</v>
      </c>
      <c r="ES98" s="93">
        <f>IFERROR(SUM($DS98:$DX98)/SUM('Gross Plant'!$BK98:$BP98),0)*'Gross Plant'!CK98*Reserve!$DY$1</f>
        <v>0</v>
      </c>
    </row>
    <row r="99" spans="1:149">
      <c r="A99" s="138">
        <v>39800</v>
      </c>
      <c r="B99" s="168" t="s">
        <v>19</v>
      </c>
      <c r="C99" s="51">
        <f t="shared" si="99"/>
        <v>-125979.59999999999</v>
      </c>
      <c r="D99" s="51">
        <f t="shared" si="100"/>
        <v>-127018.46999999999</v>
      </c>
      <c r="E99" s="115">
        <f>'[20]Reserve End Balances'!P136</f>
        <v>-122518.71</v>
      </c>
      <c r="F99" s="98">
        <f t="shared" si="101"/>
        <v>-122508.66</v>
      </c>
      <c r="G99" s="98">
        <f t="shared" si="102"/>
        <v>-122498.61</v>
      </c>
      <c r="H99" s="98">
        <f t="shared" si="103"/>
        <v>-127030.53</v>
      </c>
      <c r="I99" s="98">
        <f t="shared" si="104"/>
        <v>-127026.51</v>
      </c>
      <c r="J99" s="98">
        <f t="shared" si="105"/>
        <v>-127022.48999999999</v>
      </c>
      <c r="K99" s="51">
        <f t="shared" si="106"/>
        <v>-127018.46999999999</v>
      </c>
      <c r="L99" s="51">
        <f t="shared" si="107"/>
        <v>-127018.46999999999</v>
      </c>
      <c r="M99" s="51">
        <f t="shared" si="108"/>
        <v>-127018.46999999999</v>
      </c>
      <c r="N99" s="51">
        <f t="shared" si="109"/>
        <v>-127018.46999999999</v>
      </c>
      <c r="O99" s="51">
        <f t="shared" si="110"/>
        <v>-127018.46999999999</v>
      </c>
      <c r="P99" s="51">
        <f t="shared" si="111"/>
        <v>-127018.46999999999</v>
      </c>
      <c r="Q99" s="51">
        <f t="shared" si="112"/>
        <v>-127018.46999999999</v>
      </c>
      <c r="R99" s="51">
        <f t="shared" si="113"/>
        <v>-127018.46999999999</v>
      </c>
      <c r="S99" s="51">
        <f t="shared" si="114"/>
        <v>-127018.46999999999</v>
      </c>
      <c r="T99" s="51">
        <f t="shared" si="115"/>
        <v>-127018.46999999999</v>
      </c>
      <c r="U99" s="51">
        <f t="shared" si="116"/>
        <v>-127018.46999999999</v>
      </c>
      <c r="V99" s="51">
        <f t="shared" si="117"/>
        <v>-127018.46999999999</v>
      </c>
      <c r="W99" s="51">
        <f t="shared" si="118"/>
        <v>-127018.46999999999</v>
      </c>
      <c r="X99" s="51">
        <f t="shared" si="119"/>
        <v>-127018.46999999999</v>
      </c>
      <c r="Y99" s="51">
        <f t="shared" si="120"/>
        <v>-127018.46999999999</v>
      </c>
      <c r="Z99" s="51">
        <f t="shared" si="121"/>
        <v>-127018.46999999999</v>
      </c>
      <c r="AA99" s="51">
        <f t="shared" si="122"/>
        <v>-127018.46999999999</v>
      </c>
      <c r="AB99" s="51">
        <f t="shared" si="123"/>
        <v>-127018.46999999999</v>
      </c>
      <c r="AC99" s="51">
        <f t="shared" si="124"/>
        <v>-127018.46999999999</v>
      </c>
      <c r="AD99" s="51">
        <f t="shared" si="125"/>
        <v>-127018.46999999999</v>
      </c>
      <c r="AE99" s="51">
        <f t="shared" si="126"/>
        <v>-127018.46999999999</v>
      </c>
      <c r="AF99" s="51">
        <f t="shared" si="127"/>
        <v>-127018.46999999999</v>
      </c>
      <c r="AG99" s="110">
        <f t="shared" si="128"/>
        <v>-127018</v>
      </c>
      <c r="AH99" s="145" t="b">
        <f t="shared" si="88"/>
        <v>1</v>
      </c>
      <c r="AI99" s="149" t="str">
        <f>'[23]KMD Gnrl Office'!E18</f>
        <v>39800</v>
      </c>
      <c r="AJ99" s="109">
        <f>'[23]KMD Gnrl Office'!F18</f>
        <v>2.6599999999999999E-2</v>
      </c>
      <c r="AK99" s="109">
        <f>'[23]KMD Gnrl Office'!G18</f>
        <v>2.6599999999999999E-2</v>
      </c>
      <c r="AL99" s="100">
        <f>'[20]Depreciation Provision'!Q136</f>
        <v>10.050000000000001</v>
      </c>
      <c r="AM99" s="100">
        <f>'[20]Depreciation Provision'!R136</f>
        <v>10.050000000000001</v>
      </c>
      <c r="AN99" s="100">
        <f>'[20]Depreciation Provision'!S136</f>
        <v>4.0199999999999996</v>
      </c>
      <c r="AO99" s="100">
        <f>'[20]Depreciation Provision'!T136</f>
        <v>4.0199999999999996</v>
      </c>
      <c r="AP99" s="100">
        <f>'[20]Depreciation Provision'!U136</f>
        <v>4.0199999999999996</v>
      </c>
      <c r="AQ99" s="100">
        <f>'[20]Depreciation Provision'!V136</f>
        <v>4.0199999999999996</v>
      </c>
      <c r="AR99" s="113">
        <f>IF('Net Plant'!I99&gt;0,'Gross Plant'!K99*$AJ99/12,0)</f>
        <v>0</v>
      </c>
      <c r="AS99" s="113">
        <f>IF('Net Plant'!J99&gt;0,'Gross Plant'!L99*$AJ99/12,0)</f>
        <v>0</v>
      </c>
      <c r="AT99" s="113">
        <f>IF('Net Plant'!K99&gt;0,'Gross Plant'!M99*$AJ99/12,0)</f>
        <v>0</v>
      </c>
      <c r="AU99" s="113">
        <f>IF('Net Plant'!L99&gt;0,'Gross Plant'!N99*$AJ99/12,0)</f>
        <v>0</v>
      </c>
      <c r="AV99" s="113">
        <f>IF('Net Plant'!M99&gt;0,'Gross Plant'!O99*$AJ99/12,0)</f>
        <v>0</v>
      </c>
      <c r="AW99" s="113">
        <f>IF('Net Plant'!N99&gt;0,'Gross Plant'!P99*$AJ99/12,0)</f>
        <v>0</v>
      </c>
      <c r="AX99" s="113">
        <f>IF('Net Plant'!O99&gt;0,'Gross Plant'!Q99*$AJ99/12,0)</f>
        <v>0</v>
      </c>
      <c r="AY99" s="113">
        <f>IF('Net Plant'!P99&gt;0,'Gross Plant'!R99*$AJ99/12,0)</f>
        <v>0</v>
      </c>
      <c r="AZ99" s="113">
        <f>IF('Net Plant'!Q99&gt;0,'Gross Plant'!S99*$AJ99/12,0)</f>
        <v>0</v>
      </c>
      <c r="BA99" s="113">
        <f>IF('Net Plant'!R99&gt;0,'Gross Plant'!U99*$AK99/12,0)</f>
        <v>0</v>
      </c>
      <c r="BB99" s="113">
        <f>IF('Net Plant'!S99&gt;0,'Gross Plant'!V99*$AK99/12,0)</f>
        <v>0</v>
      </c>
      <c r="BC99" s="113">
        <f>IF('Net Plant'!T99&gt;0,'Gross Plant'!W99*$AK99/12,0)</f>
        <v>0</v>
      </c>
      <c r="BD99" s="113">
        <f>IF('Net Plant'!U99&gt;0,'Gross Plant'!X99*$AK99/12,0)</f>
        <v>0</v>
      </c>
      <c r="BE99" s="113">
        <f>IF('Net Plant'!V99&gt;0,'Gross Plant'!Y99*$AK99/12,0)</f>
        <v>0</v>
      </c>
      <c r="BF99" s="113">
        <f>IF('Net Plant'!W99&gt;0,'Gross Plant'!Z99*$AK99/12,0)</f>
        <v>0</v>
      </c>
      <c r="BG99" s="113">
        <f>IF('Net Plant'!X99&gt;0,'Gross Plant'!AA99*$AK99/12,0)</f>
        <v>0</v>
      </c>
      <c r="BH99" s="113">
        <f>IF('Net Plant'!Y99&gt;0,'Gross Plant'!AB99*$AK99/12,0)</f>
        <v>0</v>
      </c>
      <c r="BI99" s="113">
        <f>IF('Net Plant'!Z99&gt;0,'Gross Plant'!AC99*$AK99/12,0)</f>
        <v>0</v>
      </c>
      <c r="BJ99" s="113">
        <f>IF('Net Plant'!AA99&gt;0,'Gross Plant'!AD99*$AK99/12,0)</f>
        <v>0</v>
      </c>
      <c r="BK99" s="113">
        <f>IF('Net Plant'!AB99&gt;0,'Gross Plant'!AE99*$AK99/12,0)</f>
        <v>0</v>
      </c>
      <c r="BL99" s="113">
        <f>IF('Net Plant'!AC99&gt;0,'Gross Plant'!AF99*$AK99/12,0)</f>
        <v>0</v>
      </c>
      <c r="BM99" s="117">
        <f t="shared" si="132"/>
        <v>0</v>
      </c>
      <c r="BN99" s="178"/>
      <c r="BO99" s="100">
        <f>'[20]Reserve Retirements'!Q136</f>
        <v>0</v>
      </c>
      <c r="BP99" s="100">
        <f>'[20]Reserve Retirements'!R136</f>
        <v>0</v>
      </c>
      <c r="BQ99" s="100">
        <f>'[20]Reserve Retirements'!S136</f>
        <v>-4535.9399999999996</v>
      </c>
      <c r="BR99" s="100">
        <f>'[20]Reserve Retirements'!T136</f>
        <v>0</v>
      </c>
      <c r="BS99" s="100">
        <f>'[20]Reserve Retirements'!U136</f>
        <v>0</v>
      </c>
      <c r="BT99" s="100">
        <f>'[20]Reserve Retirements'!V136</f>
        <v>0</v>
      </c>
      <c r="BU99" s="113">
        <f>'Gross Plant'!BQ99</f>
        <v>0</v>
      </c>
      <c r="BV99" s="113">
        <f>'Gross Plant'!BR99</f>
        <v>0</v>
      </c>
      <c r="BW99" s="113">
        <f>'Gross Plant'!BS99</f>
        <v>0</v>
      </c>
      <c r="BX99" s="113">
        <f>'Gross Plant'!BT99</f>
        <v>0</v>
      </c>
      <c r="BY99" s="113">
        <f>'Gross Plant'!BU99</f>
        <v>0</v>
      </c>
      <c r="BZ99" s="113">
        <f>'Gross Plant'!BV99</f>
        <v>0</v>
      </c>
      <c r="CA99" s="113">
        <f>'Gross Plant'!BW99</f>
        <v>0</v>
      </c>
      <c r="CB99" s="113">
        <f>'Gross Plant'!BX99</f>
        <v>0</v>
      </c>
      <c r="CC99" s="113">
        <f>'Gross Plant'!BY99</f>
        <v>0</v>
      </c>
      <c r="CD99" s="113">
        <f>'Gross Plant'!BZ99</f>
        <v>0</v>
      </c>
      <c r="CE99" s="113">
        <f>'Gross Plant'!CA99</f>
        <v>0</v>
      </c>
      <c r="CF99" s="113">
        <f>'Gross Plant'!CB99</f>
        <v>0</v>
      </c>
      <c r="CG99" s="113">
        <f>'Gross Plant'!CC99</f>
        <v>0</v>
      </c>
      <c r="CH99" s="113">
        <f>'Gross Plant'!CD99</f>
        <v>0</v>
      </c>
      <c r="CI99" s="113">
        <f>'Gross Plant'!CE99</f>
        <v>0</v>
      </c>
      <c r="CJ99" s="113">
        <f>'Gross Plant'!CF99</f>
        <v>0</v>
      </c>
      <c r="CK99" s="113">
        <f>'Gross Plant'!CG99</f>
        <v>0</v>
      </c>
      <c r="CL99" s="113">
        <f>'Gross Plant'!CH99</f>
        <v>0</v>
      </c>
      <c r="CM99" s="113">
        <f>'Gross Plant'!CI99</f>
        <v>0</v>
      </c>
      <c r="CN99" s="113">
        <f>'Gross Plant'!CJ99</f>
        <v>0</v>
      </c>
      <c r="CO99" s="113">
        <f>'Gross Plant'!CK99</f>
        <v>0</v>
      </c>
      <c r="CP99" s="41"/>
      <c r="CQ99" s="100">
        <f>'[20]Reserve Transfers'!Q136</f>
        <v>0</v>
      </c>
      <c r="CR99" s="100">
        <f>'[20]Reserve Transfers'!R136</f>
        <v>0</v>
      </c>
      <c r="CS99" s="100">
        <f>'[20]Reserve Transfers'!S136</f>
        <v>0</v>
      </c>
      <c r="CT99" s="100">
        <f>'[20]Reserve Transfers'!T136</f>
        <v>0</v>
      </c>
      <c r="CU99" s="100">
        <f>'[20]Reserve Transfers'!U136</f>
        <v>0</v>
      </c>
      <c r="CV99" s="100">
        <f>'[20]Reserve Transfers'!V136</f>
        <v>0</v>
      </c>
      <c r="CW99" s="17">
        <v>0</v>
      </c>
      <c r="CX99" s="17">
        <v>0</v>
      </c>
      <c r="CY99" s="17">
        <v>0</v>
      </c>
      <c r="CZ99" s="17">
        <v>0</v>
      </c>
      <c r="DA99" s="17">
        <v>0</v>
      </c>
      <c r="DB99" s="17">
        <v>0</v>
      </c>
      <c r="DC99" s="17">
        <v>0</v>
      </c>
      <c r="DD99" s="17">
        <v>0</v>
      </c>
      <c r="DE99" s="17">
        <v>0</v>
      </c>
      <c r="DF99" s="17">
        <v>0</v>
      </c>
      <c r="DG99" s="41">
        <v>0</v>
      </c>
      <c r="DH99" s="41">
        <v>0</v>
      </c>
      <c r="DI99" s="41">
        <v>0</v>
      </c>
      <c r="DJ99" s="41">
        <v>0</v>
      </c>
      <c r="DK99" s="41">
        <v>0</v>
      </c>
      <c r="DL99" s="41">
        <v>0</v>
      </c>
      <c r="DM99" s="41">
        <v>0</v>
      </c>
      <c r="DN99" s="41">
        <v>0</v>
      </c>
      <c r="DO99" s="41">
        <v>0</v>
      </c>
      <c r="DP99" s="41">
        <v>0</v>
      </c>
      <c r="DQ99" s="41">
        <v>0</v>
      </c>
      <c r="DR99" s="41"/>
      <c r="DS99" s="100">
        <f>[20]COR!Q136</f>
        <v>0</v>
      </c>
      <c r="DT99" s="100">
        <f>[20]COR!R136</f>
        <v>0</v>
      </c>
      <c r="DU99" s="100">
        <f>[20]COR!S136</f>
        <v>0</v>
      </c>
      <c r="DV99" s="100">
        <f>[20]COR!T136</f>
        <v>0</v>
      </c>
      <c r="DW99" s="100">
        <f>[20]COR!U136</f>
        <v>0</v>
      </c>
      <c r="DX99" s="100">
        <f>[20]COR!V136</f>
        <v>0</v>
      </c>
      <c r="DY99" s="93">
        <f>IFERROR(SUM($DS99:$DX99)/SUM('Gross Plant'!$BK99:$BP99),0)*'Gross Plant'!BQ99*Reserve!$DY$1</f>
        <v>0</v>
      </c>
      <c r="DZ99" s="93">
        <f>IFERROR(SUM($DS99:$DX99)/SUM('Gross Plant'!$BK99:$BP99),0)*'Gross Plant'!BR99*Reserve!$DY$1</f>
        <v>0</v>
      </c>
      <c r="EA99" s="93">
        <f>IFERROR(SUM($DS99:$DX99)/SUM('Gross Plant'!$BK99:$BP99),0)*'Gross Plant'!BS99*Reserve!$DY$1</f>
        <v>0</v>
      </c>
      <c r="EB99" s="93">
        <f>IFERROR(SUM($DS99:$DX99)/SUM('Gross Plant'!$BK99:$BP99),0)*'Gross Plant'!BT99*Reserve!$DY$1</f>
        <v>0</v>
      </c>
      <c r="EC99" s="93">
        <f>IFERROR(SUM($DS99:$DX99)/SUM('Gross Plant'!$BK99:$BP99),0)*'Gross Plant'!BU99*Reserve!$DY$1</f>
        <v>0</v>
      </c>
      <c r="ED99" s="93">
        <f>IFERROR(SUM($DS99:$DX99)/SUM('Gross Plant'!$BK99:$BP99),0)*'Gross Plant'!BV99*Reserve!$DY$1</f>
        <v>0</v>
      </c>
      <c r="EE99" s="93">
        <f>IFERROR(SUM($DS99:$DX99)/SUM('Gross Plant'!$BK99:$BP99),0)*'Gross Plant'!BW99*Reserve!$DY$1</f>
        <v>0</v>
      </c>
      <c r="EF99" s="93">
        <f>IFERROR(SUM($DS99:$DX99)/SUM('Gross Plant'!$BK99:$BP99),0)*'Gross Plant'!BX99*Reserve!$DY$1</f>
        <v>0</v>
      </c>
      <c r="EG99" s="93">
        <f>IFERROR(SUM($DS99:$DX99)/SUM('Gross Plant'!$BK99:$BP99),0)*'Gross Plant'!BY99*Reserve!$DY$1</f>
        <v>0</v>
      </c>
      <c r="EH99" s="93">
        <f>IFERROR(SUM($DS99:$DX99)/SUM('Gross Plant'!$BK99:$BP99),0)*'Gross Plant'!BZ99*Reserve!$DY$1</f>
        <v>0</v>
      </c>
      <c r="EI99" s="93">
        <f>IFERROR(SUM($DS99:$DX99)/SUM('Gross Plant'!$BK99:$BP99),0)*'Gross Plant'!CA99*Reserve!$DY$1</f>
        <v>0</v>
      </c>
      <c r="EJ99" s="93">
        <f>IFERROR(SUM($DS99:$DX99)/SUM('Gross Plant'!$BK99:$BP99),0)*'Gross Plant'!CB99*Reserve!$DY$1</f>
        <v>0</v>
      </c>
      <c r="EK99" s="93">
        <f>IFERROR(SUM($DS99:$DX99)/SUM('Gross Plant'!$BK99:$BP99),0)*'Gross Plant'!CC99*Reserve!$DY$1</f>
        <v>0</v>
      </c>
      <c r="EL99" s="93">
        <f>IFERROR(SUM($DS99:$DX99)/SUM('Gross Plant'!$BK99:$BP99),0)*'Gross Plant'!CD99*Reserve!$DY$1</f>
        <v>0</v>
      </c>
      <c r="EM99" s="93">
        <f>IFERROR(SUM($DS99:$DX99)/SUM('Gross Plant'!$BK99:$BP99),0)*'Gross Plant'!CE99*Reserve!$DY$1</f>
        <v>0</v>
      </c>
      <c r="EN99" s="93">
        <f>IFERROR(SUM($DS99:$DX99)/SUM('Gross Plant'!$BK99:$BP99),0)*'Gross Plant'!CF99*Reserve!$DY$1</f>
        <v>0</v>
      </c>
      <c r="EO99" s="93">
        <f>IFERROR(SUM($DS99:$DX99)/SUM('Gross Plant'!$BK99:$BP99),0)*'Gross Plant'!CG99*Reserve!$DY$1</f>
        <v>0</v>
      </c>
      <c r="EP99" s="93">
        <f>IFERROR(SUM($DS99:$DX99)/SUM('Gross Plant'!$BK99:$BP99),0)*'Gross Plant'!CH99*Reserve!$DY$1</f>
        <v>0</v>
      </c>
      <c r="EQ99" s="93">
        <f>IFERROR(SUM($DS99:$DX99)/SUM('Gross Plant'!$BK99:$BP99),0)*'Gross Plant'!CI99*Reserve!$DY$1</f>
        <v>0</v>
      </c>
      <c r="ER99" s="93">
        <f>IFERROR(SUM($DS99:$DX99)/SUM('Gross Plant'!$BK99:$BP99),0)*'Gross Plant'!CJ99*Reserve!$DY$1</f>
        <v>0</v>
      </c>
      <c r="ES99" s="93">
        <f>IFERROR(SUM($DS99:$DX99)/SUM('Gross Plant'!$BK99:$BP99),0)*'Gross Plant'!CK99*Reserve!$DY$1</f>
        <v>0</v>
      </c>
    </row>
    <row r="100" spans="1:149">
      <c r="A100" s="138">
        <v>39900</v>
      </c>
      <c r="B100" s="168" t="s">
        <v>32</v>
      </c>
      <c r="C100" s="51">
        <f t="shared" si="99"/>
        <v>0</v>
      </c>
      <c r="D100" s="51">
        <f t="shared" si="100"/>
        <v>0</v>
      </c>
      <c r="E100" s="152">
        <f>0</f>
        <v>0</v>
      </c>
      <c r="F100" s="98">
        <f t="shared" si="101"/>
        <v>0</v>
      </c>
      <c r="G100" s="98">
        <f t="shared" si="102"/>
        <v>0</v>
      </c>
      <c r="H100" s="98">
        <f t="shared" si="103"/>
        <v>0</v>
      </c>
      <c r="I100" s="98">
        <f t="shared" si="104"/>
        <v>0</v>
      </c>
      <c r="J100" s="98">
        <f t="shared" si="105"/>
        <v>0</v>
      </c>
      <c r="K100" s="51">
        <f t="shared" si="106"/>
        <v>0</v>
      </c>
      <c r="L100" s="51">
        <f t="shared" si="107"/>
        <v>0</v>
      </c>
      <c r="M100" s="51">
        <f t="shared" si="108"/>
        <v>0</v>
      </c>
      <c r="N100" s="51">
        <f t="shared" si="109"/>
        <v>0</v>
      </c>
      <c r="O100" s="51">
        <f t="shared" si="110"/>
        <v>0</v>
      </c>
      <c r="P100" s="51">
        <f t="shared" si="111"/>
        <v>0</v>
      </c>
      <c r="Q100" s="51">
        <f t="shared" si="112"/>
        <v>0</v>
      </c>
      <c r="R100" s="51">
        <f t="shared" si="113"/>
        <v>0</v>
      </c>
      <c r="S100" s="51">
        <f t="shared" si="114"/>
        <v>0</v>
      </c>
      <c r="T100" s="51">
        <f t="shared" si="115"/>
        <v>0</v>
      </c>
      <c r="U100" s="51">
        <f t="shared" si="116"/>
        <v>0</v>
      </c>
      <c r="V100" s="51">
        <f t="shared" si="117"/>
        <v>0</v>
      </c>
      <c r="W100" s="51">
        <f t="shared" si="118"/>
        <v>0</v>
      </c>
      <c r="X100" s="51">
        <f t="shared" si="119"/>
        <v>0</v>
      </c>
      <c r="Y100" s="51">
        <f t="shared" si="120"/>
        <v>0</v>
      </c>
      <c r="Z100" s="51">
        <f t="shared" si="121"/>
        <v>0</v>
      </c>
      <c r="AA100" s="51">
        <f t="shared" si="122"/>
        <v>0</v>
      </c>
      <c r="AB100" s="51">
        <f t="shared" si="123"/>
        <v>0</v>
      </c>
      <c r="AC100" s="51">
        <f t="shared" si="124"/>
        <v>0</v>
      </c>
      <c r="AD100" s="51">
        <f t="shared" si="125"/>
        <v>0</v>
      </c>
      <c r="AE100" s="51">
        <f t="shared" si="126"/>
        <v>0</v>
      </c>
      <c r="AF100" s="51">
        <f t="shared" si="127"/>
        <v>0</v>
      </c>
      <c r="AG100" s="110">
        <f t="shared" si="128"/>
        <v>0</v>
      </c>
      <c r="AH100" s="145" t="b">
        <f t="shared" si="88"/>
        <v>1</v>
      </c>
      <c r="AI100" s="149">
        <f>'[23]KMD Gnrl Office'!E19</f>
        <v>39900</v>
      </c>
      <c r="AJ100" s="109">
        <f>'[23]KMD Gnrl Office'!F19</f>
        <v>0.1</v>
      </c>
      <c r="AK100" s="109">
        <f>'[23]KMD Gnrl Office'!G19</f>
        <v>0.1</v>
      </c>
      <c r="AL100" s="116">
        <f>0</f>
        <v>0</v>
      </c>
      <c r="AM100" s="116">
        <f>0</f>
        <v>0</v>
      </c>
      <c r="AN100" s="116">
        <f>0</f>
        <v>0</v>
      </c>
      <c r="AO100" s="116">
        <f>0</f>
        <v>0</v>
      </c>
      <c r="AP100" s="116">
        <f>0</f>
        <v>0</v>
      </c>
      <c r="AQ100" s="116">
        <f>0</f>
        <v>0</v>
      </c>
      <c r="AR100" s="113">
        <f>IF('Net Plant'!I100&gt;0,'Gross Plant'!K100*$AJ100/12,0)</f>
        <v>0</v>
      </c>
      <c r="AS100" s="113">
        <f>IF('Net Plant'!J100&gt;0,'Gross Plant'!L100*$AJ100/12,0)</f>
        <v>0</v>
      </c>
      <c r="AT100" s="113">
        <f>IF('Net Plant'!K100&gt;0,'Gross Plant'!M100*$AJ100/12,0)</f>
        <v>0</v>
      </c>
      <c r="AU100" s="113">
        <f>IF('Net Plant'!L100&gt;0,'Gross Plant'!N100*$AJ100/12,0)</f>
        <v>0</v>
      </c>
      <c r="AV100" s="113">
        <f>IF('Net Plant'!M100&gt;0,'Gross Plant'!O100*$AJ100/12,0)</f>
        <v>0</v>
      </c>
      <c r="AW100" s="113">
        <f>IF('Net Plant'!N100&gt;0,'Gross Plant'!P100*$AJ100/12,0)</f>
        <v>0</v>
      </c>
      <c r="AX100" s="113">
        <f>IF('Net Plant'!O100&gt;0,'Gross Plant'!Q100*$AJ100/12,0)</f>
        <v>0</v>
      </c>
      <c r="AY100" s="113">
        <f>IF('Net Plant'!P100&gt;0,'Gross Plant'!R100*$AJ100/12,0)</f>
        <v>0</v>
      </c>
      <c r="AZ100" s="113">
        <f>IF('Net Plant'!Q100&gt;0,'Gross Plant'!S100*$AJ100/12,0)</f>
        <v>0</v>
      </c>
      <c r="BA100" s="113">
        <f>IF('Net Plant'!R100&gt;0,'Gross Plant'!U100*$AK100/12,0)</f>
        <v>0</v>
      </c>
      <c r="BB100" s="113">
        <f>IF('Net Plant'!S100&gt;0,'Gross Plant'!V100*$AK100/12,0)</f>
        <v>0</v>
      </c>
      <c r="BC100" s="113">
        <f>IF('Net Plant'!T100&gt;0,'Gross Plant'!W100*$AK100/12,0)</f>
        <v>0</v>
      </c>
      <c r="BD100" s="113">
        <f>IF('Net Plant'!U100&gt;0,'Gross Plant'!X100*$AK100/12,0)</f>
        <v>0</v>
      </c>
      <c r="BE100" s="113">
        <f>IF('Net Plant'!V100&gt;0,'Gross Plant'!Y100*$AK100/12,0)</f>
        <v>0</v>
      </c>
      <c r="BF100" s="113">
        <f>IF('Net Plant'!W100&gt;0,'Gross Plant'!Z100*$AK100/12,0)</f>
        <v>0</v>
      </c>
      <c r="BG100" s="113">
        <f>IF('Net Plant'!X100&gt;0,'Gross Plant'!AA100*$AK100/12,0)</f>
        <v>0</v>
      </c>
      <c r="BH100" s="113">
        <f>IF('Net Plant'!Y100&gt;0,'Gross Plant'!AB100*$AK100/12,0)</f>
        <v>0</v>
      </c>
      <c r="BI100" s="113">
        <f>IF('Net Plant'!Z100&gt;0,'Gross Plant'!AC100*$AK100/12,0)</f>
        <v>0</v>
      </c>
      <c r="BJ100" s="113">
        <f>IF('Net Plant'!AA100&gt;0,'Gross Plant'!AD100*$AK100/12,0)</f>
        <v>0</v>
      </c>
      <c r="BK100" s="113">
        <f>IF('Net Plant'!AB100&gt;0,'Gross Plant'!AE100*$AK100/12,0)</f>
        <v>0</v>
      </c>
      <c r="BL100" s="113">
        <f>IF('Net Plant'!AC100&gt;0,'Gross Plant'!AF100*$AK100/12,0)</f>
        <v>0</v>
      </c>
      <c r="BM100" s="117">
        <f t="shared" si="132"/>
        <v>0</v>
      </c>
      <c r="BN100" s="178"/>
      <c r="BO100" s="116">
        <f>0</f>
        <v>0</v>
      </c>
      <c r="BP100" s="116">
        <f>0</f>
        <v>0</v>
      </c>
      <c r="BQ100" s="116">
        <f>0</f>
        <v>0</v>
      </c>
      <c r="BR100" s="116">
        <f>0</f>
        <v>0</v>
      </c>
      <c r="BS100" s="116">
        <f>0</f>
        <v>0</v>
      </c>
      <c r="BT100" s="116">
        <f>0</f>
        <v>0</v>
      </c>
      <c r="BU100" s="113">
        <f>'Gross Plant'!BQ100</f>
        <v>0</v>
      </c>
      <c r="BV100" s="113">
        <f>'Gross Plant'!BR100</f>
        <v>0</v>
      </c>
      <c r="BW100" s="113">
        <f>'Gross Plant'!BS100</f>
        <v>0</v>
      </c>
      <c r="BX100" s="113">
        <f>'Gross Plant'!BT100</f>
        <v>0</v>
      </c>
      <c r="BY100" s="113">
        <f>'Gross Plant'!BU100</f>
        <v>0</v>
      </c>
      <c r="BZ100" s="113">
        <f>'Gross Plant'!BV100</f>
        <v>0</v>
      </c>
      <c r="CA100" s="113">
        <f>'Gross Plant'!BW100</f>
        <v>0</v>
      </c>
      <c r="CB100" s="113">
        <f>'Gross Plant'!BX100</f>
        <v>0</v>
      </c>
      <c r="CC100" s="113">
        <f>'Gross Plant'!BY100</f>
        <v>0</v>
      </c>
      <c r="CD100" s="113">
        <f>'Gross Plant'!BZ100</f>
        <v>0</v>
      </c>
      <c r="CE100" s="113">
        <f>'Gross Plant'!CA100</f>
        <v>0</v>
      </c>
      <c r="CF100" s="113">
        <f>'Gross Plant'!CB100</f>
        <v>0</v>
      </c>
      <c r="CG100" s="113">
        <f>'Gross Plant'!CC100</f>
        <v>0</v>
      </c>
      <c r="CH100" s="113">
        <f>'Gross Plant'!CD100</f>
        <v>0</v>
      </c>
      <c r="CI100" s="113">
        <f>'Gross Plant'!CE100</f>
        <v>0</v>
      </c>
      <c r="CJ100" s="113">
        <f>'Gross Plant'!CF100</f>
        <v>0</v>
      </c>
      <c r="CK100" s="113">
        <f>'Gross Plant'!CG100</f>
        <v>0</v>
      </c>
      <c r="CL100" s="113">
        <f>'Gross Plant'!CH100</f>
        <v>0</v>
      </c>
      <c r="CM100" s="113">
        <f>'Gross Plant'!CI100</f>
        <v>0</v>
      </c>
      <c r="CN100" s="113">
        <f>'Gross Plant'!CJ100</f>
        <v>0</v>
      </c>
      <c r="CO100" s="113">
        <f>'Gross Plant'!CK100</f>
        <v>0</v>
      </c>
      <c r="CP100" s="41"/>
      <c r="CQ100" s="116">
        <f>0</f>
        <v>0</v>
      </c>
      <c r="CR100" s="116">
        <f>0</f>
        <v>0</v>
      </c>
      <c r="CS100" s="116">
        <f>0</f>
        <v>0</v>
      </c>
      <c r="CT100" s="116">
        <f>0</f>
        <v>0</v>
      </c>
      <c r="CU100" s="116">
        <f>0</f>
        <v>0</v>
      </c>
      <c r="CV100" s="116">
        <f>0</f>
        <v>0</v>
      </c>
      <c r="CW100" s="17">
        <v>0</v>
      </c>
      <c r="CX100" s="17">
        <v>0</v>
      </c>
      <c r="CY100" s="17">
        <v>0</v>
      </c>
      <c r="CZ100" s="17">
        <v>0</v>
      </c>
      <c r="DA100" s="17">
        <v>0</v>
      </c>
      <c r="DB100" s="17">
        <v>0</v>
      </c>
      <c r="DC100" s="17">
        <v>0</v>
      </c>
      <c r="DD100" s="17">
        <v>0</v>
      </c>
      <c r="DE100" s="17">
        <v>0</v>
      </c>
      <c r="DF100" s="17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/>
      <c r="DS100" s="116">
        <f>0</f>
        <v>0</v>
      </c>
      <c r="DT100" s="116">
        <f>0</f>
        <v>0</v>
      </c>
      <c r="DU100" s="116">
        <f>0</f>
        <v>0</v>
      </c>
      <c r="DV100" s="116">
        <f>0</f>
        <v>0</v>
      </c>
      <c r="DW100" s="116">
        <f>0</f>
        <v>0</v>
      </c>
      <c r="DX100" s="116">
        <f>0</f>
        <v>0</v>
      </c>
      <c r="DY100" s="93">
        <f>IFERROR(SUM($DS100:$DX100)/SUM('Gross Plant'!$BK100:$BP100),0)*'Gross Plant'!BQ100*Reserve!$DY$1</f>
        <v>0</v>
      </c>
      <c r="DZ100" s="93">
        <f>IFERROR(SUM($DS100:$DX100)/SUM('Gross Plant'!$BK100:$BP100),0)*'Gross Plant'!BR100*Reserve!$DY$1</f>
        <v>0</v>
      </c>
      <c r="EA100" s="93">
        <f>IFERROR(SUM($DS100:$DX100)/SUM('Gross Plant'!$BK100:$BP100),0)*'Gross Plant'!BS100*Reserve!$DY$1</f>
        <v>0</v>
      </c>
      <c r="EB100" s="93">
        <f>IFERROR(SUM($DS100:$DX100)/SUM('Gross Plant'!$BK100:$BP100),0)*'Gross Plant'!BT100*Reserve!$DY$1</f>
        <v>0</v>
      </c>
      <c r="EC100" s="93">
        <f>IFERROR(SUM($DS100:$DX100)/SUM('Gross Plant'!$BK100:$BP100),0)*'Gross Plant'!BU100*Reserve!$DY$1</f>
        <v>0</v>
      </c>
      <c r="ED100" s="93">
        <f>IFERROR(SUM($DS100:$DX100)/SUM('Gross Plant'!$BK100:$BP100),0)*'Gross Plant'!BV100*Reserve!$DY$1</f>
        <v>0</v>
      </c>
      <c r="EE100" s="93">
        <f>IFERROR(SUM($DS100:$DX100)/SUM('Gross Plant'!$BK100:$BP100),0)*'Gross Plant'!BW100*Reserve!$DY$1</f>
        <v>0</v>
      </c>
      <c r="EF100" s="93">
        <f>IFERROR(SUM($DS100:$DX100)/SUM('Gross Plant'!$BK100:$BP100),0)*'Gross Plant'!BX100*Reserve!$DY$1</f>
        <v>0</v>
      </c>
      <c r="EG100" s="93">
        <f>IFERROR(SUM($DS100:$DX100)/SUM('Gross Plant'!$BK100:$BP100),0)*'Gross Plant'!BY100*Reserve!$DY$1</f>
        <v>0</v>
      </c>
      <c r="EH100" s="93">
        <f>IFERROR(SUM($DS100:$DX100)/SUM('Gross Plant'!$BK100:$BP100),0)*'Gross Plant'!BZ100*Reserve!$DY$1</f>
        <v>0</v>
      </c>
      <c r="EI100" s="93">
        <f>IFERROR(SUM($DS100:$DX100)/SUM('Gross Plant'!$BK100:$BP100),0)*'Gross Plant'!CA100*Reserve!$DY$1</f>
        <v>0</v>
      </c>
      <c r="EJ100" s="93">
        <f>IFERROR(SUM($DS100:$DX100)/SUM('Gross Plant'!$BK100:$BP100),0)*'Gross Plant'!CB100*Reserve!$DY$1</f>
        <v>0</v>
      </c>
      <c r="EK100" s="93">
        <f>IFERROR(SUM($DS100:$DX100)/SUM('Gross Plant'!$BK100:$BP100),0)*'Gross Plant'!CC100*Reserve!$DY$1</f>
        <v>0</v>
      </c>
      <c r="EL100" s="93">
        <f>IFERROR(SUM($DS100:$DX100)/SUM('Gross Plant'!$BK100:$BP100),0)*'Gross Plant'!CD100*Reserve!$DY$1</f>
        <v>0</v>
      </c>
      <c r="EM100" s="93">
        <f>IFERROR(SUM($DS100:$DX100)/SUM('Gross Plant'!$BK100:$BP100),0)*'Gross Plant'!CE100*Reserve!$DY$1</f>
        <v>0</v>
      </c>
      <c r="EN100" s="93">
        <f>IFERROR(SUM($DS100:$DX100)/SUM('Gross Plant'!$BK100:$BP100),0)*'Gross Plant'!CF100*Reserve!$DY$1</f>
        <v>0</v>
      </c>
      <c r="EO100" s="93">
        <f>IFERROR(SUM($DS100:$DX100)/SUM('Gross Plant'!$BK100:$BP100),0)*'Gross Plant'!CG100*Reserve!$DY$1</f>
        <v>0</v>
      </c>
      <c r="EP100" s="93">
        <f>IFERROR(SUM($DS100:$DX100)/SUM('Gross Plant'!$BK100:$BP100),0)*'Gross Plant'!CH100*Reserve!$DY$1</f>
        <v>0</v>
      </c>
      <c r="EQ100" s="93">
        <f>IFERROR(SUM($DS100:$DX100)/SUM('Gross Plant'!$BK100:$BP100),0)*'Gross Plant'!CI100*Reserve!$DY$1</f>
        <v>0</v>
      </c>
      <c r="ER100" s="93">
        <f>IFERROR(SUM($DS100:$DX100)/SUM('Gross Plant'!$BK100:$BP100),0)*'Gross Plant'!CJ100*Reserve!$DY$1</f>
        <v>0</v>
      </c>
      <c r="ES100" s="93">
        <f>IFERROR(SUM($DS100:$DX100)/SUM('Gross Plant'!$BK100:$BP100),0)*'Gross Plant'!CK100*Reserve!$DY$1</f>
        <v>0</v>
      </c>
    </row>
    <row r="101" spans="1:149">
      <c r="A101" s="138">
        <v>39901</v>
      </c>
      <c r="B101" s="168" t="s">
        <v>21</v>
      </c>
      <c r="C101" s="51">
        <f t="shared" si="99"/>
        <v>0</v>
      </c>
      <c r="D101" s="51">
        <f t="shared" si="100"/>
        <v>0</v>
      </c>
      <c r="E101" s="152">
        <f>0</f>
        <v>0</v>
      </c>
      <c r="F101" s="98">
        <f t="shared" si="101"/>
        <v>0</v>
      </c>
      <c r="G101" s="98">
        <f t="shared" si="102"/>
        <v>0</v>
      </c>
      <c r="H101" s="98">
        <f t="shared" si="103"/>
        <v>0</v>
      </c>
      <c r="I101" s="98">
        <f t="shared" si="104"/>
        <v>0</v>
      </c>
      <c r="J101" s="98">
        <f t="shared" si="105"/>
        <v>0</v>
      </c>
      <c r="K101" s="51">
        <f t="shared" si="106"/>
        <v>0</v>
      </c>
      <c r="L101" s="51">
        <f t="shared" si="107"/>
        <v>0</v>
      </c>
      <c r="M101" s="51">
        <f t="shared" si="108"/>
        <v>0</v>
      </c>
      <c r="N101" s="51">
        <f t="shared" si="109"/>
        <v>0</v>
      </c>
      <c r="O101" s="51">
        <f t="shared" si="110"/>
        <v>0</v>
      </c>
      <c r="P101" s="51">
        <f t="shared" si="111"/>
        <v>0</v>
      </c>
      <c r="Q101" s="51">
        <f t="shared" si="112"/>
        <v>0</v>
      </c>
      <c r="R101" s="51">
        <f t="shared" si="113"/>
        <v>0</v>
      </c>
      <c r="S101" s="51">
        <f t="shared" si="114"/>
        <v>0</v>
      </c>
      <c r="T101" s="51">
        <f t="shared" si="115"/>
        <v>0</v>
      </c>
      <c r="U101" s="51">
        <f t="shared" si="116"/>
        <v>0</v>
      </c>
      <c r="V101" s="51">
        <f t="shared" si="117"/>
        <v>0</v>
      </c>
      <c r="W101" s="51">
        <f t="shared" si="118"/>
        <v>0</v>
      </c>
      <c r="X101" s="51">
        <f t="shared" si="119"/>
        <v>0</v>
      </c>
      <c r="Y101" s="51">
        <f t="shared" si="120"/>
        <v>0</v>
      </c>
      <c r="Z101" s="51">
        <f t="shared" si="121"/>
        <v>0</v>
      </c>
      <c r="AA101" s="51">
        <f t="shared" si="122"/>
        <v>0</v>
      </c>
      <c r="AB101" s="51">
        <f t="shared" si="123"/>
        <v>0</v>
      </c>
      <c r="AC101" s="51">
        <f t="shared" si="124"/>
        <v>0</v>
      </c>
      <c r="AD101" s="51">
        <f t="shared" si="125"/>
        <v>0</v>
      </c>
      <c r="AE101" s="51">
        <f t="shared" si="126"/>
        <v>0</v>
      </c>
      <c r="AF101" s="51">
        <f t="shared" si="127"/>
        <v>0</v>
      </c>
      <c r="AG101" s="110">
        <f t="shared" si="128"/>
        <v>0</v>
      </c>
      <c r="AH101" s="145" t="b">
        <f t="shared" si="88"/>
        <v>1</v>
      </c>
      <c r="AI101" s="149" t="str">
        <f>'[23]KMD Gnrl Office'!E20</f>
        <v>39901</v>
      </c>
      <c r="AJ101" s="109">
        <f>'[23]KMD Gnrl Office'!F20</f>
        <v>6.3E-2</v>
      </c>
      <c r="AK101" s="109">
        <f>'[23]KMD Gnrl Office'!G20</f>
        <v>6.3E-2</v>
      </c>
      <c r="AL101" s="116">
        <f>0</f>
        <v>0</v>
      </c>
      <c r="AM101" s="116">
        <f>0</f>
        <v>0</v>
      </c>
      <c r="AN101" s="116">
        <f>0</f>
        <v>0</v>
      </c>
      <c r="AO101" s="116">
        <f>0</f>
        <v>0</v>
      </c>
      <c r="AP101" s="116">
        <f>0</f>
        <v>0</v>
      </c>
      <c r="AQ101" s="116">
        <f>0</f>
        <v>0</v>
      </c>
      <c r="AR101" s="113">
        <f>IF('Net Plant'!I101&gt;0,'Gross Plant'!K101*$AJ101/12,0)</f>
        <v>0</v>
      </c>
      <c r="AS101" s="113">
        <f>IF('Net Plant'!J101&gt;0,'Gross Plant'!L101*$AJ101/12,0)</f>
        <v>0</v>
      </c>
      <c r="AT101" s="113">
        <f>IF('Net Plant'!K101&gt;0,'Gross Plant'!M101*$AJ101/12,0)</f>
        <v>0</v>
      </c>
      <c r="AU101" s="113">
        <f>IF('Net Plant'!L101&gt;0,'Gross Plant'!N101*$AJ101/12,0)</f>
        <v>0</v>
      </c>
      <c r="AV101" s="113">
        <f>IF('Net Plant'!M101&gt;0,'Gross Plant'!O101*$AJ101/12,0)</f>
        <v>0</v>
      </c>
      <c r="AW101" s="113">
        <f>IF('Net Plant'!N101&gt;0,'Gross Plant'!P101*$AJ101/12,0)</f>
        <v>0</v>
      </c>
      <c r="AX101" s="113">
        <f>IF('Net Plant'!O101&gt;0,'Gross Plant'!Q101*$AJ101/12,0)</f>
        <v>0</v>
      </c>
      <c r="AY101" s="113">
        <f>IF('Net Plant'!P101&gt;0,'Gross Plant'!R101*$AJ101/12,0)</f>
        <v>0</v>
      </c>
      <c r="AZ101" s="113">
        <f>IF('Net Plant'!Q101&gt;0,'Gross Plant'!S101*$AJ101/12,0)</f>
        <v>0</v>
      </c>
      <c r="BA101" s="113">
        <f>IF('Net Plant'!R101&gt;0,'Gross Plant'!U101*$AK101/12,0)</f>
        <v>0</v>
      </c>
      <c r="BB101" s="113">
        <f>IF('Net Plant'!S101&gt;0,'Gross Plant'!V101*$AK101/12,0)</f>
        <v>0</v>
      </c>
      <c r="BC101" s="113">
        <f>IF('Net Plant'!T101&gt;0,'Gross Plant'!W101*$AK101/12,0)</f>
        <v>0</v>
      </c>
      <c r="BD101" s="113">
        <f>IF('Net Plant'!U101&gt;0,'Gross Plant'!X101*$AK101/12,0)</f>
        <v>0</v>
      </c>
      <c r="BE101" s="113">
        <f>IF('Net Plant'!V101&gt;0,'Gross Plant'!Y101*$AK101/12,0)</f>
        <v>0</v>
      </c>
      <c r="BF101" s="113">
        <f>IF('Net Plant'!W101&gt;0,'Gross Plant'!Z101*$AK101/12,0)</f>
        <v>0</v>
      </c>
      <c r="BG101" s="113">
        <f>IF('Net Plant'!X101&gt;0,'Gross Plant'!AA101*$AK101/12,0)</f>
        <v>0</v>
      </c>
      <c r="BH101" s="113">
        <f>IF('Net Plant'!Y101&gt;0,'Gross Plant'!AB101*$AK101/12,0)</f>
        <v>0</v>
      </c>
      <c r="BI101" s="113">
        <f>IF('Net Plant'!Z101&gt;0,'Gross Plant'!AC101*$AK101/12,0)</f>
        <v>0</v>
      </c>
      <c r="BJ101" s="113">
        <f>IF('Net Plant'!AA101&gt;0,'Gross Plant'!AD101*$AK101/12,0)</f>
        <v>0</v>
      </c>
      <c r="BK101" s="113">
        <f>IF('Net Plant'!AB101&gt;0,'Gross Plant'!AE101*$AK101/12,0)</f>
        <v>0</v>
      </c>
      <c r="BL101" s="113">
        <f>IF('Net Plant'!AC101&gt;0,'Gross Plant'!AF101*$AK101/12,0)</f>
        <v>0</v>
      </c>
      <c r="BM101" s="117">
        <f t="shared" si="132"/>
        <v>0</v>
      </c>
      <c r="BN101" s="178"/>
      <c r="BO101" s="116">
        <f>0</f>
        <v>0</v>
      </c>
      <c r="BP101" s="116">
        <f>0</f>
        <v>0</v>
      </c>
      <c r="BQ101" s="116">
        <f>0</f>
        <v>0</v>
      </c>
      <c r="BR101" s="116">
        <f>0</f>
        <v>0</v>
      </c>
      <c r="BS101" s="116">
        <f>0</f>
        <v>0</v>
      </c>
      <c r="BT101" s="116">
        <f>0</f>
        <v>0</v>
      </c>
      <c r="BU101" s="113">
        <f>'Gross Plant'!BQ101</f>
        <v>0</v>
      </c>
      <c r="BV101" s="113">
        <f>'Gross Plant'!BR101</f>
        <v>0</v>
      </c>
      <c r="BW101" s="113">
        <f>'Gross Plant'!BS101</f>
        <v>0</v>
      </c>
      <c r="BX101" s="113">
        <f>'Gross Plant'!BT101</f>
        <v>0</v>
      </c>
      <c r="BY101" s="113">
        <f>'Gross Plant'!BU101</f>
        <v>0</v>
      </c>
      <c r="BZ101" s="113">
        <f>'Gross Plant'!BV101</f>
        <v>0</v>
      </c>
      <c r="CA101" s="113">
        <f>'Gross Plant'!BW101</f>
        <v>0</v>
      </c>
      <c r="CB101" s="113">
        <f>'Gross Plant'!BX101</f>
        <v>0</v>
      </c>
      <c r="CC101" s="113">
        <f>'Gross Plant'!BY101</f>
        <v>0</v>
      </c>
      <c r="CD101" s="113">
        <f>'Gross Plant'!BZ101</f>
        <v>0</v>
      </c>
      <c r="CE101" s="113">
        <f>'Gross Plant'!CA101</f>
        <v>0</v>
      </c>
      <c r="CF101" s="113">
        <f>'Gross Plant'!CB101</f>
        <v>0</v>
      </c>
      <c r="CG101" s="113">
        <f>'Gross Plant'!CC101</f>
        <v>0</v>
      </c>
      <c r="CH101" s="113">
        <f>'Gross Plant'!CD101</f>
        <v>0</v>
      </c>
      <c r="CI101" s="113">
        <f>'Gross Plant'!CE101</f>
        <v>0</v>
      </c>
      <c r="CJ101" s="113">
        <f>'Gross Plant'!CF101</f>
        <v>0</v>
      </c>
      <c r="CK101" s="113">
        <f>'Gross Plant'!CG101</f>
        <v>0</v>
      </c>
      <c r="CL101" s="113">
        <f>'Gross Plant'!CH101</f>
        <v>0</v>
      </c>
      <c r="CM101" s="113">
        <f>'Gross Plant'!CI101</f>
        <v>0</v>
      </c>
      <c r="CN101" s="113">
        <f>'Gross Plant'!CJ101</f>
        <v>0</v>
      </c>
      <c r="CO101" s="113">
        <f>'Gross Plant'!CK101</f>
        <v>0</v>
      </c>
      <c r="CP101" s="41"/>
      <c r="CQ101" s="116">
        <f>0</f>
        <v>0</v>
      </c>
      <c r="CR101" s="116">
        <f>0</f>
        <v>0</v>
      </c>
      <c r="CS101" s="116">
        <f>0</f>
        <v>0</v>
      </c>
      <c r="CT101" s="116">
        <f>0</f>
        <v>0</v>
      </c>
      <c r="CU101" s="116">
        <f>0</f>
        <v>0</v>
      </c>
      <c r="CV101" s="116">
        <f>0</f>
        <v>0</v>
      </c>
      <c r="CW101" s="17">
        <v>0</v>
      </c>
      <c r="CX101" s="17">
        <v>0</v>
      </c>
      <c r="CY101" s="17">
        <v>0</v>
      </c>
      <c r="CZ101" s="17">
        <v>0</v>
      </c>
      <c r="DA101" s="17">
        <v>0</v>
      </c>
      <c r="DB101" s="17">
        <v>0</v>
      </c>
      <c r="DC101" s="17">
        <v>0</v>
      </c>
      <c r="DD101" s="17">
        <v>0</v>
      </c>
      <c r="DE101" s="17">
        <v>0</v>
      </c>
      <c r="DF101" s="17">
        <v>0</v>
      </c>
      <c r="DG101" s="41">
        <v>0</v>
      </c>
      <c r="DH101" s="41">
        <v>0</v>
      </c>
      <c r="DI101" s="41">
        <v>0</v>
      </c>
      <c r="DJ101" s="41">
        <v>0</v>
      </c>
      <c r="DK101" s="41">
        <v>0</v>
      </c>
      <c r="DL101" s="41">
        <v>0</v>
      </c>
      <c r="DM101" s="41">
        <v>0</v>
      </c>
      <c r="DN101" s="41">
        <v>0</v>
      </c>
      <c r="DO101" s="41">
        <v>0</v>
      </c>
      <c r="DP101" s="41">
        <v>0</v>
      </c>
      <c r="DQ101" s="41">
        <v>0</v>
      </c>
      <c r="DR101" s="41"/>
      <c r="DS101" s="116">
        <f>0</f>
        <v>0</v>
      </c>
      <c r="DT101" s="116">
        <f>0</f>
        <v>0</v>
      </c>
      <c r="DU101" s="116">
        <f>0</f>
        <v>0</v>
      </c>
      <c r="DV101" s="116">
        <f>0</f>
        <v>0</v>
      </c>
      <c r="DW101" s="116">
        <f>0</f>
        <v>0</v>
      </c>
      <c r="DX101" s="116">
        <f>0</f>
        <v>0</v>
      </c>
      <c r="DY101" s="93">
        <f>IFERROR(SUM($DS101:$DX101)/SUM('Gross Plant'!$BK101:$BP101),0)*'Gross Plant'!BQ101*Reserve!$DY$1</f>
        <v>0</v>
      </c>
      <c r="DZ101" s="93">
        <f>IFERROR(SUM($DS101:$DX101)/SUM('Gross Plant'!$BK101:$BP101),0)*'Gross Plant'!BR101*Reserve!$DY$1</f>
        <v>0</v>
      </c>
      <c r="EA101" s="93">
        <f>IFERROR(SUM($DS101:$DX101)/SUM('Gross Plant'!$BK101:$BP101),0)*'Gross Plant'!BS101*Reserve!$DY$1</f>
        <v>0</v>
      </c>
      <c r="EB101" s="93">
        <f>IFERROR(SUM($DS101:$DX101)/SUM('Gross Plant'!$BK101:$BP101),0)*'Gross Plant'!BT101*Reserve!$DY$1</f>
        <v>0</v>
      </c>
      <c r="EC101" s="93">
        <f>IFERROR(SUM($DS101:$DX101)/SUM('Gross Plant'!$BK101:$BP101),0)*'Gross Plant'!BU101*Reserve!$DY$1</f>
        <v>0</v>
      </c>
      <c r="ED101" s="93">
        <f>IFERROR(SUM($DS101:$DX101)/SUM('Gross Plant'!$BK101:$BP101),0)*'Gross Plant'!BV101*Reserve!$DY$1</f>
        <v>0</v>
      </c>
      <c r="EE101" s="93">
        <f>IFERROR(SUM($DS101:$DX101)/SUM('Gross Plant'!$BK101:$BP101),0)*'Gross Plant'!BW101*Reserve!$DY$1</f>
        <v>0</v>
      </c>
      <c r="EF101" s="93">
        <f>IFERROR(SUM($DS101:$DX101)/SUM('Gross Plant'!$BK101:$BP101),0)*'Gross Plant'!BX101*Reserve!$DY$1</f>
        <v>0</v>
      </c>
      <c r="EG101" s="93">
        <f>IFERROR(SUM($DS101:$DX101)/SUM('Gross Plant'!$BK101:$BP101),0)*'Gross Plant'!BY101*Reserve!$DY$1</f>
        <v>0</v>
      </c>
      <c r="EH101" s="93">
        <f>IFERROR(SUM($DS101:$DX101)/SUM('Gross Plant'!$BK101:$BP101),0)*'Gross Plant'!BZ101*Reserve!$DY$1</f>
        <v>0</v>
      </c>
      <c r="EI101" s="93">
        <f>IFERROR(SUM($DS101:$DX101)/SUM('Gross Plant'!$BK101:$BP101),0)*'Gross Plant'!CA101*Reserve!$DY$1</f>
        <v>0</v>
      </c>
      <c r="EJ101" s="93">
        <f>IFERROR(SUM($DS101:$DX101)/SUM('Gross Plant'!$BK101:$BP101),0)*'Gross Plant'!CB101*Reserve!$DY$1</f>
        <v>0</v>
      </c>
      <c r="EK101" s="93">
        <f>IFERROR(SUM($DS101:$DX101)/SUM('Gross Plant'!$BK101:$BP101),0)*'Gross Plant'!CC101*Reserve!$DY$1</f>
        <v>0</v>
      </c>
      <c r="EL101" s="93">
        <f>IFERROR(SUM($DS101:$DX101)/SUM('Gross Plant'!$BK101:$BP101),0)*'Gross Plant'!CD101*Reserve!$DY$1</f>
        <v>0</v>
      </c>
      <c r="EM101" s="93">
        <f>IFERROR(SUM($DS101:$DX101)/SUM('Gross Plant'!$BK101:$BP101),0)*'Gross Plant'!CE101*Reserve!$DY$1</f>
        <v>0</v>
      </c>
      <c r="EN101" s="93">
        <f>IFERROR(SUM($DS101:$DX101)/SUM('Gross Plant'!$BK101:$BP101),0)*'Gross Plant'!CF101*Reserve!$DY$1</f>
        <v>0</v>
      </c>
      <c r="EO101" s="93">
        <f>IFERROR(SUM($DS101:$DX101)/SUM('Gross Plant'!$BK101:$BP101),0)*'Gross Plant'!CG101*Reserve!$DY$1</f>
        <v>0</v>
      </c>
      <c r="EP101" s="93">
        <f>IFERROR(SUM($DS101:$DX101)/SUM('Gross Plant'!$BK101:$BP101),0)*'Gross Plant'!CH101*Reserve!$DY$1</f>
        <v>0</v>
      </c>
      <c r="EQ101" s="93">
        <f>IFERROR(SUM($DS101:$DX101)/SUM('Gross Plant'!$BK101:$BP101),0)*'Gross Plant'!CI101*Reserve!$DY$1</f>
        <v>0</v>
      </c>
      <c r="ER101" s="93">
        <f>IFERROR(SUM($DS101:$DX101)/SUM('Gross Plant'!$BK101:$BP101),0)*'Gross Plant'!CJ101*Reserve!$DY$1</f>
        <v>0</v>
      </c>
      <c r="ES101" s="93">
        <f>IFERROR(SUM($DS101:$DX101)/SUM('Gross Plant'!$BK101:$BP101),0)*'Gross Plant'!CK101*Reserve!$DY$1</f>
        <v>0</v>
      </c>
    </row>
    <row r="102" spans="1:149">
      <c r="A102" s="138">
        <v>39902</v>
      </c>
      <c r="B102" s="168" t="s">
        <v>22</v>
      </c>
      <c r="C102" s="51">
        <f t="shared" si="99"/>
        <v>0</v>
      </c>
      <c r="D102" s="51">
        <f t="shared" si="100"/>
        <v>0</v>
      </c>
      <c r="E102" s="152">
        <f>0</f>
        <v>0</v>
      </c>
      <c r="F102" s="98">
        <f t="shared" si="101"/>
        <v>0</v>
      </c>
      <c r="G102" s="98">
        <f t="shared" si="102"/>
        <v>0</v>
      </c>
      <c r="H102" s="98">
        <f t="shared" si="103"/>
        <v>0</v>
      </c>
      <c r="I102" s="98">
        <f t="shared" si="104"/>
        <v>0</v>
      </c>
      <c r="J102" s="98">
        <f t="shared" si="105"/>
        <v>0</v>
      </c>
      <c r="K102" s="51">
        <f t="shared" si="106"/>
        <v>0</v>
      </c>
      <c r="L102" s="51">
        <f t="shared" si="107"/>
        <v>0</v>
      </c>
      <c r="M102" s="51">
        <f t="shared" si="108"/>
        <v>0</v>
      </c>
      <c r="N102" s="51">
        <f t="shared" si="109"/>
        <v>0</v>
      </c>
      <c r="O102" s="51">
        <f t="shared" si="110"/>
        <v>0</v>
      </c>
      <c r="P102" s="51">
        <f t="shared" si="111"/>
        <v>0</v>
      </c>
      <c r="Q102" s="51">
        <f t="shared" si="112"/>
        <v>0</v>
      </c>
      <c r="R102" s="51">
        <f t="shared" si="113"/>
        <v>0</v>
      </c>
      <c r="S102" s="51">
        <f t="shared" si="114"/>
        <v>0</v>
      </c>
      <c r="T102" s="51">
        <f t="shared" si="115"/>
        <v>0</v>
      </c>
      <c r="U102" s="51">
        <f t="shared" si="116"/>
        <v>0</v>
      </c>
      <c r="V102" s="51">
        <f t="shared" si="117"/>
        <v>0</v>
      </c>
      <c r="W102" s="51">
        <f t="shared" si="118"/>
        <v>0</v>
      </c>
      <c r="X102" s="51">
        <f t="shared" si="119"/>
        <v>0</v>
      </c>
      <c r="Y102" s="51">
        <f t="shared" si="120"/>
        <v>0</v>
      </c>
      <c r="Z102" s="51">
        <f t="shared" si="121"/>
        <v>0</v>
      </c>
      <c r="AA102" s="51">
        <f t="shared" si="122"/>
        <v>0</v>
      </c>
      <c r="AB102" s="51">
        <f t="shared" si="123"/>
        <v>0</v>
      </c>
      <c r="AC102" s="51">
        <f t="shared" si="124"/>
        <v>0</v>
      </c>
      <c r="AD102" s="51">
        <f t="shared" si="125"/>
        <v>0</v>
      </c>
      <c r="AE102" s="51">
        <f t="shared" si="126"/>
        <v>0</v>
      </c>
      <c r="AF102" s="51">
        <f t="shared" si="127"/>
        <v>0</v>
      </c>
      <c r="AG102" s="110">
        <f t="shared" si="128"/>
        <v>0</v>
      </c>
      <c r="AH102" s="145" t="b">
        <f t="shared" si="88"/>
        <v>1</v>
      </c>
      <c r="AI102" s="149" t="str">
        <f>'[23]KMD Gnrl Office'!E21</f>
        <v>39902</v>
      </c>
      <c r="AJ102" s="109">
        <f>'[23]KMD Gnrl Office'!F21</f>
        <v>0.1429</v>
      </c>
      <c r="AK102" s="109">
        <f>'[23]KMD Gnrl Office'!G21</f>
        <v>0.1429</v>
      </c>
      <c r="AL102" s="116">
        <f>0</f>
        <v>0</v>
      </c>
      <c r="AM102" s="116">
        <f>0</f>
        <v>0</v>
      </c>
      <c r="AN102" s="116">
        <f>0</f>
        <v>0</v>
      </c>
      <c r="AO102" s="116">
        <f>0</f>
        <v>0</v>
      </c>
      <c r="AP102" s="116">
        <f>0</f>
        <v>0</v>
      </c>
      <c r="AQ102" s="116">
        <f>0</f>
        <v>0</v>
      </c>
      <c r="AR102" s="113">
        <f>IF('Net Plant'!I102&gt;0,'Gross Plant'!K102*$AJ102/12,0)</f>
        <v>0</v>
      </c>
      <c r="AS102" s="113">
        <f>IF('Net Plant'!J102&gt;0,'Gross Plant'!L102*$AJ102/12,0)</f>
        <v>0</v>
      </c>
      <c r="AT102" s="113">
        <f>IF('Net Plant'!K102&gt;0,'Gross Plant'!M102*$AJ102/12,0)</f>
        <v>0</v>
      </c>
      <c r="AU102" s="113">
        <f>IF('Net Plant'!L102&gt;0,'Gross Plant'!N102*$AJ102/12,0)</f>
        <v>0</v>
      </c>
      <c r="AV102" s="113">
        <f>IF('Net Plant'!M102&gt;0,'Gross Plant'!O102*$AJ102/12,0)</f>
        <v>0</v>
      </c>
      <c r="AW102" s="113">
        <f>IF('Net Plant'!N102&gt;0,'Gross Plant'!P102*$AJ102/12,0)</f>
        <v>0</v>
      </c>
      <c r="AX102" s="113">
        <f>IF('Net Plant'!O102&gt;0,'Gross Plant'!Q102*$AJ102/12,0)</f>
        <v>0</v>
      </c>
      <c r="AY102" s="113">
        <f>IF('Net Plant'!P102&gt;0,'Gross Plant'!R102*$AJ102/12,0)</f>
        <v>0</v>
      </c>
      <c r="AZ102" s="113">
        <f>IF('Net Plant'!Q102&gt;0,'Gross Plant'!S102*$AJ102/12,0)</f>
        <v>0</v>
      </c>
      <c r="BA102" s="113">
        <f>IF('Net Plant'!R102&gt;0,'Gross Plant'!U102*$AK102/12,0)</f>
        <v>0</v>
      </c>
      <c r="BB102" s="113">
        <f>IF('Net Plant'!S102&gt;0,'Gross Plant'!V102*$AK102/12,0)</f>
        <v>0</v>
      </c>
      <c r="BC102" s="113">
        <f>IF('Net Plant'!T102&gt;0,'Gross Plant'!W102*$AK102/12,0)</f>
        <v>0</v>
      </c>
      <c r="BD102" s="113">
        <f>IF('Net Plant'!U102&gt;0,'Gross Plant'!X102*$AK102/12,0)</f>
        <v>0</v>
      </c>
      <c r="BE102" s="113">
        <f>IF('Net Plant'!V102&gt;0,'Gross Plant'!Y102*$AK102/12,0)</f>
        <v>0</v>
      </c>
      <c r="BF102" s="113">
        <f>IF('Net Plant'!W102&gt;0,'Gross Plant'!Z102*$AK102/12,0)</f>
        <v>0</v>
      </c>
      <c r="BG102" s="113">
        <f>IF('Net Plant'!X102&gt;0,'Gross Plant'!AA102*$AK102/12,0)</f>
        <v>0</v>
      </c>
      <c r="BH102" s="113">
        <f>IF('Net Plant'!Y102&gt;0,'Gross Plant'!AB102*$AK102/12,0)</f>
        <v>0</v>
      </c>
      <c r="BI102" s="113">
        <f>IF('Net Plant'!Z102&gt;0,'Gross Plant'!AC102*$AK102/12,0)</f>
        <v>0</v>
      </c>
      <c r="BJ102" s="113">
        <f>IF('Net Plant'!AA102&gt;0,'Gross Plant'!AD102*$AK102/12,0)</f>
        <v>0</v>
      </c>
      <c r="BK102" s="113">
        <f>IF('Net Plant'!AB102&gt;0,'Gross Plant'!AE102*$AK102/12,0)</f>
        <v>0</v>
      </c>
      <c r="BL102" s="113">
        <f>IF('Net Plant'!AC102&gt;0,'Gross Plant'!AF102*$AK102/12,0)</f>
        <v>0</v>
      </c>
      <c r="BM102" s="117">
        <f t="shared" si="132"/>
        <v>0</v>
      </c>
      <c r="BN102" s="178"/>
      <c r="BO102" s="116">
        <f>0</f>
        <v>0</v>
      </c>
      <c r="BP102" s="116">
        <f>0</f>
        <v>0</v>
      </c>
      <c r="BQ102" s="116">
        <f>0</f>
        <v>0</v>
      </c>
      <c r="BR102" s="116">
        <f>0</f>
        <v>0</v>
      </c>
      <c r="BS102" s="116">
        <f>0</f>
        <v>0</v>
      </c>
      <c r="BT102" s="116">
        <f>0</f>
        <v>0</v>
      </c>
      <c r="BU102" s="113">
        <f>'Gross Plant'!BQ102</f>
        <v>0</v>
      </c>
      <c r="BV102" s="113">
        <f>'Gross Plant'!BR102</f>
        <v>0</v>
      </c>
      <c r="BW102" s="113">
        <f>'Gross Plant'!BS102</f>
        <v>0</v>
      </c>
      <c r="BX102" s="113">
        <f>'Gross Plant'!BT102</f>
        <v>0</v>
      </c>
      <c r="BY102" s="113">
        <f>'Gross Plant'!BU102</f>
        <v>0</v>
      </c>
      <c r="BZ102" s="113">
        <f>'Gross Plant'!BV102</f>
        <v>0</v>
      </c>
      <c r="CA102" s="113">
        <f>'Gross Plant'!BW102</f>
        <v>0</v>
      </c>
      <c r="CB102" s="113">
        <f>'Gross Plant'!BX102</f>
        <v>0</v>
      </c>
      <c r="CC102" s="113">
        <f>'Gross Plant'!BY102</f>
        <v>0</v>
      </c>
      <c r="CD102" s="113">
        <f>'Gross Plant'!BZ102</f>
        <v>0</v>
      </c>
      <c r="CE102" s="113">
        <f>'Gross Plant'!CA102</f>
        <v>0</v>
      </c>
      <c r="CF102" s="113">
        <f>'Gross Plant'!CB102</f>
        <v>0</v>
      </c>
      <c r="CG102" s="113">
        <f>'Gross Plant'!CC102</f>
        <v>0</v>
      </c>
      <c r="CH102" s="113">
        <f>'Gross Plant'!CD102</f>
        <v>0</v>
      </c>
      <c r="CI102" s="113">
        <f>'Gross Plant'!CE102</f>
        <v>0</v>
      </c>
      <c r="CJ102" s="113">
        <f>'Gross Plant'!CF102</f>
        <v>0</v>
      </c>
      <c r="CK102" s="113">
        <f>'Gross Plant'!CG102</f>
        <v>0</v>
      </c>
      <c r="CL102" s="113">
        <f>'Gross Plant'!CH102</f>
        <v>0</v>
      </c>
      <c r="CM102" s="113">
        <f>'Gross Plant'!CI102</f>
        <v>0</v>
      </c>
      <c r="CN102" s="113">
        <f>'Gross Plant'!CJ102</f>
        <v>0</v>
      </c>
      <c r="CO102" s="113">
        <f>'Gross Plant'!CK102</f>
        <v>0</v>
      </c>
      <c r="CP102" s="41"/>
      <c r="CQ102" s="116">
        <f>0</f>
        <v>0</v>
      </c>
      <c r="CR102" s="116">
        <f>0</f>
        <v>0</v>
      </c>
      <c r="CS102" s="116">
        <f>0</f>
        <v>0</v>
      </c>
      <c r="CT102" s="116">
        <f>0</f>
        <v>0</v>
      </c>
      <c r="CU102" s="116">
        <f>0</f>
        <v>0</v>
      </c>
      <c r="CV102" s="116">
        <f>0</f>
        <v>0</v>
      </c>
      <c r="CW102" s="17">
        <v>0</v>
      </c>
      <c r="CX102" s="17">
        <v>0</v>
      </c>
      <c r="CY102" s="17">
        <v>0</v>
      </c>
      <c r="CZ102" s="17">
        <v>0</v>
      </c>
      <c r="DA102" s="17">
        <v>0</v>
      </c>
      <c r="DB102" s="17">
        <v>0</v>
      </c>
      <c r="DC102" s="17">
        <v>0</v>
      </c>
      <c r="DD102" s="17">
        <v>0</v>
      </c>
      <c r="DE102" s="17">
        <v>0</v>
      </c>
      <c r="DF102" s="17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0</v>
      </c>
      <c r="DO102" s="41">
        <v>0</v>
      </c>
      <c r="DP102" s="41">
        <v>0</v>
      </c>
      <c r="DQ102" s="41">
        <v>0</v>
      </c>
      <c r="DR102" s="41"/>
      <c r="DS102" s="116">
        <f>0</f>
        <v>0</v>
      </c>
      <c r="DT102" s="116">
        <f>0</f>
        <v>0</v>
      </c>
      <c r="DU102" s="116">
        <f>0</f>
        <v>0</v>
      </c>
      <c r="DV102" s="116">
        <f>0</f>
        <v>0</v>
      </c>
      <c r="DW102" s="116">
        <f>0</f>
        <v>0</v>
      </c>
      <c r="DX102" s="116">
        <f>0</f>
        <v>0</v>
      </c>
      <c r="DY102" s="93">
        <f>IFERROR(SUM($DS102:$DX102)/SUM('Gross Plant'!$BK102:$BP102),0)*'Gross Plant'!BQ102*Reserve!$DY$1</f>
        <v>0</v>
      </c>
      <c r="DZ102" s="93">
        <f>IFERROR(SUM($DS102:$DX102)/SUM('Gross Plant'!$BK102:$BP102),0)*'Gross Plant'!BR102*Reserve!$DY$1</f>
        <v>0</v>
      </c>
      <c r="EA102" s="93">
        <f>IFERROR(SUM($DS102:$DX102)/SUM('Gross Plant'!$BK102:$BP102),0)*'Gross Plant'!BS102*Reserve!$DY$1</f>
        <v>0</v>
      </c>
      <c r="EB102" s="93">
        <f>IFERROR(SUM($DS102:$DX102)/SUM('Gross Plant'!$BK102:$BP102),0)*'Gross Plant'!BT102*Reserve!$DY$1</f>
        <v>0</v>
      </c>
      <c r="EC102" s="93">
        <f>IFERROR(SUM($DS102:$DX102)/SUM('Gross Plant'!$BK102:$BP102),0)*'Gross Plant'!BU102*Reserve!$DY$1</f>
        <v>0</v>
      </c>
      <c r="ED102" s="93">
        <f>IFERROR(SUM($DS102:$DX102)/SUM('Gross Plant'!$BK102:$BP102),0)*'Gross Plant'!BV102*Reserve!$DY$1</f>
        <v>0</v>
      </c>
      <c r="EE102" s="93">
        <f>IFERROR(SUM($DS102:$DX102)/SUM('Gross Plant'!$BK102:$BP102),0)*'Gross Plant'!BW102*Reserve!$DY$1</f>
        <v>0</v>
      </c>
      <c r="EF102" s="93">
        <f>IFERROR(SUM($DS102:$DX102)/SUM('Gross Plant'!$BK102:$BP102),0)*'Gross Plant'!BX102*Reserve!$DY$1</f>
        <v>0</v>
      </c>
      <c r="EG102" s="93">
        <f>IFERROR(SUM($DS102:$DX102)/SUM('Gross Plant'!$BK102:$BP102),0)*'Gross Plant'!BY102*Reserve!$DY$1</f>
        <v>0</v>
      </c>
      <c r="EH102" s="93">
        <f>IFERROR(SUM($DS102:$DX102)/SUM('Gross Plant'!$BK102:$BP102),0)*'Gross Plant'!BZ102*Reserve!$DY$1</f>
        <v>0</v>
      </c>
      <c r="EI102" s="93">
        <f>IFERROR(SUM($DS102:$DX102)/SUM('Gross Plant'!$BK102:$BP102),0)*'Gross Plant'!CA102*Reserve!$DY$1</f>
        <v>0</v>
      </c>
      <c r="EJ102" s="93">
        <f>IFERROR(SUM($DS102:$DX102)/SUM('Gross Plant'!$BK102:$BP102),0)*'Gross Plant'!CB102*Reserve!$DY$1</f>
        <v>0</v>
      </c>
      <c r="EK102" s="93">
        <f>IFERROR(SUM($DS102:$DX102)/SUM('Gross Plant'!$BK102:$BP102),0)*'Gross Plant'!CC102*Reserve!$DY$1</f>
        <v>0</v>
      </c>
      <c r="EL102" s="93">
        <f>IFERROR(SUM($DS102:$DX102)/SUM('Gross Plant'!$BK102:$BP102),0)*'Gross Plant'!CD102*Reserve!$DY$1</f>
        <v>0</v>
      </c>
      <c r="EM102" s="93">
        <f>IFERROR(SUM($DS102:$DX102)/SUM('Gross Plant'!$BK102:$BP102),0)*'Gross Plant'!CE102*Reserve!$DY$1</f>
        <v>0</v>
      </c>
      <c r="EN102" s="93">
        <f>IFERROR(SUM($DS102:$DX102)/SUM('Gross Plant'!$BK102:$BP102),0)*'Gross Plant'!CF102*Reserve!$DY$1</f>
        <v>0</v>
      </c>
      <c r="EO102" s="93">
        <f>IFERROR(SUM($DS102:$DX102)/SUM('Gross Plant'!$BK102:$BP102),0)*'Gross Plant'!CG102*Reserve!$DY$1</f>
        <v>0</v>
      </c>
      <c r="EP102" s="93">
        <f>IFERROR(SUM($DS102:$DX102)/SUM('Gross Plant'!$BK102:$BP102),0)*'Gross Plant'!CH102*Reserve!$DY$1</f>
        <v>0</v>
      </c>
      <c r="EQ102" s="93">
        <f>IFERROR(SUM($DS102:$DX102)/SUM('Gross Plant'!$BK102:$BP102),0)*'Gross Plant'!CI102*Reserve!$DY$1</f>
        <v>0</v>
      </c>
      <c r="ER102" s="93">
        <f>IFERROR(SUM($DS102:$DX102)/SUM('Gross Plant'!$BK102:$BP102),0)*'Gross Plant'!CJ102*Reserve!$DY$1</f>
        <v>0</v>
      </c>
      <c r="ES102" s="93">
        <f>IFERROR(SUM($DS102:$DX102)/SUM('Gross Plant'!$BK102:$BP102),0)*'Gross Plant'!CK102*Reserve!$DY$1</f>
        <v>0</v>
      </c>
    </row>
    <row r="103" spans="1:149">
      <c r="A103" s="138">
        <v>39903</v>
      </c>
      <c r="B103" s="168" t="s">
        <v>23</v>
      </c>
      <c r="C103" s="51">
        <f t="shared" si="99"/>
        <v>6509.0259230769252</v>
      </c>
      <c r="D103" s="51">
        <f t="shared" si="100"/>
        <v>10042.325000000001</v>
      </c>
      <c r="E103" s="115">
        <f>'[20]Reserve End Balances'!P137</f>
        <v>5095.72</v>
      </c>
      <c r="F103" s="98">
        <f t="shared" si="101"/>
        <v>5331.27</v>
      </c>
      <c r="G103" s="98">
        <f t="shared" si="102"/>
        <v>5566.8200000000006</v>
      </c>
      <c r="H103" s="98">
        <f t="shared" si="103"/>
        <v>5802.3700000000008</v>
      </c>
      <c r="I103" s="98">
        <f t="shared" si="104"/>
        <v>6037.920000000001</v>
      </c>
      <c r="J103" s="98">
        <f t="shared" si="105"/>
        <v>6273.4700000000012</v>
      </c>
      <c r="K103" s="51">
        <f t="shared" si="106"/>
        <v>6509.0200000000013</v>
      </c>
      <c r="L103" s="51">
        <f t="shared" si="107"/>
        <v>6744.573666666668</v>
      </c>
      <c r="M103" s="51">
        <f t="shared" si="108"/>
        <v>6980.1273333333347</v>
      </c>
      <c r="N103" s="51">
        <f t="shared" si="109"/>
        <v>7215.6810000000014</v>
      </c>
      <c r="O103" s="51">
        <f t="shared" si="110"/>
        <v>7451.2346666666681</v>
      </c>
      <c r="P103" s="51">
        <f t="shared" si="111"/>
        <v>7686.7883333333348</v>
      </c>
      <c r="Q103" s="51">
        <f t="shared" si="112"/>
        <v>7922.3420000000015</v>
      </c>
      <c r="R103" s="51">
        <f t="shared" si="113"/>
        <v>8157.8956666666681</v>
      </c>
      <c r="S103" s="51">
        <f t="shared" si="114"/>
        <v>8393.4493333333339</v>
      </c>
      <c r="T103" s="51">
        <f t="shared" si="115"/>
        <v>8629.0030000000006</v>
      </c>
      <c r="U103" s="51">
        <f t="shared" si="116"/>
        <v>8864.5566666666673</v>
      </c>
      <c r="V103" s="51">
        <f t="shared" si="117"/>
        <v>9100.110333333334</v>
      </c>
      <c r="W103" s="51">
        <f t="shared" si="118"/>
        <v>9335.6640000000007</v>
      </c>
      <c r="X103" s="51">
        <f t="shared" si="119"/>
        <v>9571.2176666666674</v>
      </c>
      <c r="Y103" s="51">
        <f t="shared" si="120"/>
        <v>9806.771333333334</v>
      </c>
      <c r="Z103" s="51">
        <f t="shared" si="121"/>
        <v>10042.325000000001</v>
      </c>
      <c r="AA103" s="51">
        <f t="shared" si="122"/>
        <v>10277.878666666667</v>
      </c>
      <c r="AB103" s="51">
        <f t="shared" si="123"/>
        <v>10513.432333333334</v>
      </c>
      <c r="AC103" s="51">
        <f t="shared" si="124"/>
        <v>10748.986000000001</v>
      </c>
      <c r="AD103" s="51">
        <f t="shared" si="125"/>
        <v>10984.539666666667</v>
      </c>
      <c r="AE103" s="51">
        <f t="shared" si="126"/>
        <v>11220.093333333334</v>
      </c>
      <c r="AF103" s="51">
        <f t="shared" si="127"/>
        <v>11455.647000000001</v>
      </c>
      <c r="AG103" s="110">
        <f t="shared" si="128"/>
        <v>10042</v>
      </c>
      <c r="AH103" s="145" t="b">
        <f t="shared" si="88"/>
        <v>1</v>
      </c>
      <c r="AI103" s="149" t="str">
        <f>'[23]KMD Gnrl Office'!E22</f>
        <v>39903</v>
      </c>
      <c r="AJ103" s="109">
        <f>'[23]KMD Gnrl Office'!F22</f>
        <v>0.1</v>
      </c>
      <c r="AK103" s="109">
        <f>'[23]KMD Gnrl Office'!G22</f>
        <v>0.1</v>
      </c>
      <c r="AL103" s="100">
        <f>'[20]Depreciation Provision'!Q137</f>
        <v>235.55</v>
      </c>
      <c r="AM103" s="100">
        <f>'[20]Depreciation Provision'!R137</f>
        <v>235.55</v>
      </c>
      <c r="AN103" s="100">
        <f>'[20]Depreciation Provision'!S137</f>
        <v>235.55</v>
      </c>
      <c r="AO103" s="100">
        <f>'[20]Depreciation Provision'!T137</f>
        <v>235.55</v>
      </c>
      <c r="AP103" s="100">
        <f>'[20]Depreciation Provision'!U137</f>
        <v>235.55</v>
      </c>
      <c r="AQ103" s="100">
        <f>'[20]Depreciation Provision'!V137</f>
        <v>235.55</v>
      </c>
      <c r="AR103" s="113">
        <f>IF('Net Plant'!I103&gt;0,'Gross Plant'!K103*$AJ103/12,0)</f>
        <v>235.55366666666669</v>
      </c>
      <c r="AS103" s="113">
        <f>IF('Net Plant'!J103&gt;0,'Gross Plant'!L103*$AJ103/12,0)</f>
        <v>235.55366666666669</v>
      </c>
      <c r="AT103" s="113">
        <f>IF('Net Plant'!K103&gt;0,'Gross Plant'!M103*$AJ103/12,0)</f>
        <v>235.55366666666669</v>
      </c>
      <c r="AU103" s="113">
        <f>IF('Net Plant'!L103&gt;0,'Gross Plant'!N103*$AJ103/12,0)</f>
        <v>235.55366666666669</v>
      </c>
      <c r="AV103" s="113">
        <f>IF('Net Plant'!M103&gt;0,'Gross Plant'!O103*$AJ103/12,0)</f>
        <v>235.55366666666669</v>
      </c>
      <c r="AW103" s="113">
        <f>IF('Net Plant'!N103&gt;0,'Gross Plant'!P103*$AJ103/12,0)</f>
        <v>235.55366666666669</v>
      </c>
      <c r="AX103" s="113">
        <f>IF('Net Plant'!O103&gt;0,'Gross Plant'!Q103*$AJ103/12,0)</f>
        <v>235.55366666666669</v>
      </c>
      <c r="AY103" s="113">
        <f>IF('Net Plant'!P103&gt;0,'Gross Plant'!R103*$AJ103/12,0)</f>
        <v>235.55366666666669</v>
      </c>
      <c r="AZ103" s="113">
        <f>IF('Net Plant'!Q103&gt;0,'Gross Plant'!S103*$AJ103/12,0)</f>
        <v>235.55366666666669</v>
      </c>
      <c r="BA103" s="113">
        <f>IF('Net Plant'!R103&gt;0,'Gross Plant'!U103*$AK103/12,0)</f>
        <v>235.55366666666669</v>
      </c>
      <c r="BB103" s="113">
        <f>IF('Net Plant'!S103&gt;0,'Gross Plant'!V103*$AK103/12,0)</f>
        <v>235.55366666666669</v>
      </c>
      <c r="BC103" s="113">
        <f>IF('Net Plant'!T103&gt;0,'Gross Plant'!W103*$AK103/12,0)</f>
        <v>235.55366666666669</v>
      </c>
      <c r="BD103" s="113">
        <f>IF('Net Plant'!U103&gt;0,'Gross Plant'!X103*$AK103/12,0)</f>
        <v>235.55366666666669</v>
      </c>
      <c r="BE103" s="113">
        <f>IF('Net Plant'!V103&gt;0,'Gross Plant'!Y103*$AK103/12,0)</f>
        <v>235.55366666666669</v>
      </c>
      <c r="BF103" s="113">
        <f>IF('Net Plant'!W103&gt;0,'Gross Plant'!Z103*$AK103/12,0)</f>
        <v>235.55366666666669</v>
      </c>
      <c r="BG103" s="113">
        <f>IF('Net Plant'!X103&gt;0,'Gross Plant'!AA103*$AK103/12,0)</f>
        <v>235.55366666666669</v>
      </c>
      <c r="BH103" s="113">
        <f>IF('Net Plant'!Y103&gt;0,'Gross Plant'!AB103*$AK103/12,0)</f>
        <v>235.55366666666669</v>
      </c>
      <c r="BI103" s="113">
        <f>IF('Net Plant'!Z103&gt;0,'Gross Plant'!AC103*$AK103/12,0)</f>
        <v>235.55366666666669</v>
      </c>
      <c r="BJ103" s="113">
        <f>IF('Net Plant'!AA103&gt;0,'Gross Plant'!AD103*$AK103/12,0)</f>
        <v>235.55366666666669</v>
      </c>
      <c r="BK103" s="113">
        <f>IF('Net Plant'!AB103&gt;0,'Gross Plant'!AE103*$AK103/12,0)</f>
        <v>235.55366666666669</v>
      </c>
      <c r="BL103" s="113">
        <f>IF('Net Plant'!AC103&gt;0,'Gross Plant'!AF103*$AK103/12,0)</f>
        <v>235.55366666666669</v>
      </c>
      <c r="BM103" s="117">
        <f t="shared" si="132"/>
        <v>2826.6440000000002</v>
      </c>
      <c r="BN103" s="178"/>
      <c r="BO103" s="100">
        <f>'[20]Reserve Retirements'!Q137</f>
        <v>0</v>
      </c>
      <c r="BP103" s="100">
        <f>'[20]Reserve Retirements'!R137</f>
        <v>0</v>
      </c>
      <c r="BQ103" s="100">
        <f>'[20]Reserve Retirements'!S137</f>
        <v>0</v>
      </c>
      <c r="BR103" s="100">
        <f>'[20]Reserve Retirements'!T137</f>
        <v>0</v>
      </c>
      <c r="BS103" s="100">
        <f>'[20]Reserve Retirements'!U137</f>
        <v>0</v>
      </c>
      <c r="BT103" s="100">
        <f>'[20]Reserve Retirements'!V137</f>
        <v>0</v>
      </c>
      <c r="BU103" s="113">
        <f>'Gross Plant'!BQ103</f>
        <v>0</v>
      </c>
      <c r="BV103" s="113">
        <f>'Gross Plant'!BR103</f>
        <v>0</v>
      </c>
      <c r="BW103" s="113">
        <f>'Gross Plant'!BS103</f>
        <v>0</v>
      </c>
      <c r="BX103" s="113">
        <f>'Gross Plant'!BT103</f>
        <v>0</v>
      </c>
      <c r="BY103" s="113">
        <f>'Gross Plant'!BU103</f>
        <v>0</v>
      </c>
      <c r="BZ103" s="113">
        <f>'Gross Plant'!BV103</f>
        <v>0</v>
      </c>
      <c r="CA103" s="113">
        <f>'Gross Plant'!BW103</f>
        <v>0</v>
      </c>
      <c r="CB103" s="113">
        <f>'Gross Plant'!BX103</f>
        <v>0</v>
      </c>
      <c r="CC103" s="113">
        <f>'Gross Plant'!BY103</f>
        <v>0</v>
      </c>
      <c r="CD103" s="113">
        <f>'Gross Plant'!BZ103</f>
        <v>0</v>
      </c>
      <c r="CE103" s="113">
        <f>'Gross Plant'!CA103</f>
        <v>0</v>
      </c>
      <c r="CF103" s="113">
        <f>'Gross Plant'!CB103</f>
        <v>0</v>
      </c>
      <c r="CG103" s="113">
        <f>'Gross Plant'!CC103</f>
        <v>0</v>
      </c>
      <c r="CH103" s="113">
        <f>'Gross Plant'!CD103</f>
        <v>0</v>
      </c>
      <c r="CI103" s="113">
        <f>'Gross Plant'!CE103</f>
        <v>0</v>
      </c>
      <c r="CJ103" s="113">
        <f>'Gross Plant'!CF103</f>
        <v>0</v>
      </c>
      <c r="CK103" s="113">
        <f>'Gross Plant'!CG103</f>
        <v>0</v>
      </c>
      <c r="CL103" s="113">
        <f>'Gross Plant'!CH103</f>
        <v>0</v>
      </c>
      <c r="CM103" s="113">
        <f>'Gross Plant'!CI103</f>
        <v>0</v>
      </c>
      <c r="CN103" s="113">
        <f>'Gross Plant'!CJ103</f>
        <v>0</v>
      </c>
      <c r="CO103" s="113">
        <f>'Gross Plant'!CK103</f>
        <v>0</v>
      </c>
      <c r="CP103" s="41"/>
      <c r="CQ103" s="100">
        <f>'[20]Reserve Transfers'!Q137</f>
        <v>0</v>
      </c>
      <c r="CR103" s="100">
        <f>'[20]Reserve Transfers'!R137</f>
        <v>0</v>
      </c>
      <c r="CS103" s="100">
        <f>'[20]Reserve Transfers'!S137</f>
        <v>0</v>
      </c>
      <c r="CT103" s="100">
        <f>'[20]Reserve Transfers'!T137</f>
        <v>0</v>
      </c>
      <c r="CU103" s="100">
        <f>'[20]Reserve Transfers'!U137</f>
        <v>0</v>
      </c>
      <c r="CV103" s="100">
        <f>'[20]Reserve Transfers'!V137</f>
        <v>0</v>
      </c>
      <c r="CW103" s="17">
        <v>0</v>
      </c>
      <c r="CX103" s="17">
        <v>0</v>
      </c>
      <c r="CY103" s="17">
        <v>0</v>
      </c>
      <c r="CZ103" s="17">
        <v>0</v>
      </c>
      <c r="DA103" s="17">
        <v>0</v>
      </c>
      <c r="DB103" s="17">
        <v>0</v>
      </c>
      <c r="DC103" s="17">
        <v>0</v>
      </c>
      <c r="DD103" s="17">
        <v>0</v>
      </c>
      <c r="DE103" s="17">
        <v>0</v>
      </c>
      <c r="DF103" s="17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/>
      <c r="DS103" s="100">
        <f>[20]COR!Q137</f>
        <v>0</v>
      </c>
      <c r="DT103" s="100">
        <f>[20]COR!R137</f>
        <v>0</v>
      </c>
      <c r="DU103" s="100">
        <f>[20]COR!S137</f>
        <v>0</v>
      </c>
      <c r="DV103" s="100">
        <f>[20]COR!T137</f>
        <v>0</v>
      </c>
      <c r="DW103" s="100">
        <f>[20]COR!U137</f>
        <v>0</v>
      </c>
      <c r="DX103" s="100">
        <f>[20]COR!V137</f>
        <v>0</v>
      </c>
      <c r="DY103" s="93">
        <f>IFERROR(SUM($DS103:$DX103)/SUM('Gross Plant'!$BK103:$BP103),0)*'Gross Plant'!BQ103*Reserve!$DY$1</f>
        <v>0</v>
      </c>
      <c r="DZ103" s="93">
        <f>IFERROR(SUM($DS103:$DX103)/SUM('Gross Plant'!$BK103:$BP103),0)*'Gross Plant'!BR103*Reserve!$DY$1</f>
        <v>0</v>
      </c>
      <c r="EA103" s="93">
        <f>IFERROR(SUM($DS103:$DX103)/SUM('Gross Plant'!$BK103:$BP103),0)*'Gross Plant'!BS103*Reserve!$DY$1</f>
        <v>0</v>
      </c>
      <c r="EB103" s="93">
        <f>IFERROR(SUM($DS103:$DX103)/SUM('Gross Plant'!$BK103:$BP103),0)*'Gross Plant'!BT103*Reserve!$DY$1</f>
        <v>0</v>
      </c>
      <c r="EC103" s="93">
        <f>IFERROR(SUM($DS103:$DX103)/SUM('Gross Plant'!$BK103:$BP103),0)*'Gross Plant'!BU103*Reserve!$DY$1</f>
        <v>0</v>
      </c>
      <c r="ED103" s="93">
        <f>IFERROR(SUM($DS103:$DX103)/SUM('Gross Plant'!$BK103:$BP103),0)*'Gross Plant'!BV103*Reserve!$DY$1</f>
        <v>0</v>
      </c>
      <c r="EE103" s="93">
        <f>IFERROR(SUM($DS103:$DX103)/SUM('Gross Plant'!$BK103:$BP103),0)*'Gross Plant'!BW103*Reserve!$DY$1</f>
        <v>0</v>
      </c>
      <c r="EF103" s="93">
        <f>IFERROR(SUM($DS103:$DX103)/SUM('Gross Plant'!$BK103:$BP103),0)*'Gross Plant'!BX103*Reserve!$DY$1</f>
        <v>0</v>
      </c>
      <c r="EG103" s="93">
        <f>IFERROR(SUM($DS103:$DX103)/SUM('Gross Plant'!$BK103:$BP103),0)*'Gross Plant'!BY103*Reserve!$DY$1</f>
        <v>0</v>
      </c>
      <c r="EH103" s="93">
        <f>IFERROR(SUM($DS103:$DX103)/SUM('Gross Plant'!$BK103:$BP103),0)*'Gross Plant'!BZ103*Reserve!$DY$1</f>
        <v>0</v>
      </c>
      <c r="EI103" s="93">
        <f>IFERROR(SUM($DS103:$DX103)/SUM('Gross Plant'!$BK103:$BP103),0)*'Gross Plant'!CA103*Reserve!$DY$1</f>
        <v>0</v>
      </c>
      <c r="EJ103" s="93">
        <f>IFERROR(SUM($DS103:$DX103)/SUM('Gross Plant'!$BK103:$BP103),0)*'Gross Plant'!CB103*Reserve!$DY$1</f>
        <v>0</v>
      </c>
      <c r="EK103" s="93">
        <f>IFERROR(SUM($DS103:$DX103)/SUM('Gross Plant'!$BK103:$BP103),0)*'Gross Plant'!CC103*Reserve!$DY$1</f>
        <v>0</v>
      </c>
      <c r="EL103" s="93">
        <f>IFERROR(SUM($DS103:$DX103)/SUM('Gross Plant'!$BK103:$BP103),0)*'Gross Plant'!CD103*Reserve!$DY$1</f>
        <v>0</v>
      </c>
      <c r="EM103" s="93">
        <f>IFERROR(SUM($DS103:$DX103)/SUM('Gross Plant'!$BK103:$BP103),0)*'Gross Plant'!CE103*Reserve!$DY$1</f>
        <v>0</v>
      </c>
      <c r="EN103" s="93">
        <f>IFERROR(SUM($DS103:$DX103)/SUM('Gross Plant'!$BK103:$BP103),0)*'Gross Plant'!CF103*Reserve!$DY$1</f>
        <v>0</v>
      </c>
      <c r="EO103" s="93">
        <f>IFERROR(SUM($DS103:$DX103)/SUM('Gross Plant'!$BK103:$BP103),0)*'Gross Plant'!CG103*Reserve!$DY$1</f>
        <v>0</v>
      </c>
      <c r="EP103" s="93">
        <f>IFERROR(SUM($DS103:$DX103)/SUM('Gross Plant'!$BK103:$BP103),0)*'Gross Plant'!CH103*Reserve!$DY$1</f>
        <v>0</v>
      </c>
      <c r="EQ103" s="93">
        <f>IFERROR(SUM($DS103:$DX103)/SUM('Gross Plant'!$BK103:$BP103),0)*'Gross Plant'!CI103*Reserve!$DY$1</f>
        <v>0</v>
      </c>
      <c r="ER103" s="93">
        <f>IFERROR(SUM($DS103:$DX103)/SUM('Gross Plant'!$BK103:$BP103),0)*'Gross Plant'!CJ103*Reserve!$DY$1</f>
        <v>0</v>
      </c>
      <c r="ES103" s="93">
        <f>IFERROR(SUM($DS103:$DX103)/SUM('Gross Plant'!$BK103:$BP103),0)*'Gross Plant'!CK103*Reserve!$DY$1</f>
        <v>0</v>
      </c>
    </row>
    <row r="104" spans="1:149">
      <c r="A104" s="138">
        <v>39906</v>
      </c>
      <c r="B104" s="168" t="s">
        <v>26</v>
      </c>
      <c r="C104" s="51">
        <f t="shared" si="99"/>
        <v>6425.0630769230775</v>
      </c>
      <c r="D104" s="51">
        <f t="shared" si="100"/>
        <v>1.0089706847793423E-12</v>
      </c>
      <c r="E104" s="115">
        <f>'[20]Reserve End Balances'!P138</f>
        <v>27488.78</v>
      </c>
      <c r="F104" s="98">
        <f t="shared" si="101"/>
        <v>27971.05</v>
      </c>
      <c r="G104" s="98">
        <f t="shared" si="102"/>
        <v>28453.32</v>
      </c>
      <c r="H104" s="98">
        <f t="shared" si="103"/>
        <v>-290.11999999999898</v>
      </c>
      <c r="I104" s="98">
        <f t="shared" si="104"/>
        <v>-97.209999999998985</v>
      </c>
      <c r="J104" s="98">
        <f t="shared" si="105"/>
        <v>1.0089706847793423E-12</v>
      </c>
      <c r="K104" s="51">
        <f t="shared" si="106"/>
        <v>1.0089706847793423E-12</v>
      </c>
      <c r="L104" s="51">
        <f t="shared" si="107"/>
        <v>1.0089706847793423E-12</v>
      </c>
      <c r="M104" s="51">
        <f t="shared" si="108"/>
        <v>1.0089706847793423E-12</v>
      </c>
      <c r="N104" s="51">
        <f t="shared" si="109"/>
        <v>1.0089706847793423E-12</v>
      </c>
      <c r="O104" s="51">
        <f t="shared" si="110"/>
        <v>1.0089706847793423E-12</v>
      </c>
      <c r="P104" s="51">
        <f t="shared" si="111"/>
        <v>1.0089706847793423E-12</v>
      </c>
      <c r="Q104" s="51">
        <f t="shared" si="112"/>
        <v>1.0089706847793423E-12</v>
      </c>
      <c r="R104" s="51">
        <f t="shared" si="113"/>
        <v>1.0089706847793423E-12</v>
      </c>
      <c r="S104" s="51">
        <f t="shared" si="114"/>
        <v>1.0089706847793423E-12</v>
      </c>
      <c r="T104" s="51">
        <f t="shared" si="115"/>
        <v>1.0089706847793423E-12</v>
      </c>
      <c r="U104" s="51">
        <f t="shared" si="116"/>
        <v>1.0089706847793423E-12</v>
      </c>
      <c r="V104" s="51">
        <f t="shared" si="117"/>
        <v>1.0089706847793423E-12</v>
      </c>
      <c r="W104" s="51">
        <f t="shared" si="118"/>
        <v>1.0089706847793423E-12</v>
      </c>
      <c r="X104" s="51">
        <f t="shared" si="119"/>
        <v>1.0089706847793423E-12</v>
      </c>
      <c r="Y104" s="51">
        <f t="shared" si="120"/>
        <v>1.0089706847793423E-12</v>
      </c>
      <c r="Z104" s="51">
        <f t="shared" si="121"/>
        <v>1.0089706847793423E-12</v>
      </c>
      <c r="AA104" s="51">
        <f t="shared" si="122"/>
        <v>1.0089706847793423E-12</v>
      </c>
      <c r="AB104" s="51">
        <f t="shared" si="123"/>
        <v>1.0089706847793423E-12</v>
      </c>
      <c r="AC104" s="51">
        <f t="shared" si="124"/>
        <v>1.0089706847793423E-12</v>
      </c>
      <c r="AD104" s="51">
        <f t="shared" si="125"/>
        <v>1.0089706847793423E-12</v>
      </c>
      <c r="AE104" s="51">
        <f t="shared" si="126"/>
        <v>1.0089706847793423E-12</v>
      </c>
      <c r="AF104" s="51">
        <f t="shared" si="127"/>
        <v>1.0089706847793423E-12</v>
      </c>
      <c r="AG104" s="110">
        <f t="shared" si="128"/>
        <v>0</v>
      </c>
      <c r="AH104" s="145" t="b">
        <f t="shared" si="88"/>
        <v>1</v>
      </c>
      <c r="AI104" s="149" t="str">
        <f>'[23]KMD Gnrl Office'!E23</f>
        <v>39906</v>
      </c>
      <c r="AJ104" s="109">
        <f>'[23]KMD Gnrl Office'!F23</f>
        <v>0.2</v>
      </c>
      <c r="AK104" s="109">
        <f>'[23]KMD Gnrl Office'!G23</f>
        <v>0.2</v>
      </c>
      <c r="AL104" s="100">
        <f>'[20]Depreciation Provision'!Q138</f>
        <v>482.27</v>
      </c>
      <c r="AM104" s="100">
        <f>'[20]Depreciation Provision'!R138</f>
        <v>482.27</v>
      </c>
      <c r="AN104" s="100">
        <f>'[20]Depreciation Provision'!S138</f>
        <v>192.91</v>
      </c>
      <c r="AO104" s="100">
        <f>'[20]Depreciation Provision'!T138</f>
        <v>192.91</v>
      </c>
      <c r="AP104" s="100">
        <f>'[20]Depreciation Provision'!U138</f>
        <v>97.21</v>
      </c>
      <c r="AQ104" s="100">
        <f>'[20]Depreciation Provision'!V138</f>
        <v>0</v>
      </c>
      <c r="AR104" s="113">
        <f>IF('Net Plant'!I104&gt;0,'Gross Plant'!K104*$AJ104/12,0)</f>
        <v>0</v>
      </c>
      <c r="AS104" s="113">
        <f>IF('Net Plant'!J104&gt;0,'Gross Plant'!L104*$AJ104/12,0)</f>
        <v>0</v>
      </c>
      <c r="AT104" s="113">
        <f>IF('Net Plant'!K104&gt;0,'Gross Plant'!M104*$AJ104/12,0)</f>
        <v>0</v>
      </c>
      <c r="AU104" s="113">
        <f>IF('Net Plant'!L104&gt;0,'Gross Plant'!N104*$AJ104/12,0)</f>
        <v>0</v>
      </c>
      <c r="AV104" s="113">
        <f>IF('Net Plant'!M104&gt;0,'Gross Plant'!O104*$AJ104/12,0)</f>
        <v>0</v>
      </c>
      <c r="AW104" s="113">
        <f>IF('Net Plant'!N104&gt;0,'Gross Plant'!P104*$AJ104/12,0)</f>
        <v>0</v>
      </c>
      <c r="AX104" s="113">
        <f>IF('Net Plant'!O104&gt;0,'Gross Plant'!Q104*$AJ104/12,0)</f>
        <v>0</v>
      </c>
      <c r="AY104" s="113">
        <f>IF('Net Plant'!P104&gt;0,'Gross Plant'!R104*$AJ104/12,0)</f>
        <v>0</v>
      </c>
      <c r="AZ104" s="113">
        <f>IF('Net Plant'!Q104&gt;0,'Gross Plant'!S104*$AJ104/12,0)</f>
        <v>0</v>
      </c>
      <c r="BA104" s="113">
        <f>IF('Net Plant'!R104&gt;0,'Gross Plant'!U104*$AK104/12,0)</f>
        <v>0</v>
      </c>
      <c r="BB104" s="113">
        <f>IF('Net Plant'!S104&gt;0,'Gross Plant'!V104*$AK104/12,0)</f>
        <v>0</v>
      </c>
      <c r="BC104" s="113">
        <f>IF('Net Plant'!T104&gt;0,'Gross Plant'!W104*$AK104/12,0)</f>
        <v>0</v>
      </c>
      <c r="BD104" s="113">
        <f>IF('Net Plant'!U104&gt;0,'Gross Plant'!X104*$AK104/12,0)</f>
        <v>0</v>
      </c>
      <c r="BE104" s="113">
        <f>IF('Net Plant'!V104&gt;0,'Gross Plant'!Y104*$AK104/12,0)</f>
        <v>0</v>
      </c>
      <c r="BF104" s="113">
        <f>IF('Net Plant'!W104&gt;0,'Gross Plant'!Z104*$AK104/12,0)</f>
        <v>0</v>
      </c>
      <c r="BG104" s="113">
        <f>IF('Net Plant'!X104&gt;0,'Gross Plant'!AA104*$AK104/12,0)</f>
        <v>0</v>
      </c>
      <c r="BH104" s="113">
        <f>IF('Net Plant'!Y104&gt;0,'Gross Plant'!AB104*$AK104/12,0)</f>
        <v>0</v>
      </c>
      <c r="BI104" s="113">
        <f>IF('Net Plant'!Z104&gt;0,'Gross Plant'!AC104*$AK104/12,0)</f>
        <v>0</v>
      </c>
      <c r="BJ104" s="113">
        <f>IF('Net Plant'!AA104&gt;0,'Gross Plant'!AD104*$AK104/12,0)</f>
        <v>0</v>
      </c>
      <c r="BK104" s="113">
        <f>IF('Net Plant'!AB104&gt;0,'Gross Plant'!AE104*$AK104/12,0)</f>
        <v>0</v>
      </c>
      <c r="BL104" s="113">
        <f>IF('Net Plant'!AC104&gt;0,'Gross Plant'!AF104*$AK104/12,0)</f>
        <v>0</v>
      </c>
      <c r="BM104" s="117">
        <f t="shared" si="132"/>
        <v>0</v>
      </c>
      <c r="BN104" s="178"/>
      <c r="BO104" s="100">
        <f>'[20]Reserve Retirements'!Q138</f>
        <v>0</v>
      </c>
      <c r="BP104" s="100">
        <f>'[20]Reserve Retirements'!R138</f>
        <v>0</v>
      </c>
      <c r="BQ104" s="100">
        <f>'[20]Reserve Retirements'!S138</f>
        <v>-28936.35</v>
      </c>
      <c r="BR104" s="100">
        <f>'[20]Reserve Retirements'!T138</f>
        <v>0</v>
      </c>
      <c r="BS104" s="100">
        <f>'[20]Reserve Retirements'!U138</f>
        <v>0</v>
      </c>
      <c r="BT104" s="100">
        <f>'[20]Reserve Retirements'!V138</f>
        <v>0</v>
      </c>
      <c r="BU104" s="113">
        <f>'Gross Plant'!BQ104</f>
        <v>0</v>
      </c>
      <c r="BV104" s="113">
        <f>'Gross Plant'!BR104</f>
        <v>0</v>
      </c>
      <c r="BW104" s="113">
        <f>'Gross Plant'!BS104</f>
        <v>0</v>
      </c>
      <c r="BX104" s="113">
        <f>'Gross Plant'!BT104</f>
        <v>0</v>
      </c>
      <c r="BY104" s="113">
        <f>'Gross Plant'!BU104</f>
        <v>0</v>
      </c>
      <c r="BZ104" s="113">
        <f>'Gross Plant'!BV104</f>
        <v>0</v>
      </c>
      <c r="CA104" s="113">
        <f>'Gross Plant'!BW104</f>
        <v>0</v>
      </c>
      <c r="CB104" s="113">
        <f>'Gross Plant'!BX104</f>
        <v>0</v>
      </c>
      <c r="CC104" s="113">
        <f>'Gross Plant'!BY104</f>
        <v>0</v>
      </c>
      <c r="CD104" s="113">
        <f>'Gross Plant'!BZ104</f>
        <v>0</v>
      </c>
      <c r="CE104" s="113">
        <f>'Gross Plant'!CA104</f>
        <v>0</v>
      </c>
      <c r="CF104" s="113">
        <f>'Gross Plant'!CB104</f>
        <v>0</v>
      </c>
      <c r="CG104" s="113">
        <f>'Gross Plant'!CC104</f>
        <v>0</v>
      </c>
      <c r="CH104" s="113">
        <f>'Gross Plant'!CD104</f>
        <v>0</v>
      </c>
      <c r="CI104" s="113">
        <f>'Gross Plant'!CE104</f>
        <v>0</v>
      </c>
      <c r="CJ104" s="113">
        <f>'Gross Plant'!CF104</f>
        <v>0</v>
      </c>
      <c r="CK104" s="113">
        <f>'Gross Plant'!CG104</f>
        <v>0</v>
      </c>
      <c r="CL104" s="113">
        <f>'Gross Plant'!CH104</f>
        <v>0</v>
      </c>
      <c r="CM104" s="113">
        <f>'Gross Plant'!CI104</f>
        <v>0</v>
      </c>
      <c r="CN104" s="113">
        <f>'Gross Plant'!CJ104</f>
        <v>0</v>
      </c>
      <c r="CO104" s="113">
        <f>'Gross Plant'!CK104</f>
        <v>0</v>
      </c>
      <c r="CP104" s="41"/>
      <c r="CQ104" s="100">
        <f>'[20]Reserve Transfers'!Q138</f>
        <v>0</v>
      </c>
      <c r="CR104" s="100">
        <f>'[20]Reserve Transfers'!R138</f>
        <v>0</v>
      </c>
      <c r="CS104" s="100">
        <f>'[20]Reserve Transfers'!S138</f>
        <v>0</v>
      </c>
      <c r="CT104" s="100">
        <f>'[20]Reserve Transfers'!T138</f>
        <v>0</v>
      </c>
      <c r="CU104" s="100">
        <f>'[20]Reserve Transfers'!U138</f>
        <v>0</v>
      </c>
      <c r="CV104" s="100">
        <f>'[20]Reserve Transfers'!V138</f>
        <v>0</v>
      </c>
      <c r="CW104" s="17">
        <v>0</v>
      </c>
      <c r="CX104" s="17">
        <v>0</v>
      </c>
      <c r="CY104" s="17">
        <v>0</v>
      </c>
      <c r="CZ104" s="17">
        <v>0</v>
      </c>
      <c r="DA104" s="17">
        <v>0</v>
      </c>
      <c r="DB104" s="17">
        <v>0</v>
      </c>
      <c r="DC104" s="17">
        <v>0</v>
      </c>
      <c r="DD104" s="17">
        <v>0</v>
      </c>
      <c r="DE104" s="17">
        <v>0</v>
      </c>
      <c r="DF104" s="17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/>
      <c r="DS104" s="100">
        <f>[20]COR!Q138</f>
        <v>0</v>
      </c>
      <c r="DT104" s="100">
        <f>[20]COR!R138</f>
        <v>0</v>
      </c>
      <c r="DU104" s="100">
        <f>[20]COR!S138</f>
        <v>0</v>
      </c>
      <c r="DV104" s="100">
        <f>[20]COR!T138</f>
        <v>0</v>
      </c>
      <c r="DW104" s="100">
        <f>[20]COR!U138</f>
        <v>0</v>
      </c>
      <c r="DX104" s="100">
        <f>[20]COR!V138</f>
        <v>0</v>
      </c>
      <c r="DY104" s="93">
        <f>IFERROR(SUM($DS104:$DX104)/SUM('Gross Plant'!$BK104:$BP104),0)*'Gross Plant'!BQ104*Reserve!$DY$1</f>
        <v>0</v>
      </c>
      <c r="DZ104" s="93">
        <f>IFERROR(SUM($DS104:$DX104)/SUM('Gross Plant'!$BK104:$BP104),0)*'Gross Plant'!BR104*Reserve!$DY$1</f>
        <v>0</v>
      </c>
      <c r="EA104" s="93">
        <f>IFERROR(SUM($DS104:$DX104)/SUM('Gross Plant'!$BK104:$BP104),0)*'Gross Plant'!BS104*Reserve!$DY$1</f>
        <v>0</v>
      </c>
      <c r="EB104" s="93">
        <f>IFERROR(SUM($DS104:$DX104)/SUM('Gross Plant'!$BK104:$BP104),0)*'Gross Plant'!BT104*Reserve!$DY$1</f>
        <v>0</v>
      </c>
      <c r="EC104" s="93">
        <f>IFERROR(SUM($DS104:$DX104)/SUM('Gross Plant'!$BK104:$BP104),0)*'Gross Plant'!BU104*Reserve!$DY$1</f>
        <v>0</v>
      </c>
      <c r="ED104" s="93">
        <f>IFERROR(SUM($DS104:$DX104)/SUM('Gross Plant'!$BK104:$BP104),0)*'Gross Plant'!BV104*Reserve!$DY$1</f>
        <v>0</v>
      </c>
      <c r="EE104" s="93">
        <f>IFERROR(SUM($DS104:$DX104)/SUM('Gross Plant'!$BK104:$BP104),0)*'Gross Plant'!BW104*Reserve!$DY$1</f>
        <v>0</v>
      </c>
      <c r="EF104" s="93">
        <f>IFERROR(SUM($DS104:$DX104)/SUM('Gross Plant'!$BK104:$BP104),0)*'Gross Plant'!BX104*Reserve!$DY$1</f>
        <v>0</v>
      </c>
      <c r="EG104" s="93">
        <f>IFERROR(SUM($DS104:$DX104)/SUM('Gross Plant'!$BK104:$BP104),0)*'Gross Plant'!BY104*Reserve!$DY$1</f>
        <v>0</v>
      </c>
      <c r="EH104" s="93">
        <f>IFERROR(SUM($DS104:$DX104)/SUM('Gross Plant'!$BK104:$BP104),0)*'Gross Plant'!BZ104*Reserve!$DY$1</f>
        <v>0</v>
      </c>
      <c r="EI104" s="93">
        <f>IFERROR(SUM($DS104:$DX104)/SUM('Gross Plant'!$BK104:$BP104),0)*'Gross Plant'!CA104*Reserve!$DY$1</f>
        <v>0</v>
      </c>
      <c r="EJ104" s="93">
        <f>IFERROR(SUM($DS104:$DX104)/SUM('Gross Plant'!$BK104:$BP104),0)*'Gross Plant'!CB104*Reserve!$DY$1</f>
        <v>0</v>
      </c>
      <c r="EK104" s="93">
        <f>IFERROR(SUM($DS104:$DX104)/SUM('Gross Plant'!$BK104:$BP104),0)*'Gross Plant'!CC104*Reserve!$DY$1</f>
        <v>0</v>
      </c>
      <c r="EL104" s="93">
        <f>IFERROR(SUM($DS104:$DX104)/SUM('Gross Plant'!$BK104:$BP104),0)*'Gross Plant'!CD104*Reserve!$DY$1</f>
        <v>0</v>
      </c>
      <c r="EM104" s="93">
        <f>IFERROR(SUM($DS104:$DX104)/SUM('Gross Plant'!$BK104:$BP104),0)*'Gross Plant'!CE104*Reserve!$DY$1</f>
        <v>0</v>
      </c>
      <c r="EN104" s="93">
        <f>IFERROR(SUM($DS104:$DX104)/SUM('Gross Plant'!$BK104:$BP104),0)*'Gross Plant'!CF104*Reserve!$DY$1</f>
        <v>0</v>
      </c>
      <c r="EO104" s="93">
        <f>IFERROR(SUM($DS104:$DX104)/SUM('Gross Plant'!$BK104:$BP104),0)*'Gross Plant'!CG104*Reserve!$DY$1</f>
        <v>0</v>
      </c>
      <c r="EP104" s="93">
        <f>IFERROR(SUM($DS104:$DX104)/SUM('Gross Plant'!$BK104:$BP104),0)*'Gross Plant'!CH104*Reserve!$DY$1</f>
        <v>0</v>
      </c>
      <c r="EQ104" s="93">
        <f>IFERROR(SUM($DS104:$DX104)/SUM('Gross Plant'!$BK104:$BP104),0)*'Gross Plant'!CI104*Reserve!$DY$1</f>
        <v>0</v>
      </c>
      <c r="ER104" s="93">
        <f>IFERROR(SUM($DS104:$DX104)/SUM('Gross Plant'!$BK104:$BP104),0)*'Gross Plant'!CJ104*Reserve!$DY$1</f>
        <v>0</v>
      </c>
      <c r="ES104" s="93">
        <f>IFERROR(SUM($DS104:$DX104)/SUM('Gross Plant'!$BK104:$BP104),0)*'Gross Plant'!CK104*Reserve!$DY$1</f>
        <v>0</v>
      </c>
    </row>
    <row r="105" spans="1:149">
      <c r="A105" s="138">
        <v>39907</v>
      </c>
      <c r="B105" s="168" t="s">
        <v>27</v>
      </c>
      <c r="C105" s="51">
        <f t="shared" si="99"/>
        <v>52100.464233076935</v>
      </c>
      <c r="D105" s="51">
        <f t="shared" si="100"/>
        <v>64330.366450000023</v>
      </c>
      <c r="E105" s="115">
        <f>'[20]Reserve End Balances'!P139</f>
        <v>47208.49</v>
      </c>
      <c r="F105" s="98">
        <f t="shared" si="101"/>
        <v>48023.82</v>
      </c>
      <c r="G105" s="98">
        <f t="shared" si="102"/>
        <v>48839.15</v>
      </c>
      <c r="H105" s="98">
        <f t="shared" si="103"/>
        <v>49654.48</v>
      </c>
      <c r="I105" s="98">
        <f t="shared" si="104"/>
        <v>50469.810000000005</v>
      </c>
      <c r="J105" s="98">
        <f t="shared" si="105"/>
        <v>51285.140000000007</v>
      </c>
      <c r="K105" s="98">
        <f t="shared" si="106"/>
        <v>52100.470000000008</v>
      </c>
      <c r="L105" s="51">
        <f t="shared" si="107"/>
        <v>52915.796430000009</v>
      </c>
      <c r="M105" s="51">
        <f t="shared" si="108"/>
        <v>53731.12286000001</v>
      </c>
      <c r="N105" s="51">
        <f t="shared" si="109"/>
        <v>54546.449290000011</v>
      </c>
      <c r="O105" s="51">
        <f t="shared" si="110"/>
        <v>55361.775720000012</v>
      </c>
      <c r="P105" s="51">
        <f t="shared" si="111"/>
        <v>56177.102150000013</v>
      </c>
      <c r="Q105" s="51">
        <f t="shared" si="112"/>
        <v>56992.428580000014</v>
      </c>
      <c r="R105" s="51">
        <f t="shared" si="113"/>
        <v>57807.755010000015</v>
      </c>
      <c r="S105" s="51">
        <f t="shared" si="114"/>
        <v>58623.081440000016</v>
      </c>
      <c r="T105" s="51">
        <f t="shared" si="115"/>
        <v>59438.407870000017</v>
      </c>
      <c r="U105" s="51">
        <f t="shared" si="116"/>
        <v>60253.734300000018</v>
      </c>
      <c r="V105" s="51">
        <f t="shared" si="117"/>
        <v>61069.060730000019</v>
      </c>
      <c r="W105" s="51">
        <f t="shared" si="118"/>
        <v>61884.38716000002</v>
      </c>
      <c r="X105" s="51">
        <f t="shared" si="119"/>
        <v>62699.713590000021</v>
      </c>
      <c r="Y105" s="51">
        <f t="shared" si="120"/>
        <v>63515.040020000022</v>
      </c>
      <c r="Z105" s="51">
        <f t="shared" si="121"/>
        <v>64330.366450000023</v>
      </c>
      <c r="AA105" s="51">
        <f t="shared" si="122"/>
        <v>65145.692880000024</v>
      </c>
      <c r="AB105" s="51">
        <f t="shared" si="123"/>
        <v>65961.019310000018</v>
      </c>
      <c r="AC105" s="51">
        <f t="shared" si="124"/>
        <v>66776.345740000019</v>
      </c>
      <c r="AD105" s="51">
        <f t="shared" si="125"/>
        <v>67591.67217000002</v>
      </c>
      <c r="AE105" s="51">
        <f t="shared" si="126"/>
        <v>68406.998600000021</v>
      </c>
      <c r="AF105" s="51">
        <f t="shared" si="127"/>
        <v>69222.325030000022</v>
      </c>
      <c r="AG105" s="110">
        <f t="shared" si="128"/>
        <v>64330</v>
      </c>
      <c r="AH105" s="145" t="b">
        <f t="shared" si="88"/>
        <v>1</v>
      </c>
      <c r="AI105" s="149" t="str">
        <f>'[23]KMD Gnrl Office'!E24</f>
        <v>39907</v>
      </c>
      <c r="AJ105" s="109">
        <f>'[23]KMD Gnrl Office'!F24</f>
        <v>0.1245</v>
      </c>
      <c r="AK105" s="109">
        <f>'[23]KMD Gnrl Office'!G24</f>
        <v>0.1245</v>
      </c>
      <c r="AL105" s="100">
        <f>'[20]Depreciation Provision'!Q139</f>
        <v>815.33</v>
      </c>
      <c r="AM105" s="100">
        <f>'[20]Depreciation Provision'!R139</f>
        <v>815.33</v>
      </c>
      <c r="AN105" s="100">
        <f>'[20]Depreciation Provision'!S139</f>
        <v>815.33</v>
      </c>
      <c r="AO105" s="100">
        <f>'[20]Depreciation Provision'!T139</f>
        <v>815.33</v>
      </c>
      <c r="AP105" s="100">
        <f>'[20]Depreciation Provision'!U139</f>
        <v>815.33</v>
      </c>
      <c r="AQ105" s="100">
        <f>'[20]Depreciation Provision'!V139</f>
        <v>815.33</v>
      </c>
      <c r="AR105" s="113">
        <f>IF('Net Plant'!I105&gt;0,'Gross Plant'!K105*$AJ105/12,0)</f>
        <v>815.32642999999996</v>
      </c>
      <c r="AS105" s="113">
        <f>IF('Net Plant'!J105&gt;0,'Gross Plant'!L105*$AJ105/12,0)</f>
        <v>815.32642999999996</v>
      </c>
      <c r="AT105" s="113">
        <f>IF('Net Plant'!K105&gt;0,'Gross Plant'!M105*$AJ105/12,0)</f>
        <v>815.32642999999996</v>
      </c>
      <c r="AU105" s="113">
        <f>IF('Net Plant'!L105&gt;0,'Gross Plant'!N105*$AJ105/12,0)</f>
        <v>815.32642999999996</v>
      </c>
      <c r="AV105" s="113">
        <f>IF('Net Plant'!M105&gt;0,'Gross Plant'!O105*$AJ105/12,0)</f>
        <v>815.32642999999996</v>
      </c>
      <c r="AW105" s="113">
        <f>IF('Net Plant'!N105&gt;0,'Gross Plant'!P105*$AJ105/12,0)</f>
        <v>815.32642999999996</v>
      </c>
      <c r="AX105" s="113">
        <f>IF('Net Plant'!O105&gt;0,'Gross Plant'!Q105*$AJ105/12,0)</f>
        <v>815.32642999999996</v>
      </c>
      <c r="AY105" s="113">
        <f>IF('Net Plant'!P105&gt;0,'Gross Plant'!R105*$AJ105/12,0)</f>
        <v>815.32642999999996</v>
      </c>
      <c r="AZ105" s="113">
        <f>IF('Net Plant'!Q105&gt;0,'Gross Plant'!S105*$AJ105/12,0)</f>
        <v>815.32642999999996</v>
      </c>
      <c r="BA105" s="113">
        <f>IF('Net Plant'!R105&gt;0,'Gross Plant'!U105*$AK105/12,0)</f>
        <v>815.32642999999996</v>
      </c>
      <c r="BB105" s="113">
        <f>IF('Net Plant'!S105&gt;0,'Gross Plant'!V105*$AK105/12,0)</f>
        <v>815.32642999999996</v>
      </c>
      <c r="BC105" s="113">
        <f>IF('Net Plant'!T105&gt;0,'Gross Plant'!W105*$AK105/12,0)</f>
        <v>815.32642999999996</v>
      </c>
      <c r="BD105" s="113">
        <f>IF('Net Plant'!U105&gt;0,'Gross Plant'!X105*$AK105/12,0)</f>
        <v>815.32642999999996</v>
      </c>
      <c r="BE105" s="113">
        <f>IF('Net Plant'!V105&gt;0,'Gross Plant'!Y105*$AK105/12,0)</f>
        <v>815.32642999999996</v>
      </c>
      <c r="BF105" s="113">
        <f>IF('Net Plant'!W105&gt;0,'Gross Plant'!Z105*$AK105/12,0)</f>
        <v>815.32642999999996</v>
      </c>
      <c r="BG105" s="113">
        <f>IF('Net Plant'!X105&gt;0,'Gross Plant'!AA105*$AK105/12,0)</f>
        <v>815.32642999999996</v>
      </c>
      <c r="BH105" s="113">
        <f>IF('Net Plant'!Y105&gt;0,'Gross Plant'!AB105*$AK105/12,0)</f>
        <v>815.32642999999996</v>
      </c>
      <c r="BI105" s="113">
        <f>IF('Net Plant'!Z105&gt;0,'Gross Plant'!AC105*$AK105/12,0)</f>
        <v>815.32642999999996</v>
      </c>
      <c r="BJ105" s="113">
        <f>IF('Net Plant'!AA105&gt;0,'Gross Plant'!AD105*$AK105/12,0)</f>
        <v>815.32642999999996</v>
      </c>
      <c r="BK105" s="113">
        <f>IF('Net Plant'!AB105&gt;0,'Gross Plant'!AE105*$AK105/12,0)</f>
        <v>815.32642999999996</v>
      </c>
      <c r="BL105" s="113">
        <f>IF('Net Plant'!AC105&gt;0,'Gross Plant'!AF105*$AK105/12,0)</f>
        <v>815.32642999999996</v>
      </c>
      <c r="BM105" s="117">
        <f t="shared" si="132"/>
        <v>9783.9171599999991</v>
      </c>
      <c r="BN105" s="178"/>
      <c r="BO105" s="100">
        <f>'[20]Reserve Retirements'!Q139</f>
        <v>0</v>
      </c>
      <c r="BP105" s="100">
        <f>'[20]Reserve Retirements'!R139</f>
        <v>0</v>
      </c>
      <c r="BQ105" s="100">
        <f>'[20]Reserve Retirements'!S139</f>
        <v>0</v>
      </c>
      <c r="BR105" s="100">
        <f>'[20]Reserve Retirements'!T139</f>
        <v>0</v>
      </c>
      <c r="BS105" s="100">
        <f>'[20]Reserve Retirements'!U139</f>
        <v>0</v>
      </c>
      <c r="BT105" s="100">
        <f>'[20]Reserve Retirements'!V139</f>
        <v>0</v>
      </c>
      <c r="BU105" s="113">
        <f>'Gross Plant'!BQ105</f>
        <v>0</v>
      </c>
      <c r="BV105" s="113">
        <f>'Gross Plant'!BR105</f>
        <v>0</v>
      </c>
      <c r="BW105" s="113">
        <f>'Gross Plant'!BS105</f>
        <v>0</v>
      </c>
      <c r="BX105" s="113">
        <f>'Gross Plant'!BT105</f>
        <v>0</v>
      </c>
      <c r="BY105" s="113">
        <f>'Gross Plant'!BU105</f>
        <v>0</v>
      </c>
      <c r="BZ105" s="113">
        <f>'Gross Plant'!BV105</f>
        <v>0</v>
      </c>
      <c r="CA105" s="113">
        <f>'Gross Plant'!BW105</f>
        <v>0</v>
      </c>
      <c r="CB105" s="113">
        <f>'Gross Plant'!BX105</f>
        <v>0</v>
      </c>
      <c r="CC105" s="113">
        <f>'Gross Plant'!BY105</f>
        <v>0</v>
      </c>
      <c r="CD105" s="113">
        <f>'Gross Plant'!BZ105</f>
        <v>0</v>
      </c>
      <c r="CE105" s="113">
        <f>'Gross Plant'!CA105</f>
        <v>0</v>
      </c>
      <c r="CF105" s="113">
        <f>'Gross Plant'!CB105</f>
        <v>0</v>
      </c>
      <c r="CG105" s="113">
        <f>'Gross Plant'!CC105</f>
        <v>0</v>
      </c>
      <c r="CH105" s="113">
        <f>'Gross Plant'!CD105</f>
        <v>0</v>
      </c>
      <c r="CI105" s="113">
        <f>'Gross Plant'!CE105</f>
        <v>0</v>
      </c>
      <c r="CJ105" s="113">
        <f>'Gross Plant'!CF105</f>
        <v>0</v>
      </c>
      <c r="CK105" s="113">
        <f>'Gross Plant'!CG105</f>
        <v>0</v>
      </c>
      <c r="CL105" s="113">
        <f>'Gross Plant'!CH105</f>
        <v>0</v>
      </c>
      <c r="CM105" s="113">
        <f>'Gross Plant'!CI105</f>
        <v>0</v>
      </c>
      <c r="CN105" s="113">
        <f>'Gross Plant'!CJ105</f>
        <v>0</v>
      </c>
      <c r="CO105" s="113">
        <f>'Gross Plant'!CK105</f>
        <v>0</v>
      </c>
      <c r="CP105" s="41"/>
      <c r="CQ105" s="100">
        <f>'[20]Reserve Transfers'!Q139</f>
        <v>0</v>
      </c>
      <c r="CR105" s="100">
        <f>'[20]Reserve Transfers'!R139</f>
        <v>0</v>
      </c>
      <c r="CS105" s="100">
        <f>'[20]Reserve Transfers'!S139</f>
        <v>0</v>
      </c>
      <c r="CT105" s="100">
        <f>'[20]Reserve Transfers'!T139</f>
        <v>0</v>
      </c>
      <c r="CU105" s="100">
        <f>'[20]Reserve Transfers'!U139</f>
        <v>0</v>
      </c>
      <c r="CV105" s="100">
        <f>'[20]Reserve Transfers'!V139</f>
        <v>0</v>
      </c>
      <c r="CW105" s="17">
        <v>0</v>
      </c>
      <c r="CX105" s="17">
        <v>0</v>
      </c>
      <c r="CY105" s="17">
        <v>0</v>
      </c>
      <c r="CZ105" s="17">
        <v>0</v>
      </c>
      <c r="DA105" s="17">
        <v>0</v>
      </c>
      <c r="DB105" s="17">
        <v>0</v>
      </c>
      <c r="DC105" s="17">
        <v>0</v>
      </c>
      <c r="DD105" s="17">
        <v>0</v>
      </c>
      <c r="DE105" s="17">
        <v>0</v>
      </c>
      <c r="DF105" s="17">
        <v>0</v>
      </c>
      <c r="DG105" s="41">
        <v>0</v>
      </c>
      <c r="DH105" s="41">
        <v>0</v>
      </c>
      <c r="DI105" s="41">
        <v>0</v>
      </c>
      <c r="DJ105" s="41">
        <v>0</v>
      </c>
      <c r="DK105" s="41">
        <v>0</v>
      </c>
      <c r="DL105" s="41">
        <v>0</v>
      </c>
      <c r="DM105" s="41">
        <v>0</v>
      </c>
      <c r="DN105" s="41">
        <v>0</v>
      </c>
      <c r="DO105" s="41">
        <v>0</v>
      </c>
      <c r="DP105" s="41">
        <v>0</v>
      </c>
      <c r="DQ105" s="41">
        <v>0</v>
      </c>
      <c r="DR105" s="41"/>
      <c r="DS105" s="100">
        <f>[20]COR!Q139</f>
        <v>0</v>
      </c>
      <c r="DT105" s="100">
        <f>[20]COR!R139</f>
        <v>0</v>
      </c>
      <c r="DU105" s="100">
        <f>[20]COR!S139</f>
        <v>0</v>
      </c>
      <c r="DV105" s="100">
        <f>[20]COR!T139</f>
        <v>0</v>
      </c>
      <c r="DW105" s="100">
        <f>[20]COR!U139</f>
        <v>0</v>
      </c>
      <c r="DX105" s="100">
        <f>[20]COR!V139</f>
        <v>0</v>
      </c>
      <c r="DY105" s="93">
        <f>IFERROR(SUM($DS105:$DX105)/SUM('Gross Plant'!$BK105:$BP105),0)*'Gross Plant'!BQ105*Reserve!$DY$1</f>
        <v>0</v>
      </c>
      <c r="DZ105" s="93">
        <f>IFERROR(SUM($DS105:$DX105)/SUM('Gross Plant'!$BK105:$BP105),0)*'Gross Plant'!BR105*Reserve!$DY$1</f>
        <v>0</v>
      </c>
      <c r="EA105" s="93">
        <f>IFERROR(SUM($DS105:$DX105)/SUM('Gross Plant'!$BK105:$BP105),0)*'Gross Plant'!BS105*Reserve!$DY$1</f>
        <v>0</v>
      </c>
      <c r="EB105" s="93">
        <f>IFERROR(SUM($DS105:$DX105)/SUM('Gross Plant'!$BK105:$BP105),0)*'Gross Plant'!BT105*Reserve!$DY$1</f>
        <v>0</v>
      </c>
      <c r="EC105" s="93">
        <f>IFERROR(SUM($DS105:$DX105)/SUM('Gross Plant'!$BK105:$BP105),0)*'Gross Plant'!BU105*Reserve!$DY$1</f>
        <v>0</v>
      </c>
      <c r="ED105" s="93">
        <f>IFERROR(SUM($DS105:$DX105)/SUM('Gross Plant'!$BK105:$BP105),0)*'Gross Plant'!BV105*Reserve!$DY$1</f>
        <v>0</v>
      </c>
      <c r="EE105" s="93">
        <f>IFERROR(SUM($DS105:$DX105)/SUM('Gross Plant'!$BK105:$BP105),0)*'Gross Plant'!BW105*Reserve!$DY$1</f>
        <v>0</v>
      </c>
      <c r="EF105" s="93">
        <f>IFERROR(SUM($DS105:$DX105)/SUM('Gross Plant'!$BK105:$BP105),0)*'Gross Plant'!BX105*Reserve!$DY$1</f>
        <v>0</v>
      </c>
      <c r="EG105" s="93">
        <f>IFERROR(SUM($DS105:$DX105)/SUM('Gross Plant'!$BK105:$BP105),0)*'Gross Plant'!BY105*Reserve!$DY$1</f>
        <v>0</v>
      </c>
      <c r="EH105" s="93">
        <f>IFERROR(SUM($DS105:$DX105)/SUM('Gross Plant'!$BK105:$BP105),0)*'Gross Plant'!BZ105*Reserve!$DY$1</f>
        <v>0</v>
      </c>
      <c r="EI105" s="93">
        <f>IFERROR(SUM($DS105:$DX105)/SUM('Gross Plant'!$BK105:$BP105),0)*'Gross Plant'!CA105*Reserve!$DY$1</f>
        <v>0</v>
      </c>
      <c r="EJ105" s="93">
        <f>IFERROR(SUM($DS105:$DX105)/SUM('Gross Plant'!$BK105:$BP105),0)*'Gross Plant'!CB105*Reserve!$DY$1</f>
        <v>0</v>
      </c>
      <c r="EK105" s="93">
        <f>IFERROR(SUM($DS105:$DX105)/SUM('Gross Plant'!$BK105:$BP105),0)*'Gross Plant'!CC105*Reserve!$DY$1</f>
        <v>0</v>
      </c>
      <c r="EL105" s="93">
        <f>IFERROR(SUM($DS105:$DX105)/SUM('Gross Plant'!$BK105:$BP105),0)*'Gross Plant'!CD105*Reserve!$DY$1</f>
        <v>0</v>
      </c>
      <c r="EM105" s="93">
        <f>IFERROR(SUM($DS105:$DX105)/SUM('Gross Plant'!$BK105:$BP105),0)*'Gross Plant'!CE105*Reserve!$DY$1</f>
        <v>0</v>
      </c>
      <c r="EN105" s="93">
        <f>IFERROR(SUM($DS105:$DX105)/SUM('Gross Plant'!$BK105:$BP105),0)*'Gross Plant'!CF105*Reserve!$DY$1</f>
        <v>0</v>
      </c>
      <c r="EO105" s="93">
        <f>IFERROR(SUM($DS105:$DX105)/SUM('Gross Plant'!$BK105:$BP105),0)*'Gross Plant'!CG105*Reserve!$DY$1</f>
        <v>0</v>
      </c>
      <c r="EP105" s="93">
        <f>IFERROR(SUM($DS105:$DX105)/SUM('Gross Plant'!$BK105:$BP105),0)*'Gross Plant'!CH105*Reserve!$DY$1</f>
        <v>0</v>
      </c>
      <c r="EQ105" s="93">
        <f>IFERROR(SUM($DS105:$DX105)/SUM('Gross Plant'!$BK105:$BP105),0)*'Gross Plant'!CI105*Reserve!$DY$1</f>
        <v>0</v>
      </c>
      <c r="ER105" s="93">
        <f>IFERROR(SUM($DS105:$DX105)/SUM('Gross Plant'!$BK105:$BP105),0)*'Gross Plant'!CJ105*Reserve!$DY$1</f>
        <v>0</v>
      </c>
      <c r="ES105" s="93">
        <f>IFERROR(SUM($DS105:$DX105)/SUM('Gross Plant'!$BK105:$BP105),0)*'Gross Plant'!CK105*Reserve!$DY$1</f>
        <v>0</v>
      </c>
    </row>
    <row r="106" spans="1:149">
      <c r="A106" s="138">
        <v>39908</v>
      </c>
      <c r="B106" s="168" t="s">
        <v>28</v>
      </c>
      <c r="C106" s="51">
        <f t="shared" si="99"/>
        <v>374175.09076923074</v>
      </c>
      <c r="D106" s="51">
        <f t="shared" si="100"/>
        <v>237874.81000000003</v>
      </c>
      <c r="E106" s="115">
        <f>'[20]Reserve End Balances'!P140</f>
        <v>828509.36</v>
      </c>
      <c r="F106" s="98">
        <f t="shared" si="101"/>
        <v>828509.36</v>
      </c>
      <c r="G106" s="98">
        <f t="shared" si="102"/>
        <v>828509.36</v>
      </c>
      <c r="H106" s="98">
        <f t="shared" si="103"/>
        <v>237874.80999999994</v>
      </c>
      <c r="I106" s="98">
        <f t="shared" si="104"/>
        <v>237874.80999999994</v>
      </c>
      <c r="J106" s="98">
        <f t="shared" si="105"/>
        <v>237874.80999999994</v>
      </c>
      <c r="K106" s="98">
        <f t="shared" si="106"/>
        <v>237874.80999999994</v>
      </c>
      <c r="L106" s="51">
        <f t="shared" si="107"/>
        <v>237874.80999999994</v>
      </c>
      <c r="M106" s="51">
        <f t="shared" si="108"/>
        <v>237874.80999999994</v>
      </c>
      <c r="N106" s="51">
        <f t="shared" si="109"/>
        <v>237874.80999999994</v>
      </c>
      <c r="O106" s="51">
        <f t="shared" si="110"/>
        <v>237874.80999999994</v>
      </c>
      <c r="P106" s="51">
        <f t="shared" si="111"/>
        <v>237874.80999999994</v>
      </c>
      <c r="Q106" s="51">
        <f t="shared" si="112"/>
        <v>237874.80999999994</v>
      </c>
      <c r="R106" s="51">
        <f t="shared" si="113"/>
        <v>237874.80999999994</v>
      </c>
      <c r="S106" s="51">
        <f t="shared" si="114"/>
        <v>237874.80999999994</v>
      </c>
      <c r="T106" s="51">
        <f t="shared" si="115"/>
        <v>237874.80999999994</v>
      </c>
      <c r="U106" s="51">
        <f t="shared" si="116"/>
        <v>237874.80999999994</v>
      </c>
      <c r="V106" s="51">
        <f t="shared" si="117"/>
        <v>237874.80999999994</v>
      </c>
      <c r="W106" s="51">
        <f t="shared" si="118"/>
        <v>237874.80999999994</v>
      </c>
      <c r="X106" s="51">
        <f t="shared" si="119"/>
        <v>237874.80999999994</v>
      </c>
      <c r="Y106" s="51">
        <f t="shared" si="120"/>
        <v>237874.80999999994</v>
      </c>
      <c r="Z106" s="51">
        <f t="shared" si="121"/>
        <v>237874.80999999994</v>
      </c>
      <c r="AA106" s="51">
        <f t="shared" si="122"/>
        <v>237874.80999999994</v>
      </c>
      <c r="AB106" s="51">
        <f t="shared" si="123"/>
        <v>237874.80999999994</v>
      </c>
      <c r="AC106" s="51">
        <f t="shared" si="124"/>
        <v>237874.80999999994</v>
      </c>
      <c r="AD106" s="51">
        <f t="shared" si="125"/>
        <v>237874.80999999994</v>
      </c>
      <c r="AE106" s="51">
        <f t="shared" si="126"/>
        <v>237874.80999999994</v>
      </c>
      <c r="AF106" s="51">
        <f t="shared" si="127"/>
        <v>237874.80999999994</v>
      </c>
      <c r="AG106" s="110">
        <f t="shared" si="128"/>
        <v>237875</v>
      </c>
      <c r="AH106" s="145" t="b">
        <f t="shared" si="88"/>
        <v>1</v>
      </c>
      <c r="AI106" s="149" t="str">
        <f>'[23]KMD Gnrl Office'!E25</f>
        <v>39908</v>
      </c>
      <c r="AJ106" s="109">
        <f>'[23]KMD Gnrl Office'!F25</f>
        <v>8.3299999999999999E-2</v>
      </c>
      <c r="AK106" s="109">
        <f>'[23]KMD Gnrl Office'!G25</f>
        <v>8.3299999999999999E-2</v>
      </c>
      <c r="AL106" s="100">
        <f>'[20]Depreciation Provision'!Q140</f>
        <v>0</v>
      </c>
      <c r="AM106" s="100">
        <f>'[20]Depreciation Provision'!R140</f>
        <v>0</v>
      </c>
      <c r="AN106" s="100">
        <f>'[20]Depreciation Provision'!S140</f>
        <v>0</v>
      </c>
      <c r="AO106" s="100">
        <f>'[20]Depreciation Provision'!T140</f>
        <v>0</v>
      </c>
      <c r="AP106" s="100">
        <f>'[20]Depreciation Provision'!U140</f>
        <v>0</v>
      </c>
      <c r="AQ106" s="100">
        <f>'[20]Depreciation Provision'!V140</f>
        <v>0</v>
      </c>
      <c r="AR106" s="113">
        <f>IF('Net Plant'!I106&gt;0,'Gross Plant'!K106*$AJ106/12,0)</f>
        <v>0</v>
      </c>
      <c r="AS106" s="113">
        <f>IF('Net Plant'!J106&gt;0,'Gross Plant'!L106*$AJ106/12,0)</f>
        <v>0</v>
      </c>
      <c r="AT106" s="113">
        <f>IF('Net Plant'!K106&gt;0,'Gross Plant'!M106*$AJ106/12,0)</f>
        <v>0</v>
      </c>
      <c r="AU106" s="113">
        <f>IF('Net Plant'!L106&gt;0,'Gross Plant'!N106*$AJ106/12,0)</f>
        <v>0</v>
      </c>
      <c r="AV106" s="113">
        <f>IF('Net Plant'!M106&gt;0,'Gross Plant'!O106*$AJ106/12,0)</f>
        <v>0</v>
      </c>
      <c r="AW106" s="113">
        <f>IF('Net Plant'!N106&gt;0,'Gross Plant'!P106*$AJ106/12,0)</f>
        <v>0</v>
      </c>
      <c r="AX106" s="113">
        <f>IF('Net Plant'!O106&gt;0,'Gross Plant'!Q106*$AJ106/12,0)</f>
        <v>0</v>
      </c>
      <c r="AY106" s="113">
        <f>IF('Net Plant'!P106&gt;0,'Gross Plant'!R106*$AJ106/12,0)</f>
        <v>0</v>
      </c>
      <c r="AZ106" s="113">
        <f>IF('Net Plant'!Q106&gt;0,'Gross Plant'!S106*$AJ106/12,0)</f>
        <v>0</v>
      </c>
      <c r="BA106" s="113">
        <f>IF('Net Plant'!R106&gt;0,'Gross Plant'!U106*$AK106/12,0)</f>
        <v>0</v>
      </c>
      <c r="BB106" s="113">
        <f>IF('Net Plant'!S106&gt;0,'Gross Plant'!V106*$AK106/12,0)</f>
        <v>0</v>
      </c>
      <c r="BC106" s="113">
        <f>IF('Net Plant'!T106&gt;0,'Gross Plant'!W106*$AK106/12,0)</f>
        <v>0</v>
      </c>
      <c r="BD106" s="113">
        <f>IF('Net Plant'!U106&gt;0,'Gross Plant'!X106*$AK106/12,0)</f>
        <v>0</v>
      </c>
      <c r="BE106" s="113">
        <f>IF('Net Plant'!V106&gt;0,'Gross Plant'!Y106*$AK106/12,0)</f>
        <v>0</v>
      </c>
      <c r="BF106" s="113">
        <f>IF('Net Plant'!W106&gt;0,'Gross Plant'!Z106*$AK106/12,0)</f>
        <v>0</v>
      </c>
      <c r="BG106" s="113">
        <f>IF('Net Plant'!X106&gt;0,'Gross Plant'!AA106*$AK106/12,0)</f>
        <v>0</v>
      </c>
      <c r="BH106" s="113">
        <f>IF('Net Plant'!Y106&gt;0,'Gross Plant'!AB106*$AK106/12,0)</f>
        <v>0</v>
      </c>
      <c r="BI106" s="113">
        <f>IF('Net Plant'!Z106&gt;0,'Gross Plant'!AC106*$AK106/12,0)</f>
        <v>0</v>
      </c>
      <c r="BJ106" s="113">
        <f>IF('Net Plant'!AA106&gt;0,'Gross Plant'!AD106*$AK106/12,0)</f>
        <v>0</v>
      </c>
      <c r="BK106" s="113">
        <f>IF('Net Plant'!AB106&gt;0,'Gross Plant'!AE106*$AK106/12,0)</f>
        <v>0</v>
      </c>
      <c r="BL106" s="113">
        <f>IF('Net Plant'!AC106&gt;0,'Gross Plant'!AF106*$AK106/12,0)</f>
        <v>0</v>
      </c>
      <c r="BM106" s="117">
        <f t="shared" si="132"/>
        <v>0</v>
      </c>
      <c r="BN106" s="178"/>
      <c r="BO106" s="100">
        <f>'[20]Reserve Retirements'!Q140</f>
        <v>0</v>
      </c>
      <c r="BP106" s="100">
        <f>'[20]Reserve Retirements'!R140</f>
        <v>0</v>
      </c>
      <c r="BQ106" s="100">
        <f>'[20]Reserve Retirements'!S140</f>
        <v>-590634.55000000005</v>
      </c>
      <c r="BR106" s="100">
        <f>'[20]Reserve Retirements'!T140</f>
        <v>0</v>
      </c>
      <c r="BS106" s="100">
        <f>'[20]Reserve Retirements'!U140</f>
        <v>0</v>
      </c>
      <c r="BT106" s="100">
        <f>'[20]Reserve Retirements'!V140</f>
        <v>0</v>
      </c>
      <c r="BU106" s="113">
        <f>'Gross Plant'!BQ106</f>
        <v>0</v>
      </c>
      <c r="BV106" s="113">
        <f>'Gross Plant'!BR106</f>
        <v>0</v>
      </c>
      <c r="BW106" s="113">
        <f>'Gross Plant'!BS106</f>
        <v>0</v>
      </c>
      <c r="BX106" s="113">
        <f>'Gross Plant'!BT106</f>
        <v>0</v>
      </c>
      <c r="BY106" s="113">
        <f>'Gross Plant'!BU106</f>
        <v>0</v>
      </c>
      <c r="BZ106" s="113">
        <f>'Gross Plant'!BV106</f>
        <v>0</v>
      </c>
      <c r="CA106" s="113">
        <f>'Gross Plant'!BW106</f>
        <v>0</v>
      </c>
      <c r="CB106" s="113">
        <f>'Gross Plant'!BX106</f>
        <v>0</v>
      </c>
      <c r="CC106" s="113">
        <f>'Gross Plant'!BY106</f>
        <v>0</v>
      </c>
      <c r="CD106" s="113">
        <f>'Gross Plant'!BZ106</f>
        <v>0</v>
      </c>
      <c r="CE106" s="113">
        <f>'Gross Plant'!CA106</f>
        <v>0</v>
      </c>
      <c r="CF106" s="113">
        <f>'Gross Plant'!CB106</f>
        <v>0</v>
      </c>
      <c r="CG106" s="113">
        <f>'Gross Plant'!CC106</f>
        <v>0</v>
      </c>
      <c r="CH106" s="113">
        <f>'Gross Plant'!CD106</f>
        <v>0</v>
      </c>
      <c r="CI106" s="113">
        <f>'Gross Plant'!CE106</f>
        <v>0</v>
      </c>
      <c r="CJ106" s="113">
        <f>'Gross Plant'!CF106</f>
        <v>0</v>
      </c>
      <c r="CK106" s="113">
        <f>'Gross Plant'!CG106</f>
        <v>0</v>
      </c>
      <c r="CL106" s="113">
        <f>'Gross Plant'!CH106</f>
        <v>0</v>
      </c>
      <c r="CM106" s="113">
        <f>'Gross Plant'!CI106</f>
        <v>0</v>
      </c>
      <c r="CN106" s="113">
        <f>'Gross Plant'!CJ106</f>
        <v>0</v>
      </c>
      <c r="CO106" s="113">
        <f>'Gross Plant'!CK106</f>
        <v>0</v>
      </c>
      <c r="CP106" s="41"/>
      <c r="CQ106" s="100">
        <f>'[20]Reserve Transfers'!Q140</f>
        <v>0</v>
      </c>
      <c r="CR106" s="100">
        <f>'[20]Reserve Transfers'!R140</f>
        <v>0</v>
      </c>
      <c r="CS106" s="100">
        <f>'[20]Reserve Transfers'!S140</f>
        <v>0</v>
      </c>
      <c r="CT106" s="100">
        <f>'[20]Reserve Transfers'!T140</f>
        <v>0</v>
      </c>
      <c r="CU106" s="100">
        <f>'[20]Reserve Transfers'!U140</f>
        <v>0</v>
      </c>
      <c r="CV106" s="100">
        <f>'[20]Reserve Transfers'!V140</f>
        <v>0</v>
      </c>
      <c r="CW106" s="17">
        <v>0</v>
      </c>
      <c r="CX106" s="17">
        <v>0</v>
      </c>
      <c r="CY106" s="17">
        <v>0</v>
      </c>
      <c r="CZ106" s="17">
        <v>0</v>
      </c>
      <c r="DA106" s="17">
        <v>0</v>
      </c>
      <c r="DB106" s="17">
        <v>0</v>
      </c>
      <c r="DC106" s="17">
        <v>0</v>
      </c>
      <c r="DD106" s="17">
        <v>0</v>
      </c>
      <c r="DE106" s="17">
        <v>0</v>
      </c>
      <c r="DF106" s="17">
        <v>0</v>
      </c>
      <c r="DG106" s="41">
        <v>0</v>
      </c>
      <c r="DH106" s="51">
        <f>DG106</f>
        <v>0</v>
      </c>
      <c r="DI106" s="51">
        <f t="shared" ref="DI106:DQ106" si="133">DH106</f>
        <v>0</v>
      </c>
      <c r="DJ106" s="51">
        <f t="shared" si="133"/>
        <v>0</v>
      </c>
      <c r="DK106" s="51">
        <f t="shared" si="133"/>
        <v>0</v>
      </c>
      <c r="DL106" s="51">
        <f t="shared" si="133"/>
        <v>0</v>
      </c>
      <c r="DM106" s="51">
        <f t="shared" si="133"/>
        <v>0</v>
      </c>
      <c r="DN106" s="51">
        <f t="shared" si="133"/>
        <v>0</v>
      </c>
      <c r="DO106" s="51">
        <f t="shared" si="133"/>
        <v>0</v>
      </c>
      <c r="DP106" s="51">
        <f t="shared" si="133"/>
        <v>0</v>
      </c>
      <c r="DQ106" s="51">
        <f t="shared" si="133"/>
        <v>0</v>
      </c>
      <c r="DR106" s="41"/>
      <c r="DS106" s="100">
        <f>[20]COR!Q140</f>
        <v>0</v>
      </c>
      <c r="DT106" s="100">
        <f>[20]COR!R140</f>
        <v>0</v>
      </c>
      <c r="DU106" s="100">
        <f>[20]COR!S140</f>
        <v>0</v>
      </c>
      <c r="DV106" s="100">
        <f>[20]COR!T140</f>
        <v>0</v>
      </c>
      <c r="DW106" s="100">
        <f>[20]COR!U140</f>
        <v>0</v>
      </c>
      <c r="DX106" s="100">
        <f>[20]COR!V140</f>
        <v>0</v>
      </c>
      <c r="DY106" s="93">
        <f>IFERROR(SUM($DS106:$DX106)/SUM('Gross Plant'!$BK106:$BP106),0)*'Gross Plant'!BQ106*Reserve!$DY$1</f>
        <v>0</v>
      </c>
      <c r="DZ106" s="93">
        <f>IFERROR(SUM($DS106:$DX106)/SUM('Gross Plant'!$BK106:$BP106),0)*'Gross Plant'!BR106*Reserve!$DY$1</f>
        <v>0</v>
      </c>
      <c r="EA106" s="93">
        <f>IFERROR(SUM($DS106:$DX106)/SUM('Gross Plant'!$BK106:$BP106),0)*'Gross Plant'!BS106*Reserve!$DY$1</f>
        <v>0</v>
      </c>
      <c r="EB106" s="93">
        <f>IFERROR(SUM($DS106:$DX106)/SUM('Gross Plant'!$BK106:$BP106),0)*'Gross Plant'!BT106*Reserve!$DY$1</f>
        <v>0</v>
      </c>
      <c r="EC106" s="93">
        <f>IFERROR(SUM($DS106:$DX106)/SUM('Gross Plant'!$BK106:$BP106),0)*'Gross Plant'!BU106*Reserve!$DY$1</f>
        <v>0</v>
      </c>
      <c r="ED106" s="93">
        <f>IFERROR(SUM($DS106:$DX106)/SUM('Gross Plant'!$BK106:$BP106),0)*'Gross Plant'!BV106*Reserve!$DY$1</f>
        <v>0</v>
      </c>
      <c r="EE106" s="93">
        <f>IFERROR(SUM($DS106:$DX106)/SUM('Gross Plant'!$BK106:$BP106),0)*'Gross Plant'!BW106*Reserve!$DY$1</f>
        <v>0</v>
      </c>
      <c r="EF106" s="93">
        <f>IFERROR(SUM($DS106:$DX106)/SUM('Gross Plant'!$BK106:$BP106),0)*'Gross Plant'!BX106*Reserve!$DY$1</f>
        <v>0</v>
      </c>
      <c r="EG106" s="93">
        <f>IFERROR(SUM($DS106:$DX106)/SUM('Gross Plant'!$BK106:$BP106),0)*'Gross Plant'!BY106*Reserve!$DY$1</f>
        <v>0</v>
      </c>
      <c r="EH106" s="93">
        <f>IFERROR(SUM($DS106:$DX106)/SUM('Gross Plant'!$BK106:$BP106),0)*'Gross Plant'!BZ106*Reserve!$DY$1</f>
        <v>0</v>
      </c>
      <c r="EI106" s="93">
        <f>IFERROR(SUM($DS106:$DX106)/SUM('Gross Plant'!$BK106:$BP106),0)*'Gross Plant'!CA106*Reserve!$DY$1</f>
        <v>0</v>
      </c>
      <c r="EJ106" s="93">
        <f>IFERROR(SUM($DS106:$DX106)/SUM('Gross Plant'!$BK106:$BP106),0)*'Gross Plant'!CB106*Reserve!$DY$1</f>
        <v>0</v>
      </c>
      <c r="EK106" s="93">
        <f>IFERROR(SUM($DS106:$DX106)/SUM('Gross Plant'!$BK106:$BP106),0)*'Gross Plant'!CC106*Reserve!$DY$1</f>
        <v>0</v>
      </c>
      <c r="EL106" s="93">
        <f>IFERROR(SUM($DS106:$DX106)/SUM('Gross Plant'!$BK106:$BP106),0)*'Gross Plant'!CD106*Reserve!$DY$1</f>
        <v>0</v>
      </c>
      <c r="EM106" s="93">
        <f>IFERROR(SUM($DS106:$DX106)/SUM('Gross Plant'!$BK106:$BP106),0)*'Gross Plant'!CE106*Reserve!$DY$1</f>
        <v>0</v>
      </c>
      <c r="EN106" s="93">
        <f>IFERROR(SUM($DS106:$DX106)/SUM('Gross Plant'!$BK106:$BP106),0)*'Gross Plant'!CF106*Reserve!$DY$1</f>
        <v>0</v>
      </c>
      <c r="EO106" s="93">
        <f>IFERROR(SUM($DS106:$DX106)/SUM('Gross Plant'!$BK106:$BP106),0)*'Gross Plant'!CG106*Reserve!$DY$1</f>
        <v>0</v>
      </c>
      <c r="EP106" s="93">
        <f>IFERROR(SUM($DS106:$DX106)/SUM('Gross Plant'!$BK106:$BP106),0)*'Gross Plant'!CH106*Reserve!$DY$1</f>
        <v>0</v>
      </c>
      <c r="EQ106" s="93">
        <f>IFERROR(SUM($DS106:$DX106)/SUM('Gross Plant'!$BK106:$BP106),0)*'Gross Plant'!CI106*Reserve!$DY$1</f>
        <v>0</v>
      </c>
      <c r="ER106" s="93">
        <f>IFERROR(SUM($DS106:$DX106)/SUM('Gross Plant'!$BK106:$BP106),0)*'Gross Plant'!CJ106*Reserve!$DY$1</f>
        <v>0</v>
      </c>
      <c r="ES106" s="93">
        <f>IFERROR(SUM($DS106:$DX106)/SUM('Gross Plant'!$BK106:$BP106),0)*'Gross Plant'!CK106*Reserve!$DY$1</f>
        <v>0</v>
      </c>
    </row>
    <row r="107" spans="1:149">
      <c r="A107" s="138" t="s">
        <v>118</v>
      </c>
      <c r="B107" s="172" t="s">
        <v>118</v>
      </c>
      <c r="C107" s="51">
        <f t="shared" si="99"/>
        <v>52517.30000000001</v>
      </c>
      <c r="D107" s="51">
        <f t="shared" si="100"/>
        <v>52517.30000000001</v>
      </c>
      <c r="E107" s="115">
        <f>'[20]Reserve End Balances'!P141</f>
        <v>52517.30000000001</v>
      </c>
      <c r="F107" s="98">
        <f t="shared" si="101"/>
        <v>52517.30000000001</v>
      </c>
      <c r="G107" s="98">
        <f t="shared" si="102"/>
        <v>52517.30000000001</v>
      </c>
      <c r="H107" s="98">
        <f t="shared" si="103"/>
        <v>52517.30000000001</v>
      </c>
      <c r="I107" s="98">
        <f t="shared" si="104"/>
        <v>52517.30000000001</v>
      </c>
      <c r="J107" s="98">
        <f t="shared" si="105"/>
        <v>52517.30000000001</v>
      </c>
      <c r="K107" s="98">
        <f t="shared" si="106"/>
        <v>52517.30000000001</v>
      </c>
      <c r="L107" s="51">
        <f t="shared" si="107"/>
        <v>52517.30000000001</v>
      </c>
      <c r="M107" s="51">
        <f t="shared" si="108"/>
        <v>52517.30000000001</v>
      </c>
      <c r="N107" s="51">
        <f t="shared" si="109"/>
        <v>52517.30000000001</v>
      </c>
      <c r="O107" s="51">
        <f t="shared" si="110"/>
        <v>52517.30000000001</v>
      </c>
      <c r="P107" s="51">
        <f t="shared" si="111"/>
        <v>52517.30000000001</v>
      </c>
      <c r="Q107" s="51">
        <f t="shared" si="112"/>
        <v>52517.30000000001</v>
      </c>
      <c r="R107" s="51">
        <f t="shared" si="113"/>
        <v>52517.30000000001</v>
      </c>
      <c r="S107" s="51">
        <f t="shared" si="114"/>
        <v>52517.30000000001</v>
      </c>
      <c r="T107" s="51">
        <f t="shared" si="115"/>
        <v>52517.30000000001</v>
      </c>
      <c r="U107" s="51">
        <f t="shared" si="116"/>
        <v>52517.30000000001</v>
      </c>
      <c r="V107" s="51">
        <f t="shared" si="117"/>
        <v>52517.30000000001</v>
      </c>
      <c r="W107" s="51">
        <f t="shared" si="118"/>
        <v>52517.30000000001</v>
      </c>
      <c r="X107" s="51">
        <f t="shared" si="119"/>
        <v>52517.30000000001</v>
      </c>
      <c r="Y107" s="51">
        <f t="shared" si="120"/>
        <v>52517.30000000001</v>
      </c>
      <c r="Z107" s="51">
        <f t="shared" si="121"/>
        <v>52517.30000000001</v>
      </c>
      <c r="AA107" s="51">
        <f t="shared" si="122"/>
        <v>52517.30000000001</v>
      </c>
      <c r="AB107" s="51">
        <f t="shared" si="123"/>
        <v>52517.30000000001</v>
      </c>
      <c r="AC107" s="51">
        <f t="shared" si="124"/>
        <v>52517.30000000001</v>
      </c>
      <c r="AD107" s="51">
        <f t="shared" si="125"/>
        <v>52517.30000000001</v>
      </c>
      <c r="AE107" s="51">
        <f t="shared" si="126"/>
        <v>52517.30000000001</v>
      </c>
      <c r="AF107" s="51">
        <f t="shared" si="127"/>
        <v>52517.30000000001</v>
      </c>
      <c r="AG107" s="110">
        <f t="shared" ref="AG107" si="134">ROUND(AVERAGE(T107:AF107),0)</f>
        <v>52517</v>
      </c>
      <c r="AH107" s="145"/>
      <c r="AI107" s="145"/>
      <c r="AJ107" s="63"/>
      <c r="AK107" s="63"/>
      <c r="AL107" s="100">
        <f>'[20]Depreciation Provision'!Q141</f>
        <v>0</v>
      </c>
      <c r="AM107" s="100">
        <f>'[20]Depreciation Provision'!R141</f>
        <v>0</v>
      </c>
      <c r="AN107" s="100">
        <f>'[20]Depreciation Provision'!S141</f>
        <v>0</v>
      </c>
      <c r="AO107" s="100">
        <f>'[20]Depreciation Provision'!T141</f>
        <v>0</v>
      </c>
      <c r="AP107" s="100">
        <f>'[20]Depreciation Provision'!U141</f>
        <v>0</v>
      </c>
      <c r="AQ107" s="100">
        <f>'[20]Depreciation Provision'!V141</f>
        <v>0</v>
      </c>
      <c r="AR107" s="113">
        <f>IF('Net Plant'!I108&gt;0,'Gross Plant'!K107*$AJ107/12,0)</f>
        <v>0</v>
      </c>
      <c r="AS107" s="113">
        <f>IF('Net Plant'!J108&gt;0,'Gross Plant'!L107*$AJ107/12,0)</f>
        <v>0</v>
      </c>
      <c r="AT107" s="113">
        <f>IF('Net Plant'!K108&gt;0,'Gross Plant'!M107*$AJ107/12,0)</f>
        <v>0</v>
      </c>
      <c r="AU107" s="113">
        <f>IF('Net Plant'!L108&gt;0,'Gross Plant'!N107*$AJ107/12,0)</f>
        <v>0</v>
      </c>
      <c r="AV107" s="113">
        <f>IF('Net Plant'!M108&gt;0,'Gross Plant'!O107*$AJ107/12,0)</f>
        <v>0</v>
      </c>
      <c r="AW107" s="113">
        <f>IF('Net Plant'!N108&gt;0,'Gross Plant'!P107*$AJ107/12,0)</f>
        <v>0</v>
      </c>
      <c r="AX107" s="113">
        <f>IF('Net Plant'!O108&gt;0,'Gross Plant'!Q107*$AJ107/12,0)</f>
        <v>0</v>
      </c>
      <c r="AY107" s="113">
        <f>IF('Net Plant'!P108&gt;0,'Gross Plant'!R107*$AJ107/12,0)</f>
        <v>0</v>
      </c>
      <c r="AZ107" s="113">
        <f>IF('Net Plant'!Q108&gt;0,'Gross Plant'!S107*$AJ107/12,0)</f>
        <v>0</v>
      </c>
      <c r="BA107" s="113">
        <f>IF('Net Plant'!R108&gt;0,'Gross Plant'!U107*$AK107/12,0)</f>
        <v>0</v>
      </c>
      <c r="BB107" s="113">
        <f>IF('Net Plant'!S108&gt;0,'Gross Plant'!V107*$AK107/12,0)</f>
        <v>0</v>
      </c>
      <c r="BC107" s="113">
        <f>IF('Net Plant'!T108&gt;0,'Gross Plant'!W107*$AK107/12,0)</f>
        <v>0</v>
      </c>
      <c r="BD107" s="113">
        <f>IF('Net Plant'!U108&gt;0,'Gross Plant'!X107*$AK107/12,0)</f>
        <v>0</v>
      </c>
      <c r="BE107" s="113">
        <f>IF('Net Plant'!V108&gt;0,'Gross Plant'!Y107*$AK107/12,0)</f>
        <v>0</v>
      </c>
      <c r="BF107" s="113">
        <f>IF('Net Plant'!W108&gt;0,'Gross Plant'!Z107*$AK107/12,0)</f>
        <v>0</v>
      </c>
      <c r="BG107" s="113">
        <f>IF('Net Plant'!X108&gt;0,'Gross Plant'!AA107*$AK107/12,0)</f>
        <v>0</v>
      </c>
      <c r="BH107" s="113">
        <f>IF('Net Plant'!Y108&gt;0,'Gross Plant'!AB107*$AK107/12,0)</f>
        <v>0</v>
      </c>
      <c r="BI107" s="113">
        <f>IF('Net Plant'!Z108&gt;0,'Gross Plant'!AC107*$AK107/12,0)</f>
        <v>0</v>
      </c>
      <c r="BJ107" s="113">
        <f>IF('Net Plant'!AA108&gt;0,'Gross Plant'!AD107*$AK107/12,0)</f>
        <v>0</v>
      </c>
      <c r="BK107" s="113">
        <f>IF('Net Plant'!AB108&gt;0,'Gross Plant'!AE107*$AK107/12,0)</f>
        <v>0</v>
      </c>
      <c r="BL107" s="113">
        <f>IF('Net Plant'!AC108&gt;0,'Gross Plant'!AF107*$AK107/12,0)</f>
        <v>0</v>
      </c>
      <c r="BM107" s="117">
        <f t="shared" si="132"/>
        <v>0</v>
      </c>
      <c r="BN107" s="178"/>
      <c r="BO107" s="116">
        <f>0</f>
        <v>0</v>
      </c>
      <c r="BP107" s="116">
        <f>0</f>
        <v>0</v>
      </c>
      <c r="BQ107" s="116">
        <f>0</f>
        <v>0</v>
      </c>
      <c r="BR107" s="116">
        <f>0</f>
        <v>0</v>
      </c>
      <c r="BS107" s="116">
        <f>0</f>
        <v>0</v>
      </c>
      <c r="BT107" s="116">
        <f>0</f>
        <v>0</v>
      </c>
      <c r="BU107" s="113">
        <f>'Gross Plant'!BQ107</f>
        <v>0</v>
      </c>
      <c r="BV107" s="113">
        <f>'Gross Plant'!BR107</f>
        <v>0</v>
      </c>
      <c r="BW107" s="113">
        <f>'Gross Plant'!BS107</f>
        <v>0</v>
      </c>
      <c r="BX107" s="113">
        <f>'Gross Plant'!BT107</f>
        <v>0</v>
      </c>
      <c r="BY107" s="113">
        <f>'Gross Plant'!BU107</f>
        <v>0</v>
      </c>
      <c r="BZ107" s="113">
        <f>'Gross Plant'!BV107</f>
        <v>0</v>
      </c>
      <c r="CA107" s="113">
        <f>'Gross Plant'!BW107</f>
        <v>0</v>
      </c>
      <c r="CB107" s="113">
        <f>'Gross Plant'!BX107</f>
        <v>0</v>
      </c>
      <c r="CC107" s="113">
        <f>'Gross Plant'!BY107</f>
        <v>0</v>
      </c>
      <c r="CD107" s="113">
        <f>'Gross Plant'!BZ107</f>
        <v>0</v>
      </c>
      <c r="CE107" s="113">
        <f>'Gross Plant'!CA107</f>
        <v>0</v>
      </c>
      <c r="CF107" s="113">
        <f>'Gross Plant'!CB107</f>
        <v>0</v>
      </c>
      <c r="CG107" s="113">
        <f>'Gross Plant'!CC107</f>
        <v>0</v>
      </c>
      <c r="CH107" s="113">
        <f>'Gross Plant'!CD107</f>
        <v>0</v>
      </c>
      <c r="CI107" s="113">
        <f>'Gross Plant'!CE107</f>
        <v>0</v>
      </c>
      <c r="CJ107" s="113">
        <f>'Gross Plant'!CF107</f>
        <v>0</v>
      </c>
      <c r="CK107" s="113">
        <f>'Gross Plant'!CG107</f>
        <v>0</v>
      </c>
      <c r="CL107" s="113">
        <f>'Gross Plant'!CH107</f>
        <v>0</v>
      </c>
      <c r="CM107" s="113">
        <f>'Gross Plant'!CI107</f>
        <v>0</v>
      </c>
      <c r="CN107" s="113">
        <f>'Gross Plant'!CJ107</f>
        <v>0</v>
      </c>
      <c r="CO107" s="113">
        <f>'Gross Plant'!CK107</f>
        <v>0</v>
      </c>
      <c r="CP107" s="41"/>
      <c r="CQ107" s="100">
        <f>'[20]Reserve Transfers'!Q141</f>
        <v>0</v>
      </c>
      <c r="CR107" s="100">
        <f>'[20]Reserve Transfers'!R141</f>
        <v>0</v>
      </c>
      <c r="CS107" s="100">
        <f>'[20]Reserve Transfers'!S141</f>
        <v>0</v>
      </c>
      <c r="CT107" s="100">
        <f>'[20]Reserve Transfers'!T141</f>
        <v>0</v>
      </c>
      <c r="CU107" s="100">
        <f>'[20]Reserve Transfers'!U141</f>
        <v>0</v>
      </c>
      <c r="CV107" s="100">
        <f>'[20]Reserve Transfers'!V141</f>
        <v>0</v>
      </c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100">
        <f>[20]COR!Q141</f>
        <v>0</v>
      </c>
      <c r="DT107" s="100">
        <f>[20]COR!R141</f>
        <v>0</v>
      </c>
      <c r="DU107" s="100">
        <f>[20]COR!S141</f>
        <v>0</v>
      </c>
      <c r="DV107" s="100">
        <f>[20]COR!T141</f>
        <v>0</v>
      </c>
      <c r="DW107" s="100">
        <f>[20]COR!U141</f>
        <v>0</v>
      </c>
      <c r="DX107" s="100">
        <f>[20]COR!V141</f>
        <v>0</v>
      </c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</row>
    <row r="108" spans="1:149" s="80" customFormat="1">
      <c r="A108" s="80" t="s">
        <v>42</v>
      </c>
      <c r="C108" s="94">
        <f t="shared" ref="C108:AG108" si="135">SUM(C84:C107)</f>
        <v>572362.24624316674</v>
      </c>
      <c r="D108" s="94">
        <f t="shared" si="135"/>
        <v>454711.52238793607</v>
      </c>
      <c r="E108" s="94">
        <f>SUM(E84:E107)</f>
        <v>1066699.71</v>
      </c>
      <c r="F108" s="96">
        <f t="shared" si="135"/>
        <v>1069718.6400000001</v>
      </c>
      <c r="G108" s="96">
        <f t="shared" si="135"/>
        <v>1072737.57</v>
      </c>
      <c r="H108" s="96">
        <f t="shared" si="135"/>
        <v>413683.62999999995</v>
      </c>
      <c r="I108" s="96">
        <f t="shared" si="135"/>
        <v>416277.52999999997</v>
      </c>
      <c r="J108" s="96">
        <f t="shared" si="135"/>
        <v>418775.73000000004</v>
      </c>
      <c r="K108" s="96">
        <f t="shared" si="135"/>
        <v>419136.46999999991</v>
      </c>
      <c r="L108" s="94">
        <f t="shared" si="135"/>
        <v>421463.18914116669</v>
      </c>
      <c r="M108" s="94">
        <f t="shared" si="135"/>
        <v>423789.90828233334</v>
      </c>
      <c r="N108" s="94">
        <f t="shared" si="135"/>
        <v>426116.62734316668</v>
      </c>
      <c r="O108" s="94">
        <f t="shared" si="135"/>
        <v>428443.34640400001</v>
      </c>
      <c r="P108" s="94">
        <f t="shared" si="135"/>
        <v>430770.06546483329</v>
      </c>
      <c r="Q108" s="94">
        <f t="shared" si="135"/>
        <v>433096.78452566674</v>
      </c>
      <c r="R108" s="94">
        <f t="shared" si="135"/>
        <v>435423.50378733332</v>
      </c>
      <c r="S108" s="94">
        <f t="shared" si="135"/>
        <v>437799.49489650002</v>
      </c>
      <c r="T108" s="94">
        <f t="shared" si="135"/>
        <v>440175.48600566672</v>
      </c>
      <c r="U108" s="94">
        <f t="shared" si="135"/>
        <v>442593.82567500015</v>
      </c>
      <c r="V108" s="94">
        <f t="shared" si="135"/>
        <v>445012.16534433339</v>
      </c>
      <c r="W108" s="94">
        <f t="shared" si="135"/>
        <v>447430.50501366676</v>
      </c>
      <c r="X108" s="94">
        <f t="shared" si="135"/>
        <v>449848.84468300006</v>
      </c>
      <c r="Y108" s="94">
        <f t="shared" si="135"/>
        <v>452267.1842720001</v>
      </c>
      <c r="Z108" s="94">
        <f t="shared" si="135"/>
        <v>454685.52386100014</v>
      </c>
      <c r="AA108" s="94">
        <f t="shared" si="135"/>
        <v>457103.86345000012</v>
      </c>
      <c r="AB108" s="94">
        <f t="shared" si="135"/>
        <v>459522.2030390001</v>
      </c>
      <c r="AC108" s="94">
        <f t="shared" si="135"/>
        <v>461940.54282883345</v>
      </c>
      <c r="AD108" s="94">
        <f t="shared" si="135"/>
        <v>464408.1544661668</v>
      </c>
      <c r="AE108" s="94">
        <f t="shared" si="135"/>
        <v>466875.76610350009</v>
      </c>
      <c r="AF108" s="94">
        <f t="shared" si="135"/>
        <v>469385.7263010001</v>
      </c>
      <c r="AG108" s="94">
        <f t="shared" si="135"/>
        <v>454711</v>
      </c>
      <c r="AH108" s="145"/>
      <c r="AI108" s="50"/>
      <c r="AJ108" s="27"/>
      <c r="AK108" s="27"/>
      <c r="AL108" s="95">
        <f t="shared" ref="AL108:BM108" si="136">SUM(AL84:AL107)</f>
        <v>3018.93</v>
      </c>
      <c r="AM108" s="94">
        <f t="shared" si="136"/>
        <v>3018.93</v>
      </c>
      <c r="AN108" s="94">
        <f t="shared" si="136"/>
        <v>2593.9</v>
      </c>
      <c r="AO108" s="94">
        <f t="shared" si="136"/>
        <v>2593.9</v>
      </c>
      <c r="AP108" s="94">
        <f t="shared" si="136"/>
        <v>2498.1999999999998</v>
      </c>
      <c r="AQ108" s="94">
        <f t="shared" si="136"/>
        <v>2393.73</v>
      </c>
      <c r="AR108" s="94">
        <f t="shared" si="136"/>
        <v>2326.7191411666668</v>
      </c>
      <c r="AS108" s="94">
        <f t="shared" si="136"/>
        <v>2326.7191411666668</v>
      </c>
      <c r="AT108" s="94">
        <f t="shared" si="136"/>
        <v>2326.7190608333335</v>
      </c>
      <c r="AU108" s="94">
        <f t="shared" si="136"/>
        <v>2326.7190608333335</v>
      </c>
      <c r="AV108" s="94">
        <f t="shared" si="136"/>
        <v>2326.7190608333335</v>
      </c>
      <c r="AW108" s="94">
        <f t="shared" si="136"/>
        <v>2326.7190608333331</v>
      </c>
      <c r="AX108" s="94">
        <f t="shared" si="136"/>
        <v>2326.7192616666662</v>
      </c>
      <c r="AY108" s="94">
        <f t="shared" si="136"/>
        <v>2375.9911091666663</v>
      </c>
      <c r="AZ108" s="94">
        <f t="shared" si="136"/>
        <v>2375.9911091666663</v>
      </c>
      <c r="BA108" s="94">
        <f t="shared" si="136"/>
        <v>2418.3396693333329</v>
      </c>
      <c r="BB108" s="94">
        <f t="shared" si="136"/>
        <v>2418.3396693333329</v>
      </c>
      <c r="BC108" s="94">
        <f t="shared" si="136"/>
        <v>2418.3396693333329</v>
      </c>
      <c r="BD108" s="94">
        <f t="shared" si="136"/>
        <v>2418.3396693333329</v>
      </c>
      <c r="BE108" s="94">
        <f t="shared" si="136"/>
        <v>2418.3395890000002</v>
      </c>
      <c r="BF108" s="94">
        <f t="shared" si="136"/>
        <v>2418.3395890000002</v>
      </c>
      <c r="BG108" s="94">
        <f t="shared" si="136"/>
        <v>2418.3395890000002</v>
      </c>
      <c r="BH108" s="94">
        <f t="shared" si="136"/>
        <v>2418.3395889999997</v>
      </c>
      <c r="BI108" s="94">
        <f t="shared" si="136"/>
        <v>2418.3397898333324</v>
      </c>
      <c r="BJ108" s="94">
        <f t="shared" si="136"/>
        <v>2467.6116373333325</v>
      </c>
      <c r="BK108" s="94">
        <f t="shared" si="136"/>
        <v>2467.6116373333325</v>
      </c>
      <c r="BL108" s="94">
        <f t="shared" si="136"/>
        <v>2509.9601974999991</v>
      </c>
      <c r="BM108" s="111">
        <f t="shared" si="136"/>
        <v>29210.240295333329</v>
      </c>
      <c r="BN108" s="146"/>
      <c r="BO108" s="95">
        <f t="shared" ref="BO108:CO108" si="137">SUM(BO84:BO107)</f>
        <v>0</v>
      </c>
      <c r="BP108" s="94">
        <f t="shared" si="137"/>
        <v>0</v>
      </c>
      <c r="BQ108" s="94">
        <f t="shared" si="137"/>
        <v>-661647.84000000008</v>
      </c>
      <c r="BR108" s="94">
        <f t="shared" si="137"/>
        <v>0</v>
      </c>
      <c r="BS108" s="94">
        <f t="shared" si="137"/>
        <v>0</v>
      </c>
      <c r="BT108" s="94">
        <f t="shared" si="137"/>
        <v>-2032.99</v>
      </c>
      <c r="BU108" s="94">
        <f t="shared" si="137"/>
        <v>0</v>
      </c>
      <c r="BV108" s="94">
        <f t="shared" si="137"/>
        <v>0</v>
      </c>
      <c r="BW108" s="94">
        <f t="shared" si="137"/>
        <v>0</v>
      </c>
      <c r="BX108" s="94">
        <f t="shared" si="137"/>
        <v>0</v>
      </c>
      <c r="BY108" s="94">
        <f t="shared" si="137"/>
        <v>0</v>
      </c>
      <c r="BZ108" s="94">
        <f t="shared" si="137"/>
        <v>0</v>
      </c>
      <c r="CA108" s="94">
        <f t="shared" si="137"/>
        <v>0</v>
      </c>
      <c r="CB108" s="94">
        <f t="shared" si="137"/>
        <v>0</v>
      </c>
      <c r="CC108" s="94">
        <f t="shared" si="137"/>
        <v>0</v>
      </c>
      <c r="CD108" s="94">
        <f t="shared" si="137"/>
        <v>0</v>
      </c>
      <c r="CE108" s="94">
        <f t="shared" si="137"/>
        <v>0</v>
      </c>
      <c r="CF108" s="94">
        <f t="shared" si="137"/>
        <v>0</v>
      </c>
      <c r="CG108" s="94">
        <f t="shared" si="137"/>
        <v>0</v>
      </c>
      <c r="CH108" s="94">
        <f t="shared" si="137"/>
        <v>0</v>
      </c>
      <c r="CI108" s="94">
        <f t="shared" si="137"/>
        <v>0</v>
      </c>
      <c r="CJ108" s="94">
        <f t="shared" si="137"/>
        <v>0</v>
      </c>
      <c r="CK108" s="94">
        <f t="shared" si="137"/>
        <v>0</v>
      </c>
      <c r="CL108" s="94">
        <f t="shared" si="137"/>
        <v>0</v>
      </c>
      <c r="CM108" s="94">
        <f t="shared" si="137"/>
        <v>0</v>
      </c>
      <c r="CN108" s="94">
        <f t="shared" si="137"/>
        <v>0</v>
      </c>
      <c r="CO108" s="94">
        <f t="shared" si="137"/>
        <v>0</v>
      </c>
      <c r="CP108" s="146"/>
      <c r="CQ108" s="95">
        <f t="shared" ref="CQ108:DQ108" si="138">SUM(CQ84:CQ107)</f>
        <v>0</v>
      </c>
      <c r="CR108" s="94">
        <f t="shared" si="138"/>
        <v>0</v>
      </c>
      <c r="CS108" s="94">
        <f t="shared" si="138"/>
        <v>0</v>
      </c>
      <c r="CT108" s="94">
        <f t="shared" si="138"/>
        <v>0</v>
      </c>
      <c r="CU108" s="94">
        <f t="shared" si="138"/>
        <v>0</v>
      </c>
      <c r="CV108" s="94">
        <f t="shared" si="138"/>
        <v>0</v>
      </c>
      <c r="CW108" s="94">
        <f t="shared" si="138"/>
        <v>0</v>
      </c>
      <c r="CX108" s="94">
        <f t="shared" si="138"/>
        <v>0</v>
      </c>
      <c r="CY108" s="94">
        <f t="shared" si="138"/>
        <v>0</v>
      </c>
      <c r="CZ108" s="94">
        <f t="shared" si="138"/>
        <v>0</v>
      </c>
      <c r="DA108" s="94">
        <f t="shared" si="138"/>
        <v>0</v>
      </c>
      <c r="DB108" s="94">
        <f t="shared" si="138"/>
        <v>0</v>
      </c>
      <c r="DC108" s="94">
        <f t="shared" si="138"/>
        <v>0</v>
      </c>
      <c r="DD108" s="94">
        <f t="shared" si="138"/>
        <v>0</v>
      </c>
      <c r="DE108" s="94">
        <f t="shared" si="138"/>
        <v>0</v>
      </c>
      <c r="DF108" s="94">
        <f t="shared" si="138"/>
        <v>0</v>
      </c>
      <c r="DG108" s="94">
        <f t="shared" si="138"/>
        <v>0</v>
      </c>
      <c r="DH108" s="94">
        <f t="shared" si="138"/>
        <v>0</v>
      </c>
      <c r="DI108" s="94">
        <f t="shared" si="138"/>
        <v>0</v>
      </c>
      <c r="DJ108" s="94">
        <f t="shared" si="138"/>
        <v>0</v>
      </c>
      <c r="DK108" s="94">
        <f t="shared" si="138"/>
        <v>0</v>
      </c>
      <c r="DL108" s="94">
        <f t="shared" si="138"/>
        <v>0</v>
      </c>
      <c r="DM108" s="94">
        <f t="shared" si="138"/>
        <v>0</v>
      </c>
      <c r="DN108" s="94">
        <f t="shared" si="138"/>
        <v>0</v>
      </c>
      <c r="DO108" s="94">
        <f t="shared" si="138"/>
        <v>0</v>
      </c>
      <c r="DP108" s="94">
        <f t="shared" si="138"/>
        <v>0</v>
      </c>
      <c r="DQ108" s="94">
        <f t="shared" si="138"/>
        <v>0</v>
      </c>
      <c r="DR108" s="146"/>
      <c r="DS108" s="95">
        <f t="shared" ref="DS108:DX108" si="139">SUM(DS84:DS107)</f>
        <v>0</v>
      </c>
      <c r="DT108" s="94">
        <f t="shared" si="139"/>
        <v>0</v>
      </c>
      <c r="DU108" s="94">
        <f t="shared" si="139"/>
        <v>0</v>
      </c>
      <c r="DV108" s="94">
        <f t="shared" si="139"/>
        <v>0</v>
      </c>
      <c r="DW108" s="94">
        <f t="shared" si="139"/>
        <v>0</v>
      </c>
      <c r="DX108" s="94">
        <f t="shared" si="139"/>
        <v>0</v>
      </c>
      <c r="DY108" s="94">
        <f t="shared" ref="DY108" si="140">SUM(DY84:DY107)</f>
        <v>0</v>
      </c>
      <c r="DZ108" s="94">
        <f t="shared" ref="DZ108:ES108" si="141">SUM(DZ84:DZ107)</f>
        <v>0</v>
      </c>
      <c r="EA108" s="94">
        <f t="shared" si="141"/>
        <v>0</v>
      </c>
      <c r="EB108" s="94">
        <f t="shared" si="141"/>
        <v>0</v>
      </c>
      <c r="EC108" s="94">
        <f t="shared" si="141"/>
        <v>0</v>
      </c>
      <c r="ED108" s="94">
        <f t="shared" si="141"/>
        <v>0</v>
      </c>
      <c r="EE108" s="94">
        <f t="shared" si="141"/>
        <v>0</v>
      </c>
      <c r="EF108" s="94">
        <f t="shared" si="141"/>
        <v>0</v>
      </c>
      <c r="EG108" s="94">
        <f t="shared" si="141"/>
        <v>0</v>
      </c>
      <c r="EH108" s="94">
        <f t="shared" si="141"/>
        <v>0</v>
      </c>
      <c r="EI108" s="94">
        <f t="shared" si="141"/>
        <v>0</v>
      </c>
      <c r="EJ108" s="94">
        <f t="shared" si="141"/>
        <v>0</v>
      </c>
      <c r="EK108" s="94">
        <f t="shared" si="141"/>
        <v>0</v>
      </c>
      <c r="EL108" s="94">
        <f t="shared" si="141"/>
        <v>0</v>
      </c>
      <c r="EM108" s="94">
        <f t="shared" si="141"/>
        <v>0</v>
      </c>
      <c r="EN108" s="94">
        <f t="shared" si="141"/>
        <v>0</v>
      </c>
      <c r="EO108" s="94">
        <f t="shared" si="141"/>
        <v>0</v>
      </c>
      <c r="EP108" s="94">
        <f t="shared" si="141"/>
        <v>0</v>
      </c>
      <c r="EQ108" s="94">
        <f t="shared" si="141"/>
        <v>0</v>
      </c>
      <c r="ER108" s="94">
        <f t="shared" si="141"/>
        <v>0</v>
      </c>
      <c r="ES108" s="94">
        <f t="shared" si="141"/>
        <v>0</v>
      </c>
    </row>
    <row r="109" spans="1:149" s="80" customFormat="1">
      <c r="C109" s="41"/>
      <c r="D109" s="146"/>
      <c r="E109" s="97">
        <f>'[21]major ratebase items'!L37</f>
        <v>-1066699.7100000004</v>
      </c>
      <c r="F109" s="97">
        <f>'[21]major ratebase items'!M37</f>
        <v>-1069718.6400000001</v>
      </c>
      <c r="G109" s="97">
        <f>'[21]major ratebase items'!N37</f>
        <v>-1072737.5700000008</v>
      </c>
      <c r="H109" s="97">
        <f>'[21]major ratebase items'!O37</f>
        <v>-413683.63000000012</v>
      </c>
      <c r="I109" s="97">
        <f>'[21]major ratebase items'!P37</f>
        <v>-416277.53000000049</v>
      </c>
      <c r="J109" s="97">
        <f>'[21]major ratebase items'!Q37</f>
        <v>-418775.72999999975</v>
      </c>
      <c r="K109" s="97">
        <f>'[21]major ratebase items'!R37</f>
        <v>-419136.47</v>
      </c>
      <c r="L109" s="97"/>
      <c r="M109" s="97"/>
      <c r="N109" s="97"/>
      <c r="O109" s="97"/>
      <c r="P109" s="97"/>
      <c r="Q109" s="97"/>
      <c r="R109" s="41"/>
      <c r="S109" s="41"/>
      <c r="T109" s="17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145"/>
      <c r="AI109" s="41"/>
      <c r="AJ109" s="27"/>
      <c r="AK109" s="27"/>
      <c r="AL109" s="97">
        <f>'[20]Depreciation Provision'!Q142</f>
        <v>3018.93</v>
      </c>
      <c r="AM109" s="97">
        <f>'[20]Depreciation Provision'!R142</f>
        <v>3018.93</v>
      </c>
      <c r="AN109" s="97">
        <f>'[20]Depreciation Provision'!S142</f>
        <v>2593.9</v>
      </c>
      <c r="AO109" s="97">
        <f>'[20]Depreciation Provision'!T142</f>
        <v>2593.9</v>
      </c>
      <c r="AP109" s="97">
        <f>'[20]Depreciation Provision'!U142</f>
        <v>2498.1999999999998</v>
      </c>
      <c r="AQ109" s="97">
        <f>'[20]Depreciation Provision'!V142</f>
        <v>2393.73</v>
      </c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97">
        <f>'[20]Reserve Retirements'!Q142</f>
        <v>0</v>
      </c>
      <c r="BP109" s="97">
        <f>'[20]Reserve Retirements'!R142</f>
        <v>0</v>
      </c>
      <c r="BQ109" s="97">
        <f>'[20]Reserve Retirements'!S142</f>
        <v>-661647.84000000008</v>
      </c>
      <c r="BR109" s="97">
        <f>'[20]Reserve Retirements'!T142</f>
        <v>0</v>
      </c>
      <c r="BS109" s="97">
        <f>'[20]Reserve Retirements'!U142</f>
        <v>0</v>
      </c>
      <c r="BT109" s="97">
        <f>'[20]Reserve Retirements'!V142</f>
        <v>-2032.99</v>
      </c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97">
        <f>'[20]Reserve Transfers'!Q142</f>
        <v>0</v>
      </c>
      <c r="CR109" s="97">
        <f>'[20]Reserve Transfers'!R142</f>
        <v>0</v>
      </c>
      <c r="CS109" s="97">
        <f>'[20]Reserve Transfers'!S142</f>
        <v>0</v>
      </c>
      <c r="CT109" s="97">
        <f>'[20]Reserve Transfers'!T142</f>
        <v>0</v>
      </c>
      <c r="CU109" s="97">
        <f>'[20]Reserve Transfers'!U142</f>
        <v>0</v>
      </c>
      <c r="CV109" s="97">
        <f>'[20]Reserve Transfers'!V142</f>
        <v>0</v>
      </c>
      <c r="CW109" s="146"/>
      <c r="CX109" s="146"/>
      <c r="CY109" s="146"/>
      <c r="CZ109" s="146"/>
      <c r="DA109" s="146"/>
      <c r="DB109" s="146"/>
      <c r="DC109" s="146"/>
      <c r="DD109" s="146"/>
      <c r="DE109" s="146"/>
      <c r="DF109" s="146"/>
      <c r="DG109" s="146"/>
      <c r="DH109" s="146"/>
      <c r="DI109" s="146"/>
      <c r="DJ109" s="146"/>
      <c r="DK109" s="146"/>
      <c r="DL109" s="146"/>
      <c r="DM109" s="146"/>
      <c r="DN109" s="146"/>
      <c r="DO109" s="146"/>
      <c r="DP109" s="146"/>
      <c r="DQ109" s="146"/>
      <c r="DR109" s="146"/>
      <c r="DS109" s="97">
        <f>[20]COR!$Q$142</f>
        <v>0</v>
      </c>
      <c r="DT109" s="97">
        <f>[20]COR!$Q$142</f>
        <v>0</v>
      </c>
      <c r="DU109" s="97">
        <f>[20]COR!$Q$142</f>
        <v>0</v>
      </c>
      <c r="DV109" s="97">
        <f>[20]COR!$Q$142</f>
        <v>0</v>
      </c>
      <c r="DW109" s="97">
        <f>[20]COR!$Q$142</f>
        <v>0</v>
      </c>
      <c r="DX109" s="97">
        <f>[20]COR!$Q$142</f>
        <v>0</v>
      </c>
      <c r="DY109" s="146"/>
      <c r="DZ109" s="146"/>
      <c r="EA109" s="146"/>
      <c r="EB109" s="146"/>
      <c r="EC109" s="146"/>
      <c r="ED109" s="146"/>
      <c r="EE109" s="146"/>
      <c r="EF109" s="146"/>
      <c r="EG109" s="146"/>
      <c r="EH109" s="146"/>
      <c r="EI109" s="146"/>
      <c r="EJ109" s="146"/>
      <c r="EK109" s="146"/>
      <c r="EL109" s="146"/>
      <c r="EM109" s="146"/>
      <c r="EN109" s="146"/>
      <c r="EO109" s="146"/>
      <c r="EP109" s="146"/>
      <c r="EQ109" s="146"/>
      <c r="ER109" s="146"/>
      <c r="ES109" s="146"/>
    </row>
    <row r="110" spans="1:149" s="80" customFormat="1">
      <c r="C110" s="41"/>
      <c r="D110" s="146"/>
      <c r="E110" s="51">
        <f>E108+E109</f>
        <v>0</v>
      </c>
      <c r="F110" s="98">
        <f t="shared" ref="F110:K110" si="142">F108+F109</f>
        <v>0</v>
      </c>
      <c r="G110" s="98">
        <f t="shared" si="142"/>
        <v>0</v>
      </c>
      <c r="H110" s="98">
        <f t="shared" si="142"/>
        <v>0</v>
      </c>
      <c r="I110" s="98">
        <f t="shared" si="142"/>
        <v>-5.2386894822120667E-10</v>
      </c>
      <c r="J110" s="98">
        <f t="shared" si="142"/>
        <v>0</v>
      </c>
      <c r="K110" s="98">
        <f t="shared" si="142"/>
        <v>0</v>
      </c>
      <c r="L110" s="98"/>
      <c r="M110" s="51"/>
      <c r="N110" s="51"/>
      <c r="O110" s="51"/>
      <c r="P110" s="51"/>
      <c r="Q110" s="51"/>
      <c r="R110" s="41"/>
      <c r="S110" s="41"/>
      <c r="T110" s="17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145"/>
      <c r="AI110" s="41"/>
      <c r="AJ110" s="27"/>
      <c r="AK110" s="27"/>
      <c r="AL110" s="50">
        <f>AL108-AL109</f>
        <v>0</v>
      </c>
      <c r="AM110" s="50">
        <f t="shared" ref="AM110:AQ110" si="143">AM108-AM109</f>
        <v>0</v>
      </c>
      <c r="AN110" s="50">
        <f t="shared" si="143"/>
        <v>0</v>
      </c>
      <c r="AO110" s="50">
        <f t="shared" si="143"/>
        <v>0</v>
      </c>
      <c r="AP110" s="50">
        <f t="shared" si="143"/>
        <v>0</v>
      </c>
      <c r="AQ110" s="50">
        <f t="shared" si="143"/>
        <v>0</v>
      </c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50">
        <f>BO108-BO109</f>
        <v>0</v>
      </c>
      <c r="BP110" s="50">
        <f t="shared" ref="BP110:BT110" si="144">BP108-BP109</f>
        <v>0</v>
      </c>
      <c r="BQ110" s="50">
        <f t="shared" si="144"/>
        <v>0</v>
      </c>
      <c r="BR110" s="50">
        <f t="shared" si="144"/>
        <v>0</v>
      </c>
      <c r="BS110" s="50">
        <f t="shared" si="144"/>
        <v>0</v>
      </c>
      <c r="BT110" s="50">
        <f t="shared" si="144"/>
        <v>0</v>
      </c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50">
        <f>CQ108-CQ109</f>
        <v>0</v>
      </c>
      <c r="CR110" s="50">
        <f t="shared" ref="CR110:CV110" si="145">CR108-CR109</f>
        <v>0</v>
      </c>
      <c r="CS110" s="50">
        <f t="shared" si="145"/>
        <v>0</v>
      </c>
      <c r="CT110" s="50">
        <f t="shared" si="145"/>
        <v>0</v>
      </c>
      <c r="CU110" s="50">
        <f t="shared" si="145"/>
        <v>0</v>
      </c>
      <c r="CV110" s="50">
        <f t="shared" si="145"/>
        <v>0</v>
      </c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6"/>
      <c r="DQ110" s="146"/>
      <c r="DR110" s="146"/>
      <c r="DS110" s="50">
        <f>DS108-DS109</f>
        <v>0</v>
      </c>
      <c r="DT110" s="50">
        <f t="shared" ref="DT110:DX110" si="146">DT108-DT109</f>
        <v>0</v>
      </c>
      <c r="DU110" s="50">
        <f t="shared" si="146"/>
        <v>0</v>
      </c>
      <c r="DV110" s="50">
        <f t="shared" si="146"/>
        <v>0</v>
      </c>
      <c r="DW110" s="50">
        <f t="shared" si="146"/>
        <v>0</v>
      </c>
      <c r="DX110" s="50">
        <f t="shared" si="146"/>
        <v>0</v>
      </c>
      <c r="DY110" s="146"/>
      <c r="DZ110" s="146"/>
      <c r="EA110" s="146"/>
      <c r="EB110" s="146"/>
      <c r="EC110" s="146"/>
      <c r="ED110" s="146"/>
      <c r="EE110" s="146"/>
      <c r="EF110" s="146"/>
      <c r="EG110" s="146"/>
      <c r="EH110" s="146"/>
      <c r="EI110" s="146"/>
      <c r="EJ110" s="146"/>
      <c r="EK110" s="146"/>
      <c r="EL110" s="146"/>
      <c r="EM110" s="146"/>
      <c r="EN110" s="146"/>
      <c r="EO110" s="146"/>
      <c r="EP110" s="146"/>
      <c r="EQ110" s="146"/>
      <c r="ER110" s="146"/>
      <c r="ES110" s="146"/>
    </row>
    <row r="111" spans="1:149" s="80" customFormat="1">
      <c r="A111" s="80" t="s">
        <v>73</v>
      </c>
      <c r="C111" s="41"/>
      <c r="D111" s="146"/>
      <c r="H111" s="79"/>
      <c r="I111" s="79"/>
      <c r="J111" s="79"/>
      <c r="K111" s="79"/>
      <c r="R111" s="41"/>
      <c r="S111" s="41"/>
      <c r="T111" s="17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145"/>
      <c r="AI111" s="146"/>
      <c r="AJ111" s="27"/>
      <c r="AK111" s="27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  <c r="CW111" s="146"/>
      <c r="CX111" s="146"/>
      <c r="CY111" s="146"/>
      <c r="CZ111" s="146"/>
      <c r="DA111" s="146"/>
      <c r="DB111" s="146"/>
      <c r="DC111" s="146"/>
      <c r="DD111" s="146"/>
      <c r="DE111" s="146"/>
      <c r="DF111" s="146"/>
      <c r="DG111" s="146"/>
      <c r="DH111" s="146"/>
      <c r="DI111" s="146"/>
      <c r="DJ111" s="146"/>
      <c r="DK111" s="146"/>
      <c r="DL111" s="146"/>
      <c r="DM111" s="146"/>
      <c r="DN111" s="146"/>
      <c r="DO111" s="146"/>
      <c r="DP111" s="146"/>
      <c r="DQ111" s="146"/>
      <c r="DR111" s="146"/>
      <c r="DS111" s="146"/>
      <c r="DT111" s="146"/>
      <c r="DU111" s="146"/>
      <c r="DV111" s="146"/>
      <c r="DW111" s="146"/>
      <c r="DX111" s="146"/>
      <c r="DY111" s="146"/>
      <c r="DZ111" s="146"/>
      <c r="EA111" s="146"/>
      <c r="EB111" s="146"/>
      <c r="EC111" s="146"/>
      <c r="ED111" s="146"/>
      <c r="EE111" s="146"/>
      <c r="EF111" s="146"/>
      <c r="EG111" s="146"/>
      <c r="EH111" s="146"/>
      <c r="EI111" s="146"/>
      <c r="EJ111" s="146"/>
      <c r="EK111" s="146"/>
      <c r="EL111" s="146"/>
      <c r="EM111" s="146"/>
      <c r="EN111" s="146"/>
      <c r="EO111" s="146"/>
      <c r="EP111" s="146"/>
      <c r="EQ111" s="146"/>
      <c r="ER111" s="146"/>
      <c r="ES111" s="146"/>
    </row>
    <row r="112" spans="1:149" s="80" customFormat="1">
      <c r="A112" s="138">
        <v>30100</v>
      </c>
      <c r="B112" s="171" t="s">
        <v>35</v>
      </c>
      <c r="C112" s="51">
        <f t="shared" ref="C112:C142" si="147">SUM(E112:Q112)/13</f>
        <v>8329.7199999999993</v>
      </c>
      <c r="D112" s="51">
        <f t="shared" ref="D112:D177" si="148">SUM(T112:AF112)/13</f>
        <v>8329.7199999999993</v>
      </c>
      <c r="E112" s="92">
        <f>'[20]Reserve End Balances'!P39</f>
        <v>8329.7199999999993</v>
      </c>
      <c r="F112" s="51">
        <f t="shared" ref="F112:F143" si="149">E112+AL112+BO112+CQ112+DS112</f>
        <v>8329.7199999999993</v>
      </c>
      <c r="G112" s="51">
        <f t="shared" ref="G112:G143" si="150">F112+AM112+BP112+CR112+DT112</f>
        <v>8329.7199999999993</v>
      </c>
      <c r="H112" s="51">
        <f t="shared" ref="H112:H143" si="151">G112+AN112+BQ112+CS112+DU112</f>
        <v>8329.7199999999993</v>
      </c>
      <c r="I112" s="51">
        <f t="shared" ref="I112:I143" si="152">H112+AO112+BR112+CT112+DV112</f>
        <v>8329.7199999999993</v>
      </c>
      <c r="J112" s="51">
        <f t="shared" ref="J112:J143" si="153">I112+AP112+BS112+CU112+DW112</f>
        <v>8329.7199999999993</v>
      </c>
      <c r="K112" s="51">
        <f t="shared" ref="K112:K143" si="154">J112+AQ112+BT112+CV112+DX112</f>
        <v>8329.7199999999993</v>
      </c>
      <c r="L112" s="51">
        <f t="shared" ref="L112:L143" si="155">K112+AR112+BU112+CW112+DY112</f>
        <v>8329.7199999999993</v>
      </c>
      <c r="M112" s="51">
        <f t="shared" ref="M112:M143" si="156">L112+AS112+BV112+CX112+DZ112</f>
        <v>8329.7199999999993</v>
      </c>
      <c r="N112" s="51">
        <f t="shared" ref="N112:N143" si="157">M112+AT112+BW112+CY112+EA112</f>
        <v>8329.7199999999993</v>
      </c>
      <c r="O112" s="51">
        <f t="shared" ref="O112:O143" si="158">N112+AU112+BX112+CZ112+EB112</f>
        <v>8329.7199999999993</v>
      </c>
      <c r="P112" s="51">
        <f t="shared" ref="P112:P143" si="159">O112+AV112+BY112+DA112+EC112</f>
        <v>8329.7199999999993</v>
      </c>
      <c r="Q112" s="51">
        <f t="shared" ref="Q112:Q143" si="160">P112+AW112+BZ112+DB112+ED112</f>
        <v>8329.7199999999993</v>
      </c>
      <c r="R112" s="51">
        <f t="shared" ref="R112:R143" si="161">Q112+AX112+CA112+DC112+EE112</f>
        <v>8329.7199999999993</v>
      </c>
      <c r="S112" s="51">
        <f t="shared" ref="S112:S143" si="162">R112+AY112+CB112+DD112+EF112</f>
        <v>8329.7199999999993</v>
      </c>
      <c r="T112" s="51">
        <f t="shared" ref="T112:T143" si="163">S112+AZ112+CC112+DE112+EG112</f>
        <v>8329.7199999999993</v>
      </c>
      <c r="U112" s="51">
        <f t="shared" ref="U112:U143" si="164">T112+BA112+CD112+DF112+EH112</f>
        <v>8329.7199999999993</v>
      </c>
      <c r="V112" s="51">
        <f t="shared" ref="V112:V143" si="165">U112+BB112+CE112+DG112+EI112</f>
        <v>8329.7199999999993</v>
      </c>
      <c r="W112" s="51">
        <f t="shared" ref="W112:W143" si="166">V112+BC112+CF112+DH112+EJ112</f>
        <v>8329.7199999999993</v>
      </c>
      <c r="X112" s="51">
        <f t="shared" ref="X112:X143" si="167">W112+BD112+CG112+DI112+EK112</f>
        <v>8329.7199999999993</v>
      </c>
      <c r="Y112" s="51">
        <f t="shared" ref="Y112:Y143" si="168">X112+BE112+CH112+DJ112+EL112</f>
        <v>8329.7199999999993</v>
      </c>
      <c r="Z112" s="51">
        <f t="shared" ref="Z112:Z143" si="169">Y112+BF112+CI112+DK112+EM112</f>
        <v>8329.7199999999993</v>
      </c>
      <c r="AA112" s="51">
        <f t="shared" ref="AA112:AA143" si="170">Z112+BG112+CJ112+DL112+EN112</f>
        <v>8329.7199999999993</v>
      </c>
      <c r="AB112" s="51">
        <f t="shared" ref="AB112:AB143" si="171">AA112+BH112+CK112+DM112+EO112</f>
        <v>8329.7199999999993</v>
      </c>
      <c r="AC112" s="51">
        <f t="shared" ref="AC112:AC143" si="172">AB112+BI112+CL112+DN112+EP112</f>
        <v>8329.7199999999993</v>
      </c>
      <c r="AD112" s="51">
        <f t="shared" ref="AD112:AD143" si="173">AC112+BJ112+CM112+DO112+EQ112</f>
        <v>8329.7199999999993</v>
      </c>
      <c r="AE112" s="51">
        <f t="shared" ref="AE112:AE143" si="174">AD112+BK112+CN112+DP112+ER112</f>
        <v>8329.7199999999993</v>
      </c>
      <c r="AF112" s="51">
        <f t="shared" ref="AF112:AF143" si="175">AE112+BL112+CO112+DQ112+ES112</f>
        <v>8329.7199999999993</v>
      </c>
      <c r="AG112" s="108">
        <f t="shared" ref="AG112:AG177" si="176">ROUND(AVERAGE(T112:AF112),0)</f>
        <v>8330</v>
      </c>
      <c r="AH112" s="145" t="b">
        <f t="shared" si="88"/>
        <v>1</v>
      </c>
      <c r="AI112" s="109" t="str">
        <f>'[23]KY Direct'!E2</f>
        <v>30100</v>
      </c>
      <c r="AJ112" s="109">
        <f>'[23]KY Direct'!F2</f>
        <v>0</v>
      </c>
      <c r="AK112" s="109">
        <f>'[23]KY Direct'!G2</f>
        <v>0</v>
      </c>
      <c r="AL112" s="92">
        <f>'[20]Depreciation Provision'!Q39</f>
        <v>0</v>
      </c>
      <c r="AM112" s="92">
        <f>'[20]Depreciation Provision'!R39</f>
        <v>0</v>
      </c>
      <c r="AN112" s="92">
        <f>'[20]Depreciation Provision'!S39</f>
        <v>0</v>
      </c>
      <c r="AO112" s="92">
        <f>'[20]Depreciation Provision'!T39</f>
        <v>0</v>
      </c>
      <c r="AP112" s="92">
        <f>'[20]Depreciation Provision'!U39</f>
        <v>0</v>
      </c>
      <c r="AQ112" s="92">
        <f>'[20]Depreciation Provision'!V39</f>
        <v>0</v>
      </c>
      <c r="AR112" s="93">
        <f>IF('Net Plant'!I112&gt;0,'Gross Plant'!L112*$AJ112/12,0)</f>
        <v>0</v>
      </c>
      <c r="AS112" s="93">
        <f>IF('Net Plant'!J112&gt;0,'Gross Plant'!M112*$AJ112/12,0)</f>
        <v>0</v>
      </c>
      <c r="AT112" s="93">
        <f>IF('Net Plant'!K112&gt;0,'Gross Plant'!N112*$AJ112/12,0)</f>
        <v>0</v>
      </c>
      <c r="AU112" s="93">
        <f>IF('Net Plant'!L112&gt;0,'Gross Plant'!O112*$AJ112/12,0)</f>
        <v>0</v>
      </c>
      <c r="AV112" s="93">
        <f>IF('Net Plant'!M112&gt;0,'Gross Plant'!P112*$AJ112/12,0)</f>
        <v>0</v>
      </c>
      <c r="AW112" s="93">
        <f>IF('Net Plant'!N112&gt;0,'Gross Plant'!Q112*$AJ112/12,0)</f>
        <v>0</v>
      </c>
      <c r="AX112" s="93">
        <f>IF('Net Plant'!O112&gt;0,'Gross Plant'!R112*$AJ112/12,0)</f>
        <v>0</v>
      </c>
      <c r="AY112" s="93">
        <f>IF('Net Plant'!P112&gt;0,'Gross Plant'!S112*$AJ112/12,0)</f>
        <v>0</v>
      </c>
      <c r="AZ112" s="93">
        <f>IF('Net Plant'!Q112&gt;0,'Gross Plant'!T112*$AJ112/12,0)</f>
        <v>0</v>
      </c>
      <c r="BA112" s="93">
        <f>IF('Net Plant'!R112&gt;0,'Gross Plant'!U112*$AK112/12,0)</f>
        <v>0</v>
      </c>
      <c r="BB112" s="93">
        <f>IF('Net Plant'!S112&gt;0,'Gross Plant'!V112*$AK112/12,0)</f>
        <v>0</v>
      </c>
      <c r="BC112" s="93">
        <f>IF('Net Plant'!T112&gt;0,'Gross Plant'!W112*$AK112/12,0)</f>
        <v>0</v>
      </c>
      <c r="BD112" s="93">
        <f>IF('Net Plant'!U112&gt;0,'Gross Plant'!X112*$AK112/12,0)</f>
        <v>0</v>
      </c>
      <c r="BE112" s="93">
        <f>IF('Net Plant'!V112&gt;0,'Gross Plant'!Y112*$AK112/12,0)</f>
        <v>0</v>
      </c>
      <c r="BF112" s="93">
        <f>IF('Net Plant'!W112&gt;0,'Gross Plant'!Z112*$AK112/12,0)</f>
        <v>0</v>
      </c>
      <c r="BG112" s="93">
        <f>IF('Net Plant'!X112&gt;0,'Gross Plant'!AA112*$AK112/12,0)</f>
        <v>0</v>
      </c>
      <c r="BH112" s="93">
        <f>IF('Net Plant'!Y112&gt;0,'Gross Plant'!AB112*$AK112/12,0)</f>
        <v>0</v>
      </c>
      <c r="BI112" s="93">
        <f>IF('Net Plant'!Z112&gt;0,'Gross Plant'!AC112*$AK112/12,0)</f>
        <v>0</v>
      </c>
      <c r="BJ112" s="93">
        <f>IF('Net Plant'!AA112&gt;0,'Gross Plant'!AD112*$AK112/12,0)</f>
        <v>0</v>
      </c>
      <c r="BK112" s="93">
        <f>IF('Net Plant'!AB112&gt;0,'Gross Plant'!AE112*$AK112/12,0)</f>
        <v>0</v>
      </c>
      <c r="BL112" s="93">
        <f>IF('Net Plant'!AC112&gt;0,'Gross Plant'!AF112*$AK112/12,0)</f>
        <v>0</v>
      </c>
      <c r="BM112" s="108">
        <f t="shared" ref="BM112:BM171" si="177">SUM(BA112:BL112)</f>
        <v>0</v>
      </c>
      <c r="BN112" s="146"/>
      <c r="BO112" s="92">
        <f>'[20]Reserve Retirements'!Q39</f>
        <v>0</v>
      </c>
      <c r="BP112" s="92">
        <f>'[20]Reserve Retirements'!R39</f>
        <v>0</v>
      </c>
      <c r="BQ112" s="92">
        <f>'[20]Reserve Retirements'!S39</f>
        <v>0</v>
      </c>
      <c r="BR112" s="92">
        <f>'[20]Reserve Retirements'!T39</f>
        <v>0</v>
      </c>
      <c r="BS112" s="92">
        <f>'[20]Reserve Retirements'!U39</f>
        <v>0</v>
      </c>
      <c r="BT112" s="92">
        <f>'[20]Reserve Retirements'!V39</f>
        <v>0</v>
      </c>
      <c r="BU112" s="93">
        <f>'Gross Plant'!BQ112</f>
        <v>0</v>
      </c>
      <c r="BV112" s="93">
        <f>'Gross Plant'!BR112</f>
        <v>0</v>
      </c>
      <c r="BW112" s="93">
        <f>'Gross Plant'!BS112</f>
        <v>0</v>
      </c>
      <c r="BX112" s="93">
        <f>'Gross Plant'!BT112</f>
        <v>0</v>
      </c>
      <c r="BY112" s="93">
        <f>'Gross Plant'!BU112</f>
        <v>0</v>
      </c>
      <c r="BZ112" s="93">
        <f>'Gross Plant'!BV112</f>
        <v>0</v>
      </c>
      <c r="CA112" s="93">
        <f>'Gross Plant'!BW112</f>
        <v>0</v>
      </c>
      <c r="CB112" s="93">
        <f>'Gross Plant'!BX112</f>
        <v>0</v>
      </c>
      <c r="CC112" s="93">
        <f>'Gross Plant'!BY112</f>
        <v>0</v>
      </c>
      <c r="CD112" s="93">
        <f>'Gross Plant'!BZ112</f>
        <v>0</v>
      </c>
      <c r="CE112" s="93">
        <f>'Gross Plant'!CA112</f>
        <v>0</v>
      </c>
      <c r="CF112" s="93">
        <f>'Gross Plant'!CB112</f>
        <v>0</v>
      </c>
      <c r="CG112" s="93">
        <f>'Gross Plant'!CC112</f>
        <v>0</v>
      </c>
      <c r="CH112" s="93">
        <f>'Gross Plant'!CD112</f>
        <v>0</v>
      </c>
      <c r="CI112" s="93">
        <f>'Gross Plant'!CE112</f>
        <v>0</v>
      </c>
      <c r="CJ112" s="93">
        <f>'Gross Plant'!CF112</f>
        <v>0</v>
      </c>
      <c r="CK112" s="93">
        <f>'Gross Plant'!CG112</f>
        <v>0</v>
      </c>
      <c r="CL112" s="93">
        <f>'Gross Plant'!CH112</f>
        <v>0</v>
      </c>
      <c r="CM112" s="93">
        <f>'Gross Plant'!CI112</f>
        <v>0</v>
      </c>
      <c r="CN112" s="93">
        <f>'Gross Plant'!CJ112</f>
        <v>0</v>
      </c>
      <c r="CO112" s="93">
        <f>'Gross Plant'!CK112</f>
        <v>0</v>
      </c>
      <c r="CP112" s="146"/>
      <c r="CQ112" s="92">
        <f>'[20]Reserve Transfers'!Q39</f>
        <v>0</v>
      </c>
      <c r="CR112" s="92">
        <f>'[20]Reserve Transfers'!R39</f>
        <v>0</v>
      </c>
      <c r="CS112" s="92">
        <f>'[20]Reserve Transfers'!S39</f>
        <v>0</v>
      </c>
      <c r="CT112" s="92">
        <f>'[20]Reserve Transfers'!T39</f>
        <v>0</v>
      </c>
      <c r="CU112" s="92">
        <f>'[20]Reserve Transfers'!U39</f>
        <v>0</v>
      </c>
      <c r="CV112" s="92">
        <f>'[20]Reserve Transfers'!V39</f>
        <v>0</v>
      </c>
      <c r="CW112" s="17">
        <v>0</v>
      </c>
      <c r="CX112" s="17">
        <v>0</v>
      </c>
      <c r="CY112" s="17">
        <v>0</v>
      </c>
      <c r="CZ112" s="17">
        <v>0</v>
      </c>
      <c r="DA112" s="17">
        <v>0</v>
      </c>
      <c r="DB112" s="17">
        <v>0</v>
      </c>
      <c r="DC112" s="41">
        <v>0</v>
      </c>
      <c r="DD112" s="41">
        <v>0</v>
      </c>
      <c r="DE112" s="41">
        <v>0</v>
      </c>
      <c r="DF112" s="41">
        <v>0</v>
      </c>
      <c r="DG112" s="41">
        <v>0</v>
      </c>
      <c r="DH112" s="41">
        <v>0</v>
      </c>
      <c r="DI112" s="41">
        <v>0</v>
      </c>
      <c r="DJ112" s="41">
        <v>0</v>
      </c>
      <c r="DK112" s="41">
        <v>0</v>
      </c>
      <c r="DL112" s="41">
        <v>0</v>
      </c>
      <c r="DM112" s="41">
        <v>0</v>
      </c>
      <c r="DN112" s="41">
        <v>0</v>
      </c>
      <c r="DO112" s="41">
        <v>0</v>
      </c>
      <c r="DP112" s="41">
        <v>0</v>
      </c>
      <c r="DQ112" s="41">
        <v>0</v>
      </c>
      <c r="DR112" s="146"/>
      <c r="DS112" s="92">
        <f>[20]COR!Q39</f>
        <v>0</v>
      </c>
      <c r="DT112" s="92">
        <f>[20]COR!R39</f>
        <v>0</v>
      </c>
      <c r="DU112" s="92">
        <f>[20]COR!S39</f>
        <v>0</v>
      </c>
      <c r="DV112" s="92">
        <f>[20]COR!T39</f>
        <v>0</v>
      </c>
      <c r="DW112" s="92">
        <f>[20]COR!U39</f>
        <v>0</v>
      </c>
      <c r="DX112" s="92">
        <f>[20]COR!V39</f>
        <v>0</v>
      </c>
      <c r="DY112" s="93">
        <f>IFERROR(SUM($DS112:$DX112)/SUM('Gross Plant'!$BK112:$BP112),0)*'Gross Plant'!BQ112*Reserve!$DY$1</f>
        <v>0</v>
      </c>
      <c r="DZ112" s="93">
        <f>IFERROR(SUM($DS112:$DX112)/SUM('Gross Plant'!$BK112:$BP112),0)*'Gross Plant'!BR112*Reserve!$DY$1</f>
        <v>0</v>
      </c>
      <c r="EA112" s="93">
        <f>IFERROR(SUM($DS112:$DX112)/SUM('Gross Plant'!$BK112:$BP112),0)*'Gross Plant'!BS112*Reserve!$DY$1</f>
        <v>0</v>
      </c>
      <c r="EB112" s="93">
        <f>IFERROR(SUM($DS112:$DX112)/SUM('Gross Plant'!$BK112:$BP112),0)*'Gross Plant'!BT112*Reserve!$DY$1</f>
        <v>0</v>
      </c>
      <c r="EC112" s="93">
        <f>IFERROR(SUM($DS112:$DX112)/SUM('Gross Plant'!$BK112:$BP112),0)*'Gross Plant'!BU112*Reserve!$DY$1</f>
        <v>0</v>
      </c>
      <c r="ED112" s="93">
        <f>IFERROR(SUM($DS112:$DX112)/SUM('Gross Plant'!$BK112:$BP112),0)*'Gross Plant'!BV112*Reserve!$DY$1</f>
        <v>0</v>
      </c>
      <c r="EE112" s="93">
        <f>IFERROR(SUM($DS112:$DX112)/SUM('Gross Plant'!$BK112:$BP112),0)*'Gross Plant'!BW112*Reserve!$DY$1</f>
        <v>0</v>
      </c>
      <c r="EF112" s="93">
        <f>IFERROR(SUM($DS112:$DX112)/SUM('Gross Plant'!$BK112:$BP112),0)*'Gross Plant'!BX112*Reserve!$DY$1</f>
        <v>0</v>
      </c>
      <c r="EG112" s="93">
        <f>IFERROR(SUM($DS112:$DX112)/SUM('Gross Plant'!$BK112:$BP112),0)*'Gross Plant'!BY112*Reserve!$DY$1</f>
        <v>0</v>
      </c>
      <c r="EH112" s="93">
        <f>IFERROR(SUM($DS112:$DX112)/SUM('Gross Plant'!$BK112:$BP112),0)*'Gross Plant'!BZ112*Reserve!$DY$1</f>
        <v>0</v>
      </c>
      <c r="EI112" s="93">
        <f>IFERROR(SUM($DS112:$DX112)/SUM('Gross Plant'!$BK112:$BP112),0)*'Gross Plant'!CA112*Reserve!$DY$1</f>
        <v>0</v>
      </c>
      <c r="EJ112" s="93">
        <f>IFERROR(SUM($DS112:$DX112)/SUM('Gross Plant'!$BK112:$BP112),0)*'Gross Plant'!CB112*Reserve!$DY$1</f>
        <v>0</v>
      </c>
      <c r="EK112" s="93">
        <f>IFERROR(SUM($DS112:$DX112)/SUM('Gross Plant'!$BK112:$BP112),0)*'Gross Plant'!CC112*Reserve!$DY$1</f>
        <v>0</v>
      </c>
      <c r="EL112" s="93">
        <f>IFERROR(SUM($DS112:$DX112)/SUM('Gross Plant'!$BK112:$BP112),0)*'Gross Plant'!CD112*Reserve!$DY$1</f>
        <v>0</v>
      </c>
      <c r="EM112" s="93">
        <f>IFERROR(SUM($DS112:$DX112)/SUM('Gross Plant'!$BK112:$BP112),0)*'Gross Plant'!CE112*Reserve!$DY$1</f>
        <v>0</v>
      </c>
      <c r="EN112" s="93">
        <f>IFERROR(SUM($DS112:$DX112)/SUM('Gross Plant'!$BK112:$BP112),0)*'Gross Plant'!CF112*Reserve!$DY$1</f>
        <v>0</v>
      </c>
      <c r="EO112" s="93">
        <f>IFERROR(SUM($DS112:$DX112)/SUM('Gross Plant'!$BK112:$BP112),0)*'Gross Plant'!CG112*Reserve!$DY$1</f>
        <v>0</v>
      </c>
      <c r="EP112" s="93">
        <f>IFERROR(SUM($DS112:$DX112)/SUM('Gross Plant'!$BK112:$BP112),0)*'Gross Plant'!CH112*Reserve!$DY$1</f>
        <v>0</v>
      </c>
      <c r="EQ112" s="93">
        <f>IFERROR(SUM($DS112:$DX112)/SUM('Gross Plant'!$BK112:$BP112),0)*'Gross Plant'!CI112*Reserve!$DY$1</f>
        <v>0</v>
      </c>
      <c r="ER112" s="93">
        <f>IFERROR(SUM($DS112:$DX112)/SUM('Gross Plant'!$BK112:$BP112),0)*'Gross Plant'!CJ112*Reserve!$DY$1</f>
        <v>0</v>
      </c>
      <c r="ES112" s="93">
        <f>IFERROR(SUM($DS112:$DX112)/SUM('Gross Plant'!$BK112:$BP112),0)*'Gross Plant'!CK112*Reserve!$DY$1</f>
        <v>0</v>
      </c>
    </row>
    <row r="113" spans="1:149" s="80" customFormat="1">
      <c r="A113" s="138">
        <v>30200</v>
      </c>
      <c r="B113" s="171" t="s">
        <v>43</v>
      </c>
      <c r="C113" s="51">
        <f t="shared" si="147"/>
        <v>119852.68999999996</v>
      </c>
      <c r="D113" s="51">
        <f t="shared" si="148"/>
        <v>119852.68999999996</v>
      </c>
      <c r="E113" s="92">
        <f>'[20]Reserve End Balances'!P40</f>
        <v>119852.69</v>
      </c>
      <c r="F113" s="51">
        <f t="shared" si="149"/>
        <v>119852.69</v>
      </c>
      <c r="G113" s="51">
        <f t="shared" si="150"/>
        <v>119852.69</v>
      </c>
      <c r="H113" s="51">
        <f t="shared" si="151"/>
        <v>119852.69</v>
      </c>
      <c r="I113" s="51">
        <f t="shared" si="152"/>
        <v>119852.69</v>
      </c>
      <c r="J113" s="51">
        <f t="shared" si="153"/>
        <v>119852.69</v>
      </c>
      <c r="K113" s="51">
        <f t="shared" si="154"/>
        <v>119852.69</v>
      </c>
      <c r="L113" s="51">
        <f t="shared" si="155"/>
        <v>119852.69</v>
      </c>
      <c r="M113" s="51">
        <f t="shared" si="156"/>
        <v>119852.69</v>
      </c>
      <c r="N113" s="51">
        <f t="shared" si="157"/>
        <v>119852.69</v>
      </c>
      <c r="O113" s="51">
        <f t="shared" si="158"/>
        <v>119852.69</v>
      </c>
      <c r="P113" s="51">
        <f t="shared" si="159"/>
        <v>119852.69</v>
      </c>
      <c r="Q113" s="51">
        <f t="shared" si="160"/>
        <v>119852.69</v>
      </c>
      <c r="R113" s="51">
        <f t="shared" si="161"/>
        <v>119852.69</v>
      </c>
      <c r="S113" s="51">
        <f t="shared" si="162"/>
        <v>119852.69</v>
      </c>
      <c r="T113" s="51">
        <f t="shared" si="163"/>
        <v>119852.69</v>
      </c>
      <c r="U113" s="51">
        <f t="shared" si="164"/>
        <v>119852.69</v>
      </c>
      <c r="V113" s="51">
        <f t="shared" si="165"/>
        <v>119852.69</v>
      </c>
      <c r="W113" s="51">
        <f t="shared" si="166"/>
        <v>119852.69</v>
      </c>
      <c r="X113" s="51">
        <f t="shared" si="167"/>
        <v>119852.69</v>
      </c>
      <c r="Y113" s="51">
        <f t="shared" si="168"/>
        <v>119852.69</v>
      </c>
      <c r="Z113" s="51">
        <f t="shared" si="169"/>
        <v>119852.69</v>
      </c>
      <c r="AA113" s="51">
        <f t="shared" si="170"/>
        <v>119852.69</v>
      </c>
      <c r="AB113" s="51">
        <f t="shared" si="171"/>
        <v>119852.69</v>
      </c>
      <c r="AC113" s="51">
        <f t="shared" si="172"/>
        <v>119852.69</v>
      </c>
      <c r="AD113" s="51">
        <f t="shared" si="173"/>
        <v>119852.69</v>
      </c>
      <c r="AE113" s="51">
        <f t="shared" si="174"/>
        <v>119852.69</v>
      </c>
      <c r="AF113" s="51">
        <f t="shared" si="175"/>
        <v>119852.69</v>
      </c>
      <c r="AG113" s="110">
        <f t="shared" si="176"/>
        <v>119853</v>
      </c>
      <c r="AH113" s="145" t="b">
        <f t="shared" si="88"/>
        <v>1</v>
      </c>
      <c r="AI113" s="109" t="str">
        <f>'[23]KY Direct'!E3</f>
        <v>30200</v>
      </c>
      <c r="AJ113" s="109">
        <f>'[23]KY Direct'!F3</f>
        <v>0</v>
      </c>
      <c r="AK113" s="109">
        <f>'[23]KY Direct'!G3</f>
        <v>0</v>
      </c>
      <c r="AL113" s="92">
        <f>'[20]Depreciation Provision'!Q40</f>
        <v>0</v>
      </c>
      <c r="AM113" s="92">
        <f>'[20]Depreciation Provision'!R40</f>
        <v>0</v>
      </c>
      <c r="AN113" s="92">
        <f>'[20]Depreciation Provision'!S40</f>
        <v>0</v>
      </c>
      <c r="AO113" s="92">
        <f>'[20]Depreciation Provision'!T40</f>
        <v>0</v>
      </c>
      <c r="AP113" s="92">
        <f>'[20]Depreciation Provision'!U40</f>
        <v>0</v>
      </c>
      <c r="AQ113" s="92">
        <f>'[20]Depreciation Provision'!V40</f>
        <v>0</v>
      </c>
      <c r="AR113" s="93">
        <f>IF('Net Plant'!I113&gt;0,'Gross Plant'!L113*$AJ113/12,0)</f>
        <v>0</v>
      </c>
      <c r="AS113" s="93">
        <f>IF('Net Plant'!J113&gt;0,'Gross Plant'!M113*$AJ113/12,0)</f>
        <v>0</v>
      </c>
      <c r="AT113" s="93">
        <f>IF('Net Plant'!K113&gt;0,'Gross Plant'!N113*$AJ113/12,0)</f>
        <v>0</v>
      </c>
      <c r="AU113" s="93">
        <f>IF('Net Plant'!L113&gt;0,'Gross Plant'!O113*$AJ113/12,0)</f>
        <v>0</v>
      </c>
      <c r="AV113" s="93">
        <f>IF('Net Plant'!M113&gt;0,'Gross Plant'!P113*$AJ113/12,0)</f>
        <v>0</v>
      </c>
      <c r="AW113" s="93">
        <f>IF('Net Plant'!N113&gt;0,'Gross Plant'!Q113*$AJ113/12,0)</f>
        <v>0</v>
      </c>
      <c r="AX113" s="93">
        <f>IF('Net Plant'!O113&gt;0,'Gross Plant'!R113*$AJ113/12,0)</f>
        <v>0</v>
      </c>
      <c r="AY113" s="93">
        <f>IF('Net Plant'!P113&gt;0,'Gross Plant'!S113*$AJ113/12,0)</f>
        <v>0</v>
      </c>
      <c r="AZ113" s="93">
        <f>IF('Net Plant'!Q113&gt;0,'Gross Plant'!T113*$AJ113/12,0)</f>
        <v>0</v>
      </c>
      <c r="BA113" s="93">
        <f>IF('Net Plant'!R113&gt;0,'Gross Plant'!U113*$AK113/12,0)</f>
        <v>0</v>
      </c>
      <c r="BB113" s="93">
        <f>IF('Net Plant'!S113&gt;0,'Gross Plant'!V113*$AK113/12,0)</f>
        <v>0</v>
      </c>
      <c r="BC113" s="93">
        <f>IF('Net Plant'!T113&gt;0,'Gross Plant'!W113*$AK113/12,0)</f>
        <v>0</v>
      </c>
      <c r="BD113" s="93">
        <f>IF('Net Plant'!U113&gt;0,'Gross Plant'!X113*$AK113/12,0)</f>
        <v>0</v>
      </c>
      <c r="BE113" s="93">
        <f>IF('Net Plant'!V113&gt;0,'Gross Plant'!Y113*$AK113/12,0)</f>
        <v>0</v>
      </c>
      <c r="BF113" s="93">
        <f>IF('Net Plant'!W113&gt;0,'Gross Plant'!Z113*$AK113/12,0)</f>
        <v>0</v>
      </c>
      <c r="BG113" s="93">
        <f>IF('Net Plant'!X113&gt;0,'Gross Plant'!AA113*$AK113/12,0)</f>
        <v>0</v>
      </c>
      <c r="BH113" s="93">
        <f>IF('Net Plant'!Y113&gt;0,'Gross Plant'!AB113*$AK113/12,0)</f>
        <v>0</v>
      </c>
      <c r="BI113" s="93">
        <f>IF('Net Plant'!Z113&gt;0,'Gross Plant'!AC113*$AK113/12,0)</f>
        <v>0</v>
      </c>
      <c r="BJ113" s="93">
        <f>IF('Net Plant'!AA113&gt;0,'Gross Plant'!AD113*$AK113/12,0)</f>
        <v>0</v>
      </c>
      <c r="BK113" s="93">
        <f>IF('Net Plant'!AB113&gt;0,'Gross Plant'!AE113*$AK113/12,0)</f>
        <v>0</v>
      </c>
      <c r="BL113" s="93">
        <f>IF('Net Plant'!AC113&gt;0,'Gross Plant'!AF113*$AK113/12,0)</f>
        <v>0</v>
      </c>
      <c r="BM113" s="110">
        <f t="shared" si="177"/>
        <v>0</v>
      </c>
      <c r="BN113" s="146"/>
      <c r="BO113" s="92">
        <f>'[20]Reserve Retirements'!Q40</f>
        <v>0</v>
      </c>
      <c r="BP113" s="92">
        <f>'[20]Reserve Retirements'!R40</f>
        <v>0</v>
      </c>
      <c r="BQ113" s="92">
        <f>'[20]Reserve Retirements'!S40</f>
        <v>0</v>
      </c>
      <c r="BR113" s="92">
        <f>'[20]Reserve Retirements'!T40</f>
        <v>0</v>
      </c>
      <c r="BS113" s="92">
        <f>'[20]Reserve Retirements'!U40</f>
        <v>0</v>
      </c>
      <c r="BT113" s="92">
        <f>'[20]Reserve Retirements'!V40</f>
        <v>0</v>
      </c>
      <c r="BU113" s="93">
        <f>'Gross Plant'!BQ113</f>
        <v>0</v>
      </c>
      <c r="BV113" s="93">
        <f>'Gross Plant'!BR113</f>
        <v>0</v>
      </c>
      <c r="BW113" s="93">
        <f>'Gross Plant'!BS113</f>
        <v>0</v>
      </c>
      <c r="BX113" s="93">
        <f>'Gross Plant'!BT113</f>
        <v>0</v>
      </c>
      <c r="BY113" s="93">
        <f>'Gross Plant'!BU113</f>
        <v>0</v>
      </c>
      <c r="BZ113" s="93">
        <f>'Gross Plant'!BV113</f>
        <v>0</v>
      </c>
      <c r="CA113" s="93">
        <f>'Gross Plant'!BW113</f>
        <v>0</v>
      </c>
      <c r="CB113" s="93">
        <f>'Gross Plant'!BX113</f>
        <v>0</v>
      </c>
      <c r="CC113" s="93">
        <f>'Gross Plant'!BY113</f>
        <v>0</v>
      </c>
      <c r="CD113" s="93">
        <f>'Gross Plant'!BZ113</f>
        <v>0</v>
      </c>
      <c r="CE113" s="93">
        <f>'Gross Plant'!CA113</f>
        <v>0</v>
      </c>
      <c r="CF113" s="93">
        <f>'Gross Plant'!CB113</f>
        <v>0</v>
      </c>
      <c r="CG113" s="93">
        <f>'Gross Plant'!CC113</f>
        <v>0</v>
      </c>
      <c r="CH113" s="93">
        <f>'Gross Plant'!CD113</f>
        <v>0</v>
      </c>
      <c r="CI113" s="93">
        <f>'Gross Plant'!CE113</f>
        <v>0</v>
      </c>
      <c r="CJ113" s="93">
        <f>'Gross Plant'!CF113</f>
        <v>0</v>
      </c>
      <c r="CK113" s="93">
        <f>'Gross Plant'!CG113</f>
        <v>0</v>
      </c>
      <c r="CL113" s="93">
        <f>'Gross Plant'!CH113</f>
        <v>0</v>
      </c>
      <c r="CM113" s="93">
        <f>'Gross Plant'!CI113</f>
        <v>0</v>
      </c>
      <c r="CN113" s="93">
        <f>'Gross Plant'!CJ113</f>
        <v>0</v>
      </c>
      <c r="CO113" s="93">
        <f>'Gross Plant'!CK113</f>
        <v>0</v>
      </c>
      <c r="CP113" s="146"/>
      <c r="CQ113" s="92">
        <f>'[20]Reserve Transfers'!Q40</f>
        <v>0</v>
      </c>
      <c r="CR113" s="92">
        <f>'[20]Reserve Transfers'!R40</f>
        <v>0</v>
      </c>
      <c r="CS113" s="92">
        <f>'[20]Reserve Transfers'!S40</f>
        <v>0</v>
      </c>
      <c r="CT113" s="92">
        <f>'[20]Reserve Transfers'!T40</f>
        <v>0</v>
      </c>
      <c r="CU113" s="92">
        <f>'[20]Reserve Transfers'!U40</f>
        <v>0</v>
      </c>
      <c r="CV113" s="92">
        <f>'[20]Reserve Transfers'!V40</f>
        <v>0</v>
      </c>
      <c r="CW113" s="17">
        <v>0</v>
      </c>
      <c r="CX113" s="17">
        <v>0</v>
      </c>
      <c r="CY113" s="17">
        <v>0</v>
      </c>
      <c r="CZ113" s="17">
        <v>0</v>
      </c>
      <c r="DA113" s="17">
        <v>0</v>
      </c>
      <c r="DB113" s="17">
        <v>0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146"/>
      <c r="DS113" s="92">
        <f>[20]COR!Q40</f>
        <v>0</v>
      </c>
      <c r="DT113" s="92">
        <f>[20]COR!R40</f>
        <v>0</v>
      </c>
      <c r="DU113" s="92">
        <f>[20]COR!S40</f>
        <v>0</v>
      </c>
      <c r="DV113" s="92">
        <f>[20]COR!T40</f>
        <v>0</v>
      </c>
      <c r="DW113" s="92">
        <f>[20]COR!U40</f>
        <v>0</v>
      </c>
      <c r="DX113" s="92">
        <f>[20]COR!V40</f>
        <v>0</v>
      </c>
      <c r="DY113" s="93">
        <f>IFERROR(SUM($DS113:$DX113)/SUM('Gross Plant'!$BK113:$BP113),0)*'Gross Plant'!BQ113*Reserve!$DY$1</f>
        <v>0</v>
      </c>
      <c r="DZ113" s="93">
        <f>IFERROR(SUM($DS113:$DX113)/SUM('Gross Plant'!$BK113:$BP113),0)*'Gross Plant'!BR113*Reserve!$DY$1</f>
        <v>0</v>
      </c>
      <c r="EA113" s="93">
        <f>IFERROR(SUM($DS113:$DX113)/SUM('Gross Plant'!$BK113:$BP113),0)*'Gross Plant'!BS113*Reserve!$DY$1</f>
        <v>0</v>
      </c>
      <c r="EB113" s="93">
        <f>IFERROR(SUM($DS113:$DX113)/SUM('Gross Plant'!$BK113:$BP113),0)*'Gross Plant'!BT113*Reserve!$DY$1</f>
        <v>0</v>
      </c>
      <c r="EC113" s="93">
        <f>IFERROR(SUM($DS113:$DX113)/SUM('Gross Plant'!$BK113:$BP113),0)*'Gross Plant'!BU113*Reserve!$DY$1</f>
        <v>0</v>
      </c>
      <c r="ED113" s="93">
        <f>IFERROR(SUM($DS113:$DX113)/SUM('Gross Plant'!$BK113:$BP113),0)*'Gross Plant'!BV113*Reserve!$DY$1</f>
        <v>0</v>
      </c>
      <c r="EE113" s="93">
        <f>IFERROR(SUM($DS113:$DX113)/SUM('Gross Plant'!$BK113:$BP113),0)*'Gross Plant'!BW113*Reserve!$DY$1</f>
        <v>0</v>
      </c>
      <c r="EF113" s="93">
        <f>IFERROR(SUM($DS113:$DX113)/SUM('Gross Plant'!$BK113:$BP113),0)*'Gross Plant'!BX113*Reserve!$DY$1</f>
        <v>0</v>
      </c>
      <c r="EG113" s="93">
        <f>IFERROR(SUM($DS113:$DX113)/SUM('Gross Plant'!$BK113:$BP113),0)*'Gross Plant'!BY113*Reserve!$DY$1</f>
        <v>0</v>
      </c>
      <c r="EH113" s="93">
        <f>IFERROR(SUM($DS113:$DX113)/SUM('Gross Plant'!$BK113:$BP113),0)*'Gross Plant'!BZ113*Reserve!$DY$1</f>
        <v>0</v>
      </c>
      <c r="EI113" s="93">
        <f>IFERROR(SUM($DS113:$DX113)/SUM('Gross Plant'!$BK113:$BP113),0)*'Gross Plant'!CA113*Reserve!$DY$1</f>
        <v>0</v>
      </c>
      <c r="EJ113" s="93">
        <f>IFERROR(SUM($DS113:$DX113)/SUM('Gross Plant'!$BK113:$BP113),0)*'Gross Plant'!CB113*Reserve!$DY$1</f>
        <v>0</v>
      </c>
      <c r="EK113" s="93">
        <f>IFERROR(SUM($DS113:$DX113)/SUM('Gross Plant'!$BK113:$BP113),0)*'Gross Plant'!CC113*Reserve!$DY$1</f>
        <v>0</v>
      </c>
      <c r="EL113" s="93">
        <f>IFERROR(SUM($DS113:$DX113)/SUM('Gross Plant'!$BK113:$BP113),0)*'Gross Plant'!CD113*Reserve!$DY$1</f>
        <v>0</v>
      </c>
      <c r="EM113" s="93">
        <f>IFERROR(SUM($DS113:$DX113)/SUM('Gross Plant'!$BK113:$BP113),0)*'Gross Plant'!CE113*Reserve!$DY$1</f>
        <v>0</v>
      </c>
      <c r="EN113" s="93">
        <f>IFERROR(SUM($DS113:$DX113)/SUM('Gross Plant'!$BK113:$BP113),0)*'Gross Plant'!CF113*Reserve!$DY$1</f>
        <v>0</v>
      </c>
      <c r="EO113" s="93">
        <f>IFERROR(SUM($DS113:$DX113)/SUM('Gross Plant'!$BK113:$BP113),0)*'Gross Plant'!CG113*Reserve!$DY$1</f>
        <v>0</v>
      </c>
      <c r="EP113" s="93">
        <f>IFERROR(SUM($DS113:$DX113)/SUM('Gross Plant'!$BK113:$BP113),0)*'Gross Plant'!CH113*Reserve!$DY$1</f>
        <v>0</v>
      </c>
      <c r="EQ113" s="93">
        <f>IFERROR(SUM($DS113:$DX113)/SUM('Gross Plant'!$BK113:$BP113),0)*'Gross Plant'!CI113*Reserve!$DY$1</f>
        <v>0</v>
      </c>
      <c r="ER113" s="93">
        <f>IFERROR(SUM($DS113:$DX113)/SUM('Gross Plant'!$BK113:$BP113),0)*'Gross Plant'!CJ113*Reserve!$DY$1</f>
        <v>0</v>
      </c>
      <c r="ES113" s="93">
        <f>IFERROR(SUM($DS113:$DX113)/SUM('Gross Plant'!$BK113:$BP113),0)*'Gross Plant'!CK113*Reserve!$DY$1</f>
        <v>0</v>
      </c>
    </row>
    <row r="114" spans="1:149" s="80" customFormat="1">
      <c r="A114" s="138">
        <v>32540</v>
      </c>
      <c r="B114" s="172" t="s">
        <v>75</v>
      </c>
      <c r="C114" s="51">
        <f t="shared" si="147"/>
        <v>0</v>
      </c>
      <c r="D114" s="51">
        <f t="shared" si="148"/>
        <v>0</v>
      </c>
      <c r="E114" s="116">
        <f>0</f>
        <v>0</v>
      </c>
      <c r="F114" s="51">
        <f t="shared" si="149"/>
        <v>0</v>
      </c>
      <c r="G114" s="51">
        <f t="shared" si="150"/>
        <v>0</v>
      </c>
      <c r="H114" s="51">
        <f t="shared" si="151"/>
        <v>0</v>
      </c>
      <c r="I114" s="51">
        <f t="shared" si="152"/>
        <v>0</v>
      </c>
      <c r="J114" s="51">
        <f t="shared" si="153"/>
        <v>0</v>
      </c>
      <c r="K114" s="51">
        <f t="shared" si="154"/>
        <v>0</v>
      </c>
      <c r="L114" s="51">
        <f t="shared" si="155"/>
        <v>0</v>
      </c>
      <c r="M114" s="51">
        <f t="shared" si="156"/>
        <v>0</v>
      </c>
      <c r="N114" s="51">
        <f t="shared" si="157"/>
        <v>0</v>
      </c>
      <c r="O114" s="51">
        <f t="shared" si="158"/>
        <v>0</v>
      </c>
      <c r="P114" s="51">
        <f t="shared" si="159"/>
        <v>0</v>
      </c>
      <c r="Q114" s="51">
        <f t="shared" si="160"/>
        <v>0</v>
      </c>
      <c r="R114" s="51">
        <f t="shared" si="161"/>
        <v>0</v>
      </c>
      <c r="S114" s="51">
        <f t="shared" si="162"/>
        <v>0</v>
      </c>
      <c r="T114" s="51">
        <f t="shared" si="163"/>
        <v>0</v>
      </c>
      <c r="U114" s="51">
        <f t="shared" si="164"/>
        <v>0</v>
      </c>
      <c r="V114" s="51">
        <f t="shared" si="165"/>
        <v>0</v>
      </c>
      <c r="W114" s="51">
        <f t="shared" si="166"/>
        <v>0</v>
      </c>
      <c r="X114" s="51">
        <f t="shared" si="167"/>
        <v>0</v>
      </c>
      <c r="Y114" s="51">
        <f t="shared" si="168"/>
        <v>0</v>
      </c>
      <c r="Z114" s="51">
        <f t="shared" si="169"/>
        <v>0</v>
      </c>
      <c r="AA114" s="51">
        <f t="shared" si="170"/>
        <v>0</v>
      </c>
      <c r="AB114" s="51">
        <f t="shared" si="171"/>
        <v>0</v>
      </c>
      <c r="AC114" s="51">
        <f t="shared" si="172"/>
        <v>0</v>
      </c>
      <c r="AD114" s="51">
        <f t="shared" si="173"/>
        <v>0</v>
      </c>
      <c r="AE114" s="51">
        <f t="shared" si="174"/>
        <v>0</v>
      </c>
      <c r="AF114" s="51">
        <f t="shared" si="175"/>
        <v>0</v>
      </c>
      <c r="AG114" s="110">
        <f t="shared" si="176"/>
        <v>0</v>
      </c>
      <c r="AH114" s="145" t="b">
        <f t="shared" si="88"/>
        <v>1</v>
      </c>
      <c r="AI114" s="109" t="str">
        <f>'[23]KY Direct'!E5</f>
        <v>32540</v>
      </c>
      <c r="AJ114" s="109">
        <f>'[23]KY Direct'!F5</f>
        <v>2.07E-2</v>
      </c>
      <c r="AK114" s="109">
        <f>'[23]KY Direct'!G5</f>
        <v>2.07E-2</v>
      </c>
      <c r="AL114" s="116">
        <f>0</f>
        <v>0</v>
      </c>
      <c r="AM114" s="116">
        <f>0</f>
        <v>0</v>
      </c>
      <c r="AN114" s="116">
        <f>0</f>
        <v>0</v>
      </c>
      <c r="AO114" s="116">
        <f>0</f>
        <v>0</v>
      </c>
      <c r="AP114" s="116">
        <f>0</f>
        <v>0</v>
      </c>
      <c r="AQ114" s="116">
        <f>0</f>
        <v>0</v>
      </c>
      <c r="AR114" s="93">
        <f>IF('Net Plant'!I114&gt;0,'Gross Plant'!L114*$AJ114/12,0)</f>
        <v>0</v>
      </c>
      <c r="AS114" s="93">
        <f>IF('Net Plant'!J114&gt;0,'Gross Plant'!M114*$AJ114/12,0)</f>
        <v>0</v>
      </c>
      <c r="AT114" s="93">
        <f>IF('Net Plant'!K114&gt;0,'Gross Plant'!N114*$AJ114/12,0)</f>
        <v>0</v>
      </c>
      <c r="AU114" s="93">
        <f>IF('Net Plant'!L114&gt;0,'Gross Plant'!O114*$AJ114/12,0)</f>
        <v>0</v>
      </c>
      <c r="AV114" s="93">
        <f>IF('Net Plant'!M114&gt;0,'Gross Plant'!P114*$AJ114/12,0)</f>
        <v>0</v>
      </c>
      <c r="AW114" s="93">
        <f>IF('Net Plant'!N114&gt;0,'Gross Plant'!Q114*$AJ114/12,0)</f>
        <v>0</v>
      </c>
      <c r="AX114" s="93">
        <f>IF('Net Plant'!O114&gt;0,'Gross Plant'!R114*$AJ114/12,0)</f>
        <v>0</v>
      </c>
      <c r="AY114" s="93">
        <f>IF('Net Plant'!P114&gt;0,'Gross Plant'!S114*$AJ114/12,0)</f>
        <v>0</v>
      </c>
      <c r="AZ114" s="93">
        <f>IF('Net Plant'!Q114&gt;0,'Gross Plant'!T114*$AJ114/12,0)</f>
        <v>0</v>
      </c>
      <c r="BA114" s="93">
        <f>IF('Net Plant'!R114&gt;0,'Gross Plant'!U114*$AK114/12,0)</f>
        <v>0</v>
      </c>
      <c r="BB114" s="93">
        <f>IF('Net Plant'!S114&gt;0,'Gross Plant'!V114*$AK114/12,0)</f>
        <v>0</v>
      </c>
      <c r="BC114" s="93">
        <f>IF('Net Plant'!T114&gt;0,'Gross Plant'!W114*$AK114/12,0)</f>
        <v>0</v>
      </c>
      <c r="BD114" s="93">
        <f>IF('Net Plant'!U114&gt;0,'Gross Plant'!X114*$AK114/12,0)</f>
        <v>0</v>
      </c>
      <c r="BE114" s="93">
        <f>IF('Net Plant'!V114&gt;0,'Gross Plant'!Y114*$AK114/12,0)</f>
        <v>0</v>
      </c>
      <c r="BF114" s="93">
        <f>IF('Net Plant'!W114&gt;0,'Gross Plant'!Z114*$AK114/12,0)</f>
        <v>0</v>
      </c>
      <c r="BG114" s="93">
        <f>IF('Net Plant'!X114&gt;0,'Gross Plant'!AA114*$AK114/12,0)</f>
        <v>0</v>
      </c>
      <c r="BH114" s="93">
        <f>IF('Net Plant'!Y114&gt;0,'Gross Plant'!AB114*$AK114/12,0)</f>
        <v>0</v>
      </c>
      <c r="BI114" s="93">
        <f>IF('Net Plant'!Z114&gt;0,'Gross Plant'!AC114*$AK114/12,0)</f>
        <v>0</v>
      </c>
      <c r="BJ114" s="93">
        <f>IF('Net Plant'!AA114&gt;0,'Gross Plant'!AD114*$AK114/12,0)</f>
        <v>0</v>
      </c>
      <c r="BK114" s="93">
        <f>IF('Net Plant'!AB114&gt;0,'Gross Plant'!AE114*$AK114/12,0)</f>
        <v>0</v>
      </c>
      <c r="BL114" s="93">
        <f>IF('Net Plant'!AC114&gt;0,'Gross Plant'!AF114*$AK114/12,0)</f>
        <v>0</v>
      </c>
      <c r="BM114" s="110">
        <f t="shared" si="177"/>
        <v>0</v>
      </c>
      <c r="BN114" s="146"/>
      <c r="BO114" s="116">
        <f>0</f>
        <v>0</v>
      </c>
      <c r="BP114" s="116">
        <f>0</f>
        <v>0</v>
      </c>
      <c r="BQ114" s="116">
        <f>0</f>
        <v>0</v>
      </c>
      <c r="BR114" s="116">
        <f>0</f>
        <v>0</v>
      </c>
      <c r="BS114" s="116">
        <f>0</f>
        <v>0</v>
      </c>
      <c r="BT114" s="116">
        <f>0</f>
        <v>0</v>
      </c>
      <c r="BU114" s="93">
        <f>'Gross Plant'!BQ114</f>
        <v>0</v>
      </c>
      <c r="BV114" s="93">
        <f>'Gross Plant'!BR114</f>
        <v>0</v>
      </c>
      <c r="BW114" s="93">
        <f>'Gross Plant'!BS114</f>
        <v>0</v>
      </c>
      <c r="BX114" s="93">
        <f>'Gross Plant'!BT114</f>
        <v>0</v>
      </c>
      <c r="BY114" s="93">
        <f>'Gross Plant'!BU114</f>
        <v>0</v>
      </c>
      <c r="BZ114" s="93">
        <f>'Gross Plant'!BV114</f>
        <v>0</v>
      </c>
      <c r="CA114" s="93">
        <f>'Gross Plant'!BW114</f>
        <v>0</v>
      </c>
      <c r="CB114" s="93">
        <f>'Gross Plant'!BX114</f>
        <v>0</v>
      </c>
      <c r="CC114" s="93">
        <f>'Gross Plant'!BY114</f>
        <v>0</v>
      </c>
      <c r="CD114" s="93">
        <f>'Gross Plant'!BZ114</f>
        <v>0</v>
      </c>
      <c r="CE114" s="93">
        <f>'Gross Plant'!CA114</f>
        <v>0</v>
      </c>
      <c r="CF114" s="93">
        <f>'Gross Plant'!CB114</f>
        <v>0</v>
      </c>
      <c r="CG114" s="93">
        <f>'Gross Plant'!CC114</f>
        <v>0</v>
      </c>
      <c r="CH114" s="93">
        <f>'Gross Plant'!CD114</f>
        <v>0</v>
      </c>
      <c r="CI114" s="93">
        <f>'Gross Plant'!CE114</f>
        <v>0</v>
      </c>
      <c r="CJ114" s="93">
        <f>'Gross Plant'!CF114</f>
        <v>0</v>
      </c>
      <c r="CK114" s="93">
        <f>'Gross Plant'!CG114</f>
        <v>0</v>
      </c>
      <c r="CL114" s="93">
        <f>'Gross Plant'!CH114</f>
        <v>0</v>
      </c>
      <c r="CM114" s="93">
        <f>'Gross Plant'!CI114</f>
        <v>0</v>
      </c>
      <c r="CN114" s="93">
        <f>'Gross Plant'!CJ114</f>
        <v>0</v>
      </c>
      <c r="CO114" s="93">
        <f>'Gross Plant'!CK114</f>
        <v>0</v>
      </c>
      <c r="CP114" s="146"/>
      <c r="CQ114" s="116">
        <f>0</f>
        <v>0</v>
      </c>
      <c r="CR114" s="116">
        <f>0</f>
        <v>0</v>
      </c>
      <c r="CS114" s="116">
        <f>0</f>
        <v>0</v>
      </c>
      <c r="CT114" s="116">
        <f>0</f>
        <v>0</v>
      </c>
      <c r="CU114" s="116">
        <f>0</f>
        <v>0</v>
      </c>
      <c r="CV114" s="116">
        <f>0</f>
        <v>0</v>
      </c>
      <c r="CW114" s="17">
        <v>0</v>
      </c>
      <c r="CX114" s="17">
        <v>0</v>
      </c>
      <c r="CY114" s="17">
        <v>0</v>
      </c>
      <c r="CZ114" s="17">
        <v>0</v>
      </c>
      <c r="DA114" s="17">
        <v>0</v>
      </c>
      <c r="DB114" s="17">
        <v>0</v>
      </c>
      <c r="DC114" s="41">
        <v>0</v>
      </c>
      <c r="DD114" s="41">
        <v>0</v>
      </c>
      <c r="DE114" s="41">
        <v>0</v>
      </c>
      <c r="DF114" s="41">
        <v>0</v>
      </c>
      <c r="DG114" s="41">
        <v>0</v>
      </c>
      <c r="DH114" s="41">
        <v>0</v>
      </c>
      <c r="DI114" s="41">
        <v>0</v>
      </c>
      <c r="DJ114" s="41">
        <v>0</v>
      </c>
      <c r="DK114" s="41">
        <v>0</v>
      </c>
      <c r="DL114" s="41">
        <v>0</v>
      </c>
      <c r="DM114" s="41">
        <v>0</v>
      </c>
      <c r="DN114" s="41">
        <v>0</v>
      </c>
      <c r="DO114" s="41">
        <v>0</v>
      </c>
      <c r="DP114" s="41">
        <v>0</v>
      </c>
      <c r="DQ114" s="41">
        <v>0</v>
      </c>
      <c r="DR114" s="146"/>
      <c r="DS114" s="116">
        <f>0</f>
        <v>0</v>
      </c>
      <c r="DT114" s="116">
        <f>0</f>
        <v>0</v>
      </c>
      <c r="DU114" s="116">
        <f>0</f>
        <v>0</v>
      </c>
      <c r="DV114" s="116">
        <f>0</f>
        <v>0</v>
      </c>
      <c r="DW114" s="116">
        <f>0</f>
        <v>0</v>
      </c>
      <c r="DX114" s="116">
        <f>0</f>
        <v>0</v>
      </c>
      <c r="DY114" s="93">
        <f>IFERROR(SUM($DS114:$DX114)/SUM('Gross Plant'!$BK114:$BP114),0)*'Gross Plant'!BQ114*Reserve!$DY$1</f>
        <v>0</v>
      </c>
      <c r="DZ114" s="93">
        <f>IFERROR(SUM($DS114:$DX114)/SUM('Gross Plant'!$BK114:$BP114),0)*'Gross Plant'!BR114*Reserve!$DY$1</f>
        <v>0</v>
      </c>
      <c r="EA114" s="93">
        <f>IFERROR(SUM($DS114:$DX114)/SUM('Gross Plant'!$BK114:$BP114),0)*'Gross Plant'!BS114*Reserve!$DY$1</f>
        <v>0</v>
      </c>
      <c r="EB114" s="93">
        <f>IFERROR(SUM($DS114:$DX114)/SUM('Gross Plant'!$BK114:$BP114),0)*'Gross Plant'!BT114*Reserve!$DY$1</f>
        <v>0</v>
      </c>
      <c r="EC114" s="93">
        <f>IFERROR(SUM($DS114:$DX114)/SUM('Gross Plant'!$BK114:$BP114),0)*'Gross Plant'!BU114*Reserve!$DY$1</f>
        <v>0</v>
      </c>
      <c r="ED114" s="93">
        <f>IFERROR(SUM($DS114:$DX114)/SUM('Gross Plant'!$BK114:$BP114),0)*'Gross Plant'!BV114*Reserve!$DY$1</f>
        <v>0</v>
      </c>
      <c r="EE114" s="93">
        <f>IFERROR(SUM($DS114:$DX114)/SUM('Gross Plant'!$BK114:$BP114),0)*'Gross Plant'!BW114*Reserve!$DY$1</f>
        <v>0</v>
      </c>
      <c r="EF114" s="93">
        <f>IFERROR(SUM($DS114:$DX114)/SUM('Gross Plant'!$BK114:$BP114),0)*'Gross Plant'!BX114*Reserve!$DY$1</f>
        <v>0</v>
      </c>
      <c r="EG114" s="93">
        <f>IFERROR(SUM($DS114:$DX114)/SUM('Gross Plant'!$BK114:$BP114),0)*'Gross Plant'!BY114*Reserve!$DY$1</f>
        <v>0</v>
      </c>
      <c r="EH114" s="93">
        <f>IFERROR(SUM($DS114:$DX114)/SUM('Gross Plant'!$BK114:$BP114),0)*'Gross Plant'!BZ114*Reserve!$DY$1</f>
        <v>0</v>
      </c>
      <c r="EI114" s="93">
        <f>IFERROR(SUM($DS114:$DX114)/SUM('Gross Plant'!$BK114:$BP114),0)*'Gross Plant'!CA114*Reserve!$DY$1</f>
        <v>0</v>
      </c>
      <c r="EJ114" s="93">
        <f>IFERROR(SUM($DS114:$DX114)/SUM('Gross Plant'!$BK114:$BP114),0)*'Gross Plant'!CB114*Reserve!$DY$1</f>
        <v>0</v>
      </c>
      <c r="EK114" s="93">
        <f>IFERROR(SUM($DS114:$DX114)/SUM('Gross Plant'!$BK114:$BP114),0)*'Gross Plant'!CC114*Reserve!$DY$1</f>
        <v>0</v>
      </c>
      <c r="EL114" s="93">
        <f>IFERROR(SUM($DS114:$DX114)/SUM('Gross Plant'!$BK114:$BP114),0)*'Gross Plant'!CD114*Reserve!$DY$1</f>
        <v>0</v>
      </c>
      <c r="EM114" s="93">
        <f>IFERROR(SUM($DS114:$DX114)/SUM('Gross Plant'!$BK114:$BP114),0)*'Gross Plant'!CE114*Reserve!$DY$1</f>
        <v>0</v>
      </c>
      <c r="EN114" s="93">
        <f>IFERROR(SUM($DS114:$DX114)/SUM('Gross Plant'!$BK114:$BP114),0)*'Gross Plant'!CF114*Reserve!$DY$1</f>
        <v>0</v>
      </c>
      <c r="EO114" s="93">
        <f>IFERROR(SUM($DS114:$DX114)/SUM('Gross Plant'!$BK114:$BP114),0)*'Gross Plant'!CG114*Reserve!$DY$1</f>
        <v>0</v>
      </c>
      <c r="EP114" s="93">
        <f>IFERROR(SUM($DS114:$DX114)/SUM('Gross Plant'!$BK114:$BP114),0)*'Gross Plant'!CH114*Reserve!$DY$1</f>
        <v>0</v>
      </c>
      <c r="EQ114" s="93">
        <f>IFERROR(SUM($DS114:$DX114)/SUM('Gross Plant'!$BK114:$BP114),0)*'Gross Plant'!CI114*Reserve!$DY$1</f>
        <v>0</v>
      </c>
      <c r="ER114" s="93">
        <f>IFERROR(SUM($DS114:$DX114)/SUM('Gross Plant'!$BK114:$BP114),0)*'Gross Plant'!CJ114*Reserve!$DY$1</f>
        <v>0</v>
      </c>
      <c r="ES114" s="93">
        <f>IFERROR(SUM($DS114:$DX114)/SUM('Gross Plant'!$BK114:$BP114),0)*'Gross Plant'!CK114*Reserve!$DY$1</f>
        <v>0</v>
      </c>
    </row>
    <row r="115" spans="1:149">
      <c r="A115" s="138">
        <v>33202</v>
      </c>
      <c r="B115" s="172" t="s">
        <v>76</v>
      </c>
      <c r="C115" s="51">
        <f t="shared" si="147"/>
        <v>0</v>
      </c>
      <c r="D115" s="51">
        <f t="shared" si="148"/>
        <v>0</v>
      </c>
      <c r="E115" s="116">
        <f>0</f>
        <v>0</v>
      </c>
      <c r="F115" s="51">
        <f t="shared" si="149"/>
        <v>0</v>
      </c>
      <c r="G115" s="51">
        <f t="shared" si="150"/>
        <v>0</v>
      </c>
      <c r="H115" s="51">
        <f t="shared" si="151"/>
        <v>0</v>
      </c>
      <c r="I115" s="51">
        <f t="shared" si="152"/>
        <v>0</v>
      </c>
      <c r="J115" s="51">
        <f t="shared" si="153"/>
        <v>0</v>
      </c>
      <c r="K115" s="51">
        <f t="shared" si="154"/>
        <v>0</v>
      </c>
      <c r="L115" s="51">
        <f t="shared" si="155"/>
        <v>0</v>
      </c>
      <c r="M115" s="51">
        <f t="shared" si="156"/>
        <v>0</v>
      </c>
      <c r="N115" s="51">
        <f t="shared" si="157"/>
        <v>0</v>
      </c>
      <c r="O115" s="51">
        <f t="shared" si="158"/>
        <v>0</v>
      </c>
      <c r="P115" s="51">
        <f t="shared" si="159"/>
        <v>0</v>
      </c>
      <c r="Q115" s="51">
        <f t="shared" si="160"/>
        <v>0</v>
      </c>
      <c r="R115" s="51">
        <f t="shared" si="161"/>
        <v>0</v>
      </c>
      <c r="S115" s="51">
        <f t="shared" si="162"/>
        <v>0</v>
      </c>
      <c r="T115" s="51">
        <f t="shared" si="163"/>
        <v>0</v>
      </c>
      <c r="U115" s="51">
        <f t="shared" si="164"/>
        <v>0</v>
      </c>
      <c r="V115" s="51">
        <f t="shared" si="165"/>
        <v>0</v>
      </c>
      <c r="W115" s="51">
        <f t="shared" si="166"/>
        <v>0</v>
      </c>
      <c r="X115" s="51">
        <f t="shared" si="167"/>
        <v>0</v>
      </c>
      <c r="Y115" s="51">
        <f t="shared" si="168"/>
        <v>0</v>
      </c>
      <c r="Z115" s="51">
        <f t="shared" si="169"/>
        <v>0</v>
      </c>
      <c r="AA115" s="51">
        <f t="shared" si="170"/>
        <v>0</v>
      </c>
      <c r="AB115" s="51">
        <f t="shared" si="171"/>
        <v>0</v>
      </c>
      <c r="AC115" s="51">
        <f t="shared" si="172"/>
        <v>0</v>
      </c>
      <c r="AD115" s="51">
        <f t="shared" si="173"/>
        <v>0</v>
      </c>
      <c r="AE115" s="51">
        <f t="shared" si="174"/>
        <v>0</v>
      </c>
      <c r="AF115" s="51">
        <f t="shared" si="175"/>
        <v>0</v>
      </c>
      <c r="AG115" s="110">
        <f t="shared" si="176"/>
        <v>0</v>
      </c>
      <c r="AH115" s="145" t="b">
        <f t="shared" si="88"/>
        <v>1</v>
      </c>
      <c r="AI115" s="109" t="str">
        <f>'[23]KY Direct'!E9</f>
        <v>33202</v>
      </c>
      <c r="AJ115" s="109">
        <f>'[23]KY Direct'!F9</f>
        <v>0</v>
      </c>
      <c r="AK115" s="109">
        <f>'[23]KY Direct'!G9</f>
        <v>0</v>
      </c>
      <c r="AL115" s="116">
        <f>0</f>
        <v>0</v>
      </c>
      <c r="AM115" s="116">
        <f>0</f>
        <v>0</v>
      </c>
      <c r="AN115" s="116">
        <f>0</f>
        <v>0</v>
      </c>
      <c r="AO115" s="116">
        <f>0</f>
        <v>0</v>
      </c>
      <c r="AP115" s="116">
        <f>0</f>
        <v>0</v>
      </c>
      <c r="AQ115" s="116">
        <f>0</f>
        <v>0</v>
      </c>
      <c r="AR115" s="93">
        <f>IF('Net Plant'!I115&gt;0,'Gross Plant'!L115*$AJ115/12,0)</f>
        <v>0</v>
      </c>
      <c r="AS115" s="93">
        <f>IF('Net Plant'!J115&gt;0,'Gross Plant'!M115*$AJ115/12,0)</f>
        <v>0</v>
      </c>
      <c r="AT115" s="93">
        <f>IF('Net Plant'!K115&gt;0,'Gross Plant'!N115*$AJ115/12,0)</f>
        <v>0</v>
      </c>
      <c r="AU115" s="93">
        <f>IF('Net Plant'!L115&gt;0,'Gross Plant'!O115*$AJ115/12,0)</f>
        <v>0</v>
      </c>
      <c r="AV115" s="93">
        <f>IF('Net Plant'!M115&gt;0,'Gross Plant'!P115*$AJ115/12,0)</f>
        <v>0</v>
      </c>
      <c r="AW115" s="93">
        <f>IF('Net Plant'!N115&gt;0,'Gross Plant'!Q115*$AJ115/12,0)</f>
        <v>0</v>
      </c>
      <c r="AX115" s="93">
        <f>IF('Net Plant'!O115&gt;0,'Gross Plant'!R115*$AJ115/12,0)</f>
        <v>0</v>
      </c>
      <c r="AY115" s="93">
        <f>IF('Net Plant'!P115&gt;0,'Gross Plant'!S115*$AJ115/12,0)</f>
        <v>0</v>
      </c>
      <c r="AZ115" s="93">
        <f>IF('Net Plant'!Q115&gt;0,'Gross Plant'!T115*$AJ115/12,0)</f>
        <v>0</v>
      </c>
      <c r="BA115" s="93">
        <f>IF('Net Plant'!R115&gt;0,'Gross Plant'!U115*$AK115/12,0)</f>
        <v>0</v>
      </c>
      <c r="BB115" s="93">
        <f>IF('Net Plant'!S115&gt;0,'Gross Plant'!V115*$AK115/12,0)</f>
        <v>0</v>
      </c>
      <c r="BC115" s="93">
        <f>IF('Net Plant'!T115&gt;0,'Gross Plant'!W115*$AK115/12,0)</f>
        <v>0</v>
      </c>
      <c r="BD115" s="93">
        <f>IF('Net Plant'!U115&gt;0,'Gross Plant'!X115*$AK115/12,0)</f>
        <v>0</v>
      </c>
      <c r="BE115" s="93">
        <f>IF('Net Plant'!V115&gt;0,'Gross Plant'!Y115*$AK115/12,0)</f>
        <v>0</v>
      </c>
      <c r="BF115" s="93">
        <f>IF('Net Plant'!W115&gt;0,'Gross Plant'!Z115*$AK115/12,0)</f>
        <v>0</v>
      </c>
      <c r="BG115" s="93">
        <f>IF('Net Plant'!X115&gt;0,'Gross Plant'!AA115*$AK115/12,0)</f>
        <v>0</v>
      </c>
      <c r="BH115" s="93">
        <f>IF('Net Plant'!Y115&gt;0,'Gross Plant'!AB115*$AK115/12,0)</f>
        <v>0</v>
      </c>
      <c r="BI115" s="93">
        <f>IF('Net Plant'!Z115&gt;0,'Gross Plant'!AC115*$AK115/12,0)</f>
        <v>0</v>
      </c>
      <c r="BJ115" s="93">
        <f>IF('Net Plant'!AA115&gt;0,'Gross Plant'!AD115*$AK115/12,0)</f>
        <v>0</v>
      </c>
      <c r="BK115" s="93">
        <f>IF('Net Plant'!AB115&gt;0,'Gross Plant'!AE115*$AK115/12,0)</f>
        <v>0</v>
      </c>
      <c r="BL115" s="93">
        <f>IF('Net Plant'!AC115&gt;0,'Gross Plant'!AF115*$AK115/12,0)</f>
        <v>0</v>
      </c>
      <c r="BM115" s="110">
        <f t="shared" si="177"/>
        <v>0</v>
      </c>
      <c r="BN115" s="41"/>
      <c r="BO115" s="116">
        <f>0</f>
        <v>0</v>
      </c>
      <c r="BP115" s="116">
        <f>0</f>
        <v>0</v>
      </c>
      <c r="BQ115" s="116">
        <f>0</f>
        <v>0</v>
      </c>
      <c r="BR115" s="116">
        <f>0</f>
        <v>0</v>
      </c>
      <c r="BS115" s="116">
        <f>0</f>
        <v>0</v>
      </c>
      <c r="BT115" s="116">
        <f>0</f>
        <v>0</v>
      </c>
      <c r="BU115" s="93">
        <f>'Gross Plant'!BQ115</f>
        <v>0</v>
      </c>
      <c r="BV115" s="93">
        <f>'Gross Plant'!BR115</f>
        <v>0</v>
      </c>
      <c r="BW115" s="93">
        <f>'Gross Plant'!BS115</f>
        <v>0</v>
      </c>
      <c r="BX115" s="93">
        <f>'Gross Plant'!BT115</f>
        <v>0</v>
      </c>
      <c r="BY115" s="93">
        <f>'Gross Plant'!BU115</f>
        <v>0</v>
      </c>
      <c r="BZ115" s="93">
        <f>'Gross Plant'!BV115</f>
        <v>0</v>
      </c>
      <c r="CA115" s="93">
        <f>'Gross Plant'!BW115</f>
        <v>0</v>
      </c>
      <c r="CB115" s="93">
        <f>'Gross Plant'!BX115</f>
        <v>0</v>
      </c>
      <c r="CC115" s="93">
        <f>'Gross Plant'!BY115</f>
        <v>0</v>
      </c>
      <c r="CD115" s="93">
        <f>'Gross Plant'!BZ115</f>
        <v>0</v>
      </c>
      <c r="CE115" s="93">
        <f>'Gross Plant'!CA115</f>
        <v>0</v>
      </c>
      <c r="CF115" s="93">
        <f>'Gross Plant'!CB115</f>
        <v>0</v>
      </c>
      <c r="CG115" s="93">
        <f>'Gross Plant'!CC115</f>
        <v>0</v>
      </c>
      <c r="CH115" s="93">
        <f>'Gross Plant'!CD115</f>
        <v>0</v>
      </c>
      <c r="CI115" s="93">
        <f>'Gross Plant'!CE115</f>
        <v>0</v>
      </c>
      <c r="CJ115" s="93">
        <f>'Gross Plant'!CF115</f>
        <v>0</v>
      </c>
      <c r="CK115" s="93">
        <f>'Gross Plant'!CG115</f>
        <v>0</v>
      </c>
      <c r="CL115" s="93">
        <f>'Gross Plant'!CH115</f>
        <v>0</v>
      </c>
      <c r="CM115" s="93">
        <f>'Gross Plant'!CI115</f>
        <v>0</v>
      </c>
      <c r="CN115" s="93">
        <f>'Gross Plant'!CJ115</f>
        <v>0</v>
      </c>
      <c r="CO115" s="93">
        <f>'Gross Plant'!CK115</f>
        <v>0</v>
      </c>
      <c r="CP115" s="41"/>
      <c r="CQ115" s="116">
        <f>0</f>
        <v>0</v>
      </c>
      <c r="CR115" s="116">
        <f>0</f>
        <v>0</v>
      </c>
      <c r="CS115" s="116">
        <f>0</f>
        <v>0</v>
      </c>
      <c r="CT115" s="116">
        <f>0</f>
        <v>0</v>
      </c>
      <c r="CU115" s="116">
        <f>0</f>
        <v>0</v>
      </c>
      <c r="CV115" s="116">
        <f>0</f>
        <v>0</v>
      </c>
      <c r="CW115" s="17">
        <v>0</v>
      </c>
      <c r="CX115" s="17">
        <v>0</v>
      </c>
      <c r="CY115" s="17">
        <v>0</v>
      </c>
      <c r="CZ115" s="17">
        <v>0</v>
      </c>
      <c r="DA115" s="17">
        <v>0</v>
      </c>
      <c r="DB115" s="17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/>
      <c r="DS115" s="116">
        <f>0</f>
        <v>0</v>
      </c>
      <c r="DT115" s="116">
        <f>0</f>
        <v>0</v>
      </c>
      <c r="DU115" s="116">
        <f>0</f>
        <v>0</v>
      </c>
      <c r="DV115" s="116">
        <f>0</f>
        <v>0</v>
      </c>
      <c r="DW115" s="116">
        <f>0</f>
        <v>0</v>
      </c>
      <c r="DX115" s="116">
        <f>0</f>
        <v>0</v>
      </c>
      <c r="DY115" s="93">
        <f>IFERROR(SUM($DS115:$DX115)/SUM('Gross Plant'!$BK115:$BP115),0)*'Gross Plant'!BQ115*Reserve!$DY$1</f>
        <v>0</v>
      </c>
      <c r="DZ115" s="93">
        <f>IFERROR(SUM($DS115:$DX115)/SUM('Gross Plant'!$BK115:$BP115),0)*'Gross Plant'!BR115*Reserve!$DY$1</f>
        <v>0</v>
      </c>
      <c r="EA115" s="93">
        <f>IFERROR(SUM($DS115:$DX115)/SUM('Gross Plant'!$BK115:$BP115),0)*'Gross Plant'!BS115*Reserve!$DY$1</f>
        <v>0</v>
      </c>
      <c r="EB115" s="93">
        <f>IFERROR(SUM($DS115:$DX115)/SUM('Gross Plant'!$BK115:$BP115),0)*'Gross Plant'!BT115*Reserve!$DY$1</f>
        <v>0</v>
      </c>
      <c r="EC115" s="93">
        <f>IFERROR(SUM($DS115:$DX115)/SUM('Gross Plant'!$BK115:$BP115),0)*'Gross Plant'!BU115*Reserve!$DY$1</f>
        <v>0</v>
      </c>
      <c r="ED115" s="93">
        <f>IFERROR(SUM($DS115:$DX115)/SUM('Gross Plant'!$BK115:$BP115),0)*'Gross Plant'!BV115*Reserve!$DY$1</f>
        <v>0</v>
      </c>
      <c r="EE115" s="93">
        <f>IFERROR(SUM($DS115:$DX115)/SUM('Gross Plant'!$BK115:$BP115),0)*'Gross Plant'!BW115*Reserve!$DY$1</f>
        <v>0</v>
      </c>
      <c r="EF115" s="93">
        <f>IFERROR(SUM($DS115:$DX115)/SUM('Gross Plant'!$BK115:$BP115),0)*'Gross Plant'!BX115*Reserve!$DY$1</f>
        <v>0</v>
      </c>
      <c r="EG115" s="93">
        <f>IFERROR(SUM($DS115:$DX115)/SUM('Gross Plant'!$BK115:$BP115),0)*'Gross Plant'!BY115*Reserve!$DY$1</f>
        <v>0</v>
      </c>
      <c r="EH115" s="93">
        <f>IFERROR(SUM($DS115:$DX115)/SUM('Gross Plant'!$BK115:$BP115),0)*'Gross Plant'!BZ115*Reserve!$DY$1</f>
        <v>0</v>
      </c>
      <c r="EI115" s="93">
        <f>IFERROR(SUM($DS115:$DX115)/SUM('Gross Plant'!$BK115:$BP115),0)*'Gross Plant'!CA115*Reserve!$DY$1</f>
        <v>0</v>
      </c>
      <c r="EJ115" s="93">
        <f>IFERROR(SUM($DS115:$DX115)/SUM('Gross Plant'!$BK115:$BP115),0)*'Gross Plant'!CB115*Reserve!$DY$1</f>
        <v>0</v>
      </c>
      <c r="EK115" s="93">
        <f>IFERROR(SUM($DS115:$DX115)/SUM('Gross Plant'!$BK115:$BP115),0)*'Gross Plant'!CC115*Reserve!$DY$1</f>
        <v>0</v>
      </c>
      <c r="EL115" s="93">
        <f>IFERROR(SUM($DS115:$DX115)/SUM('Gross Plant'!$BK115:$BP115),0)*'Gross Plant'!CD115*Reserve!$DY$1</f>
        <v>0</v>
      </c>
      <c r="EM115" s="93">
        <f>IFERROR(SUM($DS115:$DX115)/SUM('Gross Plant'!$BK115:$BP115),0)*'Gross Plant'!CE115*Reserve!$DY$1</f>
        <v>0</v>
      </c>
      <c r="EN115" s="93">
        <f>IFERROR(SUM($DS115:$DX115)/SUM('Gross Plant'!$BK115:$BP115),0)*'Gross Plant'!CF115*Reserve!$DY$1</f>
        <v>0</v>
      </c>
      <c r="EO115" s="93">
        <f>IFERROR(SUM($DS115:$DX115)/SUM('Gross Plant'!$BK115:$BP115),0)*'Gross Plant'!CG115*Reserve!$DY$1</f>
        <v>0</v>
      </c>
      <c r="EP115" s="93">
        <f>IFERROR(SUM($DS115:$DX115)/SUM('Gross Plant'!$BK115:$BP115),0)*'Gross Plant'!CH115*Reserve!$DY$1</f>
        <v>0</v>
      </c>
      <c r="EQ115" s="93">
        <f>IFERROR(SUM($DS115:$DX115)/SUM('Gross Plant'!$BK115:$BP115),0)*'Gross Plant'!CI115*Reserve!$DY$1</f>
        <v>0</v>
      </c>
      <c r="ER115" s="93">
        <f>IFERROR(SUM($DS115:$DX115)/SUM('Gross Plant'!$BK115:$BP115),0)*'Gross Plant'!CJ115*Reserve!$DY$1</f>
        <v>0</v>
      </c>
      <c r="ES115" s="93">
        <f>IFERROR(SUM($DS115:$DX115)/SUM('Gross Plant'!$BK115:$BP115),0)*'Gross Plant'!CK115*Reserve!$DY$1</f>
        <v>0</v>
      </c>
    </row>
    <row r="116" spans="1:149">
      <c r="A116" s="138">
        <v>33400</v>
      </c>
      <c r="B116" s="172" t="s">
        <v>77</v>
      </c>
      <c r="C116" s="51">
        <f t="shared" si="147"/>
        <v>0</v>
      </c>
      <c r="D116" s="51">
        <f t="shared" si="148"/>
        <v>0</v>
      </c>
      <c r="E116" s="116">
        <f>0</f>
        <v>0</v>
      </c>
      <c r="F116" s="51">
        <f t="shared" si="149"/>
        <v>0</v>
      </c>
      <c r="G116" s="51">
        <f t="shared" si="150"/>
        <v>0</v>
      </c>
      <c r="H116" s="51">
        <f t="shared" si="151"/>
        <v>0</v>
      </c>
      <c r="I116" s="51">
        <f t="shared" si="152"/>
        <v>0</v>
      </c>
      <c r="J116" s="51">
        <f t="shared" si="153"/>
        <v>0</v>
      </c>
      <c r="K116" s="51">
        <f t="shared" si="154"/>
        <v>0</v>
      </c>
      <c r="L116" s="51">
        <f t="shared" si="155"/>
        <v>0</v>
      </c>
      <c r="M116" s="51">
        <f t="shared" si="156"/>
        <v>0</v>
      </c>
      <c r="N116" s="51">
        <f t="shared" si="157"/>
        <v>0</v>
      </c>
      <c r="O116" s="51">
        <f t="shared" si="158"/>
        <v>0</v>
      </c>
      <c r="P116" s="51">
        <f t="shared" si="159"/>
        <v>0</v>
      </c>
      <c r="Q116" s="51">
        <f t="shared" si="160"/>
        <v>0</v>
      </c>
      <c r="R116" s="51">
        <f t="shared" si="161"/>
        <v>0</v>
      </c>
      <c r="S116" s="51">
        <f t="shared" si="162"/>
        <v>0</v>
      </c>
      <c r="T116" s="51">
        <f t="shared" si="163"/>
        <v>0</v>
      </c>
      <c r="U116" s="51">
        <f t="shared" si="164"/>
        <v>0</v>
      </c>
      <c r="V116" s="51">
        <f t="shared" si="165"/>
        <v>0</v>
      </c>
      <c r="W116" s="51">
        <f t="shared" si="166"/>
        <v>0</v>
      </c>
      <c r="X116" s="51">
        <f t="shared" si="167"/>
        <v>0</v>
      </c>
      <c r="Y116" s="51">
        <f t="shared" si="168"/>
        <v>0</v>
      </c>
      <c r="Z116" s="51">
        <f t="shared" si="169"/>
        <v>0</v>
      </c>
      <c r="AA116" s="51">
        <f t="shared" si="170"/>
        <v>0</v>
      </c>
      <c r="AB116" s="51">
        <f t="shared" si="171"/>
        <v>0</v>
      </c>
      <c r="AC116" s="51">
        <f t="shared" si="172"/>
        <v>0</v>
      </c>
      <c r="AD116" s="51">
        <f t="shared" si="173"/>
        <v>0</v>
      </c>
      <c r="AE116" s="51">
        <f t="shared" si="174"/>
        <v>0</v>
      </c>
      <c r="AF116" s="51">
        <f t="shared" si="175"/>
        <v>0</v>
      </c>
      <c r="AG116" s="110">
        <f t="shared" si="176"/>
        <v>0</v>
      </c>
      <c r="AH116" s="145" t="b">
        <f t="shared" si="88"/>
        <v>1</v>
      </c>
      <c r="AI116" s="109" t="str">
        <f>'[23]KY Direct'!E10</f>
        <v>33400</v>
      </c>
      <c r="AJ116" s="109">
        <f>'[23]KY Direct'!F10</f>
        <v>3.1699999999999999E-2</v>
      </c>
      <c r="AK116" s="109">
        <f>'[23]KY Direct'!G10</f>
        <v>3.1699999999999999E-2</v>
      </c>
      <c r="AL116" s="116">
        <f>0</f>
        <v>0</v>
      </c>
      <c r="AM116" s="116">
        <f>0</f>
        <v>0</v>
      </c>
      <c r="AN116" s="116">
        <f>0</f>
        <v>0</v>
      </c>
      <c r="AO116" s="116">
        <f>0</f>
        <v>0</v>
      </c>
      <c r="AP116" s="116">
        <f>0</f>
        <v>0</v>
      </c>
      <c r="AQ116" s="116">
        <f>0</f>
        <v>0</v>
      </c>
      <c r="AR116" s="93">
        <f>IF('Net Plant'!I116&gt;0,'Gross Plant'!L116*$AJ116/12,0)</f>
        <v>0</v>
      </c>
      <c r="AS116" s="93">
        <f>IF('Net Plant'!J116&gt;0,'Gross Plant'!M116*$AJ116/12,0)</f>
        <v>0</v>
      </c>
      <c r="AT116" s="93">
        <f>IF('Net Plant'!K116&gt;0,'Gross Plant'!N116*$AJ116/12,0)</f>
        <v>0</v>
      </c>
      <c r="AU116" s="93">
        <f>IF('Net Plant'!L116&gt;0,'Gross Plant'!O116*$AJ116/12,0)</f>
        <v>0</v>
      </c>
      <c r="AV116" s="93">
        <f>IF('Net Plant'!M116&gt;0,'Gross Plant'!P116*$AJ116/12,0)</f>
        <v>0</v>
      </c>
      <c r="AW116" s="93">
        <f>IF('Net Plant'!N116&gt;0,'Gross Plant'!Q116*$AJ116/12,0)</f>
        <v>0</v>
      </c>
      <c r="AX116" s="93">
        <f>IF('Net Plant'!O116&gt;0,'Gross Plant'!R116*$AJ116/12,0)</f>
        <v>0</v>
      </c>
      <c r="AY116" s="93">
        <f>IF('Net Plant'!P116&gt;0,'Gross Plant'!S116*$AJ116/12,0)</f>
        <v>0</v>
      </c>
      <c r="AZ116" s="93">
        <f>IF('Net Plant'!Q116&gt;0,'Gross Plant'!T116*$AJ116/12,0)</f>
        <v>0</v>
      </c>
      <c r="BA116" s="93">
        <f>IF('Net Plant'!R116&gt;0,'Gross Plant'!U116*$AK116/12,0)</f>
        <v>0</v>
      </c>
      <c r="BB116" s="93">
        <f>IF('Net Plant'!S116&gt;0,'Gross Plant'!V116*$AK116/12,0)</f>
        <v>0</v>
      </c>
      <c r="BC116" s="93">
        <f>IF('Net Plant'!T116&gt;0,'Gross Plant'!W116*$AK116/12,0)</f>
        <v>0</v>
      </c>
      <c r="BD116" s="93">
        <f>IF('Net Plant'!U116&gt;0,'Gross Plant'!X116*$AK116/12,0)</f>
        <v>0</v>
      </c>
      <c r="BE116" s="93">
        <f>IF('Net Plant'!V116&gt;0,'Gross Plant'!Y116*$AK116/12,0)</f>
        <v>0</v>
      </c>
      <c r="BF116" s="93">
        <f>IF('Net Plant'!W116&gt;0,'Gross Plant'!Z116*$AK116/12,0)</f>
        <v>0</v>
      </c>
      <c r="BG116" s="93">
        <f>IF('Net Plant'!X116&gt;0,'Gross Plant'!AA116*$AK116/12,0)</f>
        <v>0</v>
      </c>
      <c r="BH116" s="93">
        <f>IF('Net Plant'!Y116&gt;0,'Gross Plant'!AB116*$AK116/12,0)</f>
        <v>0</v>
      </c>
      <c r="BI116" s="93">
        <f>IF('Net Plant'!Z116&gt;0,'Gross Plant'!AC116*$AK116/12,0)</f>
        <v>0</v>
      </c>
      <c r="BJ116" s="93">
        <f>IF('Net Plant'!AA116&gt;0,'Gross Plant'!AD116*$AK116/12,0)</f>
        <v>0</v>
      </c>
      <c r="BK116" s="93">
        <f>IF('Net Plant'!AB116&gt;0,'Gross Plant'!AE116*$AK116/12,0)</f>
        <v>0</v>
      </c>
      <c r="BL116" s="93">
        <f>IF('Net Plant'!AC116&gt;0,'Gross Plant'!AF116*$AK116/12,0)</f>
        <v>0</v>
      </c>
      <c r="BM116" s="110">
        <f t="shared" si="177"/>
        <v>0</v>
      </c>
      <c r="BN116" s="41"/>
      <c r="BO116" s="116">
        <f>0</f>
        <v>0</v>
      </c>
      <c r="BP116" s="116">
        <f>0</f>
        <v>0</v>
      </c>
      <c r="BQ116" s="116">
        <f>0</f>
        <v>0</v>
      </c>
      <c r="BR116" s="116">
        <f>0</f>
        <v>0</v>
      </c>
      <c r="BS116" s="116">
        <f>0</f>
        <v>0</v>
      </c>
      <c r="BT116" s="116">
        <f>0</f>
        <v>0</v>
      </c>
      <c r="BU116" s="93">
        <f>'Gross Plant'!BQ116</f>
        <v>0</v>
      </c>
      <c r="BV116" s="93">
        <f>'Gross Plant'!BR116</f>
        <v>0</v>
      </c>
      <c r="BW116" s="93">
        <f>'Gross Plant'!BS116</f>
        <v>0</v>
      </c>
      <c r="BX116" s="93">
        <f>'Gross Plant'!BT116</f>
        <v>0</v>
      </c>
      <c r="BY116" s="93">
        <f>'Gross Plant'!BU116</f>
        <v>0</v>
      </c>
      <c r="BZ116" s="93">
        <f>'Gross Plant'!BV116</f>
        <v>0</v>
      </c>
      <c r="CA116" s="93">
        <f>'Gross Plant'!BW116</f>
        <v>0</v>
      </c>
      <c r="CB116" s="93">
        <f>'Gross Plant'!BX116</f>
        <v>0</v>
      </c>
      <c r="CC116" s="93">
        <f>'Gross Plant'!BY116</f>
        <v>0</v>
      </c>
      <c r="CD116" s="93">
        <f>'Gross Plant'!BZ116</f>
        <v>0</v>
      </c>
      <c r="CE116" s="93">
        <f>'Gross Plant'!CA116</f>
        <v>0</v>
      </c>
      <c r="CF116" s="93">
        <f>'Gross Plant'!CB116</f>
        <v>0</v>
      </c>
      <c r="CG116" s="93">
        <f>'Gross Plant'!CC116</f>
        <v>0</v>
      </c>
      <c r="CH116" s="93">
        <f>'Gross Plant'!CD116</f>
        <v>0</v>
      </c>
      <c r="CI116" s="93">
        <f>'Gross Plant'!CE116</f>
        <v>0</v>
      </c>
      <c r="CJ116" s="93">
        <f>'Gross Plant'!CF116</f>
        <v>0</v>
      </c>
      <c r="CK116" s="93">
        <f>'Gross Plant'!CG116</f>
        <v>0</v>
      </c>
      <c r="CL116" s="93">
        <f>'Gross Plant'!CH116</f>
        <v>0</v>
      </c>
      <c r="CM116" s="93">
        <f>'Gross Plant'!CI116</f>
        <v>0</v>
      </c>
      <c r="CN116" s="93">
        <f>'Gross Plant'!CJ116</f>
        <v>0</v>
      </c>
      <c r="CO116" s="93">
        <f>'Gross Plant'!CK116</f>
        <v>0</v>
      </c>
      <c r="CP116" s="41"/>
      <c r="CQ116" s="116">
        <f>0</f>
        <v>0</v>
      </c>
      <c r="CR116" s="116">
        <f>0</f>
        <v>0</v>
      </c>
      <c r="CS116" s="116">
        <f>0</f>
        <v>0</v>
      </c>
      <c r="CT116" s="116">
        <f>0</f>
        <v>0</v>
      </c>
      <c r="CU116" s="116">
        <f>0</f>
        <v>0</v>
      </c>
      <c r="CV116" s="116">
        <f>0</f>
        <v>0</v>
      </c>
      <c r="CW116" s="17">
        <v>0</v>
      </c>
      <c r="CX116" s="17">
        <v>0</v>
      </c>
      <c r="CY116" s="17">
        <v>0</v>
      </c>
      <c r="CZ116" s="17">
        <v>0</v>
      </c>
      <c r="DA116" s="17">
        <v>0</v>
      </c>
      <c r="DB116" s="17">
        <v>0</v>
      </c>
      <c r="DC116" s="41">
        <v>0</v>
      </c>
      <c r="DD116" s="41">
        <v>0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0</v>
      </c>
      <c r="DL116" s="41">
        <v>0</v>
      </c>
      <c r="DM116" s="41">
        <v>0</v>
      </c>
      <c r="DN116" s="41">
        <v>0</v>
      </c>
      <c r="DO116" s="41">
        <v>0</v>
      </c>
      <c r="DP116" s="41">
        <v>0</v>
      </c>
      <c r="DQ116" s="41">
        <v>0</v>
      </c>
      <c r="DR116" s="41"/>
      <c r="DS116" s="116">
        <f>0</f>
        <v>0</v>
      </c>
      <c r="DT116" s="116">
        <f>0</f>
        <v>0</v>
      </c>
      <c r="DU116" s="116">
        <f>0</f>
        <v>0</v>
      </c>
      <c r="DV116" s="116">
        <f>0</f>
        <v>0</v>
      </c>
      <c r="DW116" s="116">
        <f>0</f>
        <v>0</v>
      </c>
      <c r="DX116" s="116">
        <f>0</f>
        <v>0</v>
      </c>
      <c r="DY116" s="93">
        <f>IFERROR(SUM($DS116:$DX116)/SUM('Gross Plant'!$BK116:$BP116),0)*'Gross Plant'!BQ116*Reserve!$DY$1</f>
        <v>0</v>
      </c>
      <c r="DZ116" s="93">
        <f>IFERROR(SUM($DS116:$DX116)/SUM('Gross Plant'!$BK116:$BP116),0)*'Gross Plant'!BR116*Reserve!$DY$1</f>
        <v>0</v>
      </c>
      <c r="EA116" s="93">
        <f>IFERROR(SUM($DS116:$DX116)/SUM('Gross Plant'!$BK116:$BP116),0)*'Gross Plant'!BS116*Reserve!$DY$1</f>
        <v>0</v>
      </c>
      <c r="EB116" s="93">
        <f>IFERROR(SUM($DS116:$DX116)/SUM('Gross Plant'!$BK116:$BP116),0)*'Gross Plant'!BT116*Reserve!$DY$1</f>
        <v>0</v>
      </c>
      <c r="EC116" s="93">
        <f>IFERROR(SUM($DS116:$DX116)/SUM('Gross Plant'!$BK116:$BP116),0)*'Gross Plant'!BU116*Reserve!$DY$1</f>
        <v>0</v>
      </c>
      <c r="ED116" s="93">
        <f>IFERROR(SUM($DS116:$DX116)/SUM('Gross Plant'!$BK116:$BP116),0)*'Gross Plant'!BV116*Reserve!$DY$1</f>
        <v>0</v>
      </c>
      <c r="EE116" s="93">
        <f>IFERROR(SUM($DS116:$DX116)/SUM('Gross Plant'!$BK116:$BP116),0)*'Gross Plant'!BW116*Reserve!$DY$1</f>
        <v>0</v>
      </c>
      <c r="EF116" s="93">
        <f>IFERROR(SUM($DS116:$DX116)/SUM('Gross Plant'!$BK116:$BP116),0)*'Gross Plant'!BX116*Reserve!$DY$1</f>
        <v>0</v>
      </c>
      <c r="EG116" s="93">
        <f>IFERROR(SUM($DS116:$DX116)/SUM('Gross Plant'!$BK116:$BP116),0)*'Gross Plant'!BY116*Reserve!$DY$1</f>
        <v>0</v>
      </c>
      <c r="EH116" s="93">
        <f>IFERROR(SUM($DS116:$DX116)/SUM('Gross Plant'!$BK116:$BP116),0)*'Gross Plant'!BZ116*Reserve!$DY$1</f>
        <v>0</v>
      </c>
      <c r="EI116" s="93">
        <f>IFERROR(SUM($DS116:$DX116)/SUM('Gross Plant'!$BK116:$BP116),0)*'Gross Plant'!CA116*Reserve!$DY$1</f>
        <v>0</v>
      </c>
      <c r="EJ116" s="93">
        <f>IFERROR(SUM($DS116:$DX116)/SUM('Gross Plant'!$BK116:$BP116),0)*'Gross Plant'!CB116*Reserve!$DY$1</f>
        <v>0</v>
      </c>
      <c r="EK116" s="93">
        <f>IFERROR(SUM($DS116:$DX116)/SUM('Gross Plant'!$BK116:$BP116),0)*'Gross Plant'!CC116*Reserve!$DY$1</f>
        <v>0</v>
      </c>
      <c r="EL116" s="93">
        <f>IFERROR(SUM($DS116:$DX116)/SUM('Gross Plant'!$BK116:$BP116),0)*'Gross Plant'!CD116*Reserve!$DY$1</f>
        <v>0</v>
      </c>
      <c r="EM116" s="93">
        <f>IFERROR(SUM($DS116:$DX116)/SUM('Gross Plant'!$BK116:$BP116),0)*'Gross Plant'!CE116*Reserve!$DY$1</f>
        <v>0</v>
      </c>
      <c r="EN116" s="93">
        <f>IFERROR(SUM($DS116:$DX116)/SUM('Gross Plant'!$BK116:$BP116),0)*'Gross Plant'!CF116*Reserve!$DY$1</f>
        <v>0</v>
      </c>
      <c r="EO116" s="93">
        <f>IFERROR(SUM($DS116:$DX116)/SUM('Gross Plant'!$BK116:$BP116),0)*'Gross Plant'!CG116*Reserve!$DY$1</f>
        <v>0</v>
      </c>
      <c r="EP116" s="93">
        <f>IFERROR(SUM($DS116:$DX116)/SUM('Gross Plant'!$BK116:$BP116),0)*'Gross Plant'!CH116*Reserve!$DY$1</f>
        <v>0</v>
      </c>
      <c r="EQ116" s="93">
        <f>IFERROR(SUM($DS116:$DX116)/SUM('Gross Plant'!$BK116:$BP116),0)*'Gross Plant'!CI116*Reserve!$DY$1</f>
        <v>0</v>
      </c>
      <c r="ER116" s="93">
        <f>IFERROR(SUM($DS116:$DX116)/SUM('Gross Plant'!$BK116:$BP116),0)*'Gross Plant'!CJ116*Reserve!$DY$1</f>
        <v>0</v>
      </c>
      <c r="ES116" s="93">
        <f>IFERROR(SUM($DS116:$DX116)/SUM('Gross Plant'!$BK116:$BP116),0)*'Gross Plant'!CK116*Reserve!$DY$1</f>
        <v>0</v>
      </c>
    </row>
    <row r="117" spans="1:149">
      <c r="A117" s="138">
        <v>35010</v>
      </c>
      <c r="B117" s="171" t="s">
        <v>78</v>
      </c>
      <c r="C117" s="51">
        <f t="shared" si="147"/>
        <v>0</v>
      </c>
      <c r="D117" s="51">
        <f t="shared" si="148"/>
        <v>0</v>
      </c>
      <c r="E117" s="116">
        <f>0</f>
        <v>0</v>
      </c>
      <c r="F117" s="51">
        <f t="shared" si="149"/>
        <v>0</v>
      </c>
      <c r="G117" s="51">
        <f t="shared" si="150"/>
        <v>0</v>
      </c>
      <c r="H117" s="51">
        <f t="shared" si="151"/>
        <v>0</v>
      </c>
      <c r="I117" s="51">
        <f t="shared" si="152"/>
        <v>0</v>
      </c>
      <c r="J117" s="51">
        <f t="shared" si="153"/>
        <v>0</v>
      </c>
      <c r="K117" s="51">
        <f t="shared" si="154"/>
        <v>0</v>
      </c>
      <c r="L117" s="51">
        <f t="shared" si="155"/>
        <v>0</v>
      </c>
      <c r="M117" s="51">
        <f t="shared" si="156"/>
        <v>0</v>
      </c>
      <c r="N117" s="51">
        <f t="shared" si="157"/>
        <v>0</v>
      </c>
      <c r="O117" s="51">
        <f t="shared" si="158"/>
        <v>0</v>
      </c>
      <c r="P117" s="51">
        <f t="shared" si="159"/>
        <v>0</v>
      </c>
      <c r="Q117" s="51">
        <f t="shared" si="160"/>
        <v>0</v>
      </c>
      <c r="R117" s="51">
        <f t="shared" si="161"/>
        <v>0</v>
      </c>
      <c r="S117" s="51">
        <f t="shared" si="162"/>
        <v>0</v>
      </c>
      <c r="T117" s="51">
        <f t="shared" si="163"/>
        <v>0</v>
      </c>
      <c r="U117" s="51">
        <f t="shared" si="164"/>
        <v>0</v>
      </c>
      <c r="V117" s="51">
        <f t="shared" si="165"/>
        <v>0</v>
      </c>
      <c r="W117" s="51">
        <f t="shared" si="166"/>
        <v>0</v>
      </c>
      <c r="X117" s="51">
        <f t="shared" si="167"/>
        <v>0</v>
      </c>
      <c r="Y117" s="51">
        <f t="shared" si="168"/>
        <v>0</v>
      </c>
      <c r="Z117" s="51">
        <f t="shared" si="169"/>
        <v>0</v>
      </c>
      <c r="AA117" s="51">
        <f t="shared" si="170"/>
        <v>0</v>
      </c>
      <c r="AB117" s="51">
        <f t="shared" si="171"/>
        <v>0</v>
      </c>
      <c r="AC117" s="51">
        <f t="shared" si="172"/>
        <v>0</v>
      </c>
      <c r="AD117" s="51">
        <f t="shared" si="173"/>
        <v>0</v>
      </c>
      <c r="AE117" s="51">
        <f t="shared" si="174"/>
        <v>0</v>
      </c>
      <c r="AF117" s="51">
        <f t="shared" si="175"/>
        <v>0</v>
      </c>
      <c r="AG117" s="110">
        <f t="shared" si="176"/>
        <v>0</v>
      </c>
      <c r="AH117" s="145" t="b">
        <f t="shared" si="88"/>
        <v>1</v>
      </c>
      <c r="AI117" s="109" t="str">
        <f>'[23]KY Direct'!E12</f>
        <v>35010</v>
      </c>
      <c r="AJ117" s="109">
        <f>'[23]KY Direct'!F12</f>
        <v>0</v>
      </c>
      <c r="AK117" s="109">
        <f>'[23]KY Direct'!G12</f>
        <v>0</v>
      </c>
      <c r="AL117" s="116">
        <f>0</f>
        <v>0</v>
      </c>
      <c r="AM117" s="116">
        <f>0</f>
        <v>0</v>
      </c>
      <c r="AN117" s="116">
        <f>0</f>
        <v>0</v>
      </c>
      <c r="AO117" s="116">
        <f>0</f>
        <v>0</v>
      </c>
      <c r="AP117" s="116">
        <f>0</f>
        <v>0</v>
      </c>
      <c r="AQ117" s="116">
        <f>0</f>
        <v>0</v>
      </c>
      <c r="AR117" s="93">
        <f>IF('Net Plant'!I117&gt;0,'Gross Plant'!L117*$AJ117/12,0)</f>
        <v>0</v>
      </c>
      <c r="AS117" s="93">
        <f>IF('Net Plant'!J117&gt;0,'Gross Plant'!M117*$AJ117/12,0)</f>
        <v>0</v>
      </c>
      <c r="AT117" s="93">
        <f>IF('Net Plant'!K117&gt;0,'Gross Plant'!N117*$AJ117/12,0)</f>
        <v>0</v>
      </c>
      <c r="AU117" s="93">
        <f>IF('Net Plant'!L117&gt;0,'Gross Plant'!O117*$AJ117/12,0)</f>
        <v>0</v>
      </c>
      <c r="AV117" s="93">
        <f>IF('Net Plant'!M117&gt;0,'Gross Plant'!P117*$AJ117/12,0)</f>
        <v>0</v>
      </c>
      <c r="AW117" s="93">
        <f>IF('Net Plant'!N117&gt;0,'Gross Plant'!Q117*$AJ117/12,0)</f>
        <v>0</v>
      </c>
      <c r="AX117" s="93">
        <f>IF('Net Plant'!O117&gt;0,'Gross Plant'!R117*$AJ117/12,0)</f>
        <v>0</v>
      </c>
      <c r="AY117" s="93">
        <f>IF('Net Plant'!P117&gt;0,'Gross Plant'!S117*$AJ117/12,0)</f>
        <v>0</v>
      </c>
      <c r="AZ117" s="93">
        <f>IF('Net Plant'!Q117&gt;0,'Gross Plant'!T117*$AJ117/12,0)</f>
        <v>0</v>
      </c>
      <c r="BA117" s="93">
        <f>IF('Net Plant'!R117&gt;0,'Gross Plant'!U117*$AK117/12,0)</f>
        <v>0</v>
      </c>
      <c r="BB117" s="93">
        <f>IF('Net Plant'!S117&gt;0,'Gross Plant'!V117*$AK117/12,0)</f>
        <v>0</v>
      </c>
      <c r="BC117" s="93">
        <f>IF('Net Plant'!T117&gt;0,'Gross Plant'!W117*$AK117/12,0)</f>
        <v>0</v>
      </c>
      <c r="BD117" s="93">
        <f>IF('Net Plant'!U117&gt;0,'Gross Plant'!X117*$AK117/12,0)</f>
        <v>0</v>
      </c>
      <c r="BE117" s="93">
        <f>IF('Net Plant'!V117&gt;0,'Gross Plant'!Y117*$AK117/12,0)</f>
        <v>0</v>
      </c>
      <c r="BF117" s="93">
        <f>IF('Net Plant'!W117&gt;0,'Gross Plant'!Z117*$AK117/12,0)</f>
        <v>0</v>
      </c>
      <c r="BG117" s="93">
        <f>IF('Net Plant'!X117&gt;0,'Gross Plant'!AA117*$AK117/12,0)</f>
        <v>0</v>
      </c>
      <c r="BH117" s="93">
        <f>IF('Net Plant'!Y117&gt;0,'Gross Plant'!AB117*$AK117/12,0)</f>
        <v>0</v>
      </c>
      <c r="BI117" s="93">
        <f>IF('Net Plant'!Z117&gt;0,'Gross Plant'!AC117*$AK117/12,0)</f>
        <v>0</v>
      </c>
      <c r="BJ117" s="93">
        <f>IF('Net Plant'!AA117&gt;0,'Gross Plant'!AD117*$AK117/12,0)</f>
        <v>0</v>
      </c>
      <c r="BK117" s="93">
        <f>IF('Net Plant'!AB117&gt;0,'Gross Plant'!AE117*$AK117/12,0)</f>
        <v>0</v>
      </c>
      <c r="BL117" s="93">
        <f>IF('Net Plant'!AC117&gt;0,'Gross Plant'!AF117*$AK117/12,0)</f>
        <v>0</v>
      </c>
      <c r="BM117" s="110">
        <f t="shared" si="177"/>
        <v>0</v>
      </c>
      <c r="BN117" s="41"/>
      <c r="BO117" s="116">
        <f>0</f>
        <v>0</v>
      </c>
      <c r="BP117" s="116">
        <f>0</f>
        <v>0</v>
      </c>
      <c r="BQ117" s="116">
        <f>0</f>
        <v>0</v>
      </c>
      <c r="BR117" s="116">
        <f>0</f>
        <v>0</v>
      </c>
      <c r="BS117" s="116">
        <f>0</f>
        <v>0</v>
      </c>
      <c r="BT117" s="116">
        <f>0</f>
        <v>0</v>
      </c>
      <c r="BU117" s="93">
        <f>'Gross Plant'!BQ117</f>
        <v>0</v>
      </c>
      <c r="BV117" s="93">
        <f>'Gross Plant'!BR117</f>
        <v>0</v>
      </c>
      <c r="BW117" s="93">
        <f>'Gross Plant'!BS117</f>
        <v>0</v>
      </c>
      <c r="BX117" s="93">
        <f>'Gross Plant'!BT117</f>
        <v>0</v>
      </c>
      <c r="BY117" s="93">
        <f>'Gross Plant'!BU117</f>
        <v>0</v>
      </c>
      <c r="BZ117" s="93">
        <f>'Gross Plant'!BV117</f>
        <v>0</v>
      </c>
      <c r="CA117" s="93">
        <f>'Gross Plant'!BW117</f>
        <v>0</v>
      </c>
      <c r="CB117" s="93">
        <f>'Gross Plant'!BX117</f>
        <v>0</v>
      </c>
      <c r="CC117" s="93">
        <f>'Gross Plant'!BY117</f>
        <v>0</v>
      </c>
      <c r="CD117" s="93">
        <f>'Gross Plant'!BZ117</f>
        <v>0</v>
      </c>
      <c r="CE117" s="93">
        <f>'Gross Plant'!CA117</f>
        <v>0</v>
      </c>
      <c r="CF117" s="93">
        <f>'Gross Plant'!CB117</f>
        <v>0</v>
      </c>
      <c r="CG117" s="93">
        <f>'Gross Plant'!CC117</f>
        <v>0</v>
      </c>
      <c r="CH117" s="93">
        <f>'Gross Plant'!CD117</f>
        <v>0</v>
      </c>
      <c r="CI117" s="93">
        <f>'Gross Plant'!CE117</f>
        <v>0</v>
      </c>
      <c r="CJ117" s="93">
        <f>'Gross Plant'!CF117</f>
        <v>0</v>
      </c>
      <c r="CK117" s="93">
        <f>'Gross Plant'!CG117</f>
        <v>0</v>
      </c>
      <c r="CL117" s="93">
        <f>'Gross Plant'!CH117</f>
        <v>0</v>
      </c>
      <c r="CM117" s="93">
        <f>'Gross Plant'!CI117</f>
        <v>0</v>
      </c>
      <c r="CN117" s="93">
        <f>'Gross Plant'!CJ117</f>
        <v>0</v>
      </c>
      <c r="CO117" s="93">
        <f>'Gross Plant'!CK117</f>
        <v>0</v>
      </c>
      <c r="CP117" s="41"/>
      <c r="CQ117" s="116">
        <f>0</f>
        <v>0</v>
      </c>
      <c r="CR117" s="116">
        <f>0</f>
        <v>0</v>
      </c>
      <c r="CS117" s="116">
        <f>0</f>
        <v>0</v>
      </c>
      <c r="CT117" s="116">
        <f>0</f>
        <v>0</v>
      </c>
      <c r="CU117" s="116">
        <f>0</f>
        <v>0</v>
      </c>
      <c r="CV117" s="116">
        <f>0</f>
        <v>0</v>
      </c>
      <c r="CW117" s="17">
        <v>0</v>
      </c>
      <c r="CX117" s="17">
        <v>0</v>
      </c>
      <c r="CY117" s="17">
        <v>0</v>
      </c>
      <c r="CZ117" s="17">
        <v>0</v>
      </c>
      <c r="DA117" s="17">
        <v>0</v>
      </c>
      <c r="DB117" s="17">
        <v>0</v>
      </c>
      <c r="DC117" s="41">
        <v>0</v>
      </c>
      <c r="DD117" s="41">
        <v>0</v>
      </c>
      <c r="DE117" s="41">
        <v>0</v>
      </c>
      <c r="DF117" s="41">
        <v>0</v>
      </c>
      <c r="DG117" s="41">
        <v>0</v>
      </c>
      <c r="DH117" s="41">
        <v>0</v>
      </c>
      <c r="DI117" s="41">
        <v>0</v>
      </c>
      <c r="DJ117" s="41">
        <v>0</v>
      </c>
      <c r="DK117" s="41">
        <v>0</v>
      </c>
      <c r="DL117" s="41">
        <v>0</v>
      </c>
      <c r="DM117" s="41">
        <v>0</v>
      </c>
      <c r="DN117" s="41">
        <v>0</v>
      </c>
      <c r="DO117" s="41">
        <v>0</v>
      </c>
      <c r="DP117" s="41">
        <v>0</v>
      </c>
      <c r="DQ117" s="41">
        <v>0</v>
      </c>
      <c r="DR117" s="41"/>
      <c r="DS117" s="116">
        <f>0</f>
        <v>0</v>
      </c>
      <c r="DT117" s="116">
        <f>0</f>
        <v>0</v>
      </c>
      <c r="DU117" s="116">
        <f>0</f>
        <v>0</v>
      </c>
      <c r="DV117" s="116">
        <f>0</f>
        <v>0</v>
      </c>
      <c r="DW117" s="116">
        <f>0</f>
        <v>0</v>
      </c>
      <c r="DX117" s="116">
        <f>0</f>
        <v>0</v>
      </c>
      <c r="DY117" s="93">
        <f>IFERROR(SUM($DS117:$DX117)/SUM('Gross Plant'!$BK117:$BP117),0)*'Gross Plant'!BQ117*Reserve!$DY$1</f>
        <v>0</v>
      </c>
      <c r="DZ117" s="93">
        <f>IFERROR(SUM($DS117:$DX117)/SUM('Gross Plant'!$BK117:$BP117),0)*'Gross Plant'!BR117*Reserve!$DY$1</f>
        <v>0</v>
      </c>
      <c r="EA117" s="93">
        <f>IFERROR(SUM($DS117:$DX117)/SUM('Gross Plant'!$BK117:$BP117),0)*'Gross Plant'!BS117*Reserve!$DY$1</f>
        <v>0</v>
      </c>
      <c r="EB117" s="93">
        <f>IFERROR(SUM($DS117:$DX117)/SUM('Gross Plant'!$BK117:$BP117),0)*'Gross Plant'!BT117*Reserve!$DY$1</f>
        <v>0</v>
      </c>
      <c r="EC117" s="93">
        <f>IFERROR(SUM($DS117:$DX117)/SUM('Gross Plant'!$BK117:$BP117),0)*'Gross Plant'!BU117*Reserve!$DY$1</f>
        <v>0</v>
      </c>
      <c r="ED117" s="93">
        <f>IFERROR(SUM($DS117:$DX117)/SUM('Gross Plant'!$BK117:$BP117),0)*'Gross Plant'!BV117*Reserve!$DY$1</f>
        <v>0</v>
      </c>
      <c r="EE117" s="93">
        <f>IFERROR(SUM($DS117:$DX117)/SUM('Gross Plant'!$BK117:$BP117),0)*'Gross Plant'!BW117*Reserve!$DY$1</f>
        <v>0</v>
      </c>
      <c r="EF117" s="93">
        <f>IFERROR(SUM($DS117:$DX117)/SUM('Gross Plant'!$BK117:$BP117),0)*'Gross Plant'!BX117*Reserve!$DY$1</f>
        <v>0</v>
      </c>
      <c r="EG117" s="93">
        <f>IFERROR(SUM($DS117:$DX117)/SUM('Gross Plant'!$BK117:$BP117),0)*'Gross Plant'!BY117*Reserve!$DY$1</f>
        <v>0</v>
      </c>
      <c r="EH117" s="93">
        <f>IFERROR(SUM($DS117:$DX117)/SUM('Gross Plant'!$BK117:$BP117),0)*'Gross Plant'!BZ117*Reserve!$DY$1</f>
        <v>0</v>
      </c>
      <c r="EI117" s="93">
        <f>IFERROR(SUM($DS117:$DX117)/SUM('Gross Plant'!$BK117:$BP117),0)*'Gross Plant'!CA117*Reserve!$DY$1</f>
        <v>0</v>
      </c>
      <c r="EJ117" s="93">
        <f>IFERROR(SUM($DS117:$DX117)/SUM('Gross Plant'!$BK117:$BP117),0)*'Gross Plant'!CB117*Reserve!$DY$1</f>
        <v>0</v>
      </c>
      <c r="EK117" s="93">
        <f>IFERROR(SUM($DS117:$DX117)/SUM('Gross Plant'!$BK117:$BP117),0)*'Gross Plant'!CC117*Reserve!$DY$1</f>
        <v>0</v>
      </c>
      <c r="EL117" s="93">
        <f>IFERROR(SUM($DS117:$DX117)/SUM('Gross Plant'!$BK117:$BP117),0)*'Gross Plant'!CD117*Reserve!$DY$1</f>
        <v>0</v>
      </c>
      <c r="EM117" s="93">
        <f>IFERROR(SUM($DS117:$DX117)/SUM('Gross Plant'!$BK117:$BP117),0)*'Gross Plant'!CE117*Reserve!$DY$1</f>
        <v>0</v>
      </c>
      <c r="EN117" s="93">
        <f>IFERROR(SUM($DS117:$DX117)/SUM('Gross Plant'!$BK117:$BP117),0)*'Gross Plant'!CF117*Reserve!$DY$1</f>
        <v>0</v>
      </c>
      <c r="EO117" s="93">
        <f>IFERROR(SUM($DS117:$DX117)/SUM('Gross Plant'!$BK117:$BP117),0)*'Gross Plant'!CG117*Reserve!$DY$1</f>
        <v>0</v>
      </c>
      <c r="EP117" s="93">
        <f>IFERROR(SUM($DS117:$DX117)/SUM('Gross Plant'!$BK117:$BP117),0)*'Gross Plant'!CH117*Reserve!$DY$1</f>
        <v>0</v>
      </c>
      <c r="EQ117" s="93">
        <f>IFERROR(SUM($DS117:$DX117)/SUM('Gross Plant'!$BK117:$BP117),0)*'Gross Plant'!CI117*Reserve!$DY$1</f>
        <v>0</v>
      </c>
      <c r="ER117" s="93">
        <f>IFERROR(SUM($DS117:$DX117)/SUM('Gross Plant'!$BK117:$BP117),0)*'Gross Plant'!CJ117*Reserve!$DY$1</f>
        <v>0</v>
      </c>
      <c r="ES117" s="93">
        <f>IFERROR(SUM($DS117:$DX117)/SUM('Gross Plant'!$BK117:$BP117),0)*'Gross Plant'!CK117*Reserve!$DY$1</f>
        <v>0</v>
      </c>
    </row>
    <row r="118" spans="1:149">
      <c r="A118" s="138">
        <v>35020</v>
      </c>
      <c r="B118" s="171" t="s">
        <v>79</v>
      </c>
      <c r="C118" s="51">
        <f t="shared" si="147"/>
        <v>4096.9172272307705</v>
      </c>
      <c r="D118" s="51">
        <f t="shared" si="148"/>
        <v>4125.4676380000019</v>
      </c>
      <c r="E118" s="92">
        <f>'[20]Reserve End Balances'!P41</f>
        <v>4088.51</v>
      </c>
      <c r="F118" s="51">
        <f t="shared" si="149"/>
        <v>4089.9100000000003</v>
      </c>
      <c r="G118" s="51">
        <f t="shared" si="150"/>
        <v>4091.3100000000004</v>
      </c>
      <c r="H118" s="51">
        <f t="shared" si="151"/>
        <v>4092.7100000000005</v>
      </c>
      <c r="I118" s="51">
        <f t="shared" si="152"/>
        <v>4094.1100000000006</v>
      </c>
      <c r="J118" s="51">
        <f t="shared" si="153"/>
        <v>4095.5100000000007</v>
      </c>
      <c r="K118" s="51">
        <f t="shared" si="154"/>
        <v>4096.9100000000008</v>
      </c>
      <c r="L118" s="51">
        <f t="shared" si="155"/>
        <v>4098.3144740000007</v>
      </c>
      <c r="M118" s="51">
        <f t="shared" si="156"/>
        <v>4099.7189480000006</v>
      </c>
      <c r="N118" s="51">
        <f t="shared" si="157"/>
        <v>4101.1234220000006</v>
      </c>
      <c r="O118" s="51">
        <f t="shared" si="158"/>
        <v>4102.5278960000005</v>
      </c>
      <c r="P118" s="51">
        <f t="shared" si="159"/>
        <v>4103.9323700000004</v>
      </c>
      <c r="Q118" s="51">
        <f t="shared" si="160"/>
        <v>4105.3368440000004</v>
      </c>
      <c r="R118" s="51">
        <f t="shared" si="161"/>
        <v>4106.7413180000003</v>
      </c>
      <c r="S118" s="51">
        <f t="shared" si="162"/>
        <v>4108.1457920000003</v>
      </c>
      <c r="T118" s="51">
        <f t="shared" si="163"/>
        <v>4109.5502660000002</v>
      </c>
      <c r="U118" s="51">
        <f t="shared" si="164"/>
        <v>4112.2031613333338</v>
      </c>
      <c r="V118" s="51">
        <f t="shared" si="165"/>
        <v>4114.8560566666674</v>
      </c>
      <c r="W118" s="51">
        <f t="shared" si="166"/>
        <v>4117.508952000001</v>
      </c>
      <c r="X118" s="51">
        <f t="shared" si="167"/>
        <v>4120.1618473333347</v>
      </c>
      <c r="Y118" s="51">
        <f t="shared" si="168"/>
        <v>4122.8147426666683</v>
      </c>
      <c r="Z118" s="51">
        <f t="shared" si="169"/>
        <v>4125.4676380000019</v>
      </c>
      <c r="AA118" s="51">
        <f t="shared" si="170"/>
        <v>4128.1205333333355</v>
      </c>
      <c r="AB118" s="51">
        <f t="shared" si="171"/>
        <v>4130.7734286666691</v>
      </c>
      <c r="AC118" s="51">
        <f t="shared" si="172"/>
        <v>4133.4263240000028</v>
      </c>
      <c r="AD118" s="51">
        <f t="shared" si="173"/>
        <v>4136.0792193333364</v>
      </c>
      <c r="AE118" s="51">
        <f t="shared" si="174"/>
        <v>4138.73211466667</v>
      </c>
      <c r="AF118" s="51">
        <f t="shared" si="175"/>
        <v>4141.3850100000036</v>
      </c>
      <c r="AG118" s="110">
        <f t="shared" si="176"/>
        <v>4125</v>
      </c>
      <c r="AH118" s="145" t="b">
        <f t="shared" si="88"/>
        <v>1</v>
      </c>
      <c r="AI118" s="109" t="str">
        <f>'[23]KY Direct'!E13</f>
        <v>35020</v>
      </c>
      <c r="AJ118" s="109">
        <f>'[23]KY Direct'!F13</f>
        <v>3.5999999999999999E-3</v>
      </c>
      <c r="AK118" s="109">
        <f>'[23]KY Direct'!G13</f>
        <v>6.7999999999999996E-3</v>
      </c>
      <c r="AL118" s="92">
        <f>'[20]Depreciation Provision'!Q41</f>
        <v>1.4</v>
      </c>
      <c r="AM118" s="92">
        <f>'[20]Depreciation Provision'!R41</f>
        <v>1.4</v>
      </c>
      <c r="AN118" s="92">
        <f>'[20]Depreciation Provision'!S41</f>
        <v>1.4</v>
      </c>
      <c r="AO118" s="92">
        <f>'[20]Depreciation Provision'!T41</f>
        <v>1.4</v>
      </c>
      <c r="AP118" s="92">
        <f>'[20]Depreciation Provision'!U41</f>
        <v>1.4</v>
      </c>
      <c r="AQ118" s="92">
        <f>'[20]Depreciation Provision'!V41</f>
        <v>1.4</v>
      </c>
      <c r="AR118" s="93">
        <f>IF('Net Plant'!I118&gt;0,'Gross Plant'!L118*$AJ118/12,0)</f>
        <v>1.4044739999999998</v>
      </c>
      <c r="AS118" s="93">
        <f>IF('Net Plant'!J118&gt;0,'Gross Plant'!M118*$AJ118/12,0)</f>
        <v>1.4044739999999998</v>
      </c>
      <c r="AT118" s="93">
        <f>IF('Net Plant'!K118&gt;0,'Gross Plant'!N118*$AJ118/12,0)</f>
        <v>1.4044739999999998</v>
      </c>
      <c r="AU118" s="93">
        <f>IF('Net Plant'!L118&gt;0,'Gross Plant'!O118*$AJ118/12,0)</f>
        <v>1.4044739999999998</v>
      </c>
      <c r="AV118" s="93">
        <f>IF('Net Plant'!M118&gt;0,'Gross Plant'!P118*$AJ118/12,0)</f>
        <v>1.4044739999999998</v>
      </c>
      <c r="AW118" s="93">
        <f>IF('Net Plant'!N118&gt;0,'Gross Plant'!Q118*$AJ118/12,0)</f>
        <v>1.4044739999999998</v>
      </c>
      <c r="AX118" s="93">
        <f>IF('Net Plant'!O118&gt;0,'Gross Plant'!R118*$AJ118/12,0)</f>
        <v>1.4044739999999998</v>
      </c>
      <c r="AY118" s="93">
        <f>IF('Net Plant'!P118&gt;0,'Gross Plant'!S118*$AJ118/12,0)</f>
        <v>1.4044739999999998</v>
      </c>
      <c r="AZ118" s="93">
        <f>IF('Net Plant'!Q118&gt;0,'Gross Plant'!T118*$AJ118/12,0)</f>
        <v>1.4044739999999998</v>
      </c>
      <c r="BA118" s="93">
        <f>IF('Net Plant'!R118&gt;0,'Gross Plant'!U118*$AK118/12,0)</f>
        <v>2.6528953333333329</v>
      </c>
      <c r="BB118" s="93">
        <f>IF('Net Plant'!S118&gt;0,'Gross Plant'!V118*$AK118/12,0)</f>
        <v>2.6528953333333329</v>
      </c>
      <c r="BC118" s="93">
        <f>IF('Net Plant'!T118&gt;0,'Gross Plant'!W118*$AK118/12,0)</f>
        <v>2.6528953333333329</v>
      </c>
      <c r="BD118" s="93">
        <f>IF('Net Plant'!U118&gt;0,'Gross Plant'!X118*$AK118/12,0)</f>
        <v>2.6528953333333329</v>
      </c>
      <c r="BE118" s="93">
        <f>IF('Net Plant'!V118&gt;0,'Gross Plant'!Y118*$AK118/12,0)</f>
        <v>2.6528953333333329</v>
      </c>
      <c r="BF118" s="93">
        <f>IF('Net Plant'!W118&gt;0,'Gross Plant'!Z118*$AK118/12,0)</f>
        <v>2.6528953333333329</v>
      </c>
      <c r="BG118" s="93">
        <f>IF('Net Plant'!X118&gt;0,'Gross Plant'!AA118*$AK118/12,0)</f>
        <v>2.6528953333333329</v>
      </c>
      <c r="BH118" s="93">
        <f>IF('Net Plant'!Y118&gt;0,'Gross Plant'!AB118*$AK118/12,0)</f>
        <v>2.6528953333333329</v>
      </c>
      <c r="BI118" s="93">
        <f>IF('Net Plant'!Z118&gt;0,'Gross Plant'!AC118*$AK118/12,0)</f>
        <v>2.6528953333333329</v>
      </c>
      <c r="BJ118" s="93">
        <f>IF('Net Plant'!AA118&gt;0,'Gross Plant'!AD118*$AK118/12,0)</f>
        <v>2.6528953333333329</v>
      </c>
      <c r="BK118" s="93">
        <f>IF('Net Plant'!AB118&gt;0,'Gross Plant'!AE118*$AK118/12,0)</f>
        <v>2.6528953333333329</v>
      </c>
      <c r="BL118" s="93">
        <f>IF('Net Plant'!AC118&gt;0,'Gross Plant'!AF118*$AK118/12,0)</f>
        <v>2.6528953333333329</v>
      </c>
      <c r="BM118" s="110">
        <f t="shared" si="177"/>
        <v>31.834743999999997</v>
      </c>
      <c r="BN118" s="41"/>
      <c r="BO118" s="92">
        <f>'[20]Reserve Retirements'!Q41</f>
        <v>0</v>
      </c>
      <c r="BP118" s="92">
        <f>'[20]Reserve Retirements'!R41</f>
        <v>0</v>
      </c>
      <c r="BQ118" s="92">
        <f>'[20]Reserve Retirements'!S41</f>
        <v>0</v>
      </c>
      <c r="BR118" s="92">
        <f>'[20]Reserve Retirements'!T41</f>
        <v>0</v>
      </c>
      <c r="BS118" s="92">
        <f>'[20]Reserve Retirements'!U41</f>
        <v>0</v>
      </c>
      <c r="BT118" s="92">
        <f>'[20]Reserve Retirements'!V41</f>
        <v>0</v>
      </c>
      <c r="BU118" s="93">
        <f>'Gross Plant'!BQ118</f>
        <v>0</v>
      </c>
      <c r="BV118" s="93">
        <f>'Gross Plant'!BR118</f>
        <v>0</v>
      </c>
      <c r="BW118" s="93">
        <f>'Gross Plant'!BS118</f>
        <v>0</v>
      </c>
      <c r="BX118" s="93">
        <f>'Gross Plant'!BT118</f>
        <v>0</v>
      </c>
      <c r="BY118" s="93">
        <f>'Gross Plant'!BU118</f>
        <v>0</v>
      </c>
      <c r="BZ118" s="93">
        <f>'Gross Plant'!BV118</f>
        <v>0</v>
      </c>
      <c r="CA118" s="93">
        <f>'Gross Plant'!BW118</f>
        <v>0</v>
      </c>
      <c r="CB118" s="93">
        <f>'Gross Plant'!BX118</f>
        <v>0</v>
      </c>
      <c r="CC118" s="93">
        <f>'Gross Plant'!BY118</f>
        <v>0</v>
      </c>
      <c r="CD118" s="93">
        <f>'Gross Plant'!BZ118</f>
        <v>0</v>
      </c>
      <c r="CE118" s="93">
        <f>'Gross Plant'!CA118</f>
        <v>0</v>
      </c>
      <c r="CF118" s="93">
        <f>'Gross Plant'!CB118</f>
        <v>0</v>
      </c>
      <c r="CG118" s="93">
        <f>'Gross Plant'!CC118</f>
        <v>0</v>
      </c>
      <c r="CH118" s="93">
        <f>'Gross Plant'!CD118</f>
        <v>0</v>
      </c>
      <c r="CI118" s="93">
        <f>'Gross Plant'!CE118</f>
        <v>0</v>
      </c>
      <c r="CJ118" s="93">
        <f>'Gross Plant'!CF118</f>
        <v>0</v>
      </c>
      <c r="CK118" s="93">
        <f>'Gross Plant'!CG118</f>
        <v>0</v>
      </c>
      <c r="CL118" s="93">
        <f>'Gross Plant'!CH118</f>
        <v>0</v>
      </c>
      <c r="CM118" s="93">
        <f>'Gross Plant'!CI118</f>
        <v>0</v>
      </c>
      <c r="CN118" s="93">
        <f>'Gross Plant'!CJ118</f>
        <v>0</v>
      </c>
      <c r="CO118" s="93">
        <f>'Gross Plant'!CK118</f>
        <v>0</v>
      </c>
      <c r="CP118" s="41"/>
      <c r="CQ118" s="92">
        <f>'[20]Reserve Transfers'!Q41</f>
        <v>0</v>
      </c>
      <c r="CR118" s="92">
        <f>'[20]Reserve Transfers'!R41</f>
        <v>0</v>
      </c>
      <c r="CS118" s="92">
        <f>'[20]Reserve Transfers'!S41</f>
        <v>0</v>
      </c>
      <c r="CT118" s="92">
        <f>'[20]Reserve Transfers'!T41</f>
        <v>0</v>
      </c>
      <c r="CU118" s="92">
        <f>'[20]Reserve Transfers'!U41</f>
        <v>0</v>
      </c>
      <c r="CV118" s="92">
        <f>'[20]Reserve Transfers'!V41</f>
        <v>0</v>
      </c>
      <c r="CW118" s="17">
        <v>0</v>
      </c>
      <c r="CX118" s="17">
        <v>0</v>
      </c>
      <c r="CY118" s="17">
        <v>0</v>
      </c>
      <c r="CZ118" s="17">
        <v>0</v>
      </c>
      <c r="DA118" s="17">
        <v>0</v>
      </c>
      <c r="DB118" s="17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>
        <v>0</v>
      </c>
      <c r="DQ118" s="41">
        <v>0</v>
      </c>
      <c r="DR118" s="41"/>
      <c r="DS118" s="92">
        <f>[20]COR!Q41</f>
        <v>0</v>
      </c>
      <c r="DT118" s="92">
        <f>[20]COR!R41</f>
        <v>0</v>
      </c>
      <c r="DU118" s="92">
        <f>[20]COR!S41</f>
        <v>0</v>
      </c>
      <c r="DV118" s="92">
        <f>[20]COR!T41</f>
        <v>0</v>
      </c>
      <c r="DW118" s="92">
        <f>[20]COR!U41</f>
        <v>0</v>
      </c>
      <c r="DX118" s="92">
        <f>[20]COR!V41</f>
        <v>0</v>
      </c>
      <c r="DY118" s="93">
        <f>IFERROR(SUM($DS118:$DX118)/SUM('Gross Plant'!$BK118:$BP118),0)*'Gross Plant'!BQ118*Reserve!$DY$1</f>
        <v>0</v>
      </c>
      <c r="DZ118" s="93">
        <f>IFERROR(SUM($DS118:$DX118)/SUM('Gross Plant'!$BK118:$BP118),0)*'Gross Plant'!BR118*Reserve!$DY$1</f>
        <v>0</v>
      </c>
      <c r="EA118" s="93">
        <f>IFERROR(SUM($DS118:$DX118)/SUM('Gross Plant'!$BK118:$BP118),0)*'Gross Plant'!BS118*Reserve!$DY$1</f>
        <v>0</v>
      </c>
      <c r="EB118" s="93">
        <f>IFERROR(SUM($DS118:$DX118)/SUM('Gross Plant'!$BK118:$BP118),0)*'Gross Plant'!BT118*Reserve!$DY$1</f>
        <v>0</v>
      </c>
      <c r="EC118" s="93">
        <f>IFERROR(SUM($DS118:$DX118)/SUM('Gross Plant'!$BK118:$BP118),0)*'Gross Plant'!BU118*Reserve!$DY$1</f>
        <v>0</v>
      </c>
      <c r="ED118" s="93">
        <f>IFERROR(SUM($DS118:$DX118)/SUM('Gross Plant'!$BK118:$BP118),0)*'Gross Plant'!BV118*Reserve!$DY$1</f>
        <v>0</v>
      </c>
      <c r="EE118" s="93">
        <f>IFERROR(SUM($DS118:$DX118)/SUM('Gross Plant'!$BK118:$BP118),0)*'Gross Plant'!BW118*Reserve!$DY$1</f>
        <v>0</v>
      </c>
      <c r="EF118" s="93">
        <f>IFERROR(SUM($DS118:$DX118)/SUM('Gross Plant'!$BK118:$BP118),0)*'Gross Plant'!BX118*Reserve!$DY$1</f>
        <v>0</v>
      </c>
      <c r="EG118" s="93">
        <f>IFERROR(SUM($DS118:$DX118)/SUM('Gross Plant'!$BK118:$BP118),0)*'Gross Plant'!BY118*Reserve!$DY$1</f>
        <v>0</v>
      </c>
      <c r="EH118" s="93">
        <f>IFERROR(SUM($DS118:$DX118)/SUM('Gross Plant'!$BK118:$BP118),0)*'Gross Plant'!BZ118*Reserve!$DY$1</f>
        <v>0</v>
      </c>
      <c r="EI118" s="93">
        <f>IFERROR(SUM($DS118:$DX118)/SUM('Gross Plant'!$BK118:$BP118),0)*'Gross Plant'!CA118*Reserve!$DY$1</f>
        <v>0</v>
      </c>
      <c r="EJ118" s="93">
        <f>IFERROR(SUM($DS118:$DX118)/SUM('Gross Plant'!$BK118:$BP118),0)*'Gross Plant'!CB118*Reserve!$DY$1</f>
        <v>0</v>
      </c>
      <c r="EK118" s="93">
        <f>IFERROR(SUM($DS118:$DX118)/SUM('Gross Plant'!$BK118:$BP118),0)*'Gross Plant'!CC118*Reserve!$DY$1</f>
        <v>0</v>
      </c>
      <c r="EL118" s="93">
        <f>IFERROR(SUM($DS118:$DX118)/SUM('Gross Plant'!$BK118:$BP118),0)*'Gross Plant'!CD118*Reserve!$DY$1</f>
        <v>0</v>
      </c>
      <c r="EM118" s="93">
        <f>IFERROR(SUM($DS118:$DX118)/SUM('Gross Plant'!$BK118:$BP118),0)*'Gross Plant'!CE118*Reserve!$DY$1</f>
        <v>0</v>
      </c>
      <c r="EN118" s="93">
        <f>IFERROR(SUM($DS118:$DX118)/SUM('Gross Plant'!$BK118:$BP118),0)*'Gross Plant'!CF118*Reserve!$DY$1</f>
        <v>0</v>
      </c>
      <c r="EO118" s="93">
        <f>IFERROR(SUM($DS118:$DX118)/SUM('Gross Plant'!$BK118:$BP118),0)*'Gross Plant'!CG118*Reserve!$DY$1</f>
        <v>0</v>
      </c>
      <c r="EP118" s="93">
        <f>IFERROR(SUM($DS118:$DX118)/SUM('Gross Plant'!$BK118:$BP118),0)*'Gross Plant'!CH118*Reserve!$DY$1</f>
        <v>0</v>
      </c>
      <c r="EQ118" s="93">
        <f>IFERROR(SUM($DS118:$DX118)/SUM('Gross Plant'!$BK118:$BP118),0)*'Gross Plant'!CI118*Reserve!$DY$1</f>
        <v>0</v>
      </c>
      <c r="ER118" s="93">
        <f>IFERROR(SUM($DS118:$DX118)/SUM('Gross Plant'!$BK118:$BP118),0)*'Gross Plant'!CJ118*Reserve!$DY$1</f>
        <v>0</v>
      </c>
      <c r="ES118" s="93">
        <f>IFERROR(SUM($DS118:$DX118)/SUM('Gross Plant'!$BK118:$BP118),0)*'Gross Plant'!CK118*Reserve!$DY$1</f>
        <v>0</v>
      </c>
    </row>
    <row r="119" spans="1:149">
      <c r="A119" s="138">
        <v>35100</v>
      </c>
      <c r="B119" s="171" t="s">
        <v>80</v>
      </c>
      <c r="C119" s="51">
        <f t="shared" si="147"/>
        <v>6593.8633323076929</v>
      </c>
      <c r="D119" s="51">
        <f t="shared" si="148"/>
        <v>6955.7570380000006</v>
      </c>
      <c r="E119" s="92">
        <f>'[20]Reserve End Balances'!P42</f>
        <v>6450.57</v>
      </c>
      <c r="F119" s="51">
        <f t="shared" si="149"/>
        <v>6474.45</v>
      </c>
      <c r="G119" s="51">
        <f t="shared" si="150"/>
        <v>6498.33</v>
      </c>
      <c r="H119" s="51">
        <f t="shared" si="151"/>
        <v>6522.21</v>
      </c>
      <c r="I119" s="51">
        <f t="shared" si="152"/>
        <v>6546.09</v>
      </c>
      <c r="J119" s="51">
        <f t="shared" si="153"/>
        <v>6569.97</v>
      </c>
      <c r="K119" s="51">
        <f t="shared" si="154"/>
        <v>6593.85</v>
      </c>
      <c r="L119" s="51">
        <f t="shared" si="155"/>
        <v>6617.7382533333339</v>
      </c>
      <c r="M119" s="51">
        <f t="shared" si="156"/>
        <v>6641.6265066666674</v>
      </c>
      <c r="N119" s="51">
        <f t="shared" si="157"/>
        <v>6665.5147600000009</v>
      </c>
      <c r="O119" s="51">
        <f t="shared" si="158"/>
        <v>6689.4030133333345</v>
      </c>
      <c r="P119" s="51">
        <f t="shared" si="159"/>
        <v>6713.291266666668</v>
      </c>
      <c r="Q119" s="51">
        <f t="shared" si="160"/>
        <v>6737.1795200000015</v>
      </c>
      <c r="R119" s="51">
        <f t="shared" si="161"/>
        <v>6761.067773333335</v>
      </c>
      <c r="S119" s="51">
        <f t="shared" si="162"/>
        <v>6784.9560266666685</v>
      </c>
      <c r="T119" s="51">
        <f t="shared" si="163"/>
        <v>6808.8442800000021</v>
      </c>
      <c r="U119" s="51">
        <f t="shared" si="164"/>
        <v>6833.3297396666685</v>
      </c>
      <c r="V119" s="51">
        <f t="shared" si="165"/>
        <v>6857.8151993333349</v>
      </c>
      <c r="W119" s="51">
        <f t="shared" si="166"/>
        <v>6882.3006590000014</v>
      </c>
      <c r="X119" s="51">
        <f t="shared" si="167"/>
        <v>6906.7861186666678</v>
      </c>
      <c r="Y119" s="51">
        <f t="shared" si="168"/>
        <v>6931.2715783333342</v>
      </c>
      <c r="Z119" s="51">
        <f t="shared" si="169"/>
        <v>6955.7570380000006</v>
      </c>
      <c r="AA119" s="51">
        <f t="shared" si="170"/>
        <v>6980.2424976666671</v>
      </c>
      <c r="AB119" s="51">
        <f t="shared" si="171"/>
        <v>7004.7279573333335</v>
      </c>
      <c r="AC119" s="51">
        <f t="shared" si="172"/>
        <v>7029.2134169999999</v>
      </c>
      <c r="AD119" s="51">
        <f t="shared" si="173"/>
        <v>7053.6988766666664</v>
      </c>
      <c r="AE119" s="51">
        <f t="shared" si="174"/>
        <v>7078.1843363333328</v>
      </c>
      <c r="AF119" s="51">
        <f t="shared" si="175"/>
        <v>7102.6697959999992</v>
      </c>
      <c r="AG119" s="110">
        <f t="shared" si="176"/>
        <v>6956</v>
      </c>
      <c r="AH119" s="145" t="b">
        <f t="shared" si="88"/>
        <v>1</v>
      </c>
      <c r="AI119" s="109" t="str">
        <f>'[23]KY Direct'!E14</f>
        <v>35100</v>
      </c>
      <c r="AJ119" s="109">
        <f>'[23]KY Direct'!F14</f>
        <v>1.6E-2</v>
      </c>
      <c r="AK119" s="109">
        <f>'[23]KY Direct'!G14</f>
        <v>1.6400000000000001E-2</v>
      </c>
      <c r="AL119" s="92">
        <f>'[20]Depreciation Provision'!Q42</f>
        <v>23.880000000000003</v>
      </c>
      <c r="AM119" s="92">
        <f>'[20]Depreciation Provision'!R42</f>
        <v>23.880000000000003</v>
      </c>
      <c r="AN119" s="92">
        <f>'[20]Depreciation Provision'!S42</f>
        <v>23.880000000000003</v>
      </c>
      <c r="AO119" s="92">
        <f>'[20]Depreciation Provision'!T42</f>
        <v>23.880000000000003</v>
      </c>
      <c r="AP119" s="92">
        <f>'[20]Depreciation Provision'!U42</f>
        <v>23.880000000000003</v>
      </c>
      <c r="AQ119" s="92">
        <f>'[20]Depreciation Provision'!V42</f>
        <v>23.880000000000003</v>
      </c>
      <c r="AR119" s="93">
        <f>IF('Net Plant'!I119&gt;0,'Gross Plant'!L119*$AJ119/12,0)</f>
        <v>23.888253333333335</v>
      </c>
      <c r="AS119" s="93">
        <f>IF('Net Plant'!J119&gt;0,'Gross Plant'!M119*$AJ119/12,0)</f>
        <v>23.888253333333335</v>
      </c>
      <c r="AT119" s="93">
        <f>IF('Net Plant'!K119&gt;0,'Gross Plant'!N119*$AJ119/12,0)</f>
        <v>23.888253333333335</v>
      </c>
      <c r="AU119" s="93">
        <f>IF('Net Plant'!L119&gt;0,'Gross Plant'!O119*$AJ119/12,0)</f>
        <v>23.888253333333335</v>
      </c>
      <c r="AV119" s="93">
        <f>IF('Net Plant'!M119&gt;0,'Gross Plant'!P119*$AJ119/12,0)</f>
        <v>23.888253333333335</v>
      </c>
      <c r="AW119" s="93">
        <f>IF('Net Plant'!N119&gt;0,'Gross Plant'!Q119*$AJ119/12,0)</f>
        <v>23.888253333333335</v>
      </c>
      <c r="AX119" s="93">
        <f>IF('Net Plant'!O119&gt;0,'Gross Plant'!R119*$AJ119/12,0)</f>
        <v>23.888253333333335</v>
      </c>
      <c r="AY119" s="93">
        <f>IF('Net Plant'!P119&gt;0,'Gross Plant'!S119*$AJ119/12,0)</f>
        <v>23.888253333333335</v>
      </c>
      <c r="AZ119" s="93">
        <f>IF('Net Plant'!Q119&gt;0,'Gross Plant'!T119*$AJ119/12,0)</f>
        <v>23.888253333333335</v>
      </c>
      <c r="BA119" s="93">
        <f>IF('Net Plant'!R119&gt;0,'Gross Plant'!U119*$AK119/12,0)</f>
        <v>24.485459666666667</v>
      </c>
      <c r="BB119" s="93">
        <f>IF('Net Plant'!S119&gt;0,'Gross Plant'!V119*$AK119/12,0)</f>
        <v>24.485459666666667</v>
      </c>
      <c r="BC119" s="93">
        <f>IF('Net Plant'!T119&gt;0,'Gross Plant'!W119*$AK119/12,0)</f>
        <v>24.485459666666667</v>
      </c>
      <c r="BD119" s="93">
        <f>IF('Net Plant'!U119&gt;0,'Gross Plant'!X119*$AK119/12,0)</f>
        <v>24.485459666666667</v>
      </c>
      <c r="BE119" s="93">
        <f>IF('Net Plant'!V119&gt;0,'Gross Plant'!Y119*$AK119/12,0)</f>
        <v>24.485459666666667</v>
      </c>
      <c r="BF119" s="93">
        <f>IF('Net Plant'!W119&gt;0,'Gross Plant'!Z119*$AK119/12,0)</f>
        <v>24.485459666666667</v>
      </c>
      <c r="BG119" s="93">
        <f>IF('Net Plant'!X119&gt;0,'Gross Plant'!AA119*$AK119/12,0)</f>
        <v>24.485459666666667</v>
      </c>
      <c r="BH119" s="93">
        <f>IF('Net Plant'!Y119&gt;0,'Gross Plant'!AB119*$AK119/12,0)</f>
        <v>24.485459666666667</v>
      </c>
      <c r="BI119" s="93">
        <f>IF('Net Plant'!Z119&gt;0,'Gross Plant'!AC119*$AK119/12,0)</f>
        <v>24.485459666666667</v>
      </c>
      <c r="BJ119" s="93">
        <f>IF('Net Plant'!AA119&gt;0,'Gross Plant'!AD119*$AK119/12,0)</f>
        <v>24.485459666666667</v>
      </c>
      <c r="BK119" s="93">
        <f>IF('Net Plant'!AB119&gt;0,'Gross Plant'!AE119*$AK119/12,0)</f>
        <v>24.485459666666667</v>
      </c>
      <c r="BL119" s="93">
        <f>IF('Net Plant'!AC119&gt;0,'Gross Plant'!AF119*$AK119/12,0)</f>
        <v>24.485459666666667</v>
      </c>
      <c r="BM119" s="110">
        <f t="shared" si="177"/>
        <v>293.82551599999994</v>
      </c>
      <c r="BN119" s="41"/>
      <c r="BO119" s="92">
        <f>'[20]Reserve Retirements'!Q42</f>
        <v>0</v>
      </c>
      <c r="BP119" s="92">
        <f>'[20]Reserve Retirements'!R42</f>
        <v>0</v>
      </c>
      <c r="BQ119" s="92">
        <f>'[20]Reserve Retirements'!S42</f>
        <v>0</v>
      </c>
      <c r="BR119" s="92">
        <f>'[20]Reserve Retirements'!T42</f>
        <v>0</v>
      </c>
      <c r="BS119" s="92">
        <f>'[20]Reserve Retirements'!U42</f>
        <v>0</v>
      </c>
      <c r="BT119" s="92">
        <f>'[20]Reserve Retirements'!V42</f>
        <v>0</v>
      </c>
      <c r="BU119" s="93">
        <f>'Gross Plant'!BQ119</f>
        <v>0</v>
      </c>
      <c r="BV119" s="93">
        <f>'Gross Plant'!BR119</f>
        <v>0</v>
      </c>
      <c r="BW119" s="93">
        <f>'Gross Plant'!BS119</f>
        <v>0</v>
      </c>
      <c r="BX119" s="93">
        <f>'Gross Plant'!BT119</f>
        <v>0</v>
      </c>
      <c r="BY119" s="93">
        <f>'Gross Plant'!BU119</f>
        <v>0</v>
      </c>
      <c r="BZ119" s="93">
        <f>'Gross Plant'!BV119</f>
        <v>0</v>
      </c>
      <c r="CA119" s="93">
        <f>'Gross Plant'!BW119</f>
        <v>0</v>
      </c>
      <c r="CB119" s="93">
        <f>'Gross Plant'!BX119</f>
        <v>0</v>
      </c>
      <c r="CC119" s="93">
        <f>'Gross Plant'!BY119</f>
        <v>0</v>
      </c>
      <c r="CD119" s="93">
        <f>'Gross Plant'!BZ119</f>
        <v>0</v>
      </c>
      <c r="CE119" s="93">
        <f>'Gross Plant'!CA119</f>
        <v>0</v>
      </c>
      <c r="CF119" s="93">
        <f>'Gross Plant'!CB119</f>
        <v>0</v>
      </c>
      <c r="CG119" s="93">
        <f>'Gross Plant'!CC119</f>
        <v>0</v>
      </c>
      <c r="CH119" s="93">
        <f>'Gross Plant'!CD119</f>
        <v>0</v>
      </c>
      <c r="CI119" s="93">
        <f>'Gross Plant'!CE119</f>
        <v>0</v>
      </c>
      <c r="CJ119" s="93">
        <f>'Gross Plant'!CF119</f>
        <v>0</v>
      </c>
      <c r="CK119" s="93">
        <f>'Gross Plant'!CG119</f>
        <v>0</v>
      </c>
      <c r="CL119" s="93">
        <f>'Gross Plant'!CH119</f>
        <v>0</v>
      </c>
      <c r="CM119" s="93">
        <f>'Gross Plant'!CI119</f>
        <v>0</v>
      </c>
      <c r="CN119" s="93">
        <f>'Gross Plant'!CJ119</f>
        <v>0</v>
      </c>
      <c r="CO119" s="93">
        <f>'Gross Plant'!CK119</f>
        <v>0</v>
      </c>
      <c r="CP119" s="41"/>
      <c r="CQ119" s="92">
        <f>'[20]Reserve Transfers'!Q42</f>
        <v>0</v>
      </c>
      <c r="CR119" s="92">
        <f>'[20]Reserve Transfers'!R42</f>
        <v>0</v>
      </c>
      <c r="CS119" s="92">
        <f>'[20]Reserve Transfers'!S42</f>
        <v>0</v>
      </c>
      <c r="CT119" s="92">
        <f>'[20]Reserve Transfers'!T42</f>
        <v>0</v>
      </c>
      <c r="CU119" s="92">
        <f>'[20]Reserve Transfers'!U42</f>
        <v>0</v>
      </c>
      <c r="CV119" s="92">
        <f>'[20]Reserve Transfers'!V42</f>
        <v>0</v>
      </c>
      <c r="CW119" s="17">
        <v>0</v>
      </c>
      <c r="CX119" s="17">
        <v>0</v>
      </c>
      <c r="CY119" s="17">
        <v>0</v>
      </c>
      <c r="CZ119" s="17">
        <v>0</v>
      </c>
      <c r="DA119" s="17">
        <v>0</v>
      </c>
      <c r="DB119" s="17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/>
      <c r="DS119" s="92">
        <f>[20]COR!Q42</f>
        <v>0</v>
      </c>
      <c r="DT119" s="92">
        <f>[20]COR!R42</f>
        <v>0</v>
      </c>
      <c r="DU119" s="92">
        <f>[20]COR!S42</f>
        <v>0</v>
      </c>
      <c r="DV119" s="92">
        <f>[20]COR!T42</f>
        <v>0</v>
      </c>
      <c r="DW119" s="92">
        <f>[20]COR!U42</f>
        <v>0</v>
      </c>
      <c r="DX119" s="92">
        <f>[20]COR!V42</f>
        <v>0</v>
      </c>
      <c r="DY119" s="93">
        <f>IFERROR(SUM($DS119:$DX119)/SUM('Gross Plant'!$BK119:$BP119),0)*'Gross Plant'!BQ119*Reserve!$DY$1</f>
        <v>0</v>
      </c>
      <c r="DZ119" s="93">
        <f>IFERROR(SUM($DS119:$DX119)/SUM('Gross Plant'!$BK119:$BP119),0)*'Gross Plant'!BR119*Reserve!$DY$1</f>
        <v>0</v>
      </c>
      <c r="EA119" s="93">
        <f>IFERROR(SUM($DS119:$DX119)/SUM('Gross Plant'!$BK119:$BP119),0)*'Gross Plant'!BS119*Reserve!$DY$1</f>
        <v>0</v>
      </c>
      <c r="EB119" s="93">
        <f>IFERROR(SUM($DS119:$DX119)/SUM('Gross Plant'!$BK119:$BP119),0)*'Gross Plant'!BT119*Reserve!$DY$1</f>
        <v>0</v>
      </c>
      <c r="EC119" s="93">
        <f>IFERROR(SUM($DS119:$DX119)/SUM('Gross Plant'!$BK119:$BP119),0)*'Gross Plant'!BU119*Reserve!$DY$1</f>
        <v>0</v>
      </c>
      <c r="ED119" s="93">
        <f>IFERROR(SUM($DS119:$DX119)/SUM('Gross Plant'!$BK119:$BP119),0)*'Gross Plant'!BV119*Reserve!$DY$1</f>
        <v>0</v>
      </c>
      <c r="EE119" s="93">
        <f>IFERROR(SUM($DS119:$DX119)/SUM('Gross Plant'!$BK119:$BP119),0)*'Gross Plant'!BW119*Reserve!$DY$1</f>
        <v>0</v>
      </c>
      <c r="EF119" s="93">
        <f>IFERROR(SUM($DS119:$DX119)/SUM('Gross Plant'!$BK119:$BP119),0)*'Gross Plant'!BX119*Reserve!$DY$1</f>
        <v>0</v>
      </c>
      <c r="EG119" s="93">
        <f>IFERROR(SUM($DS119:$DX119)/SUM('Gross Plant'!$BK119:$BP119),0)*'Gross Plant'!BY119*Reserve!$DY$1</f>
        <v>0</v>
      </c>
      <c r="EH119" s="93">
        <f>IFERROR(SUM($DS119:$DX119)/SUM('Gross Plant'!$BK119:$BP119),0)*'Gross Plant'!BZ119*Reserve!$DY$1</f>
        <v>0</v>
      </c>
      <c r="EI119" s="93">
        <f>IFERROR(SUM($DS119:$DX119)/SUM('Gross Plant'!$BK119:$BP119),0)*'Gross Plant'!CA119*Reserve!$DY$1</f>
        <v>0</v>
      </c>
      <c r="EJ119" s="93">
        <f>IFERROR(SUM($DS119:$DX119)/SUM('Gross Plant'!$BK119:$BP119),0)*'Gross Plant'!CB119*Reserve!$DY$1</f>
        <v>0</v>
      </c>
      <c r="EK119" s="93">
        <f>IFERROR(SUM($DS119:$DX119)/SUM('Gross Plant'!$BK119:$BP119),0)*'Gross Plant'!CC119*Reserve!$DY$1</f>
        <v>0</v>
      </c>
      <c r="EL119" s="93">
        <f>IFERROR(SUM($DS119:$DX119)/SUM('Gross Plant'!$BK119:$BP119),0)*'Gross Plant'!CD119*Reserve!$DY$1</f>
        <v>0</v>
      </c>
      <c r="EM119" s="93">
        <f>IFERROR(SUM($DS119:$DX119)/SUM('Gross Plant'!$BK119:$BP119),0)*'Gross Plant'!CE119*Reserve!$DY$1</f>
        <v>0</v>
      </c>
      <c r="EN119" s="93">
        <f>IFERROR(SUM($DS119:$DX119)/SUM('Gross Plant'!$BK119:$BP119),0)*'Gross Plant'!CF119*Reserve!$DY$1</f>
        <v>0</v>
      </c>
      <c r="EO119" s="93">
        <f>IFERROR(SUM($DS119:$DX119)/SUM('Gross Plant'!$BK119:$BP119),0)*'Gross Plant'!CG119*Reserve!$DY$1</f>
        <v>0</v>
      </c>
      <c r="EP119" s="93">
        <f>IFERROR(SUM($DS119:$DX119)/SUM('Gross Plant'!$BK119:$BP119),0)*'Gross Plant'!CH119*Reserve!$DY$1</f>
        <v>0</v>
      </c>
      <c r="EQ119" s="93">
        <f>IFERROR(SUM($DS119:$DX119)/SUM('Gross Plant'!$BK119:$BP119),0)*'Gross Plant'!CI119*Reserve!$DY$1</f>
        <v>0</v>
      </c>
      <c r="ER119" s="93">
        <f>IFERROR(SUM($DS119:$DX119)/SUM('Gross Plant'!$BK119:$BP119),0)*'Gross Plant'!CJ119*Reserve!$DY$1</f>
        <v>0</v>
      </c>
      <c r="ES119" s="93">
        <f>IFERROR(SUM($DS119:$DX119)/SUM('Gross Plant'!$BK119:$BP119),0)*'Gross Plant'!CK119*Reserve!$DY$1</f>
        <v>0</v>
      </c>
    </row>
    <row r="120" spans="1:149">
      <c r="A120" s="138">
        <v>35102</v>
      </c>
      <c r="B120" s="171" t="s">
        <v>81</v>
      </c>
      <c r="C120" s="51">
        <f t="shared" si="147"/>
        <v>111758.65506500004</v>
      </c>
      <c r="D120" s="51">
        <f t="shared" si="148"/>
        <v>114164.86241</v>
      </c>
      <c r="E120" s="92">
        <f>'[20]Reserve End Balances'!P43</f>
        <v>110854.39999999999</v>
      </c>
      <c r="F120" s="51">
        <f t="shared" si="149"/>
        <v>111005.11</v>
      </c>
      <c r="G120" s="51">
        <f t="shared" si="150"/>
        <v>111155.82</v>
      </c>
      <c r="H120" s="51">
        <f t="shared" si="151"/>
        <v>111306.53000000001</v>
      </c>
      <c r="I120" s="51">
        <f t="shared" si="152"/>
        <v>111457.24000000002</v>
      </c>
      <c r="J120" s="51">
        <f t="shared" si="153"/>
        <v>111607.95000000003</v>
      </c>
      <c r="K120" s="51">
        <f t="shared" si="154"/>
        <v>111758.66000000003</v>
      </c>
      <c r="L120" s="51">
        <f t="shared" si="155"/>
        <v>111909.36694500003</v>
      </c>
      <c r="M120" s="51">
        <f t="shared" si="156"/>
        <v>112060.07389000003</v>
      </c>
      <c r="N120" s="51">
        <f t="shared" si="157"/>
        <v>112210.78083500003</v>
      </c>
      <c r="O120" s="51">
        <f t="shared" si="158"/>
        <v>112361.48778000002</v>
      </c>
      <c r="P120" s="51">
        <f t="shared" si="159"/>
        <v>112512.19472500002</v>
      </c>
      <c r="Q120" s="51">
        <f t="shared" si="160"/>
        <v>112662.90167000002</v>
      </c>
      <c r="R120" s="51">
        <f t="shared" si="161"/>
        <v>112813.60861500002</v>
      </c>
      <c r="S120" s="51">
        <f t="shared" si="162"/>
        <v>112964.31556000002</v>
      </c>
      <c r="T120" s="51">
        <f t="shared" si="163"/>
        <v>113115.02250500002</v>
      </c>
      <c r="U120" s="51">
        <f t="shared" si="164"/>
        <v>113289.99582250002</v>
      </c>
      <c r="V120" s="51">
        <f t="shared" si="165"/>
        <v>113464.96914000002</v>
      </c>
      <c r="W120" s="51">
        <f t="shared" si="166"/>
        <v>113639.94245750002</v>
      </c>
      <c r="X120" s="51">
        <f t="shared" si="167"/>
        <v>113814.91577500002</v>
      </c>
      <c r="Y120" s="51">
        <f t="shared" si="168"/>
        <v>113989.88909250002</v>
      </c>
      <c r="Z120" s="51">
        <f t="shared" si="169"/>
        <v>114164.86241000002</v>
      </c>
      <c r="AA120" s="51">
        <f t="shared" si="170"/>
        <v>114339.83572750002</v>
      </c>
      <c r="AB120" s="51">
        <f t="shared" si="171"/>
        <v>114514.80904500002</v>
      </c>
      <c r="AC120" s="51">
        <f t="shared" si="172"/>
        <v>114689.78236250002</v>
      </c>
      <c r="AD120" s="51">
        <f t="shared" si="173"/>
        <v>114864.75568000002</v>
      </c>
      <c r="AE120" s="51">
        <f t="shared" si="174"/>
        <v>115039.72899750002</v>
      </c>
      <c r="AF120" s="51">
        <f t="shared" si="175"/>
        <v>115214.70231500002</v>
      </c>
      <c r="AG120" s="110">
        <f t="shared" si="176"/>
        <v>114165</v>
      </c>
      <c r="AH120" s="145" t="b">
        <f t="shared" si="88"/>
        <v>1</v>
      </c>
      <c r="AI120" s="109" t="str">
        <f>'[23]KY Direct'!E15</f>
        <v>35102</v>
      </c>
      <c r="AJ120" s="109">
        <f>'[23]KY Direct'!F15</f>
        <v>1.18E-2</v>
      </c>
      <c r="AK120" s="109">
        <f>'[23]KY Direct'!G15</f>
        <v>1.37E-2</v>
      </c>
      <c r="AL120" s="92">
        <f>'[20]Depreciation Provision'!Q43</f>
        <v>150.71</v>
      </c>
      <c r="AM120" s="92">
        <f>'[20]Depreciation Provision'!R43</f>
        <v>150.71</v>
      </c>
      <c r="AN120" s="92">
        <f>'[20]Depreciation Provision'!S43</f>
        <v>150.71</v>
      </c>
      <c r="AO120" s="92">
        <f>'[20]Depreciation Provision'!T43</f>
        <v>150.71</v>
      </c>
      <c r="AP120" s="92">
        <f>'[20]Depreciation Provision'!U43</f>
        <v>150.71</v>
      </c>
      <c r="AQ120" s="92">
        <f>'[20]Depreciation Provision'!V43</f>
        <v>150.71</v>
      </c>
      <c r="AR120" s="93">
        <f>IF('Net Plant'!I120&gt;0,'Gross Plant'!L120*$AJ120/12,0)</f>
        <v>150.70694499999999</v>
      </c>
      <c r="AS120" s="93">
        <f>IF('Net Plant'!J120&gt;0,'Gross Plant'!M120*$AJ120/12,0)</f>
        <v>150.70694499999999</v>
      </c>
      <c r="AT120" s="93">
        <f>IF('Net Plant'!K120&gt;0,'Gross Plant'!N120*$AJ120/12,0)</f>
        <v>150.70694499999999</v>
      </c>
      <c r="AU120" s="93">
        <f>IF('Net Plant'!L120&gt;0,'Gross Plant'!O120*$AJ120/12,0)</f>
        <v>150.70694499999999</v>
      </c>
      <c r="AV120" s="93">
        <f>IF('Net Plant'!M120&gt;0,'Gross Plant'!P120*$AJ120/12,0)</f>
        <v>150.70694499999999</v>
      </c>
      <c r="AW120" s="93">
        <f>IF('Net Plant'!N120&gt;0,'Gross Plant'!Q120*$AJ120/12,0)</f>
        <v>150.70694499999999</v>
      </c>
      <c r="AX120" s="93">
        <f>IF('Net Plant'!O120&gt;0,'Gross Plant'!R120*$AJ120/12,0)</f>
        <v>150.70694499999999</v>
      </c>
      <c r="AY120" s="93">
        <f>IF('Net Plant'!P120&gt;0,'Gross Plant'!S120*$AJ120/12,0)</f>
        <v>150.70694499999999</v>
      </c>
      <c r="AZ120" s="93">
        <f>IF('Net Plant'!Q120&gt;0,'Gross Plant'!T120*$AJ120/12,0)</f>
        <v>150.70694499999999</v>
      </c>
      <c r="BA120" s="93">
        <f>IF('Net Plant'!R120&gt;0,'Gross Plant'!U120*$AK120/12,0)</f>
        <v>174.97331750000001</v>
      </c>
      <c r="BB120" s="93">
        <f>IF('Net Plant'!S120&gt;0,'Gross Plant'!V120*$AK120/12,0)</f>
        <v>174.97331750000001</v>
      </c>
      <c r="BC120" s="93">
        <f>IF('Net Plant'!T120&gt;0,'Gross Plant'!W120*$AK120/12,0)</f>
        <v>174.97331750000001</v>
      </c>
      <c r="BD120" s="93">
        <f>IF('Net Plant'!U120&gt;0,'Gross Plant'!X120*$AK120/12,0)</f>
        <v>174.97331750000001</v>
      </c>
      <c r="BE120" s="93">
        <f>IF('Net Plant'!V120&gt;0,'Gross Plant'!Y120*$AK120/12,0)</f>
        <v>174.97331750000001</v>
      </c>
      <c r="BF120" s="93">
        <f>IF('Net Plant'!W120&gt;0,'Gross Plant'!Z120*$AK120/12,0)</f>
        <v>174.97331750000001</v>
      </c>
      <c r="BG120" s="93">
        <f>IF('Net Plant'!X120&gt;0,'Gross Plant'!AA120*$AK120/12,0)</f>
        <v>174.97331750000001</v>
      </c>
      <c r="BH120" s="93">
        <f>IF('Net Plant'!Y120&gt;0,'Gross Plant'!AB120*$AK120/12,0)</f>
        <v>174.97331750000001</v>
      </c>
      <c r="BI120" s="93">
        <f>IF('Net Plant'!Z120&gt;0,'Gross Plant'!AC120*$AK120/12,0)</f>
        <v>174.97331750000001</v>
      </c>
      <c r="BJ120" s="93">
        <f>IF('Net Plant'!AA120&gt;0,'Gross Plant'!AD120*$AK120/12,0)</f>
        <v>174.97331750000001</v>
      </c>
      <c r="BK120" s="93">
        <f>IF('Net Plant'!AB120&gt;0,'Gross Plant'!AE120*$AK120/12,0)</f>
        <v>174.97331750000001</v>
      </c>
      <c r="BL120" s="93">
        <f>IF('Net Plant'!AC120&gt;0,'Gross Plant'!AF120*$AK120/12,0)</f>
        <v>174.97331750000001</v>
      </c>
      <c r="BM120" s="110">
        <f t="shared" si="177"/>
        <v>2099.6798100000005</v>
      </c>
      <c r="BN120" s="41"/>
      <c r="BO120" s="92">
        <f>'[20]Reserve Retirements'!Q43</f>
        <v>0</v>
      </c>
      <c r="BP120" s="92">
        <f>'[20]Reserve Retirements'!R43</f>
        <v>0</v>
      </c>
      <c r="BQ120" s="92">
        <f>'[20]Reserve Retirements'!S43</f>
        <v>0</v>
      </c>
      <c r="BR120" s="92">
        <f>'[20]Reserve Retirements'!T43</f>
        <v>0</v>
      </c>
      <c r="BS120" s="92">
        <f>'[20]Reserve Retirements'!U43</f>
        <v>0</v>
      </c>
      <c r="BT120" s="92">
        <f>'[20]Reserve Retirements'!V43</f>
        <v>0</v>
      </c>
      <c r="BU120" s="93">
        <f>'Gross Plant'!BQ120</f>
        <v>0</v>
      </c>
      <c r="BV120" s="93">
        <f>'Gross Plant'!BR120</f>
        <v>0</v>
      </c>
      <c r="BW120" s="93">
        <f>'Gross Plant'!BS120</f>
        <v>0</v>
      </c>
      <c r="BX120" s="93">
        <f>'Gross Plant'!BT120</f>
        <v>0</v>
      </c>
      <c r="BY120" s="93">
        <f>'Gross Plant'!BU120</f>
        <v>0</v>
      </c>
      <c r="BZ120" s="93">
        <f>'Gross Plant'!BV120</f>
        <v>0</v>
      </c>
      <c r="CA120" s="93">
        <f>'Gross Plant'!BW120</f>
        <v>0</v>
      </c>
      <c r="CB120" s="93">
        <f>'Gross Plant'!BX120</f>
        <v>0</v>
      </c>
      <c r="CC120" s="93">
        <f>'Gross Plant'!BY120</f>
        <v>0</v>
      </c>
      <c r="CD120" s="93">
        <f>'Gross Plant'!BZ120</f>
        <v>0</v>
      </c>
      <c r="CE120" s="93">
        <f>'Gross Plant'!CA120</f>
        <v>0</v>
      </c>
      <c r="CF120" s="93">
        <f>'Gross Plant'!CB120</f>
        <v>0</v>
      </c>
      <c r="CG120" s="93">
        <f>'Gross Plant'!CC120</f>
        <v>0</v>
      </c>
      <c r="CH120" s="93">
        <f>'Gross Plant'!CD120</f>
        <v>0</v>
      </c>
      <c r="CI120" s="93">
        <f>'Gross Plant'!CE120</f>
        <v>0</v>
      </c>
      <c r="CJ120" s="93">
        <f>'Gross Plant'!CF120</f>
        <v>0</v>
      </c>
      <c r="CK120" s="93">
        <f>'Gross Plant'!CG120</f>
        <v>0</v>
      </c>
      <c r="CL120" s="93">
        <f>'Gross Plant'!CH120</f>
        <v>0</v>
      </c>
      <c r="CM120" s="93">
        <f>'Gross Plant'!CI120</f>
        <v>0</v>
      </c>
      <c r="CN120" s="93">
        <f>'Gross Plant'!CJ120</f>
        <v>0</v>
      </c>
      <c r="CO120" s="93">
        <f>'Gross Plant'!CK120</f>
        <v>0</v>
      </c>
      <c r="CP120" s="41"/>
      <c r="CQ120" s="92">
        <f>'[20]Reserve Transfers'!Q43</f>
        <v>0</v>
      </c>
      <c r="CR120" s="92">
        <f>'[20]Reserve Transfers'!R43</f>
        <v>0</v>
      </c>
      <c r="CS120" s="92">
        <f>'[20]Reserve Transfers'!S43</f>
        <v>0</v>
      </c>
      <c r="CT120" s="92">
        <f>'[20]Reserve Transfers'!T43</f>
        <v>0</v>
      </c>
      <c r="CU120" s="92">
        <f>'[20]Reserve Transfers'!U43</f>
        <v>0</v>
      </c>
      <c r="CV120" s="92">
        <f>'[20]Reserve Transfers'!V43</f>
        <v>0</v>
      </c>
      <c r="CW120" s="17">
        <v>0</v>
      </c>
      <c r="CX120" s="17">
        <v>0</v>
      </c>
      <c r="CY120" s="17">
        <v>0</v>
      </c>
      <c r="CZ120" s="17">
        <v>0</v>
      </c>
      <c r="DA120" s="17">
        <v>0</v>
      </c>
      <c r="DB120" s="17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0</v>
      </c>
      <c r="DQ120" s="41">
        <v>0</v>
      </c>
      <c r="DR120" s="41"/>
      <c r="DS120" s="92">
        <f>[20]COR!Q43</f>
        <v>0</v>
      </c>
      <c r="DT120" s="92">
        <f>[20]COR!R43</f>
        <v>0</v>
      </c>
      <c r="DU120" s="92">
        <f>[20]COR!S43</f>
        <v>0</v>
      </c>
      <c r="DV120" s="92">
        <f>[20]COR!T43</f>
        <v>0</v>
      </c>
      <c r="DW120" s="92">
        <f>[20]COR!U43</f>
        <v>0</v>
      </c>
      <c r="DX120" s="92">
        <f>[20]COR!V43</f>
        <v>0</v>
      </c>
      <c r="DY120" s="93">
        <f>IFERROR(SUM($DS120:$DX120)/SUM('Gross Plant'!$BK120:$BP120),0)*'Gross Plant'!BQ120*Reserve!$DY$1</f>
        <v>0</v>
      </c>
      <c r="DZ120" s="93">
        <f>IFERROR(SUM($DS120:$DX120)/SUM('Gross Plant'!$BK120:$BP120),0)*'Gross Plant'!BR120*Reserve!$DY$1</f>
        <v>0</v>
      </c>
      <c r="EA120" s="93">
        <f>IFERROR(SUM($DS120:$DX120)/SUM('Gross Plant'!$BK120:$BP120),0)*'Gross Plant'!BS120*Reserve!$DY$1</f>
        <v>0</v>
      </c>
      <c r="EB120" s="93">
        <f>IFERROR(SUM($DS120:$DX120)/SUM('Gross Plant'!$BK120:$BP120),0)*'Gross Plant'!BT120*Reserve!$DY$1</f>
        <v>0</v>
      </c>
      <c r="EC120" s="93">
        <f>IFERROR(SUM($DS120:$DX120)/SUM('Gross Plant'!$BK120:$BP120),0)*'Gross Plant'!BU120*Reserve!$DY$1</f>
        <v>0</v>
      </c>
      <c r="ED120" s="93">
        <f>IFERROR(SUM($DS120:$DX120)/SUM('Gross Plant'!$BK120:$BP120),0)*'Gross Plant'!BV120*Reserve!$DY$1</f>
        <v>0</v>
      </c>
      <c r="EE120" s="93">
        <f>IFERROR(SUM($DS120:$DX120)/SUM('Gross Plant'!$BK120:$BP120),0)*'Gross Plant'!BW120*Reserve!$DY$1</f>
        <v>0</v>
      </c>
      <c r="EF120" s="93">
        <f>IFERROR(SUM($DS120:$DX120)/SUM('Gross Plant'!$BK120:$BP120),0)*'Gross Plant'!BX120*Reserve!$DY$1</f>
        <v>0</v>
      </c>
      <c r="EG120" s="93">
        <f>IFERROR(SUM($DS120:$DX120)/SUM('Gross Plant'!$BK120:$BP120),0)*'Gross Plant'!BY120*Reserve!$DY$1</f>
        <v>0</v>
      </c>
      <c r="EH120" s="93">
        <f>IFERROR(SUM($DS120:$DX120)/SUM('Gross Plant'!$BK120:$BP120),0)*'Gross Plant'!BZ120*Reserve!$DY$1</f>
        <v>0</v>
      </c>
      <c r="EI120" s="93">
        <f>IFERROR(SUM($DS120:$DX120)/SUM('Gross Plant'!$BK120:$BP120),0)*'Gross Plant'!CA120*Reserve!$DY$1</f>
        <v>0</v>
      </c>
      <c r="EJ120" s="93">
        <f>IFERROR(SUM($DS120:$DX120)/SUM('Gross Plant'!$BK120:$BP120),0)*'Gross Plant'!CB120*Reserve!$DY$1</f>
        <v>0</v>
      </c>
      <c r="EK120" s="93">
        <f>IFERROR(SUM($DS120:$DX120)/SUM('Gross Plant'!$BK120:$BP120),0)*'Gross Plant'!CC120*Reserve!$DY$1</f>
        <v>0</v>
      </c>
      <c r="EL120" s="93">
        <f>IFERROR(SUM($DS120:$DX120)/SUM('Gross Plant'!$BK120:$BP120),0)*'Gross Plant'!CD120*Reserve!$DY$1</f>
        <v>0</v>
      </c>
      <c r="EM120" s="93">
        <f>IFERROR(SUM($DS120:$DX120)/SUM('Gross Plant'!$BK120:$BP120),0)*'Gross Plant'!CE120*Reserve!$DY$1</f>
        <v>0</v>
      </c>
      <c r="EN120" s="93">
        <f>IFERROR(SUM($DS120:$DX120)/SUM('Gross Plant'!$BK120:$BP120),0)*'Gross Plant'!CF120*Reserve!$DY$1</f>
        <v>0</v>
      </c>
      <c r="EO120" s="93">
        <f>IFERROR(SUM($DS120:$DX120)/SUM('Gross Plant'!$BK120:$BP120),0)*'Gross Plant'!CG120*Reserve!$DY$1</f>
        <v>0</v>
      </c>
      <c r="EP120" s="93">
        <f>IFERROR(SUM($DS120:$DX120)/SUM('Gross Plant'!$BK120:$BP120),0)*'Gross Plant'!CH120*Reserve!$DY$1</f>
        <v>0</v>
      </c>
      <c r="EQ120" s="93">
        <f>IFERROR(SUM($DS120:$DX120)/SUM('Gross Plant'!$BK120:$BP120),0)*'Gross Plant'!CI120*Reserve!$DY$1</f>
        <v>0</v>
      </c>
      <c r="ER120" s="93">
        <f>IFERROR(SUM($DS120:$DX120)/SUM('Gross Plant'!$BK120:$BP120),0)*'Gross Plant'!CJ120*Reserve!$DY$1</f>
        <v>0</v>
      </c>
      <c r="ES120" s="93">
        <f>IFERROR(SUM($DS120:$DX120)/SUM('Gross Plant'!$BK120:$BP120),0)*'Gross Plant'!CK120*Reserve!$DY$1</f>
        <v>0</v>
      </c>
    </row>
    <row r="121" spans="1:149">
      <c r="A121" s="138">
        <v>35103</v>
      </c>
      <c r="B121" s="171" t="s">
        <v>82</v>
      </c>
      <c r="C121" s="51">
        <f t="shared" si="147"/>
        <v>19974.974469499997</v>
      </c>
      <c r="D121" s="51">
        <f t="shared" si="148"/>
        <v>20239.325991500002</v>
      </c>
      <c r="E121" s="92">
        <f>'[20]Reserve End Balances'!P44</f>
        <v>19883.59</v>
      </c>
      <c r="F121" s="51">
        <f t="shared" si="149"/>
        <v>19898.82</v>
      </c>
      <c r="G121" s="51">
        <f t="shared" si="150"/>
        <v>19914.05</v>
      </c>
      <c r="H121" s="51">
        <f t="shared" si="151"/>
        <v>19929.28</v>
      </c>
      <c r="I121" s="51">
        <f t="shared" si="152"/>
        <v>19944.509999999998</v>
      </c>
      <c r="J121" s="51">
        <f t="shared" si="153"/>
        <v>19959.739999999998</v>
      </c>
      <c r="K121" s="51">
        <f t="shared" si="154"/>
        <v>19974.969999999998</v>
      </c>
      <c r="L121" s="51">
        <f t="shared" si="155"/>
        <v>19990.202766833332</v>
      </c>
      <c r="M121" s="51">
        <f t="shared" si="156"/>
        <v>20005.435533666667</v>
      </c>
      <c r="N121" s="51">
        <f t="shared" si="157"/>
        <v>20020.668300500001</v>
      </c>
      <c r="O121" s="51">
        <f t="shared" si="158"/>
        <v>20035.901067333336</v>
      </c>
      <c r="P121" s="51">
        <f t="shared" si="159"/>
        <v>20051.133834166671</v>
      </c>
      <c r="Q121" s="51">
        <f t="shared" si="160"/>
        <v>20066.366601000005</v>
      </c>
      <c r="R121" s="51">
        <f t="shared" si="161"/>
        <v>20081.59936783334</v>
      </c>
      <c r="S121" s="51">
        <f t="shared" si="162"/>
        <v>20096.832134666674</v>
      </c>
      <c r="T121" s="51">
        <f t="shared" si="163"/>
        <v>20112.064901500009</v>
      </c>
      <c r="U121" s="51">
        <f t="shared" si="164"/>
        <v>20133.275083166674</v>
      </c>
      <c r="V121" s="51">
        <f t="shared" si="165"/>
        <v>20154.48526483334</v>
      </c>
      <c r="W121" s="51">
        <f t="shared" si="166"/>
        <v>20175.695446500005</v>
      </c>
      <c r="X121" s="51">
        <f t="shared" si="167"/>
        <v>20196.905628166671</v>
      </c>
      <c r="Y121" s="51">
        <f t="shared" si="168"/>
        <v>20218.115809833336</v>
      </c>
      <c r="Z121" s="51">
        <f t="shared" si="169"/>
        <v>20239.325991500002</v>
      </c>
      <c r="AA121" s="51">
        <f t="shared" si="170"/>
        <v>20260.536173166667</v>
      </c>
      <c r="AB121" s="51">
        <f t="shared" si="171"/>
        <v>20281.746354833333</v>
      </c>
      <c r="AC121" s="51">
        <f t="shared" si="172"/>
        <v>20302.956536499998</v>
      </c>
      <c r="AD121" s="51">
        <f t="shared" si="173"/>
        <v>20324.166718166663</v>
      </c>
      <c r="AE121" s="51">
        <f t="shared" si="174"/>
        <v>20345.376899833329</v>
      </c>
      <c r="AF121" s="51">
        <f t="shared" si="175"/>
        <v>20366.587081499994</v>
      </c>
      <c r="AG121" s="110">
        <f t="shared" si="176"/>
        <v>20239</v>
      </c>
      <c r="AH121" s="145" t="b">
        <f t="shared" si="88"/>
        <v>1</v>
      </c>
      <c r="AI121" s="109" t="str">
        <f>'[23]KY Direct'!E16</f>
        <v>35103</v>
      </c>
      <c r="AJ121" s="109">
        <f>'[23]KY Direct'!F16</f>
        <v>7.9000000000000008E-3</v>
      </c>
      <c r="AK121" s="109">
        <f>'[23]KY Direct'!G16</f>
        <v>1.0999999999999999E-2</v>
      </c>
      <c r="AL121" s="92">
        <f>'[20]Depreciation Provision'!Q44</f>
        <v>15.23</v>
      </c>
      <c r="AM121" s="92">
        <f>'[20]Depreciation Provision'!R44</f>
        <v>15.23</v>
      </c>
      <c r="AN121" s="92">
        <f>'[20]Depreciation Provision'!S44</f>
        <v>15.23</v>
      </c>
      <c r="AO121" s="92">
        <f>'[20]Depreciation Provision'!T44</f>
        <v>15.23</v>
      </c>
      <c r="AP121" s="92">
        <f>'[20]Depreciation Provision'!U44</f>
        <v>15.23</v>
      </c>
      <c r="AQ121" s="92">
        <f>'[20]Depreciation Provision'!V44</f>
        <v>15.23</v>
      </c>
      <c r="AR121" s="93">
        <f>IF('Net Plant'!I121&gt;0,'Gross Plant'!L121*$AJ121/12,0)</f>
        <v>15.232766833333336</v>
      </c>
      <c r="AS121" s="93">
        <f>IF('Net Plant'!J121&gt;0,'Gross Plant'!M121*$AJ121/12,0)</f>
        <v>15.232766833333336</v>
      </c>
      <c r="AT121" s="93">
        <f>IF('Net Plant'!K121&gt;0,'Gross Plant'!N121*$AJ121/12,0)</f>
        <v>15.232766833333336</v>
      </c>
      <c r="AU121" s="93">
        <f>IF('Net Plant'!L121&gt;0,'Gross Plant'!O121*$AJ121/12,0)</f>
        <v>15.232766833333336</v>
      </c>
      <c r="AV121" s="93">
        <f>IF('Net Plant'!M121&gt;0,'Gross Plant'!P121*$AJ121/12,0)</f>
        <v>15.232766833333336</v>
      </c>
      <c r="AW121" s="93">
        <f>IF('Net Plant'!N121&gt;0,'Gross Plant'!Q121*$AJ121/12,0)</f>
        <v>15.232766833333336</v>
      </c>
      <c r="AX121" s="93">
        <f>IF('Net Plant'!O121&gt;0,'Gross Plant'!R121*$AJ121/12,0)</f>
        <v>15.232766833333336</v>
      </c>
      <c r="AY121" s="93">
        <f>IF('Net Plant'!P121&gt;0,'Gross Plant'!S121*$AJ121/12,0)</f>
        <v>15.232766833333336</v>
      </c>
      <c r="AZ121" s="93">
        <f>IF('Net Plant'!Q121&gt;0,'Gross Plant'!T121*$AJ121/12,0)</f>
        <v>15.232766833333336</v>
      </c>
      <c r="BA121" s="93">
        <f>IF('Net Plant'!R121&gt;0,'Gross Plant'!U121*$AK121/12,0)</f>
        <v>21.210181666666667</v>
      </c>
      <c r="BB121" s="93">
        <f>IF('Net Plant'!S121&gt;0,'Gross Plant'!V121*$AK121/12,0)</f>
        <v>21.210181666666667</v>
      </c>
      <c r="BC121" s="93">
        <f>IF('Net Plant'!T121&gt;0,'Gross Plant'!W121*$AK121/12,0)</f>
        <v>21.210181666666667</v>
      </c>
      <c r="BD121" s="93">
        <f>IF('Net Plant'!U121&gt;0,'Gross Plant'!X121*$AK121/12,0)</f>
        <v>21.210181666666667</v>
      </c>
      <c r="BE121" s="93">
        <f>IF('Net Plant'!V121&gt;0,'Gross Plant'!Y121*$AK121/12,0)</f>
        <v>21.210181666666667</v>
      </c>
      <c r="BF121" s="93">
        <f>IF('Net Plant'!W121&gt;0,'Gross Plant'!Z121*$AK121/12,0)</f>
        <v>21.210181666666667</v>
      </c>
      <c r="BG121" s="93">
        <f>IF('Net Plant'!X121&gt;0,'Gross Plant'!AA121*$AK121/12,0)</f>
        <v>21.210181666666667</v>
      </c>
      <c r="BH121" s="93">
        <f>IF('Net Plant'!Y121&gt;0,'Gross Plant'!AB121*$AK121/12,0)</f>
        <v>21.210181666666667</v>
      </c>
      <c r="BI121" s="93">
        <f>IF('Net Plant'!Z121&gt;0,'Gross Plant'!AC121*$AK121/12,0)</f>
        <v>21.210181666666667</v>
      </c>
      <c r="BJ121" s="93">
        <f>IF('Net Plant'!AA121&gt;0,'Gross Plant'!AD121*$AK121/12,0)</f>
        <v>21.210181666666667</v>
      </c>
      <c r="BK121" s="93">
        <f>IF('Net Plant'!AB121&gt;0,'Gross Plant'!AE121*$AK121/12,0)</f>
        <v>21.210181666666667</v>
      </c>
      <c r="BL121" s="93">
        <f>IF('Net Plant'!AC121&gt;0,'Gross Plant'!AF121*$AK121/12,0)</f>
        <v>21.210181666666667</v>
      </c>
      <c r="BM121" s="110">
        <f t="shared" si="177"/>
        <v>254.52218000000002</v>
      </c>
      <c r="BN121" s="41"/>
      <c r="BO121" s="92">
        <f>'[20]Reserve Retirements'!Q44</f>
        <v>0</v>
      </c>
      <c r="BP121" s="92">
        <f>'[20]Reserve Retirements'!R44</f>
        <v>0</v>
      </c>
      <c r="BQ121" s="92">
        <f>'[20]Reserve Retirements'!S44</f>
        <v>0</v>
      </c>
      <c r="BR121" s="92">
        <f>'[20]Reserve Retirements'!T44</f>
        <v>0</v>
      </c>
      <c r="BS121" s="92">
        <f>'[20]Reserve Retirements'!U44</f>
        <v>0</v>
      </c>
      <c r="BT121" s="92">
        <f>'[20]Reserve Retirements'!V44</f>
        <v>0</v>
      </c>
      <c r="BU121" s="93">
        <f>'Gross Plant'!BQ121</f>
        <v>0</v>
      </c>
      <c r="BV121" s="93">
        <f>'Gross Plant'!BR121</f>
        <v>0</v>
      </c>
      <c r="BW121" s="93">
        <f>'Gross Plant'!BS121</f>
        <v>0</v>
      </c>
      <c r="BX121" s="93">
        <f>'Gross Plant'!BT121</f>
        <v>0</v>
      </c>
      <c r="BY121" s="93">
        <f>'Gross Plant'!BU121</f>
        <v>0</v>
      </c>
      <c r="BZ121" s="93">
        <f>'Gross Plant'!BV121</f>
        <v>0</v>
      </c>
      <c r="CA121" s="93">
        <f>'Gross Plant'!BW121</f>
        <v>0</v>
      </c>
      <c r="CB121" s="93">
        <f>'Gross Plant'!BX121</f>
        <v>0</v>
      </c>
      <c r="CC121" s="93">
        <f>'Gross Plant'!BY121</f>
        <v>0</v>
      </c>
      <c r="CD121" s="93">
        <f>'Gross Plant'!BZ121</f>
        <v>0</v>
      </c>
      <c r="CE121" s="93">
        <f>'Gross Plant'!CA121</f>
        <v>0</v>
      </c>
      <c r="CF121" s="93">
        <f>'Gross Plant'!CB121</f>
        <v>0</v>
      </c>
      <c r="CG121" s="93">
        <f>'Gross Plant'!CC121</f>
        <v>0</v>
      </c>
      <c r="CH121" s="93">
        <f>'Gross Plant'!CD121</f>
        <v>0</v>
      </c>
      <c r="CI121" s="93">
        <f>'Gross Plant'!CE121</f>
        <v>0</v>
      </c>
      <c r="CJ121" s="93">
        <f>'Gross Plant'!CF121</f>
        <v>0</v>
      </c>
      <c r="CK121" s="93">
        <f>'Gross Plant'!CG121</f>
        <v>0</v>
      </c>
      <c r="CL121" s="93">
        <f>'Gross Plant'!CH121</f>
        <v>0</v>
      </c>
      <c r="CM121" s="93">
        <f>'Gross Plant'!CI121</f>
        <v>0</v>
      </c>
      <c r="CN121" s="93">
        <f>'Gross Plant'!CJ121</f>
        <v>0</v>
      </c>
      <c r="CO121" s="93">
        <f>'Gross Plant'!CK121</f>
        <v>0</v>
      </c>
      <c r="CP121" s="41"/>
      <c r="CQ121" s="92">
        <f>'[20]Reserve Transfers'!Q44</f>
        <v>0</v>
      </c>
      <c r="CR121" s="92">
        <f>'[20]Reserve Transfers'!R44</f>
        <v>0</v>
      </c>
      <c r="CS121" s="92">
        <f>'[20]Reserve Transfers'!S44</f>
        <v>0</v>
      </c>
      <c r="CT121" s="92">
        <f>'[20]Reserve Transfers'!T44</f>
        <v>0</v>
      </c>
      <c r="CU121" s="92">
        <f>'[20]Reserve Transfers'!U44</f>
        <v>0</v>
      </c>
      <c r="CV121" s="92">
        <f>'[20]Reserve Transfers'!V44</f>
        <v>0</v>
      </c>
      <c r="CW121" s="17">
        <v>0</v>
      </c>
      <c r="CX121" s="17">
        <v>0</v>
      </c>
      <c r="CY121" s="17">
        <v>0</v>
      </c>
      <c r="CZ121" s="17">
        <v>0</v>
      </c>
      <c r="DA121" s="17">
        <v>0</v>
      </c>
      <c r="DB121" s="17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/>
      <c r="DS121" s="92">
        <f>[20]COR!Q44</f>
        <v>0</v>
      </c>
      <c r="DT121" s="92">
        <f>[20]COR!R44</f>
        <v>0</v>
      </c>
      <c r="DU121" s="92">
        <f>[20]COR!S44</f>
        <v>0</v>
      </c>
      <c r="DV121" s="92">
        <f>[20]COR!T44</f>
        <v>0</v>
      </c>
      <c r="DW121" s="92">
        <f>[20]COR!U44</f>
        <v>0</v>
      </c>
      <c r="DX121" s="92">
        <f>[20]COR!V44</f>
        <v>0</v>
      </c>
      <c r="DY121" s="93">
        <f>IFERROR(SUM($DS121:$DX121)/SUM('Gross Plant'!$BK121:$BP121),0)*'Gross Plant'!BQ121*Reserve!$DY$1</f>
        <v>0</v>
      </c>
      <c r="DZ121" s="93">
        <f>IFERROR(SUM($DS121:$DX121)/SUM('Gross Plant'!$BK121:$BP121),0)*'Gross Plant'!BR121*Reserve!$DY$1</f>
        <v>0</v>
      </c>
      <c r="EA121" s="93">
        <f>IFERROR(SUM($DS121:$DX121)/SUM('Gross Plant'!$BK121:$BP121),0)*'Gross Plant'!BS121*Reserve!$DY$1</f>
        <v>0</v>
      </c>
      <c r="EB121" s="93">
        <f>IFERROR(SUM($DS121:$DX121)/SUM('Gross Plant'!$BK121:$BP121),0)*'Gross Plant'!BT121*Reserve!$DY$1</f>
        <v>0</v>
      </c>
      <c r="EC121" s="93">
        <f>IFERROR(SUM($DS121:$DX121)/SUM('Gross Plant'!$BK121:$BP121),0)*'Gross Plant'!BU121*Reserve!$DY$1</f>
        <v>0</v>
      </c>
      <c r="ED121" s="93">
        <f>IFERROR(SUM($DS121:$DX121)/SUM('Gross Plant'!$BK121:$BP121),0)*'Gross Plant'!BV121*Reserve!$DY$1</f>
        <v>0</v>
      </c>
      <c r="EE121" s="93">
        <f>IFERROR(SUM($DS121:$DX121)/SUM('Gross Plant'!$BK121:$BP121),0)*'Gross Plant'!BW121*Reserve!$DY$1</f>
        <v>0</v>
      </c>
      <c r="EF121" s="93">
        <f>IFERROR(SUM($DS121:$DX121)/SUM('Gross Plant'!$BK121:$BP121),0)*'Gross Plant'!BX121*Reserve!$DY$1</f>
        <v>0</v>
      </c>
      <c r="EG121" s="93">
        <f>IFERROR(SUM($DS121:$DX121)/SUM('Gross Plant'!$BK121:$BP121),0)*'Gross Plant'!BY121*Reserve!$DY$1</f>
        <v>0</v>
      </c>
      <c r="EH121" s="93">
        <f>IFERROR(SUM($DS121:$DX121)/SUM('Gross Plant'!$BK121:$BP121),0)*'Gross Plant'!BZ121*Reserve!$DY$1</f>
        <v>0</v>
      </c>
      <c r="EI121" s="93">
        <f>IFERROR(SUM($DS121:$DX121)/SUM('Gross Plant'!$BK121:$BP121),0)*'Gross Plant'!CA121*Reserve!$DY$1</f>
        <v>0</v>
      </c>
      <c r="EJ121" s="93">
        <f>IFERROR(SUM($DS121:$DX121)/SUM('Gross Plant'!$BK121:$BP121),0)*'Gross Plant'!CB121*Reserve!$DY$1</f>
        <v>0</v>
      </c>
      <c r="EK121" s="93">
        <f>IFERROR(SUM($DS121:$DX121)/SUM('Gross Plant'!$BK121:$BP121),0)*'Gross Plant'!CC121*Reserve!$DY$1</f>
        <v>0</v>
      </c>
      <c r="EL121" s="93">
        <f>IFERROR(SUM($DS121:$DX121)/SUM('Gross Plant'!$BK121:$BP121),0)*'Gross Plant'!CD121*Reserve!$DY$1</f>
        <v>0</v>
      </c>
      <c r="EM121" s="93">
        <f>IFERROR(SUM($DS121:$DX121)/SUM('Gross Plant'!$BK121:$BP121),0)*'Gross Plant'!CE121*Reserve!$DY$1</f>
        <v>0</v>
      </c>
      <c r="EN121" s="93">
        <f>IFERROR(SUM($DS121:$DX121)/SUM('Gross Plant'!$BK121:$BP121),0)*'Gross Plant'!CF121*Reserve!$DY$1</f>
        <v>0</v>
      </c>
      <c r="EO121" s="93">
        <f>IFERROR(SUM($DS121:$DX121)/SUM('Gross Plant'!$BK121:$BP121),0)*'Gross Plant'!CG121*Reserve!$DY$1</f>
        <v>0</v>
      </c>
      <c r="EP121" s="93">
        <f>IFERROR(SUM($DS121:$DX121)/SUM('Gross Plant'!$BK121:$BP121),0)*'Gross Plant'!CH121*Reserve!$DY$1</f>
        <v>0</v>
      </c>
      <c r="EQ121" s="93">
        <f>IFERROR(SUM($DS121:$DX121)/SUM('Gross Plant'!$BK121:$BP121),0)*'Gross Plant'!CI121*Reserve!$DY$1</f>
        <v>0</v>
      </c>
      <c r="ER121" s="93">
        <f>IFERROR(SUM($DS121:$DX121)/SUM('Gross Plant'!$BK121:$BP121),0)*'Gross Plant'!CJ121*Reserve!$DY$1</f>
        <v>0</v>
      </c>
      <c r="ES121" s="93">
        <f>IFERROR(SUM($DS121:$DX121)/SUM('Gross Plant'!$BK121:$BP121),0)*'Gross Plant'!CK121*Reserve!$DY$1</f>
        <v>0</v>
      </c>
    </row>
    <row r="122" spans="1:149">
      <c r="A122" s="138">
        <v>35104</v>
      </c>
      <c r="B122" s="171" t="s">
        <v>83</v>
      </c>
      <c r="C122" s="51">
        <f t="shared" si="147"/>
        <v>98838.524086923106</v>
      </c>
      <c r="D122" s="51">
        <f t="shared" si="148"/>
        <v>101023.85622700004</v>
      </c>
      <c r="E122" s="92">
        <f>'[20]Reserve End Balances'!P45</f>
        <v>98013.88</v>
      </c>
      <c r="F122" s="51">
        <f t="shared" si="149"/>
        <v>98151.32</v>
      </c>
      <c r="G122" s="51">
        <f t="shared" si="150"/>
        <v>98288.760000000009</v>
      </c>
      <c r="H122" s="51">
        <f t="shared" si="151"/>
        <v>98426.200000000012</v>
      </c>
      <c r="I122" s="51">
        <f t="shared" si="152"/>
        <v>98563.640000000014</v>
      </c>
      <c r="J122" s="51">
        <f t="shared" si="153"/>
        <v>98701.080000000016</v>
      </c>
      <c r="K122" s="51">
        <f t="shared" si="154"/>
        <v>98838.520000000019</v>
      </c>
      <c r="L122" s="51">
        <f t="shared" si="155"/>
        <v>98975.962530000019</v>
      </c>
      <c r="M122" s="51">
        <f t="shared" si="156"/>
        <v>99113.405060000019</v>
      </c>
      <c r="N122" s="51">
        <f t="shared" si="157"/>
        <v>99250.847590000019</v>
      </c>
      <c r="O122" s="51">
        <f t="shared" si="158"/>
        <v>99388.29012000002</v>
      </c>
      <c r="P122" s="51">
        <f t="shared" si="159"/>
        <v>99525.73265000002</v>
      </c>
      <c r="Q122" s="51">
        <f t="shared" si="160"/>
        <v>99663.17518000002</v>
      </c>
      <c r="R122" s="51">
        <f t="shared" si="161"/>
        <v>99800.61771000002</v>
      </c>
      <c r="S122" s="51">
        <f t="shared" si="162"/>
        <v>99938.060240000021</v>
      </c>
      <c r="T122" s="51">
        <f t="shared" si="163"/>
        <v>100075.50277000002</v>
      </c>
      <c r="U122" s="51">
        <f t="shared" si="164"/>
        <v>100233.56167950002</v>
      </c>
      <c r="V122" s="51">
        <f t="shared" si="165"/>
        <v>100391.62058900003</v>
      </c>
      <c r="W122" s="51">
        <f t="shared" si="166"/>
        <v>100549.67949850003</v>
      </c>
      <c r="X122" s="51">
        <f t="shared" si="167"/>
        <v>100707.73840800003</v>
      </c>
      <c r="Y122" s="51">
        <f t="shared" si="168"/>
        <v>100865.79731750004</v>
      </c>
      <c r="Z122" s="51">
        <f t="shared" si="169"/>
        <v>101023.85622700004</v>
      </c>
      <c r="AA122" s="51">
        <f t="shared" si="170"/>
        <v>101181.91513650004</v>
      </c>
      <c r="AB122" s="51">
        <f t="shared" si="171"/>
        <v>101339.97404600005</v>
      </c>
      <c r="AC122" s="51">
        <f t="shared" si="172"/>
        <v>101498.03295550005</v>
      </c>
      <c r="AD122" s="51">
        <f t="shared" si="173"/>
        <v>101656.09186500005</v>
      </c>
      <c r="AE122" s="51">
        <f t="shared" si="174"/>
        <v>101814.15077450006</v>
      </c>
      <c r="AF122" s="51">
        <f t="shared" si="175"/>
        <v>101972.20968400006</v>
      </c>
      <c r="AG122" s="110">
        <f t="shared" si="176"/>
        <v>101024</v>
      </c>
      <c r="AH122" s="145" t="b">
        <f t="shared" si="88"/>
        <v>1</v>
      </c>
      <c r="AI122" s="109" t="str">
        <f>'[23]KY Direct'!E17</f>
        <v>35104</v>
      </c>
      <c r="AJ122" s="109">
        <f>'[23]KY Direct'!F17</f>
        <v>1.2E-2</v>
      </c>
      <c r="AK122" s="109">
        <f>'[23]KY Direct'!G17</f>
        <v>1.38E-2</v>
      </c>
      <c r="AL122" s="92">
        <f>'[20]Depreciation Provision'!Q45</f>
        <v>137.44</v>
      </c>
      <c r="AM122" s="92">
        <f>'[20]Depreciation Provision'!R45</f>
        <v>137.44</v>
      </c>
      <c r="AN122" s="92">
        <f>'[20]Depreciation Provision'!S45</f>
        <v>137.44</v>
      </c>
      <c r="AO122" s="92">
        <f>'[20]Depreciation Provision'!T45</f>
        <v>137.44</v>
      </c>
      <c r="AP122" s="92">
        <f>'[20]Depreciation Provision'!U45</f>
        <v>137.44</v>
      </c>
      <c r="AQ122" s="92">
        <f>'[20]Depreciation Provision'!V45</f>
        <v>137.44</v>
      </c>
      <c r="AR122" s="93">
        <f>IF('Net Plant'!I122&gt;0,'Gross Plant'!L122*$AJ122/12,0)</f>
        <v>137.44253</v>
      </c>
      <c r="AS122" s="93">
        <f>IF('Net Plant'!J122&gt;0,'Gross Plant'!M122*$AJ122/12,0)</f>
        <v>137.44253</v>
      </c>
      <c r="AT122" s="93">
        <f>IF('Net Plant'!K122&gt;0,'Gross Plant'!N122*$AJ122/12,0)</f>
        <v>137.44253</v>
      </c>
      <c r="AU122" s="93">
        <f>IF('Net Plant'!L122&gt;0,'Gross Plant'!O122*$AJ122/12,0)</f>
        <v>137.44253</v>
      </c>
      <c r="AV122" s="93">
        <f>IF('Net Plant'!M122&gt;0,'Gross Plant'!P122*$AJ122/12,0)</f>
        <v>137.44253</v>
      </c>
      <c r="AW122" s="93">
        <f>IF('Net Plant'!N122&gt;0,'Gross Plant'!Q122*$AJ122/12,0)</f>
        <v>137.44253</v>
      </c>
      <c r="AX122" s="93">
        <f>IF('Net Plant'!O122&gt;0,'Gross Plant'!R122*$AJ122/12,0)</f>
        <v>137.44253</v>
      </c>
      <c r="AY122" s="93">
        <f>IF('Net Plant'!P122&gt;0,'Gross Plant'!S122*$AJ122/12,0)</f>
        <v>137.44253</v>
      </c>
      <c r="AZ122" s="93">
        <f>IF('Net Plant'!Q122&gt;0,'Gross Plant'!T122*$AJ122/12,0)</f>
        <v>137.44253</v>
      </c>
      <c r="BA122" s="93">
        <f>IF('Net Plant'!R122&gt;0,'Gross Plant'!U122*$AK122/12,0)</f>
        <v>158.0589095</v>
      </c>
      <c r="BB122" s="93">
        <f>IF('Net Plant'!S122&gt;0,'Gross Plant'!V122*$AK122/12,0)</f>
        <v>158.0589095</v>
      </c>
      <c r="BC122" s="93">
        <f>IF('Net Plant'!T122&gt;0,'Gross Plant'!W122*$AK122/12,0)</f>
        <v>158.0589095</v>
      </c>
      <c r="BD122" s="93">
        <f>IF('Net Plant'!U122&gt;0,'Gross Plant'!X122*$AK122/12,0)</f>
        <v>158.0589095</v>
      </c>
      <c r="BE122" s="93">
        <f>IF('Net Plant'!V122&gt;0,'Gross Plant'!Y122*$AK122/12,0)</f>
        <v>158.0589095</v>
      </c>
      <c r="BF122" s="93">
        <f>IF('Net Plant'!W122&gt;0,'Gross Plant'!Z122*$AK122/12,0)</f>
        <v>158.0589095</v>
      </c>
      <c r="BG122" s="93">
        <f>IF('Net Plant'!X122&gt;0,'Gross Plant'!AA122*$AK122/12,0)</f>
        <v>158.0589095</v>
      </c>
      <c r="BH122" s="93">
        <f>IF('Net Plant'!Y122&gt;0,'Gross Plant'!AB122*$AK122/12,0)</f>
        <v>158.0589095</v>
      </c>
      <c r="BI122" s="93">
        <f>IF('Net Plant'!Z122&gt;0,'Gross Plant'!AC122*$AK122/12,0)</f>
        <v>158.0589095</v>
      </c>
      <c r="BJ122" s="93">
        <f>IF('Net Plant'!AA122&gt;0,'Gross Plant'!AD122*$AK122/12,0)</f>
        <v>158.0589095</v>
      </c>
      <c r="BK122" s="93">
        <f>IF('Net Plant'!AB122&gt;0,'Gross Plant'!AE122*$AK122/12,0)</f>
        <v>158.0589095</v>
      </c>
      <c r="BL122" s="93">
        <f>IF('Net Plant'!AC122&gt;0,'Gross Plant'!AF122*$AK122/12,0)</f>
        <v>158.0589095</v>
      </c>
      <c r="BM122" s="110">
        <f t="shared" si="177"/>
        <v>1896.7069140000001</v>
      </c>
      <c r="BN122" s="41"/>
      <c r="BO122" s="92">
        <f>'[20]Reserve Retirements'!Q45</f>
        <v>0</v>
      </c>
      <c r="BP122" s="92">
        <f>'[20]Reserve Retirements'!R45</f>
        <v>0</v>
      </c>
      <c r="BQ122" s="92">
        <f>'[20]Reserve Retirements'!S45</f>
        <v>0</v>
      </c>
      <c r="BR122" s="92">
        <f>'[20]Reserve Retirements'!T45</f>
        <v>0</v>
      </c>
      <c r="BS122" s="92">
        <f>'[20]Reserve Retirements'!U45</f>
        <v>0</v>
      </c>
      <c r="BT122" s="92">
        <f>'[20]Reserve Retirements'!V45</f>
        <v>0</v>
      </c>
      <c r="BU122" s="93">
        <f>'Gross Plant'!BQ122</f>
        <v>0</v>
      </c>
      <c r="BV122" s="93">
        <f>'Gross Plant'!BR122</f>
        <v>0</v>
      </c>
      <c r="BW122" s="93">
        <f>'Gross Plant'!BS122</f>
        <v>0</v>
      </c>
      <c r="BX122" s="93">
        <f>'Gross Plant'!BT122</f>
        <v>0</v>
      </c>
      <c r="BY122" s="93">
        <f>'Gross Plant'!BU122</f>
        <v>0</v>
      </c>
      <c r="BZ122" s="93">
        <f>'Gross Plant'!BV122</f>
        <v>0</v>
      </c>
      <c r="CA122" s="93">
        <f>'Gross Plant'!BW122</f>
        <v>0</v>
      </c>
      <c r="CB122" s="93">
        <f>'Gross Plant'!BX122</f>
        <v>0</v>
      </c>
      <c r="CC122" s="93">
        <f>'Gross Plant'!BY122</f>
        <v>0</v>
      </c>
      <c r="CD122" s="93">
        <f>'Gross Plant'!BZ122</f>
        <v>0</v>
      </c>
      <c r="CE122" s="93">
        <f>'Gross Plant'!CA122</f>
        <v>0</v>
      </c>
      <c r="CF122" s="93">
        <f>'Gross Plant'!CB122</f>
        <v>0</v>
      </c>
      <c r="CG122" s="93">
        <f>'Gross Plant'!CC122</f>
        <v>0</v>
      </c>
      <c r="CH122" s="93">
        <f>'Gross Plant'!CD122</f>
        <v>0</v>
      </c>
      <c r="CI122" s="93">
        <f>'Gross Plant'!CE122</f>
        <v>0</v>
      </c>
      <c r="CJ122" s="93">
        <f>'Gross Plant'!CF122</f>
        <v>0</v>
      </c>
      <c r="CK122" s="93">
        <f>'Gross Plant'!CG122</f>
        <v>0</v>
      </c>
      <c r="CL122" s="93">
        <f>'Gross Plant'!CH122</f>
        <v>0</v>
      </c>
      <c r="CM122" s="93">
        <f>'Gross Plant'!CI122</f>
        <v>0</v>
      </c>
      <c r="CN122" s="93">
        <f>'Gross Plant'!CJ122</f>
        <v>0</v>
      </c>
      <c r="CO122" s="93">
        <f>'Gross Plant'!CK122</f>
        <v>0</v>
      </c>
      <c r="CP122" s="41"/>
      <c r="CQ122" s="92">
        <f>'[20]Reserve Transfers'!Q45</f>
        <v>0</v>
      </c>
      <c r="CR122" s="92">
        <f>'[20]Reserve Transfers'!R45</f>
        <v>0</v>
      </c>
      <c r="CS122" s="92">
        <f>'[20]Reserve Transfers'!S45</f>
        <v>0</v>
      </c>
      <c r="CT122" s="92">
        <f>'[20]Reserve Transfers'!T45</f>
        <v>0</v>
      </c>
      <c r="CU122" s="92">
        <f>'[20]Reserve Transfers'!U45</f>
        <v>0</v>
      </c>
      <c r="CV122" s="92">
        <f>'[20]Reserve Transfers'!V45</f>
        <v>0</v>
      </c>
      <c r="CW122" s="17">
        <v>0</v>
      </c>
      <c r="CX122" s="17">
        <v>0</v>
      </c>
      <c r="CY122" s="17">
        <v>0</v>
      </c>
      <c r="CZ122" s="17">
        <v>0</v>
      </c>
      <c r="DA122" s="17">
        <v>0</v>
      </c>
      <c r="DB122" s="17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/>
      <c r="DS122" s="92">
        <f>[20]COR!Q45</f>
        <v>0</v>
      </c>
      <c r="DT122" s="92">
        <f>[20]COR!R45</f>
        <v>0</v>
      </c>
      <c r="DU122" s="92">
        <f>[20]COR!S45</f>
        <v>0</v>
      </c>
      <c r="DV122" s="92">
        <f>[20]COR!T45</f>
        <v>0</v>
      </c>
      <c r="DW122" s="92">
        <f>[20]COR!U45</f>
        <v>0</v>
      </c>
      <c r="DX122" s="92">
        <f>[20]COR!V45</f>
        <v>0</v>
      </c>
      <c r="DY122" s="93">
        <f>IFERROR(SUM($DS122:$DX122)/SUM('Gross Plant'!$BK122:$BP122),0)*'Gross Plant'!BQ122*Reserve!$DY$1</f>
        <v>0</v>
      </c>
      <c r="DZ122" s="93">
        <f>IFERROR(SUM($DS122:$DX122)/SUM('Gross Plant'!$BK122:$BP122),0)*'Gross Plant'!BR122*Reserve!$DY$1</f>
        <v>0</v>
      </c>
      <c r="EA122" s="93">
        <f>IFERROR(SUM($DS122:$DX122)/SUM('Gross Plant'!$BK122:$BP122),0)*'Gross Plant'!BS122*Reserve!$DY$1</f>
        <v>0</v>
      </c>
      <c r="EB122" s="93">
        <f>IFERROR(SUM($DS122:$DX122)/SUM('Gross Plant'!$BK122:$BP122),0)*'Gross Plant'!BT122*Reserve!$DY$1</f>
        <v>0</v>
      </c>
      <c r="EC122" s="93">
        <f>IFERROR(SUM($DS122:$DX122)/SUM('Gross Plant'!$BK122:$BP122),0)*'Gross Plant'!BU122*Reserve!$DY$1</f>
        <v>0</v>
      </c>
      <c r="ED122" s="93">
        <f>IFERROR(SUM($DS122:$DX122)/SUM('Gross Plant'!$BK122:$BP122),0)*'Gross Plant'!BV122*Reserve!$DY$1</f>
        <v>0</v>
      </c>
      <c r="EE122" s="93">
        <f>IFERROR(SUM($DS122:$DX122)/SUM('Gross Plant'!$BK122:$BP122),0)*'Gross Plant'!BW122*Reserve!$DY$1</f>
        <v>0</v>
      </c>
      <c r="EF122" s="93">
        <f>IFERROR(SUM($DS122:$DX122)/SUM('Gross Plant'!$BK122:$BP122),0)*'Gross Plant'!BX122*Reserve!$DY$1</f>
        <v>0</v>
      </c>
      <c r="EG122" s="93">
        <f>IFERROR(SUM($DS122:$DX122)/SUM('Gross Plant'!$BK122:$BP122),0)*'Gross Plant'!BY122*Reserve!$DY$1</f>
        <v>0</v>
      </c>
      <c r="EH122" s="93">
        <f>IFERROR(SUM($DS122:$DX122)/SUM('Gross Plant'!$BK122:$BP122),0)*'Gross Plant'!BZ122*Reserve!$DY$1</f>
        <v>0</v>
      </c>
      <c r="EI122" s="93">
        <f>IFERROR(SUM($DS122:$DX122)/SUM('Gross Plant'!$BK122:$BP122),0)*'Gross Plant'!CA122*Reserve!$DY$1</f>
        <v>0</v>
      </c>
      <c r="EJ122" s="93">
        <f>IFERROR(SUM($DS122:$DX122)/SUM('Gross Plant'!$BK122:$BP122),0)*'Gross Plant'!CB122*Reserve!$DY$1</f>
        <v>0</v>
      </c>
      <c r="EK122" s="93">
        <f>IFERROR(SUM($DS122:$DX122)/SUM('Gross Plant'!$BK122:$BP122),0)*'Gross Plant'!CC122*Reserve!$DY$1</f>
        <v>0</v>
      </c>
      <c r="EL122" s="93">
        <f>IFERROR(SUM($DS122:$DX122)/SUM('Gross Plant'!$BK122:$BP122),0)*'Gross Plant'!CD122*Reserve!$DY$1</f>
        <v>0</v>
      </c>
      <c r="EM122" s="93">
        <f>IFERROR(SUM($DS122:$DX122)/SUM('Gross Plant'!$BK122:$BP122),0)*'Gross Plant'!CE122*Reserve!$DY$1</f>
        <v>0</v>
      </c>
      <c r="EN122" s="93">
        <f>IFERROR(SUM($DS122:$DX122)/SUM('Gross Plant'!$BK122:$BP122),0)*'Gross Plant'!CF122*Reserve!$DY$1</f>
        <v>0</v>
      </c>
      <c r="EO122" s="93">
        <f>IFERROR(SUM($DS122:$DX122)/SUM('Gross Plant'!$BK122:$BP122),0)*'Gross Plant'!CG122*Reserve!$DY$1</f>
        <v>0</v>
      </c>
      <c r="EP122" s="93">
        <f>IFERROR(SUM($DS122:$DX122)/SUM('Gross Plant'!$BK122:$BP122),0)*'Gross Plant'!CH122*Reserve!$DY$1</f>
        <v>0</v>
      </c>
      <c r="EQ122" s="93">
        <f>IFERROR(SUM($DS122:$DX122)/SUM('Gross Plant'!$BK122:$BP122),0)*'Gross Plant'!CI122*Reserve!$DY$1</f>
        <v>0</v>
      </c>
      <c r="ER122" s="93">
        <f>IFERROR(SUM($DS122:$DX122)/SUM('Gross Plant'!$BK122:$BP122),0)*'Gross Plant'!CJ122*Reserve!$DY$1</f>
        <v>0</v>
      </c>
      <c r="ES122" s="93">
        <f>IFERROR(SUM($DS122:$DX122)/SUM('Gross Plant'!$BK122:$BP122),0)*'Gross Plant'!CK122*Reserve!$DY$1</f>
        <v>0</v>
      </c>
    </row>
    <row r="123" spans="1:149">
      <c r="A123" s="138">
        <v>35200</v>
      </c>
      <c r="B123" s="171" t="s">
        <v>84</v>
      </c>
      <c r="C123" s="51">
        <f t="shared" si="147"/>
        <v>1639625.5488617311</v>
      </c>
      <c r="D123" s="51">
        <f t="shared" si="148"/>
        <v>1855803.928566</v>
      </c>
      <c r="E123" s="92">
        <f>'[20]Reserve End Balances'!P46</f>
        <v>1553335.88</v>
      </c>
      <c r="F123" s="51">
        <f t="shared" si="149"/>
        <v>1567717.49</v>
      </c>
      <c r="G123" s="51">
        <f t="shared" si="150"/>
        <v>1582099.1</v>
      </c>
      <c r="H123" s="51">
        <f t="shared" si="151"/>
        <v>1596480.7100000002</v>
      </c>
      <c r="I123" s="51">
        <f t="shared" si="152"/>
        <v>1610862.3200000003</v>
      </c>
      <c r="J123" s="51">
        <f t="shared" si="153"/>
        <v>1625243.9300000004</v>
      </c>
      <c r="K123" s="51">
        <f t="shared" si="154"/>
        <v>1639625.5400000005</v>
      </c>
      <c r="L123" s="51">
        <f t="shared" si="155"/>
        <v>1654007.1554858338</v>
      </c>
      <c r="M123" s="51">
        <f t="shared" si="156"/>
        <v>1668388.770971667</v>
      </c>
      <c r="N123" s="51">
        <f t="shared" si="157"/>
        <v>1682770.3864575003</v>
      </c>
      <c r="O123" s="51">
        <f t="shared" si="158"/>
        <v>1697152.0019433335</v>
      </c>
      <c r="P123" s="51">
        <f t="shared" si="159"/>
        <v>1711533.6174291668</v>
      </c>
      <c r="Q123" s="51">
        <f t="shared" si="160"/>
        <v>1725915.2329150001</v>
      </c>
      <c r="R123" s="51">
        <f t="shared" si="161"/>
        <v>1740296.8484008333</v>
      </c>
      <c r="S123" s="51">
        <f t="shared" si="162"/>
        <v>1754678.4638866666</v>
      </c>
      <c r="T123" s="51">
        <f t="shared" si="163"/>
        <v>1769060.0793724998</v>
      </c>
      <c r="U123" s="51">
        <f t="shared" si="164"/>
        <v>1783517.3875714166</v>
      </c>
      <c r="V123" s="51">
        <f t="shared" si="165"/>
        <v>1797974.6957703333</v>
      </c>
      <c r="W123" s="51">
        <f t="shared" si="166"/>
        <v>1812432.00396925</v>
      </c>
      <c r="X123" s="51">
        <f t="shared" si="167"/>
        <v>1826889.3121681667</v>
      </c>
      <c r="Y123" s="51">
        <f t="shared" si="168"/>
        <v>1841346.6203670835</v>
      </c>
      <c r="Z123" s="51">
        <f t="shared" si="169"/>
        <v>1855803.9285660002</v>
      </c>
      <c r="AA123" s="51">
        <f t="shared" si="170"/>
        <v>1870261.2367649169</v>
      </c>
      <c r="AB123" s="51">
        <f t="shared" si="171"/>
        <v>1884718.5449638336</v>
      </c>
      <c r="AC123" s="51">
        <f t="shared" si="172"/>
        <v>1899175.8531627504</v>
      </c>
      <c r="AD123" s="51">
        <f t="shared" si="173"/>
        <v>1913633.1613616671</v>
      </c>
      <c r="AE123" s="51">
        <f t="shared" si="174"/>
        <v>1928090.4695605838</v>
      </c>
      <c r="AF123" s="51">
        <f t="shared" si="175"/>
        <v>1942547.7777595005</v>
      </c>
      <c r="AG123" s="110">
        <f t="shared" si="176"/>
        <v>1855804</v>
      </c>
      <c r="AH123" s="145" t="b">
        <f t="shared" si="88"/>
        <v>1</v>
      </c>
      <c r="AI123" s="109" t="str">
        <f>'[23]KY Direct'!E18</f>
        <v>35200</v>
      </c>
      <c r="AJ123" s="109">
        <f>'[23]KY Direct'!F18</f>
        <v>1.9E-2</v>
      </c>
      <c r="AK123" s="109">
        <f>'[23]KY Direct'!G18</f>
        <v>1.9099999999999999E-2</v>
      </c>
      <c r="AL123" s="92">
        <f>'[20]Depreciation Provision'!Q46</f>
        <v>14381.61</v>
      </c>
      <c r="AM123" s="92">
        <f>'[20]Depreciation Provision'!R46</f>
        <v>14381.61</v>
      </c>
      <c r="AN123" s="92">
        <f>'[20]Depreciation Provision'!S46</f>
        <v>14381.61</v>
      </c>
      <c r="AO123" s="92">
        <f>'[20]Depreciation Provision'!T46</f>
        <v>14381.61</v>
      </c>
      <c r="AP123" s="92">
        <f>'[20]Depreciation Provision'!U46</f>
        <v>14381.61</v>
      </c>
      <c r="AQ123" s="92">
        <f>'[20]Depreciation Provision'!V46</f>
        <v>14381.61</v>
      </c>
      <c r="AR123" s="93">
        <f>IF('Net Plant'!I123&gt;0,'Gross Plant'!L123*$AJ123/12,0)</f>
        <v>14381.615485833334</v>
      </c>
      <c r="AS123" s="93">
        <f>IF('Net Plant'!J123&gt;0,'Gross Plant'!M123*$AJ123/12,0)</f>
        <v>14381.615485833334</v>
      </c>
      <c r="AT123" s="93">
        <f>IF('Net Plant'!K123&gt;0,'Gross Plant'!N123*$AJ123/12,0)</f>
        <v>14381.615485833334</v>
      </c>
      <c r="AU123" s="93">
        <f>IF('Net Plant'!L123&gt;0,'Gross Plant'!O123*$AJ123/12,0)</f>
        <v>14381.615485833334</v>
      </c>
      <c r="AV123" s="93">
        <f>IF('Net Plant'!M123&gt;0,'Gross Plant'!P123*$AJ123/12,0)</f>
        <v>14381.615485833334</v>
      </c>
      <c r="AW123" s="93">
        <f>IF('Net Plant'!N123&gt;0,'Gross Plant'!Q123*$AJ123/12,0)</f>
        <v>14381.615485833334</v>
      </c>
      <c r="AX123" s="93">
        <f>IF('Net Plant'!O123&gt;0,'Gross Plant'!R123*$AJ123/12,0)</f>
        <v>14381.615485833334</v>
      </c>
      <c r="AY123" s="93">
        <f>IF('Net Plant'!P123&gt;0,'Gross Plant'!S123*$AJ123/12,0)</f>
        <v>14381.615485833334</v>
      </c>
      <c r="AZ123" s="93">
        <f>IF('Net Plant'!Q123&gt;0,'Gross Plant'!T123*$AJ123/12,0)</f>
        <v>14381.615485833334</v>
      </c>
      <c r="BA123" s="93">
        <f>IF('Net Plant'!R123&gt;0,'Gross Plant'!U123*$AK123/12,0)</f>
        <v>14457.308198916666</v>
      </c>
      <c r="BB123" s="93">
        <f>IF('Net Plant'!S123&gt;0,'Gross Plant'!V123*$AK123/12,0)</f>
        <v>14457.308198916666</v>
      </c>
      <c r="BC123" s="93">
        <f>IF('Net Plant'!T123&gt;0,'Gross Plant'!W123*$AK123/12,0)</f>
        <v>14457.308198916666</v>
      </c>
      <c r="BD123" s="93">
        <f>IF('Net Plant'!U123&gt;0,'Gross Plant'!X123*$AK123/12,0)</f>
        <v>14457.308198916666</v>
      </c>
      <c r="BE123" s="93">
        <f>IF('Net Plant'!V123&gt;0,'Gross Plant'!Y123*$AK123/12,0)</f>
        <v>14457.308198916666</v>
      </c>
      <c r="BF123" s="93">
        <f>IF('Net Plant'!W123&gt;0,'Gross Plant'!Z123*$AK123/12,0)</f>
        <v>14457.308198916666</v>
      </c>
      <c r="BG123" s="93">
        <f>IF('Net Plant'!X123&gt;0,'Gross Plant'!AA123*$AK123/12,0)</f>
        <v>14457.308198916666</v>
      </c>
      <c r="BH123" s="93">
        <f>IF('Net Plant'!Y123&gt;0,'Gross Plant'!AB123*$AK123/12,0)</f>
        <v>14457.308198916666</v>
      </c>
      <c r="BI123" s="93">
        <f>IF('Net Plant'!Z123&gt;0,'Gross Plant'!AC123*$AK123/12,0)</f>
        <v>14457.308198916666</v>
      </c>
      <c r="BJ123" s="93">
        <f>IF('Net Plant'!AA123&gt;0,'Gross Plant'!AD123*$AK123/12,0)</f>
        <v>14457.308198916666</v>
      </c>
      <c r="BK123" s="93">
        <f>IF('Net Plant'!AB123&gt;0,'Gross Plant'!AE123*$AK123/12,0)</f>
        <v>14457.308198916666</v>
      </c>
      <c r="BL123" s="93">
        <f>IF('Net Plant'!AC123&gt;0,'Gross Plant'!AF123*$AK123/12,0)</f>
        <v>14457.308198916666</v>
      </c>
      <c r="BM123" s="110">
        <f t="shared" si="177"/>
        <v>173487.69838699998</v>
      </c>
      <c r="BN123" s="41"/>
      <c r="BO123" s="92">
        <f>'[20]Reserve Retirements'!Q46</f>
        <v>0</v>
      </c>
      <c r="BP123" s="92">
        <f>'[20]Reserve Retirements'!R46</f>
        <v>0</v>
      </c>
      <c r="BQ123" s="92">
        <f>'[20]Reserve Retirements'!S46</f>
        <v>0</v>
      </c>
      <c r="BR123" s="92">
        <f>'[20]Reserve Retirements'!T46</f>
        <v>0</v>
      </c>
      <c r="BS123" s="92">
        <f>'[20]Reserve Retirements'!U46</f>
        <v>0</v>
      </c>
      <c r="BT123" s="92">
        <f>'[20]Reserve Retirements'!V46</f>
        <v>0</v>
      </c>
      <c r="BU123" s="93">
        <f>'Gross Plant'!BQ123</f>
        <v>0</v>
      </c>
      <c r="BV123" s="93">
        <f>'Gross Plant'!BR123</f>
        <v>0</v>
      </c>
      <c r="BW123" s="93">
        <f>'Gross Plant'!BS123</f>
        <v>0</v>
      </c>
      <c r="BX123" s="93">
        <f>'Gross Plant'!BT123</f>
        <v>0</v>
      </c>
      <c r="BY123" s="93">
        <f>'Gross Plant'!BU123</f>
        <v>0</v>
      </c>
      <c r="BZ123" s="93">
        <f>'Gross Plant'!BV123</f>
        <v>0</v>
      </c>
      <c r="CA123" s="93">
        <f>'Gross Plant'!BW123</f>
        <v>0</v>
      </c>
      <c r="CB123" s="93">
        <f>'Gross Plant'!BX123</f>
        <v>0</v>
      </c>
      <c r="CC123" s="93">
        <f>'Gross Plant'!BY123</f>
        <v>0</v>
      </c>
      <c r="CD123" s="93">
        <f>'Gross Plant'!BZ123</f>
        <v>0</v>
      </c>
      <c r="CE123" s="93">
        <f>'Gross Plant'!CA123</f>
        <v>0</v>
      </c>
      <c r="CF123" s="93">
        <f>'Gross Plant'!CB123</f>
        <v>0</v>
      </c>
      <c r="CG123" s="93">
        <f>'Gross Plant'!CC123</f>
        <v>0</v>
      </c>
      <c r="CH123" s="93">
        <f>'Gross Plant'!CD123</f>
        <v>0</v>
      </c>
      <c r="CI123" s="93">
        <f>'Gross Plant'!CE123</f>
        <v>0</v>
      </c>
      <c r="CJ123" s="93">
        <f>'Gross Plant'!CF123</f>
        <v>0</v>
      </c>
      <c r="CK123" s="93">
        <f>'Gross Plant'!CG123</f>
        <v>0</v>
      </c>
      <c r="CL123" s="93">
        <f>'Gross Plant'!CH123</f>
        <v>0</v>
      </c>
      <c r="CM123" s="93">
        <f>'Gross Plant'!CI123</f>
        <v>0</v>
      </c>
      <c r="CN123" s="93">
        <f>'Gross Plant'!CJ123</f>
        <v>0</v>
      </c>
      <c r="CO123" s="93">
        <f>'Gross Plant'!CK123</f>
        <v>0</v>
      </c>
      <c r="CP123" s="41"/>
      <c r="CQ123" s="92">
        <f>'[20]Reserve Transfers'!Q46</f>
        <v>0</v>
      </c>
      <c r="CR123" s="92">
        <f>'[20]Reserve Transfers'!R46</f>
        <v>0</v>
      </c>
      <c r="CS123" s="92">
        <f>'[20]Reserve Transfers'!S46</f>
        <v>0</v>
      </c>
      <c r="CT123" s="92">
        <f>'[20]Reserve Transfers'!T46</f>
        <v>0</v>
      </c>
      <c r="CU123" s="92">
        <f>'[20]Reserve Transfers'!U46</f>
        <v>0</v>
      </c>
      <c r="CV123" s="92">
        <f>'[20]Reserve Transfers'!V46</f>
        <v>0</v>
      </c>
      <c r="CW123" s="17">
        <v>0</v>
      </c>
      <c r="CX123" s="17">
        <v>0</v>
      </c>
      <c r="CY123" s="17">
        <v>0</v>
      </c>
      <c r="CZ123" s="17">
        <v>0</v>
      </c>
      <c r="DA123" s="17">
        <v>0</v>
      </c>
      <c r="DB123" s="17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/>
      <c r="DS123" s="92">
        <f>[20]COR!Q46</f>
        <v>0</v>
      </c>
      <c r="DT123" s="92">
        <f>[20]COR!R46</f>
        <v>0</v>
      </c>
      <c r="DU123" s="92">
        <f>[20]COR!S46</f>
        <v>0</v>
      </c>
      <c r="DV123" s="92">
        <f>[20]COR!T46</f>
        <v>0</v>
      </c>
      <c r="DW123" s="92">
        <f>[20]COR!U46</f>
        <v>0</v>
      </c>
      <c r="DX123" s="92">
        <f>[20]COR!V46</f>
        <v>0</v>
      </c>
      <c r="DY123" s="93">
        <f>IFERROR(SUM($DS123:$DX123)/SUM('Gross Plant'!$BK123:$BP123),0)*'Gross Plant'!BQ123*Reserve!$DY$1</f>
        <v>0</v>
      </c>
      <c r="DZ123" s="93">
        <f>IFERROR(SUM($DS123:$DX123)/SUM('Gross Plant'!$BK123:$BP123),0)*'Gross Plant'!BR123*Reserve!$DY$1</f>
        <v>0</v>
      </c>
      <c r="EA123" s="93">
        <f>IFERROR(SUM($DS123:$DX123)/SUM('Gross Plant'!$BK123:$BP123),0)*'Gross Plant'!BS123*Reserve!$DY$1</f>
        <v>0</v>
      </c>
      <c r="EB123" s="93">
        <f>IFERROR(SUM($DS123:$DX123)/SUM('Gross Plant'!$BK123:$BP123),0)*'Gross Plant'!BT123*Reserve!$DY$1</f>
        <v>0</v>
      </c>
      <c r="EC123" s="93">
        <f>IFERROR(SUM($DS123:$DX123)/SUM('Gross Plant'!$BK123:$BP123),0)*'Gross Plant'!BU123*Reserve!$DY$1</f>
        <v>0</v>
      </c>
      <c r="ED123" s="93">
        <f>IFERROR(SUM($DS123:$DX123)/SUM('Gross Plant'!$BK123:$BP123),0)*'Gross Plant'!BV123*Reserve!$DY$1</f>
        <v>0</v>
      </c>
      <c r="EE123" s="93">
        <f>IFERROR(SUM($DS123:$DX123)/SUM('Gross Plant'!$BK123:$BP123),0)*'Gross Plant'!BW123*Reserve!$DY$1</f>
        <v>0</v>
      </c>
      <c r="EF123" s="93">
        <f>IFERROR(SUM($DS123:$DX123)/SUM('Gross Plant'!$BK123:$BP123),0)*'Gross Plant'!BX123*Reserve!$DY$1</f>
        <v>0</v>
      </c>
      <c r="EG123" s="93">
        <f>IFERROR(SUM($DS123:$DX123)/SUM('Gross Plant'!$BK123:$BP123),0)*'Gross Plant'!BY123*Reserve!$DY$1</f>
        <v>0</v>
      </c>
      <c r="EH123" s="93">
        <f>IFERROR(SUM($DS123:$DX123)/SUM('Gross Plant'!$BK123:$BP123),0)*'Gross Plant'!BZ123*Reserve!$DY$1</f>
        <v>0</v>
      </c>
      <c r="EI123" s="93">
        <f>IFERROR(SUM($DS123:$DX123)/SUM('Gross Plant'!$BK123:$BP123),0)*'Gross Plant'!CA123*Reserve!$DY$1</f>
        <v>0</v>
      </c>
      <c r="EJ123" s="93">
        <f>IFERROR(SUM($DS123:$DX123)/SUM('Gross Plant'!$BK123:$BP123),0)*'Gross Plant'!CB123*Reserve!$DY$1</f>
        <v>0</v>
      </c>
      <c r="EK123" s="93">
        <f>IFERROR(SUM($DS123:$DX123)/SUM('Gross Plant'!$BK123:$BP123),0)*'Gross Plant'!CC123*Reserve!$DY$1</f>
        <v>0</v>
      </c>
      <c r="EL123" s="93">
        <f>IFERROR(SUM($DS123:$DX123)/SUM('Gross Plant'!$BK123:$BP123),0)*'Gross Plant'!CD123*Reserve!$DY$1</f>
        <v>0</v>
      </c>
      <c r="EM123" s="93">
        <f>IFERROR(SUM($DS123:$DX123)/SUM('Gross Plant'!$BK123:$BP123),0)*'Gross Plant'!CE123*Reserve!$DY$1</f>
        <v>0</v>
      </c>
      <c r="EN123" s="93">
        <f>IFERROR(SUM($DS123:$DX123)/SUM('Gross Plant'!$BK123:$BP123),0)*'Gross Plant'!CF123*Reserve!$DY$1</f>
        <v>0</v>
      </c>
      <c r="EO123" s="93">
        <f>IFERROR(SUM($DS123:$DX123)/SUM('Gross Plant'!$BK123:$BP123),0)*'Gross Plant'!CG123*Reserve!$DY$1</f>
        <v>0</v>
      </c>
      <c r="EP123" s="93">
        <f>IFERROR(SUM($DS123:$DX123)/SUM('Gross Plant'!$BK123:$BP123),0)*'Gross Plant'!CH123*Reserve!$DY$1</f>
        <v>0</v>
      </c>
      <c r="EQ123" s="93">
        <f>IFERROR(SUM($DS123:$DX123)/SUM('Gross Plant'!$BK123:$BP123),0)*'Gross Plant'!CI123*Reserve!$DY$1</f>
        <v>0</v>
      </c>
      <c r="ER123" s="93">
        <f>IFERROR(SUM($DS123:$DX123)/SUM('Gross Plant'!$BK123:$BP123),0)*'Gross Plant'!CJ123*Reserve!$DY$1</f>
        <v>0</v>
      </c>
      <c r="ES123" s="93">
        <f>IFERROR(SUM($DS123:$DX123)/SUM('Gross Plant'!$BK123:$BP123),0)*'Gross Plant'!CK123*Reserve!$DY$1</f>
        <v>0</v>
      </c>
    </row>
    <row r="124" spans="1:149">
      <c r="A124" s="138">
        <v>35201</v>
      </c>
      <c r="B124" s="171" t="s">
        <v>85</v>
      </c>
      <c r="C124" s="51">
        <f t="shared" si="147"/>
        <v>1404757.4718245382</v>
      </c>
      <c r="D124" s="51">
        <f t="shared" si="148"/>
        <v>1436462.4527709996</v>
      </c>
      <c r="E124" s="92">
        <f>'[20]Reserve End Balances'!P47</f>
        <v>1392687.46</v>
      </c>
      <c r="F124" s="51">
        <f t="shared" si="149"/>
        <v>1394699.13</v>
      </c>
      <c r="G124" s="51">
        <f t="shared" si="150"/>
        <v>1396710.7999999998</v>
      </c>
      <c r="H124" s="51">
        <f t="shared" si="151"/>
        <v>1398722.4699999997</v>
      </c>
      <c r="I124" s="51">
        <f t="shared" si="152"/>
        <v>1400734.1399999997</v>
      </c>
      <c r="J124" s="51">
        <f t="shared" si="153"/>
        <v>1402745.8099999996</v>
      </c>
      <c r="K124" s="51">
        <f t="shared" si="154"/>
        <v>1404757.4799999995</v>
      </c>
      <c r="L124" s="51">
        <f t="shared" si="155"/>
        <v>1406769.1449389996</v>
      </c>
      <c r="M124" s="51">
        <f t="shared" si="156"/>
        <v>1408780.8098779996</v>
      </c>
      <c r="N124" s="51">
        <f t="shared" si="157"/>
        <v>1410792.4748169996</v>
      </c>
      <c r="O124" s="51">
        <f t="shared" si="158"/>
        <v>1412804.1397559997</v>
      </c>
      <c r="P124" s="51">
        <f t="shared" si="159"/>
        <v>1414815.8046949997</v>
      </c>
      <c r="Q124" s="51">
        <f t="shared" si="160"/>
        <v>1416827.4696339997</v>
      </c>
      <c r="R124" s="51">
        <f t="shared" si="161"/>
        <v>1418839.1345729998</v>
      </c>
      <c r="S124" s="51">
        <f t="shared" si="162"/>
        <v>1420850.7995119998</v>
      </c>
      <c r="T124" s="51">
        <f t="shared" si="163"/>
        <v>1422862.4644509999</v>
      </c>
      <c r="U124" s="51">
        <f t="shared" si="164"/>
        <v>1425129.1291709999</v>
      </c>
      <c r="V124" s="51">
        <f t="shared" si="165"/>
        <v>1427395.7938909999</v>
      </c>
      <c r="W124" s="51">
        <f t="shared" si="166"/>
        <v>1429662.4586109999</v>
      </c>
      <c r="X124" s="51">
        <f t="shared" si="167"/>
        <v>1431929.1233309999</v>
      </c>
      <c r="Y124" s="51">
        <f t="shared" si="168"/>
        <v>1434195.7880509999</v>
      </c>
      <c r="Z124" s="51">
        <f t="shared" si="169"/>
        <v>1436462.4527709999</v>
      </c>
      <c r="AA124" s="51">
        <f t="shared" si="170"/>
        <v>1438729.1174909999</v>
      </c>
      <c r="AB124" s="51">
        <f t="shared" si="171"/>
        <v>1440995.7822109999</v>
      </c>
      <c r="AC124" s="51">
        <f t="shared" si="172"/>
        <v>1443262.4469309999</v>
      </c>
      <c r="AD124" s="51">
        <f t="shared" si="173"/>
        <v>1445529.1116509999</v>
      </c>
      <c r="AE124" s="51">
        <f t="shared" si="174"/>
        <v>1447795.7763709999</v>
      </c>
      <c r="AF124" s="51">
        <f t="shared" si="175"/>
        <v>1450062.4410909999</v>
      </c>
      <c r="AG124" s="110">
        <f t="shared" si="176"/>
        <v>1436462</v>
      </c>
      <c r="AH124" s="145" t="b">
        <f t="shared" si="88"/>
        <v>1</v>
      </c>
      <c r="AI124" s="109" t="str">
        <f>'[23]KY Direct'!E19</f>
        <v>35201</v>
      </c>
      <c r="AJ124" s="109">
        <f>'[23]KY Direct'!F19</f>
        <v>1.4200000000000001E-2</v>
      </c>
      <c r="AK124" s="109">
        <f>'[23]KY Direct'!G19</f>
        <v>1.6E-2</v>
      </c>
      <c r="AL124" s="92">
        <f>'[20]Depreciation Provision'!Q47</f>
        <v>2011.67</v>
      </c>
      <c r="AM124" s="92">
        <f>'[20]Depreciation Provision'!R47</f>
        <v>2011.67</v>
      </c>
      <c r="AN124" s="92">
        <f>'[20]Depreciation Provision'!S47</f>
        <v>2011.67</v>
      </c>
      <c r="AO124" s="92">
        <f>'[20]Depreciation Provision'!T47</f>
        <v>2011.67</v>
      </c>
      <c r="AP124" s="92">
        <f>'[20]Depreciation Provision'!U47</f>
        <v>2011.67</v>
      </c>
      <c r="AQ124" s="92">
        <f>'[20]Depreciation Provision'!V47</f>
        <v>2011.67</v>
      </c>
      <c r="AR124" s="93">
        <f>IF('Net Plant'!I124&gt;0,'Gross Plant'!L124*$AJ124/12,0)</f>
        <v>2011.6649390000002</v>
      </c>
      <c r="AS124" s="93">
        <f>IF('Net Plant'!J124&gt;0,'Gross Plant'!M124*$AJ124/12,0)</f>
        <v>2011.6649390000002</v>
      </c>
      <c r="AT124" s="93">
        <f>IF('Net Plant'!K124&gt;0,'Gross Plant'!N124*$AJ124/12,0)</f>
        <v>2011.6649390000002</v>
      </c>
      <c r="AU124" s="93">
        <f>IF('Net Plant'!L124&gt;0,'Gross Plant'!O124*$AJ124/12,0)</f>
        <v>2011.6649390000002</v>
      </c>
      <c r="AV124" s="93">
        <f>IF('Net Plant'!M124&gt;0,'Gross Plant'!P124*$AJ124/12,0)</f>
        <v>2011.6649390000002</v>
      </c>
      <c r="AW124" s="93">
        <f>IF('Net Plant'!N124&gt;0,'Gross Plant'!Q124*$AJ124/12,0)</f>
        <v>2011.6649390000002</v>
      </c>
      <c r="AX124" s="93">
        <f>IF('Net Plant'!O124&gt;0,'Gross Plant'!R124*$AJ124/12,0)</f>
        <v>2011.6649390000002</v>
      </c>
      <c r="AY124" s="93">
        <f>IF('Net Plant'!P124&gt;0,'Gross Plant'!S124*$AJ124/12,0)</f>
        <v>2011.6649390000002</v>
      </c>
      <c r="AZ124" s="93">
        <f>IF('Net Plant'!Q124&gt;0,'Gross Plant'!T124*$AJ124/12,0)</f>
        <v>2011.6649390000002</v>
      </c>
      <c r="BA124" s="93">
        <f>IF('Net Plant'!R124&gt;0,'Gross Plant'!U124*$AK124/12,0)</f>
        <v>2266.6647200000002</v>
      </c>
      <c r="BB124" s="93">
        <f>IF('Net Plant'!S124&gt;0,'Gross Plant'!V124*$AK124/12,0)</f>
        <v>2266.6647200000002</v>
      </c>
      <c r="BC124" s="93">
        <f>IF('Net Plant'!T124&gt;0,'Gross Plant'!W124*$AK124/12,0)</f>
        <v>2266.6647200000002</v>
      </c>
      <c r="BD124" s="93">
        <f>IF('Net Plant'!U124&gt;0,'Gross Plant'!X124*$AK124/12,0)</f>
        <v>2266.6647200000002</v>
      </c>
      <c r="BE124" s="93">
        <f>IF('Net Plant'!V124&gt;0,'Gross Plant'!Y124*$AK124/12,0)</f>
        <v>2266.6647200000002</v>
      </c>
      <c r="BF124" s="93">
        <f>IF('Net Plant'!W124&gt;0,'Gross Plant'!Z124*$AK124/12,0)</f>
        <v>2266.6647200000002</v>
      </c>
      <c r="BG124" s="93">
        <f>IF('Net Plant'!X124&gt;0,'Gross Plant'!AA124*$AK124/12,0)</f>
        <v>2266.6647200000002</v>
      </c>
      <c r="BH124" s="93">
        <f>IF('Net Plant'!Y124&gt;0,'Gross Plant'!AB124*$AK124/12,0)</f>
        <v>2266.6647200000002</v>
      </c>
      <c r="BI124" s="93">
        <f>IF('Net Plant'!Z124&gt;0,'Gross Plant'!AC124*$AK124/12,0)</f>
        <v>2266.6647200000002</v>
      </c>
      <c r="BJ124" s="93">
        <f>IF('Net Plant'!AA124&gt;0,'Gross Plant'!AD124*$AK124/12,0)</f>
        <v>2266.6647200000002</v>
      </c>
      <c r="BK124" s="93">
        <f>IF('Net Plant'!AB124&gt;0,'Gross Plant'!AE124*$AK124/12,0)</f>
        <v>2266.6647200000002</v>
      </c>
      <c r="BL124" s="93">
        <f>IF('Net Plant'!AC124&gt;0,'Gross Plant'!AF124*$AK124/12,0)</f>
        <v>2266.6647200000002</v>
      </c>
      <c r="BM124" s="110">
        <f t="shared" si="177"/>
        <v>27199.976640000004</v>
      </c>
      <c r="BN124" s="41"/>
      <c r="BO124" s="92">
        <f>'[20]Reserve Retirements'!Q47</f>
        <v>0</v>
      </c>
      <c r="BP124" s="92">
        <f>'[20]Reserve Retirements'!R47</f>
        <v>0</v>
      </c>
      <c r="BQ124" s="92">
        <f>'[20]Reserve Retirements'!S47</f>
        <v>0</v>
      </c>
      <c r="BR124" s="92">
        <f>'[20]Reserve Retirements'!T47</f>
        <v>0</v>
      </c>
      <c r="BS124" s="92">
        <f>'[20]Reserve Retirements'!U47</f>
        <v>0</v>
      </c>
      <c r="BT124" s="92">
        <f>'[20]Reserve Retirements'!V47</f>
        <v>0</v>
      </c>
      <c r="BU124" s="93">
        <f>'Gross Plant'!BQ124</f>
        <v>0</v>
      </c>
      <c r="BV124" s="93">
        <f>'Gross Plant'!BR124</f>
        <v>0</v>
      </c>
      <c r="BW124" s="93">
        <f>'Gross Plant'!BS124</f>
        <v>0</v>
      </c>
      <c r="BX124" s="93">
        <f>'Gross Plant'!BT124</f>
        <v>0</v>
      </c>
      <c r="BY124" s="93">
        <f>'Gross Plant'!BU124</f>
        <v>0</v>
      </c>
      <c r="BZ124" s="93">
        <f>'Gross Plant'!BV124</f>
        <v>0</v>
      </c>
      <c r="CA124" s="93">
        <f>'Gross Plant'!BW124</f>
        <v>0</v>
      </c>
      <c r="CB124" s="93">
        <f>'Gross Plant'!BX124</f>
        <v>0</v>
      </c>
      <c r="CC124" s="93">
        <f>'Gross Plant'!BY124</f>
        <v>0</v>
      </c>
      <c r="CD124" s="93">
        <f>'Gross Plant'!BZ124</f>
        <v>0</v>
      </c>
      <c r="CE124" s="93">
        <f>'Gross Plant'!CA124</f>
        <v>0</v>
      </c>
      <c r="CF124" s="93">
        <f>'Gross Plant'!CB124</f>
        <v>0</v>
      </c>
      <c r="CG124" s="93">
        <f>'Gross Plant'!CC124</f>
        <v>0</v>
      </c>
      <c r="CH124" s="93">
        <f>'Gross Plant'!CD124</f>
        <v>0</v>
      </c>
      <c r="CI124" s="93">
        <f>'Gross Plant'!CE124</f>
        <v>0</v>
      </c>
      <c r="CJ124" s="93">
        <f>'Gross Plant'!CF124</f>
        <v>0</v>
      </c>
      <c r="CK124" s="93">
        <f>'Gross Plant'!CG124</f>
        <v>0</v>
      </c>
      <c r="CL124" s="93">
        <f>'Gross Plant'!CH124</f>
        <v>0</v>
      </c>
      <c r="CM124" s="93">
        <f>'Gross Plant'!CI124</f>
        <v>0</v>
      </c>
      <c r="CN124" s="93">
        <f>'Gross Plant'!CJ124</f>
        <v>0</v>
      </c>
      <c r="CO124" s="93">
        <f>'Gross Plant'!CK124</f>
        <v>0</v>
      </c>
      <c r="CP124" s="41"/>
      <c r="CQ124" s="92">
        <f>'[20]Reserve Transfers'!Q47</f>
        <v>0</v>
      </c>
      <c r="CR124" s="92">
        <f>'[20]Reserve Transfers'!R47</f>
        <v>0</v>
      </c>
      <c r="CS124" s="92">
        <f>'[20]Reserve Transfers'!S47</f>
        <v>0</v>
      </c>
      <c r="CT124" s="92">
        <f>'[20]Reserve Transfers'!T47</f>
        <v>0</v>
      </c>
      <c r="CU124" s="92">
        <f>'[20]Reserve Transfers'!U47</f>
        <v>0</v>
      </c>
      <c r="CV124" s="92">
        <f>'[20]Reserve Transfers'!V47</f>
        <v>0</v>
      </c>
      <c r="CW124" s="17">
        <v>0</v>
      </c>
      <c r="CX124" s="17">
        <v>0</v>
      </c>
      <c r="CY124" s="17">
        <v>0</v>
      </c>
      <c r="CZ124" s="17">
        <v>0</v>
      </c>
      <c r="DA124" s="17">
        <v>0</v>
      </c>
      <c r="DB124" s="17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/>
      <c r="DS124" s="92">
        <f>[20]COR!Q47</f>
        <v>0</v>
      </c>
      <c r="DT124" s="92">
        <f>[20]COR!R47</f>
        <v>0</v>
      </c>
      <c r="DU124" s="92">
        <f>[20]COR!S47</f>
        <v>0</v>
      </c>
      <c r="DV124" s="92">
        <f>[20]COR!T47</f>
        <v>0</v>
      </c>
      <c r="DW124" s="92">
        <f>[20]COR!U47</f>
        <v>0</v>
      </c>
      <c r="DX124" s="92">
        <f>[20]COR!V47</f>
        <v>0</v>
      </c>
      <c r="DY124" s="93">
        <f>IFERROR(SUM($DS124:$DX124)/SUM('Gross Plant'!$BK124:$BP124),0)*'Gross Plant'!BQ124*Reserve!$DY$1</f>
        <v>0</v>
      </c>
      <c r="DZ124" s="93">
        <f>IFERROR(SUM($DS124:$DX124)/SUM('Gross Plant'!$BK124:$BP124),0)*'Gross Plant'!BR124*Reserve!$DY$1</f>
        <v>0</v>
      </c>
      <c r="EA124" s="93">
        <f>IFERROR(SUM($DS124:$DX124)/SUM('Gross Plant'!$BK124:$BP124),0)*'Gross Plant'!BS124*Reserve!$DY$1</f>
        <v>0</v>
      </c>
      <c r="EB124" s="93">
        <f>IFERROR(SUM($DS124:$DX124)/SUM('Gross Plant'!$BK124:$BP124),0)*'Gross Plant'!BT124*Reserve!$DY$1</f>
        <v>0</v>
      </c>
      <c r="EC124" s="93">
        <f>IFERROR(SUM($DS124:$DX124)/SUM('Gross Plant'!$BK124:$BP124),0)*'Gross Plant'!BU124*Reserve!$DY$1</f>
        <v>0</v>
      </c>
      <c r="ED124" s="93">
        <f>IFERROR(SUM($DS124:$DX124)/SUM('Gross Plant'!$BK124:$BP124),0)*'Gross Plant'!BV124*Reserve!$DY$1</f>
        <v>0</v>
      </c>
      <c r="EE124" s="93">
        <f>IFERROR(SUM($DS124:$DX124)/SUM('Gross Plant'!$BK124:$BP124),0)*'Gross Plant'!BW124*Reserve!$DY$1</f>
        <v>0</v>
      </c>
      <c r="EF124" s="93">
        <f>IFERROR(SUM($DS124:$DX124)/SUM('Gross Plant'!$BK124:$BP124),0)*'Gross Plant'!BX124*Reserve!$DY$1</f>
        <v>0</v>
      </c>
      <c r="EG124" s="93">
        <f>IFERROR(SUM($DS124:$DX124)/SUM('Gross Plant'!$BK124:$BP124),0)*'Gross Plant'!BY124*Reserve!$DY$1</f>
        <v>0</v>
      </c>
      <c r="EH124" s="93">
        <f>IFERROR(SUM($DS124:$DX124)/SUM('Gross Plant'!$BK124:$BP124),0)*'Gross Plant'!BZ124*Reserve!$DY$1</f>
        <v>0</v>
      </c>
      <c r="EI124" s="93">
        <f>IFERROR(SUM($DS124:$DX124)/SUM('Gross Plant'!$BK124:$BP124),0)*'Gross Plant'!CA124*Reserve!$DY$1</f>
        <v>0</v>
      </c>
      <c r="EJ124" s="93">
        <f>IFERROR(SUM($DS124:$DX124)/SUM('Gross Plant'!$BK124:$BP124),0)*'Gross Plant'!CB124*Reserve!$DY$1</f>
        <v>0</v>
      </c>
      <c r="EK124" s="93">
        <f>IFERROR(SUM($DS124:$DX124)/SUM('Gross Plant'!$BK124:$BP124),0)*'Gross Plant'!CC124*Reserve!$DY$1</f>
        <v>0</v>
      </c>
      <c r="EL124" s="93">
        <f>IFERROR(SUM($DS124:$DX124)/SUM('Gross Plant'!$BK124:$BP124),0)*'Gross Plant'!CD124*Reserve!$DY$1</f>
        <v>0</v>
      </c>
      <c r="EM124" s="93">
        <f>IFERROR(SUM($DS124:$DX124)/SUM('Gross Plant'!$BK124:$BP124),0)*'Gross Plant'!CE124*Reserve!$DY$1</f>
        <v>0</v>
      </c>
      <c r="EN124" s="93">
        <f>IFERROR(SUM($DS124:$DX124)/SUM('Gross Plant'!$BK124:$BP124),0)*'Gross Plant'!CF124*Reserve!$DY$1</f>
        <v>0</v>
      </c>
      <c r="EO124" s="93">
        <f>IFERROR(SUM($DS124:$DX124)/SUM('Gross Plant'!$BK124:$BP124),0)*'Gross Plant'!CG124*Reserve!$DY$1</f>
        <v>0</v>
      </c>
      <c r="EP124" s="93">
        <f>IFERROR(SUM($DS124:$DX124)/SUM('Gross Plant'!$BK124:$BP124),0)*'Gross Plant'!CH124*Reserve!$DY$1</f>
        <v>0</v>
      </c>
      <c r="EQ124" s="93">
        <f>IFERROR(SUM($DS124:$DX124)/SUM('Gross Plant'!$BK124:$BP124),0)*'Gross Plant'!CI124*Reserve!$DY$1</f>
        <v>0</v>
      </c>
      <c r="ER124" s="93">
        <f>IFERROR(SUM($DS124:$DX124)/SUM('Gross Plant'!$BK124:$BP124),0)*'Gross Plant'!CJ124*Reserve!$DY$1</f>
        <v>0</v>
      </c>
      <c r="ES124" s="93">
        <f>IFERROR(SUM($DS124:$DX124)/SUM('Gross Plant'!$BK124:$BP124),0)*'Gross Plant'!CK124*Reserve!$DY$1</f>
        <v>0</v>
      </c>
    </row>
    <row r="125" spans="1:149">
      <c r="A125" s="138">
        <v>35202</v>
      </c>
      <c r="B125" s="171" t="s">
        <v>86</v>
      </c>
      <c r="C125" s="51">
        <f t="shared" si="147"/>
        <v>446942.10387073079</v>
      </c>
      <c r="D125" s="51">
        <f t="shared" si="148"/>
        <v>449390.83437700005</v>
      </c>
      <c r="E125" s="92">
        <f>'[20]Reserve End Balances'!P48</f>
        <v>444493.38</v>
      </c>
      <c r="F125" s="51">
        <f t="shared" si="149"/>
        <v>444901.5</v>
      </c>
      <c r="G125" s="51">
        <f t="shared" si="150"/>
        <v>445309.62</v>
      </c>
      <c r="H125" s="51">
        <f t="shared" si="151"/>
        <v>445717.74</v>
      </c>
      <c r="I125" s="51">
        <f t="shared" si="152"/>
        <v>446125.86</v>
      </c>
      <c r="J125" s="51">
        <f t="shared" si="153"/>
        <v>446533.98</v>
      </c>
      <c r="K125" s="51">
        <f t="shared" si="154"/>
        <v>446942.1</v>
      </c>
      <c r="L125" s="51">
        <f t="shared" si="155"/>
        <v>447350.22239616665</v>
      </c>
      <c r="M125" s="51">
        <f t="shared" si="156"/>
        <v>447758.34479233332</v>
      </c>
      <c r="N125" s="51">
        <f t="shared" si="157"/>
        <v>448166.46718849998</v>
      </c>
      <c r="O125" s="51">
        <f t="shared" si="158"/>
        <v>448574.58958466665</v>
      </c>
      <c r="P125" s="51">
        <f t="shared" si="159"/>
        <v>448982.71198083332</v>
      </c>
      <c r="Q125" s="51">
        <f t="shared" si="160"/>
        <v>449390.83437699999</v>
      </c>
      <c r="R125" s="51">
        <f t="shared" si="161"/>
        <v>449390.83437699999</v>
      </c>
      <c r="S125" s="51">
        <f t="shared" si="162"/>
        <v>449390.83437699999</v>
      </c>
      <c r="T125" s="51">
        <f t="shared" si="163"/>
        <v>449390.83437699999</v>
      </c>
      <c r="U125" s="51">
        <f t="shared" si="164"/>
        <v>449390.83437699999</v>
      </c>
      <c r="V125" s="51">
        <f t="shared" si="165"/>
        <v>449390.83437699999</v>
      </c>
      <c r="W125" s="51">
        <f t="shared" si="166"/>
        <v>449390.83437699999</v>
      </c>
      <c r="X125" s="51">
        <f t="shared" si="167"/>
        <v>449390.83437699999</v>
      </c>
      <c r="Y125" s="51">
        <f t="shared" si="168"/>
        <v>449390.83437699999</v>
      </c>
      <c r="Z125" s="51">
        <f t="shared" si="169"/>
        <v>449390.83437699999</v>
      </c>
      <c r="AA125" s="51">
        <f t="shared" si="170"/>
        <v>449390.83437699999</v>
      </c>
      <c r="AB125" s="51">
        <f t="shared" si="171"/>
        <v>449390.83437699999</v>
      </c>
      <c r="AC125" s="51">
        <f t="shared" si="172"/>
        <v>449390.83437699999</v>
      </c>
      <c r="AD125" s="51">
        <f t="shared" si="173"/>
        <v>449390.83437699999</v>
      </c>
      <c r="AE125" s="51">
        <f t="shared" si="174"/>
        <v>449390.83437699999</v>
      </c>
      <c r="AF125" s="51">
        <f t="shared" si="175"/>
        <v>449390.83437699999</v>
      </c>
      <c r="AG125" s="110">
        <f t="shared" si="176"/>
        <v>449391</v>
      </c>
      <c r="AH125" s="145" t="b">
        <f t="shared" si="88"/>
        <v>1</v>
      </c>
      <c r="AI125" s="109" t="str">
        <f>'[23]KY Direct'!E20</f>
        <v>35202</v>
      </c>
      <c r="AJ125" s="109">
        <f>'[23]KY Direct'!F20</f>
        <v>1.09E-2</v>
      </c>
      <c r="AK125" s="109">
        <f>'[23]KY Direct'!G20</f>
        <v>1.38E-2</v>
      </c>
      <c r="AL125" s="92">
        <f>'[20]Depreciation Provision'!Q48</f>
        <v>408.12</v>
      </c>
      <c r="AM125" s="92">
        <f>'[20]Depreciation Provision'!R48</f>
        <v>408.12</v>
      </c>
      <c r="AN125" s="92">
        <f>'[20]Depreciation Provision'!S48</f>
        <v>408.12</v>
      </c>
      <c r="AO125" s="92">
        <f>'[20]Depreciation Provision'!T48</f>
        <v>408.12</v>
      </c>
      <c r="AP125" s="92">
        <f>'[20]Depreciation Provision'!U48</f>
        <v>408.12</v>
      </c>
      <c r="AQ125" s="92">
        <f>'[20]Depreciation Provision'!V48</f>
        <v>408.12</v>
      </c>
      <c r="AR125" s="93">
        <f>IF('Net Plant'!I125&gt;0,'Gross Plant'!L125*$AJ125/12,0)</f>
        <v>408.12239616666665</v>
      </c>
      <c r="AS125" s="93">
        <f>IF('Net Plant'!J125&gt;0,'Gross Plant'!M125*$AJ125/12,0)</f>
        <v>408.12239616666665</v>
      </c>
      <c r="AT125" s="93">
        <f>IF('Net Plant'!K125&gt;0,'Gross Plant'!N125*$AJ125/12,0)</f>
        <v>408.12239616666665</v>
      </c>
      <c r="AU125" s="93">
        <f>IF('Net Plant'!L125&gt;0,'Gross Plant'!O125*$AJ125/12,0)</f>
        <v>408.12239616666665</v>
      </c>
      <c r="AV125" s="93">
        <f>IF('Net Plant'!M125&gt;0,'Gross Plant'!P125*$AJ125/12,0)</f>
        <v>408.12239616666665</v>
      </c>
      <c r="AW125" s="93">
        <f>IF('Net Plant'!N125&gt;0,'Gross Plant'!Q125*$AJ125/12,0)</f>
        <v>408.12239616666665</v>
      </c>
      <c r="AX125" s="93">
        <f>IF('Net Plant'!O125&gt;0,'Gross Plant'!R125*$AJ125/12,0)</f>
        <v>0</v>
      </c>
      <c r="AY125" s="93">
        <f>IF('Net Plant'!P125&gt;0,'Gross Plant'!S125*$AJ125/12,0)</f>
        <v>0</v>
      </c>
      <c r="AZ125" s="93">
        <f>IF('Net Plant'!Q125&gt;0,'Gross Plant'!T125*$AJ125/12,0)</f>
        <v>0</v>
      </c>
      <c r="BA125" s="93">
        <f>IF('Net Plant'!R125&gt;0,'Gross Plant'!U125*$AK125/12,0)</f>
        <v>0</v>
      </c>
      <c r="BB125" s="93">
        <f>IF('Net Plant'!S125&gt;0,'Gross Plant'!V125*$AK125/12,0)</f>
        <v>0</v>
      </c>
      <c r="BC125" s="93">
        <f>IF('Net Plant'!T125&gt;0,'Gross Plant'!W125*$AK125/12,0)</f>
        <v>0</v>
      </c>
      <c r="BD125" s="93">
        <f>IF('Net Plant'!U125&gt;0,'Gross Plant'!X125*$AK125/12,0)</f>
        <v>0</v>
      </c>
      <c r="BE125" s="93">
        <f>IF('Net Plant'!V125&gt;0,'Gross Plant'!Y125*$AK125/12,0)</f>
        <v>0</v>
      </c>
      <c r="BF125" s="93">
        <f>IF('Net Plant'!W125&gt;0,'Gross Plant'!Z125*$AK125/12,0)</f>
        <v>0</v>
      </c>
      <c r="BG125" s="93">
        <f>IF('Net Plant'!X125&gt;0,'Gross Plant'!AA125*$AK125/12,0)</f>
        <v>0</v>
      </c>
      <c r="BH125" s="93">
        <f>IF('Net Plant'!Y125&gt;0,'Gross Plant'!AB125*$AK125/12,0)</f>
        <v>0</v>
      </c>
      <c r="BI125" s="93">
        <f>IF('Net Plant'!Z125&gt;0,'Gross Plant'!AC125*$AK125/12,0)</f>
        <v>0</v>
      </c>
      <c r="BJ125" s="93">
        <f>IF('Net Plant'!AA125&gt;0,'Gross Plant'!AD125*$AK125/12,0)</f>
        <v>0</v>
      </c>
      <c r="BK125" s="93">
        <f>IF('Net Plant'!AB125&gt;0,'Gross Plant'!AE125*$AK125/12,0)</f>
        <v>0</v>
      </c>
      <c r="BL125" s="93">
        <f>IF('Net Plant'!AC125&gt;0,'Gross Plant'!AF125*$AK125/12,0)</f>
        <v>0</v>
      </c>
      <c r="BM125" s="110">
        <f t="shared" si="177"/>
        <v>0</v>
      </c>
      <c r="BN125" s="41"/>
      <c r="BO125" s="92">
        <f>'[20]Reserve Retirements'!Q48</f>
        <v>0</v>
      </c>
      <c r="BP125" s="92">
        <f>'[20]Reserve Retirements'!R48</f>
        <v>0</v>
      </c>
      <c r="BQ125" s="92">
        <f>'[20]Reserve Retirements'!S48</f>
        <v>0</v>
      </c>
      <c r="BR125" s="92">
        <f>'[20]Reserve Retirements'!T48</f>
        <v>0</v>
      </c>
      <c r="BS125" s="92">
        <f>'[20]Reserve Retirements'!U48</f>
        <v>0</v>
      </c>
      <c r="BT125" s="92">
        <f>'[20]Reserve Retirements'!V48</f>
        <v>0</v>
      </c>
      <c r="BU125" s="93">
        <f>'Gross Plant'!BQ125</f>
        <v>0</v>
      </c>
      <c r="BV125" s="93">
        <f>'Gross Plant'!BR125</f>
        <v>0</v>
      </c>
      <c r="BW125" s="93">
        <f>'Gross Plant'!BS125</f>
        <v>0</v>
      </c>
      <c r="BX125" s="93">
        <f>'Gross Plant'!BT125</f>
        <v>0</v>
      </c>
      <c r="BY125" s="93">
        <f>'Gross Plant'!BU125</f>
        <v>0</v>
      </c>
      <c r="BZ125" s="93">
        <f>'Gross Plant'!BV125</f>
        <v>0</v>
      </c>
      <c r="CA125" s="93">
        <f>'Gross Plant'!BW125</f>
        <v>0</v>
      </c>
      <c r="CB125" s="93">
        <f>'Gross Plant'!BX125</f>
        <v>0</v>
      </c>
      <c r="CC125" s="93">
        <f>'Gross Plant'!BY125</f>
        <v>0</v>
      </c>
      <c r="CD125" s="93">
        <f>'Gross Plant'!BZ125</f>
        <v>0</v>
      </c>
      <c r="CE125" s="93">
        <f>'Gross Plant'!CA125</f>
        <v>0</v>
      </c>
      <c r="CF125" s="93">
        <f>'Gross Plant'!CB125</f>
        <v>0</v>
      </c>
      <c r="CG125" s="93">
        <f>'Gross Plant'!CC125</f>
        <v>0</v>
      </c>
      <c r="CH125" s="93">
        <f>'Gross Plant'!CD125</f>
        <v>0</v>
      </c>
      <c r="CI125" s="93">
        <f>'Gross Plant'!CE125</f>
        <v>0</v>
      </c>
      <c r="CJ125" s="93">
        <f>'Gross Plant'!CF125</f>
        <v>0</v>
      </c>
      <c r="CK125" s="93">
        <f>'Gross Plant'!CG125</f>
        <v>0</v>
      </c>
      <c r="CL125" s="93">
        <f>'Gross Plant'!CH125</f>
        <v>0</v>
      </c>
      <c r="CM125" s="93">
        <f>'Gross Plant'!CI125</f>
        <v>0</v>
      </c>
      <c r="CN125" s="93">
        <f>'Gross Plant'!CJ125</f>
        <v>0</v>
      </c>
      <c r="CO125" s="93">
        <f>'Gross Plant'!CK125</f>
        <v>0</v>
      </c>
      <c r="CP125" s="41"/>
      <c r="CQ125" s="92">
        <f>'[20]Reserve Transfers'!Q48</f>
        <v>0</v>
      </c>
      <c r="CR125" s="92">
        <f>'[20]Reserve Transfers'!R48</f>
        <v>0</v>
      </c>
      <c r="CS125" s="92">
        <f>'[20]Reserve Transfers'!S48</f>
        <v>0</v>
      </c>
      <c r="CT125" s="92">
        <f>'[20]Reserve Transfers'!T48</f>
        <v>0</v>
      </c>
      <c r="CU125" s="92">
        <f>'[20]Reserve Transfers'!U48</f>
        <v>0</v>
      </c>
      <c r="CV125" s="92">
        <f>'[20]Reserve Transfers'!V48</f>
        <v>0</v>
      </c>
      <c r="CW125" s="17">
        <v>0</v>
      </c>
      <c r="CX125" s="17">
        <v>0</v>
      </c>
      <c r="CY125" s="17">
        <v>0</v>
      </c>
      <c r="CZ125" s="17">
        <v>0</v>
      </c>
      <c r="DA125" s="17">
        <v>0</v>
      </c>
      <c r="DB125" s="17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/>
      <c r="DS125" s="92">
        <f>[20]COR!Q48</f>
        <v>0</v>
      </c>
      <c r="DT125" s="92">
        <f>[20]COR!R48</f>
        <v>0</v>
      </c>
      <c r="DU125" s="92">
        <f>[20]COR!S48</f>
        <v>0</v>
      </c>
      <c r="DV125" s="92">
        <f>[20]COR!T48</f>
        <v>0</v>
      </c>
      <c r="DW125" s="92">
        <f>[20]COR!U48</f>
        <v>0</v>
      </c>
      <c r="DX125" s="92">
        <f>[20]COR!V48</f>
        <v>0</v>
      </c>
      <c r="DY125" s="93">
        <f>IFERROR(SUM($DS125:$DX125)/SUM('Gross Plant'!$BK125:$BP125),0)*'Gross Plant'!BQ125*Reserve!$DY$1</f>
        <v>0</v>
      </c>
      <c r="DZ125" s="93">
        <f>IFERROR(SUM($DS125:$DX125)/SUM('Gross Plant'!$BK125:$BP125),0)*'Gross Plant'!BR125*Reserve!$DY$1</f>
        <v>0</v>
      </c>
      <c r="EA125" s="93">
        <f>IFERROR(SUM($DS125:$DX125)/SUM('Gross Plant'!$BK125:$BP125),0)*'Gross Plant'!BS125*Reserve!$DY$1</f>
        <v>0</v>
      </c>
      <c r="EB125" s="93">
        <f>IFERROR(SUM($DS125:$DX125)/SUM('Gross Plant'!$BK125:$BP125),0)*'Gross Plant'!BT125*Reserve!$DY$1</f>
        <v>0</v>
      </c>
      <c r="EC125" s="93">
        <f>IFERROR(SUM($DS125:$DX125)/SUM('Gross Plant'!$BK125:$BP125),0)*'Gross Plant'!BU125*Reserve!$DY$1</f>
        <v>0</v>
      </c>
      <c r="ED125" s="93">
        <f>IFERROR(SUM($DS125:$DX125)/SUM('Gross Plant'!$BK125:$BP125),0)*'Gross Plant'!BV125*Reserve!$DY$1</f>
        <v>0</v>
      </c>
      <c r="EE125" s="93">
        <f>IFERROR(SUM($DS125:$DX125)/SUM('Gross Plant'!$BK125:$BP125),0)*'Gross Plant'!BW125*Reserve!$DY$1</f>
        <v>0</v>
      </c>
      <c r="EF125" s="93">
        <f>IFERROR(SUM($DS125:$DX125)/SUM('Gross Plant'!$BK125:$BP125),0)*'Gross Plant'!BX125*Reserve!$DY$1</f>
        <v>0</v>
      </c>
      <c r="EG125" s="93">
        <f>IFERROR(SUM($DS125:$DX125)/SUM('Gross Plant'!$BK125:$BP125),0)*'Gross Plant'!BY125*Reserve!$DY$1</f>
        <v>0</v>
      </c>
      <c r="EH125" s="93">
        <f>IFERROR(SUM($DS125:$DX125)/SUM('Gross Plant'!$BK125:$BP125),0)*'Gross Plant'!BZ125*Reserve!$DY$1</f>
        <v>0</v>
      </c>
      <c r="EI125" s="93">
        <f>IFERROR(SUM($DS125:$DX125)/SUM('Gross Plant'!$BK125:$BP125),0)*'Gross Plant'!CA125*Reserve!$DY$1</f>
        <v>0</v>
      </c>
      <c r="EJ125" s="93">
        <f>IFERROR(SUM($DS125:$DX125)/SUM('Gross Plant'!$BK125:$BP125),0)*'Gross Plant'!CB125*Reserve!$DY$1</f>
        <v>0</v>
      </c>
      <c r="EK125" s="93">
        <f>IFERROR(SUM($DS125:$DX125)/SUM('Gross Plant'!$BK125:$BP125),0)*'Gross Plant'!CC125*Reserve!$DY$1</f>
        <v>0</v>
      </c>
      <c r="EL125" s="93">
        <f>IFERROR(SUM($DS125:$DX125)/SUM('Gross Plant'!$BK125:$BP125),0)*'Gross Plant'!CD125*Reserve!$DY$1</f>
        <v>0</v>
      </c>
      <c r="EM125" s="93">
        <f>IFERROR(SUM($DS125:$DX125)/SUM('Gross Plant'!$BK125:$BP125),0)*'Gross Plant'!CE125*Reserve!$DY$1</f>
        <v>0</v>
      </c>
      <c r="EN125" s="93">
        <f>IFERROR(SUM($DS125:$DX125)/SUM('Gross Plant'!$BK125:$BP125),0)*'Gross Plant'!CF125*Reserve!$DY$1</f>
        <v>0</v>
      </c>
      <c r="EO125" s="93">
        <f>IFERROR(SUM($DS125:$DX125)/SUM('Gross Plant'!$BK125:$BP125),0)*'Gross Plant'!CG125*Reserve!$DY$1</f>
        <v>0</v>
      </c>
      <c r="EP125" s="93">
        <f>IFERROR(SUM($DS125:$DX125)/SUM('Gross Plant'!$BK125:$BP125),0)*'Gross Plant'!CH125*Reserve!$DY$1</f>
        <v>0</v>
      </c>
      <c r="EQ125" s="93">
        <f>IFERROR(SUM($DS125:$DX125)/SUM('Gross Plant'!$BK125:$BP125),0)*'Gross Plant'!CI125*Reserve!$DY$1</f>
        <v>0</v>
      </c>
      <c r="ER125" s="93">
        <f>IFERROR(SUM($DS125:$DX125)/SUM('Gross Plant'!$BK125:$BP125),0)*'Gross Plant'!CJ125*Reserve!$DY$1</f>
        <v>0</v>
      </c>
      <c r="ES125" s="93">
        <f>IFERROR(SUM($DS125:$DX125)/SUM('Gross Plant'!$BK125:$BP125),0)*'Gross Plant'!CK125*Reserve!$DY$1</f>
        <v>0</v>
      </c>
    </row>
    <row r="126" spans="1:149">
      <c r="A126" s="138">
        <v>35203</v>
      </c>
      <c r="B126" s="171" t="s">
        <v>87</v>
      </c>
      <c r="C126" s="51">
        <f t="shared" si="147"/>
        <v>602635.0711113849</v>
      </c>
      <c r="D126" s="51">
        <f t="shared" si="148"/>
        <v>631786.196912001</v>
      </c>
      <c r="E126" s="92">
        <f>'[20]Reserve End Balances'!P49</f>
        <v>591110.21</v>
      </c>
      <c r="F126" s="51">
        <f t="shared" si="149"/>
        <v>593031.02</v>
      </c>
      <c r="G126" s="51">
        <f t="shared" si="150"/>
        <v>594951.83000000007</v>
      </c>
      <c r="H126" s="51">
        <f t="shared" si="151"/>
        <v>596872.64000000013</v>
      </c>
      <c r="I126" s="51">
        <f t="shared" si="152"/>
        <v>598793.45000000019</v>
      </c>
      <c r="J126" s="51">
        <f t="shared" si="153"/>
        <v>600714.26000000024</v>
      </c>
      <c r="K126" s="51">
        <f t="shared" si="154"/>
        <v>602635.0700000003</v>
      </c>
      <c r="L126" s="51">
        <f t="shared" si="155"/>
        <v>604555.88068800035</v>
      </c>
      <c r="M126" s="51">
        <f t="shared" si="156"/>
        <v>606476.69137600041</v>
      </c>
      <c r="N126" s="51">
        <f t="shared" si="157"/>
        <v>608397.50206400047</v>
      </c>
      <c r="O126" s="51">
        <f t="shared" si="158"/>
        <v>610318.31275200052</v>
      </c>
      <c r="P126" s="51">
        <f t="shared" si="159"/>
        <v>612239.12344000058</v>
      </c>
      <c r="Q126" s="51">
        <f t="shared" si="160"/>
        <v>614159.93412800063</v>
      </c>
      <c r="R126" s="51">
        <f t="shared" si="161"/>
        <v>616080.74481600069</v>
      </c>
      <c r="S126" s="51">
        <f t="shared" si="162"/>
        <v>618001.55550400075</v>
      </c>
      <c r="T126" s="51">
        <f t="shared" si="163"/>
        <v>619922.3661920008</v>
      </c>
      <c r="U126" s="51">
        <f t="shared" si="164"/>
        <v>621899.67131200084</v>
      </c>
      <c r="V126" s="51">
        <f t="shared" si="165"/>
        <v>623876.97643200087</v>
      </c>
      <c r="W126" s="51">
        <f t="shared" si="166"/>
        <v>625854.2815520009</v>
      </c>
      <c r="X126" s="51">
        <f t="shared" si="167"/>
        <v>627831.58667200094</v>
      </c>
      <c r="Y126" s="51">
        <f t="shared" si="168"/>
        <v>629808.89179200097</v>
      </c>
      <c r="Z126" s="51">
        <f t="shared" si="169"/>
        <v>631786.196912001</v>
      </c>
      <c r="AA126" s="51">
        <f t="shared" si="170"/>
        <v>633763.50203200104</v>
      </c>
      <c r="AB126" s="51">
        <f t="shared" si="171"/>
        <v>635740.80715200107</v>
      </c>
      <c r="AC126" s="51">
        <f t="shared" si="172"/>
        <v>637718.1122720011</v>
      </c>
      <c r="AD126" s="51">
        <f t="shared" si="173"/>
        <v>639695.41739200114</v>
      </c>
      <c r="AE126" s="51">
        <f t="shared" si="174"/>
        <v>641672.72251200117</v>
      </c>
      <c r="AF126" s="51">
        <f t="shared" si="175"/>
        <v>643650.02763200121</v>
      </c>
      <c r="AG126" s="110">
        <f t="shared" si="176"/>
        <v>631786</v>
      </c>
      <c r="AH126" s="145" t="b">
        <f t="shared" si="88"/>
        <v>1</v>
      </c>
      <c r="AI126" s="109" t="str">
        <f>'[23]KY Direct'!E21</f>
        <v>35203</v>
      </c>
      <c r="AJ126" s="109">
        <f>'[23]KY Direct'!F21</f>
        <v>1.3599999999999999E-2</v>
      </c>
      <c r="AK126" s="109">
        <f>'[23]KY Direct'!G21</f>
        <v>1.4E-2</v>
      </c>
      <c r="AL126" s="92">
        <f>'[20]Depreciation Provision'!Q49</f>
        <v>1920.81</v>
      </c>
      <c r="AM126" s="92">
        <f>'[20]Depreciation Provision'!R49</f>
        <v>1920.81</v>
      </c>
      <c r="AN126" s="92">
        <f>'[20]Depreciation Provision'!S49</f>
        <v>1920.81</v>
      </c>
      <c r="AO126" s="92">
        <f>'[20]Depreciation Provision'!T49</f>
        <v>1920.81</v>
      </c>
      <c r="AP126" s="92">
        <f>'[20]Depreciation Provision'!U49</f>
        <v>1920.81</v>
      </c>
      <c r="AQ126" s="92">
        <f>'[20]Depreciation Provision'!V49</f>
        <v>1920.81</v>
      </c>
      <c r="AR126" s="93">
        <f>IF('Net Plant'!I126&gt;0,'Gross Plant'!L126*$AJ126/12,0)</f>
        <v>1920.8106879999998</v>
      </c>
      <c r="AS126" s="93">
        <f>IF('Net Plant'!J126&gt;0,'Gross Plant'!M126*$AJ126/12,0)</f>
        <v>1920.8106879999998</v>
      </c>
      <c r="AT126" s="93">
        <f>IF('Net Plant'!K126&gt;0,'Gross Plant'!N126*$AJ126/12,0)</f>
        <v>1920.8106879999998</v>
      </c>
      <c r="AU126" s="93">
        <f>IF('Net Plant'!L126&gt;0,'Gross Plant'!O126*$AJ126/12,0)</f>
        <v>1920.8106879999998</v>
      </c>
      <c r="AV126" s="93">
        <f>IF('Net Plant'!M126&gt;0,'Gross Plant'!P126*$AJ126/12,0)</f>
        <v>1920.8106879999998</v>
      </c>
      <c r="AW126" s="93">
        <f>IF('Net Plant'!N126&gt;0,'Gross Plant'!Q126*$AJ126/12,0)</f>
        <v>1920.8106879999998</v>
      </c>
      <c r="AX126" s="93">
        <f>IF('Net Plant'!O126&gt;0,'Gross Plant'!R126*$AJ126/12,0)</f>
        <v>1920.8106879999998</v>
      </c>
      <c r="AY126" s="93">
        <f>IF('Net Plant'!P126&gt;0,'Gross Plant'!S126*$AJ126/12,0)</f>
        <v>1920.8106879999998</v>
      </c>
      <c r="AZ126" s="93">
        <f>IF('Net Plant'!Q126&gt;0,'Gross Plant'!T126*$AJ126/12,0)</f>
        <v>1920.8106879999998</v>
      </c>
      <c r="BA126" s="93">
        <f>IF('Net Plant'!R126&gt;0,'Gross Plant'!U126*$AK126/12,0)</f>
        <v>1977.30512</v>
      </c>
      <c r="BB126" s="93">
        <f>IF('Net Plant'!S126&gt;0,'Gross Plant'!V126*$AK126/12,0)</f>
        <v>1977.30512</v>
      </c>
      <c r="BC126" s="93">
        <f>IF('Net Plant'!T126&gt;0,'Gross Plant'!W126*$AK126/12,0)</f>
        <v>1977.30512</v>
      </c>
      <c r="BD126" s="93">
        <f>IF('Net Plant'!U126&gt;0,'Gross Plant'!X126*$AK126/12,0)</f>
        <v>1977.30512</v>
      </c>
      <c r="BE126" s="93">
        <f>IF('Net Plant'!V126&gt;0,'Gross Plant'!Y126*$AK126/12,0)</f>
        <v>1977.30512</v>
      </c>
      <c r="BF126" s="93">
        <f>IF('Net Plant'!W126&gt;0,'Gross Plant'!Z126*$AK126/12,0)</f>
        <v>1977.30512</v>
      </c>
      <c r="BG126" s="93">
        <f>IF('Net Plant'!X126&gt;0,'Gross Plant'!AA126*$AK126/12,0)</f>
        <v>1977.30512</v>
      </c>
      <c r="BH126" s="93">
        <f>IF('Net Plant'!Y126&gt;0,'Gross Plant'!AB126*$AK126/12,0)</f>
        <v>1977.30512</v>
      </c>
      <c r="BI126" s="93">
        <f>IF('Net Plant'!Z126&gt;0,'Gross Plant'!AC126*$AK126/12,0)</f>
        <v>1977.30512</v>
      </c>
      <c r="BJ126" s="93">
        <f>IF('Net Plant'!AA126&gt;0,'Gross Plant'!AD126*$AK126/12,0)</f>
        <v>1977.30512</v>
      </c>
      <c r="BK126" s="93">
        <f>IF('Net Plant'!AB126&gt;0,'Gross Plant'!AE126*$AK126/12,0)</f>
        <v>1977.30512</v>
      </c>
      <c r="BL126" s="93">
        <f>IF('Net Plant'!AC126&gt;0,'Gross Plant'!AF126*$AK126/12,0)</f>
        <v>1977.30512</v>
      </c>
      <c r="BM126" s="110">
        <f t="shared" si="177"/>
        <v>23727.661440000007</v>
      </c>
      <c r="BN126" s="41"/>
      <c r="BO126" s="92">
        <f>'[20]Reserve Retirements'!Q49</f>
        <v>0</v>
      </c>
      <c r="BP126" s="92">
        <f>'[20]Reserve Retirements'!R49</f>
        <v>0</v>
      </c>
      <c r="BQ126" s="92">
        <f>'[20]Reserve Retirements'!S49</f>
        <v>0</v>
      </c>
      <c r="BR126" s="92">
        <f>'[20]Reserve Retirements'!T49</f>
        <v>0</v>
      </c>
      <c r="BS126" s="92">
        <f>'[20]Reserve Retirements'!U49</f>
        <v>0</v>
      </c>
      <c r="BT126" s="92">
        <f>'[20]Reserve Retirements'!V49</f>
        <v>0</v>
      </c>
      <c r="BU126" s="93">
        <f>'Gross Plant'!BQ126</f>
        <v>0</v>
      </c>
      <c r="BV126" s="93">
        <f>'Gross Plant'!BR126</f>
        <v>0</v>
      </c>
      <c r="BW126" s="93">
        <f>'Gross Plant'!BS126</f>
        <v>0</v>
      </c>
      <c r="BX126" s="93">
        <f>'Gross Plant'!BT126</f>
        <v>0</v>
      </c>
      <c r="BY126" s="93">
        <f>'Gross Plant'!BU126</f>
        <v>0</v>
      </c>
      <c r="BZ126" s="93">
        <f>'Gross Plant'!BV126</f>
        <v>0</v>
      </c>
      <c r="CA126" s="93">
        <f>'Gross Plant'!BW126</f>
        <v>0</v>
      </c>
      <c r="CB126" s="93">
        <f>'Gross Plant'!BX126</f>
        <v>0</v>
      </c>
      <c r="CC126" s="93">
        <f>'Gross Plant'!BY126</f>
        <v>0</v>
      </c>
      <c r="CD126" s="93">
        <f>'Gross Plant'!BZ126</f>
        <v>0</v>
      </c>
      <c r="CE126" s="93">
        <f>'Gross Plant'!CA126</f>
        <v>0</v>
      </c>
      <c r="CF126" s="93">
        <f>'Gross Plant'!CB126</f>
        <v>0</v>
      </c>
      <c r="CG126" s="93">
        <f>'Gross Plant'!CC126</f>
        <v>0</v>
      </c>
      <c r="CH126" s="93">
        <f>'Gross Plant'!CD126</f>
        <v>0</v>
      </c>
      <c r="CI126" s="93">
        <f>'Gross Plant'!CE126</f>
        <v>0</v>
      </c>
      <c r="CJ126" s="93">
        <f>'Gross Plant'!CF126</f>
        <v>0</v>
      </c>
      <c r="CK126" s="93">
        <f>'Gross Plant'!CG126</f>
        <v>0</v>
      </c>
      <c r="CL126" s="93">
        <f>'Gross Plant'!CH126</f>
        <v>0</v>
      </c>
      <c r="CM126" s="93">
        <f>'Gross Plant'!CI126</f>
        <v>0</v>
      </c>
      <c r="CN126" s="93">
        <f>'Gross Plant'!CJ126</f>
        <v>0</v>
      </c>
      <c r="CO126" s="93">
        <f>'Gross Plant'!CK126</f>
        <v>0</v>
      </c>
      <c r="CP126" s="41"/>
      <c r="CQ126" s="92">
        <f>'[20]Reserve Transfers'!Q49</f>
        <v>0</v>
      </c>
      <c r="CR126" s="92">
        <f>'[20]Reserve Transfers'!R49</f>
        <v>0</v>
      </c>
      <c r="CS126" s="92">
        <f>'[20]Reserve Transfers'!S49</f>
        <v>0</v>
      </c>
      <c r="CT126" s="92">
        <f>'[20]Reserve Transfers'!T49</f>
        <v>0</v>
      </c>
      <c r="CU126" s="92">
        <f>'[20]Reserve Transfers'!U49</f>
        <v>0</v>
      </c>
      <c r="CV126" s="92">
        <f>'[20]Reserve Transfers'!V49</f>
        <v>0</v>
      </c>
      <c r="CW126" s="17">
        <v>0</v>
      </c>
      <c r="CX126" s="17">
        <v>0</v>
      </c>
      <c r="CY126" s="17">
        <v>0</v>
      </c>
      <c r="CZ126" s="17">
        <v>0</v>
      </c>
      <c r="DA126" s="17">
        <v>0</v>
      </c>
      <c r="DB126" s="17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/>
      <c r="DS126" s="92">
        <f>[20]COR!Q49</f>
        <v>0</v>
      </c>
      <c r="DT126" s="92">
        <f>[20]COR!R49</f>
        <v>0</v>
      </c>
      <c r="DU126" s="92">
        <f>[20]COR!S49</f>
        <v>0</v>
      </c>
      <c r="DV126" s="92">
        <f>[20]COR!T49</f>
        <v>0</v>
      </c>
      <c r="DW126" s="92">
        <f>[20]COR!U49</f>
        <v>0</v>
      </c>
      <c r="DX126" s="92">
        <f>[20]COR!V49</f>
        <v>0</v>
      </c>
      <c r="DY126" s="93">
        <f>IFERROR(SUM($DS126:$DX126)/SUM('Gross Plant'!$BK126:$BP126),0)*'Gross Plant'!BQ126*Reserve!$DY$1</f>
        <v>0</v>
      </c>
      <c r="DZ126" s="93">
        <f>IFERROR(SUM($DS126:$DX126)/SUM('Gross Plant'!$BK126:$BP126),0)*'Gross Plant'!BR126*Reserve!$DY$1</f>
        <v>0</v>
      </c>
      <c r="EA126" s="93">
        <f>IFERROR(SUM($DS126:$DX126)/SUM('Gross Plant'!$BK126:$BP126),0)*'Gross Plant'!BS126*Reserve!$DY$1</f>
        <v>0</v>
      </c>
      <c r="EB126" s="93">
        <f>IFERROR(SUM($DS126:$DX126)/SUM('Gross Plant'!$BK126:$BP126),0)*'Gross Plant'!BT126*Reserve!$DY$1</f>
        <v>0</v>
      </c>
      <c r="EC126" s="93">
        <f>IFERROR(SUM($DS126:$DX126)/SUM('Gross Plant'!$BK126:$BP126),0)*'Gross Plant'!BU126*Reserve!$DY$1</f>
        <v>0</v>
      </c>
      <c r="ED126" s="93">
        <f>IFERROR(SUM($DS126:$DX126)/SUM('Gross Plant'!$BK126:$BP126),0)*'Gross Plant'!BV126*Reserve!$DY$1</f>
        <v>0</v>
      </c>
      <c r="EE126" s="93">
        <f>IFERROR(SUM($DS126:$DX126)/SUM('Gross Plant'!$BK126:$BP126),0)*'Gross Plant'!BW126*Reserve!$DY$1</f>
        <v>0</v>
      </c>
      <c r="EF126" s="93">
        <f>IFERROR(SUM($DS126:$DX126)/SUM('Gross Plant'!$BK126:$BP126),0)*'Gross Plant'!BX126*Reserve!$DY$1</f>
        <v>0</v>
      </c>
      <c r="EG126" s="93">
        <f>IFERROR(SUM($DS126:$DX126)/SUM('Gross Plant'!$BK126:$BP126),0)*'Gross Plant'!BY126*Reserve!$DY$1</f>
        <v>0</v>
      </c>
      <c r="EH126" s="93">
        <f>IFERROR(SUM($DS126:$DX126)/SUM('Gross Plant'!$BK126:$BP126),0)*'Gross Plant'!BZ126*Reserve!$DY$1</f>
        <v>0</v>
      </c>
      <c r="EI126" s="93">
        <f>IFERROR(SUM($DS126:$DX126)/SUM('Gross Plant'!$BK126:$BP126),0)*'Gross Plant'!CA126*Reserve!$DY$1</f>
        <v>0</v>
      </c>
      <c r="EJ126" s="93">
        <f>IFERROR(SUM($DS126:$DX126)/SUM('Gross Plant'!$BK126:$BP126),0)*'Gross Plant'!CB126*Reserve!$DY$1</f>
        <v>0</v>
      </c>
      <c r="EK126" s="93">
        <f>IFERROR(SUM($DS126:$DX126)/SUM('Gross Plant'!$BK126:$BP126),0)*'Gross Plant'!CC126*Reserve!$DY$1</f>
        <v>0</v>
      </c>
      <c r="EL126" s="93">
        <f>IFERROR(SUM($DS126:$DX126)/SUM('Gross Plant'!$BK126:$BP126),0)*'Gross Plant'!CD126*Reserve!$DY$1</f>
        <v>0</v>
      </c>
      <c r="EM126" s="93">
        <f>IFERROR(SUM($DS126:$DX126)/SUM('Gross Plant'!$BK126:$BP126),0)*'Gross Plant'!CE126*Reserve!$DY$1</f>
        <v>0</v>
      </c>
      <c r="EN126" s="93">
        <f>IFERROR(SUM($DS126:$DX126)/SUM('Gross Plant'!$BK126:$BP126),0)*'Gross Plant'!CF126*Reserve!$DY$1</f>
        <v>0</v>
      </c>
      <c r="EO126" s="93">
        <f>IFERROR(SUM($DS126:$DX126)/SUM('Gross Plant'!$BK126:$BP126),0)*'Gross Plant'!CG126*Reserve!$DY$1</f>
        <v>0</v>
      </c>
      <c r="EP126" s="93">
        <f>IFERROR(SUM($DS126:$DX126)/SUM('Gross Plant'!$BK126:$BP126),0)*'Gross Plant'!CH126*Reserve!$DY$1</f>
        <v>0</v>
      </c>
      <c r="EQ126" s="93">
        <f>IFERROR(SUM($DS126:$DX126)/SUM('Gross Plant'!$BK126:$BP126),0)*'Gross Plant'!CI126*Reserve!$DY$1</f>
        <v>0</v>
      </c>
      <c r="ER126" s="93">
        <f>IFERROR(SUM($DS126:$DX126)/SUM('Gross Plant'!$BK126:$BP126),0)*'Gross Plant'!CJ126*Reserve!$DY$1</f>
        <v>0</v>
      </c>
      <c r="ES126" s="93">
        <f>IFERROR(SUM($DS126:$DX126)/SUM('Gross Plant'!$BK126:$BP126),0)*'Gross Plant'!CK126*Reserve!$DY$1</f>
        <v>0</v>
      </c>
    </row>
    <row r="127" spans="1:149">
      <c r="A127" s="138">
        <v>35210</v>
      </c>
      <c r="B127" s="171" t="s">
        <v>88</v>
      </c>
      <c r="C127" s="51">
        <f t="shared" si="147"/>
        <v>163540.40396048079</v>
      </c>
      <c r="D127" s="51">
        <f t="shared" si="148"/>
        <v>164241.1406032501</v>
      </c>
      <c r="E127" s="92">
        <f>'[20]Reserve End Balances'!P50</f>
        <v>163406.49</v>
      </c>
      <c r="F127" s="51">
        <f t="shared" si="149"/>
        <v>163428.81</v>
      </c>
      <c r="G127" s="51">
        <f t="shared" si="150"/>
        <v>163451.13</v>
      </c>
      <c r="H127" s="51">
        <f t="shared" si="151"/>
        <v>163473.45000000001</v>
      </c>
      <c r="I127" s="51">
        <f t="shared" si="152"/>
        <v>163495.77000000002</v>
      </c>
      <c r="J127" s="51">
        <f t="shared" si="153"/>
        <v>163518.09000000003</v>
      </c>
      <c r="K127" s="51">
        <f t="shared" si="154"/>
        <v>163540.41000000003</v>
      </c>
      <c r="L127" s="51">
        <f t="shared" si="155"/>
        <v>163562.72626125003</v>
      </c>
      <c r="M127" s="51">
        <f t="shared" si="156"/>
        <v>163585.04252250004</v>
      </c>
      <c r="N127" s="51">
        <f t="shared" si="157"/>
        <v>163607.35878375004</v>
      </c>
      <c r="O127" s="51">
        <f t="shared" si="158"/>
        <v>163629.67504500004</v>
      </c>
      <c r="P127" s="51">
        <f t="shared" si="159"/>
        <v>163651.99130625004</v>
      </c>
      <c r="Q127" s="51">
        <f t="shared" si="160"/>
        <v>163674.30756750004</v>
      </c>
      <c r="R127" s="51">
        <f t="shared" si="161"/>
        <v>163696.62382875005</v>
      </c>
      <c r="S127" s="51">
        <f t="shared" si="162"/>
        <v>163718.94009000005</v>
      </c>
      <c r="T127" s="51">
        <f t="shared" si="163"/>
        <v>163741.25635125005</v>
      </c>
      <c r="U127" s="51">
        <f t="shared" si="164"/>
        <v>163824.57039325006</v>
      </c>
      <c r="V127" s="51">
        <f t="shared" si="165"/>
        <v>163907.88443525007</v>
      </c>
      <c r="W127" s="51">
        <f t="shared" si="166"/>
        <v>163991.19847725009</v>
      </c>
      <c r="X127" s="51">
        <f t="shared" si="167"/>
        <v>164074.5125192501</v>
      </c>
      <c r="Y127" s="51">
        <f t="shared" si="168"/>
        <v>164157.82656125011</v>
      </c>
      <c r="Z127" s="51">
        <f t="shared" si="169"/>
        <v>164241.14060325013</v>
      </c>
      <c r="AA127" s="51">
        <f t="shared" si="170"/>
        <v>164324.45464525014</v>
      </c>
      <c r="AB127" s="51">
        <f t="shared" si="171"/>
        <v>164407.76868725015</v>
      </c>
      <c r="AC127" s="51">
        <f t="shared" si="172"/>
        <v>164491.08272925016</v>
      </c>
      <c r="AD127" s="51">
        <f t="shared" si="173"/>
        <v>164574.39677125018</v>
      </c>
      <c r="AE127" s="51">
        <f t="shared" si="174"/>
        <v>164657.71081325019</v>
      </c>
      <c r="AF127" s="51">
        <f t="shared" si="175"/>
        <v>164741.0248552502</v>
      </c>
      <c r="AG127" s="110">
        <f t="shared" si="176"/>
        <v>164241</v>
      </c>
      <c r="AH127" s="145" t="b">
        <f t="shared" si="88"/>
        <v>1</v>
      </c>
      <c r="AI127" s="109" t="str">
        <f>'[23]KY Direct'!E22</f>
        <v>35210</v>
      </c>
      <c r="AJ127" s="109">
        <f>'[23]KY Direct'!F22</f>
        <v>1.5E-3</v>
      </c>
      <c r="AK127" s="109">
        <f>'[23]KY Direct'!G22</f>
        <v>5.5999999999999999E-3</v>
      </c>
      <c r="AL127" s="92">
        <f>'[20]Depreciation Provision'!Q50</f>
        <v>22.32</v>
      </c>
      <c r="AM127" s="92">
        <f>'[20]Depreciation Provision'!R50</f>
        <v>22.32</v>
      </c>
      <c r="AN127" s="92">
        <f>'[20]Depreciation Provision'!S50</f>
        <v>22.32</v>
      </c>
      <c r="AO127" s="92">
        <f>'[20]Depreciation Provision'!T50</f>
        <v>22.32</v>
      </c>
      <c r="AP127" s="92">
        <f>'[20]Depreciation Provision'!U50</f>
        <v>22.32</v>
      </c>
      <c r="AQ127" s="92">
        <f>'[20]Depreciation Provision'!V50</f>
        <v>22.32</v>
      </c>
      <c r="AR127" s="93">
        <f>IF('Net Plant'!I127&gt;0,'Gross Plant'!L127*$AJ127/12,0)</f>
        <v>22.31626125</v>
      </c>
      <c r="AS127" s="93">
        <f>IF('Net Plant'!J127&gt;0,'Gross Plant'!M127*$AJ127/12,0)</f>
        <v>22.31626125</v>
      </c>
      <c r="AT127" s="93">
        <f>IF('Net Plant'!K127&gt;0,'Gross Plant'!N127*$AJ127/12,0)</f>
        <v>22.31626125</v>
      </c>
      <c r="AU127" s="93">
        <f>IF('Net Plant'!L127&gt;0,'Gross Plant'!O127*$AJ127/12,0)</f>
        <v>22.31626125</v>
      </c>
      <c r="AV127" s="93">
        <f>IF('Net Plant'!M127&gt;0,'Gross Plant'!P127*$AJ127/12,0)</f>
        <v>22.31626125</v>
      </c>
      <c r="AW127" s="93">
        <f>IF('Net Plant'!N127&gt;0,'Gross Plant'!Q127*$AJ127/12,0)</f>
        <v>22.31626125</v>
      </c>
      <c r="AX127" s="93">
        <f>IF('Net Plant'!O127&gt;0,'Gross Plant'!R127*$AJ127/12,0)</f>
        <v>22.31626125</v>
      </c>
      <c r="AY127" s="93">
        <f>IF('Net Plant'!P127&gt;0,'Gross Plant'!S127*$AJ127/12,0)</f>
        <v>22.31626125</v>
      </c>
      <c r="AZ127" s="93">
        <f>IF('Net Plant'!Q127&gt;0,'Gross Plant'!T127*$AJ127/12,0)</f>
        <v>22.31626125</v>
      </c>
      <c r="BA127" s="93">
        <f>IF('Net Plant'!R127&gt;0,'Gross Plant'!U127*$AK127/12,0)</f>
        <v>83.314042000000001</v>
      </c>
      <c r="BB127" s="93">
        <f>IF('Net Plant'!S127&gt;0,'Gross Plant'!V127*$AK127/12,0)</f>
        <v>83.314042000000001</v>
      </c>
      <c r="BC127" s="93">
        <f>IF('Net Plant'!T127&gt;0,'Gross Plant'!W127*$AK127/12,0)</f>
        <v>83.314042000000001</v>
      </c>
      <c r="BD127" s="93">
        <f>IF('Net Plant'!U127&gt;0,'Gross Plant'!X127*$AK127/12,0)</f>
        <v>83.314042000000001</v>
      </c>
      <c r="BE127" s="93">
        <f>IF('Net Plant'!V127&gt;0,'Gross Plant'!Y127*$AK127/12,0)</f>
        <v>83.314042000000001</v>
      </c>
      <c r="BF127" s="93">
        <f>IF('Net Plant'!W127&gt;0,'Gross Plant'!Z127*$AK127/12,0)</f>
        <v>83.314042000000001</v>
      </c>
      <c r="BG127" s="93">
        <f>IF('Net Plant'!X127&gt;0,'Gross Plant'!AA127*$AK127/12,0)</f>
        <v>83.314042000000001</v>
      </c>
      <c r="BH127" s="93">
        <f>IF('Net Plant'!Y127&gt;0,'Gross Plant'!AB127*$AK127/12,0)</f>
        <v>83.314042000000001</v>
      </c>
      <c r="BI127" s="93">
        <f>IF('Net Plant'!Z127&gt;0,'Gross Plant'!AC127*$AK127/12,0)</f>
        <v>83.314042000000001</v>
      </c>
      <c r="BJ127" s="93">
        <f>IF('Net Plant'!AA127&gt;0,'Gross Plant'!AD127*$AK127/12,0)</f>
        <v>83.314042000000001</v>
      </c>
      <c r="BK127" s="93">
        <f>IF('Net Plant'!AB127&gt;0,'Gross Plant'!AE127*$AK127/12,0)</f>
        <v>83.314042000000001</v>
      </c>
      <c r="BL127" s="93">
        <f>IF('Net Plant'!AC127&gt;0,'Gross Plant'!AF127*$AK127/12,0)</f>
        <v>83.314042000000001</v>
      </c>
      <c r="BM127" s="110">
        <f t="shared" si="177"/>
        <v>999.76850399999978</v>
      </c>
      <c r="BN127" s="41"/>
      <c r="BO127" s="92">
        <f>'[20]Reserve Retirements'!Q50</f>
        <v>0</v>
      </c>
      <c r="BP127" s="92">
        <f>'[20]Reserve Retirements'!R50</f>
        <v>0</v>
      </c>
      <c r="BQ127" s="92">
        <f>'[20]Reserve Retirements'!S50</f>
        <v>0</v>
      </c>
      <c r="BR127" s="92">
        <f>'[20]Reserve Retirements'!T50</f>
        <v>0</v>
      </c>
      <c r="BS127" s="92">
        <f>'[20]Reserve Retirements'!U50</f>
        <v>0</v>
      </c>
      <c r="BT127" s="92">
        <f>'[20]Reserve Retirements'!V50</f>
        <v>0</v>
      </c>
      <c r="BU127" s="93">
        <f>'Gross Plant'!BQ127</f>
        <v>0</v>
      </c>
      <c r="BV127" s="93">
        <f>'Gross Plant'!BR127</f>
        <v>0</v>
      </c>
      <c r="BW127" s="93">
        <f>'Gross Plant'!BS127</f>
        <v>0</v>
      </c>
      <c r="BX127" s="93">
        <f>'Gross Plant'!BT127</f>
        <v>0</v>
      </c>
      <c r="BY127" s="93">
        <f>'Gross Plant'!BU127</f>
        <v>0</v>
      </c>
      <c r="BZ127" s="93">
        <f>'Gross Plant'!BV127</f>
        <v>0</v>
      </c>
      <c r="CA127" s="93">
        <f>'Gross Plant'!BW127</f>
        <v>0</v>
      </c>
      <c r="CB127" s="93">
        <f>'Gross Plant'!BX127</f>
        <v>0</v>
      </c>
      <c r="CC127" s="93">
        <f>'Gross Plant'!BY127</f>
        <v>0</v>
      </c>
      <c r="CD127" s="93">
        <f>'Gross Plant'!BZ127</f>
        <v>0</v>
      </c>
      <c r="CE127" s="93">
        <f>'Gross Plant'!CA127</f>
        <v>0</v>
      </c>
      <c r="CF127" s="93">
        <f>'Gross Plant'!CB127</f>
        <v>0</v>
      </c>
      <c r="CG127" s="93">
        <f>'Gross Plant'!CC127</f>
        <v>0</v>
      </c>
      <c r="CH127" s="93">
        <f>'Gross Plant'!CD127</f>
        <v>0</v>
      </c>
      <c r="CI127" s="93">
        <f>'Gross Plant'!CE127</f>
        <v>0</v>
      </c>
      <c r="CJ127" s="93">
        <f>'Gross Plant'!CF127</f>
        <v>0</v>
      </c>
      <c r="CK127" s="93">
        <f>'Gross Plant'!CG127</f>
        <v>0</v>
      </c>
      <c r="CL127" s="93">
        <f>'Gross Plant'!CH127</f>
        <v>0</v>
      </c>
      <c r="CM127" s="93">
        <f>'Gross Plant'!CI127</f>
        <v>0</v>
      </c>
      <c r="CN127" s="93">
        <f>'Gross Plant'!CJ127</f>
        <v>0</v>
      </c>
      <c r="CO127" s="93">
        <f>'Gross Plant'!CK127</f>
        <v>0</v>
      </c>
      <c r="CP127" s="41"/>
      <c r="CQ127" s="92">
        <f>'[20]Reserve Transfers'!Q50</f>
        <v>0</v>
      </c>
      <c r="CR127" s="92">
        <f>'[20]Reserve Transfers'!R50</f>
        <v>0</v>
      </c>
      <c r="CS127" s="92">
        <f>'[20]Reserve Transfers'!S50</f>
        <v>0</v>
      </c>
      <c r="CT127" s="92">
        <f>'[20]Reserve Transfers'!T50</f>
        <v>0</v>
      </c>
      <c r="CU127" s="92">
        <f>'[20]Reserve Transfers'!U50</f>
        <v>0</v>
      </c>
      <c r="CV127" s="92">
        <f>'[20]Reserve Transfers'!V50</f>
        <v>0</v>
      </c>
      <c r="CW127" s="17">
        <v>0</v>
      </c>
      <c r="CX127" s="17">
        <v>0</v>
      </c>
      <c r="CY127" s="17">
        <v>0</v>
      </c>
      <c r="CZ127" s="17">
        <v>0</v>
      </c>
      <c r="DA127" s="17">
        <v>0</v>
      </c>
      <c r="DB127" s="17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/>
      <c r="DS127" s="92">
        <f>[20]COR!Q50</f>
        <v>0</v>
      </c>
      <c r="DT127" s="92">
        <f>[20]COR!R50</f>
        <v>0</v>
      </c>
      <c r="DU127" s="92">
        <f>[20]COR!S50</f>
        <v>0</v>
      </c>
      <c r="DV127" s="92">
        <f>[20]COR!T50</f>
        <v>0</v>
      </c>
      <c r="DW127" s="92">
        <f>[20]COR!U50</f>
        <v>0</v>
      </c>
      <c r="DX127" s="92">
        <f>[20]COR!V50</f>
        <v>0</v>
      </c>
      <c r="DY127" s="93">
        <f>IFERROR(SUM($DS127:$DX127)/SUM('Gross Plant'!$BK127:$BP127),0)*'Gross Plant'!BQ127*Reserve!$DY$1</f>
        <v>0</v>
      </c>
      <c r="DZ127" s="93">
        <f>IFERROR(SUM($DS127:$DX127)/SUM('Gross Plant'!$BK127:$BP127),0)*'Gross Plant'!BR127*Reserve!$DY$1</f>
        <v>0</v>
      </c>
      <c r="EA127" s="93">
        <f>IFERROR(SUM($DS127:$DX127)/SUM('Gross Plant'!$BK127:$BP127),0)*'Gross Plant'!BS127*Reserve!$DY$1</f>
        <v>0</v>
      </c>
      <c r="EB127" s="93">
        <f>IFERROR(SUM($DS127:$DX127)/SUM('Gross Plant'!$BK127:$BP127),0)*'Gross Plant'!BT127*Reserve!$DY$1</f>
        <v>0</v>
      </c>
      <c r="EC127" s="93">
        <f>IFERROR(SUM($DS127:$DX127)/SUM('Gross Plant'!$BK127:$BP127),0)*'Gross Plant'!BU127*Reserve!$DY$1</f>
        <v>0</v>
      </c>
      <c r="ED127" s="93">
        <f>IFERROR(SUM($DS127:$DX127)/SUM('Gross Plant'!$BK127:$BP127),0)*'Gross Plant'!BV127*Reserve!$DY$1</f>
        <v>0</v>
      </c>
      <c r="EE127" s="93">
        <f>IFERROR(SUM($DS127:$DX127)/SUM('Gross Plant'!$BK127:$BP127),0)*'Gross Plant'!BW127*Reserve!$DY$1</f>
        <v>0</v>
      </c>
      <c r="EF127" s="93">
        <f>IFERROR(SUM($DS127:$DX127)/SUM('Gross Plant'!$BK127:$BP127),0)*'Gross Plant'!BX127*Reserve!$DY$1</f>
        <v>0</v>
      </c>
      <c r="EG127" s="93">
        <f>IFERROR(SUM($DS127:$DX127)/SUM('Gross Plant'!$BK127:$BP127),0)*'Gross Plant'!BY127*Reserve!$DY$1</f>
        <v>0</v>
      </c>
      <c r="EH127" s="93">
        <f>IFERROR(SUM($DS127:$DX127)/SUM('Gross Plant'!$BK127:$BP127),0)*'Gross Plant'!BZ127*Reserve!$DY$1</f>
        <v>0</v>
      </c>
      <c r="EI127" s="93">
        <f>IFERROR(SUM($DS127:$DX127)/SUM('Gross Plant'!$BK127:$BP127),0)*'Gross Plant'!CA127*Reserve!$DY$1</f>
        <v>0</v>
      </c>
      <c r="EJ127" s="93">
        <f>IFERROR(SUM($DS127:$DX127)/SUM('Gross Plant'!$BK127:$BP127),0)*'Gross Plant'!CB127*Reserve!$DY$1</f>
        <v>0</v>
      </c>
      <c r="EK127" s="93">
        <f>IFERROR(SUM($DS127:$DX127)/SUM('Gross Plant'!$BK127:$BP127),0)*'Gross Plant'!CC127*Reserve!$DY$1</f>
        <v>0</v>
      </c>
      <c r="EL127" s="93">
        <f>IFERROR(SUM($DS127:$DX127)/SUM('Gross Plant'!$BK127:$BP127),0)*'Gross Plant'!CD127*Reserve!$DY$1</f>
        <v>0</v>
      </c>
      <c r="EM127" s="93">
        <f>IFERROR(SUM($DS127:$DX127)/SUM('Gross Plant'!$BK127:$BP127),0)*'Gross Plant'!CE127*Reserve!$DY$1</f>
        <v>0</v>
      </c>
      <c r="EN127" s="93">
        <f>IFERROR(SUM($DS127:$DX127)/SUM('Gross Plant'!$BK127:$BP127),0)*'Gross Plant'!CF127*Reserve!$DY$1</f>
        <v>0</v>
      </c>
      <c r="EO127" s="93">
        <f>IFERROR(SUM($DS127:$DX127)/SUM('Gross Plant'!$BK127:$BP127),0)*'Gross Plant'!CG127*Reserve!$DY$1</f>
        <v>0</v>
      </c>
      <c r="EP127" s="93">
        <f>IFERROR(SUM($DS127:$DX127)/SUM('Gross Plant'!$BK127:$BP127),0)*'Gross Plant'!CH127*Reserve!$DY$1</f>
        <v>0</v>
      </c>
      <c r="EQ127" s="93">
        <f>IFERROR(SUM($DS127:$DX127)/SUM('Gross Plant'!$BK127:$BP127),0)*'Gross Plant'!CI127*Reserve!$DY$1</f>
        <v>0</v>
      </c>
      <c r="ER127" s="93">
        <f>IFERROR(SUM($DS127:$DX127)/SUM('Gross Plant'!$BK127:$BP127),0)*'Gross Plant'!CJ127*Reserve!$DY$1</f>
        <v>0</v>
      </c>
      <c r="ES127" s="93">
        <f>IFERROR(SUM($DS127:$DX127)/SUM('Gross Plant'!$BK127:$BP127),0)*'Gross Plant'!CK127*Reserve!$DY$1</f>
        <v>0</v>
      </c>
    </row>
    <row r="128" spans="1:149">
      <c r="A128" s="138">
        <v>35211</v>
      </c>
      <c r="B128" s="171" t="s">
        <v>89</v>
      </c>
      <c r="C128" s="51">
        <f t="shared" si="147"/>
        <v>42932.278829653835</v>
      </c>
      <c r="D128" s="51">
        <f t="shared" si="148"/>
        <v>43530.306256500007</v>
      </c>
      <c r="E128" s="92">
        <f>'[20]Reserve End Balances'!P51</f>
        <v>42719.28</v>
      </c>
      <c r="F128" s="51">
        <f t="shared" si="149"/>
        <v>42754.78</v>
      </c>
      <c r="G128" s="51">
        <f t="shared" si="150"/>
        <v>42790.28</v>
      </c>
      <c r="H128" s="51">
        <f t="shared" si="151"/>
        <v>42825.78</v>
      </c>
      <c r="I128" s="51">
        <f t="shared" si="152"/>
        <v>42861.279999999999</v>
      </c>
      <c r="J128" s="51">
        <f t="shared" si="153"/>
        <v>42896.78</v>
      </c>
      <c r="K128" s="51">
        <f t="shared" si="154"/>
        <v>42932.28</v>
      </c>
      <c r="L128" s="51">
        <f t="shared" si="155"/>
        <v>42967.779275499997</v>
      </c>
      <c r="M128" s="51">
        <f t="shared" si="156"/>
        <v>43003.278550999996</v>
      </c>
      <c r="N128" s="51">
        <f t="shared" si="157"/>
        <v>43038.777826499994</v>
      </c>
      <c r="O128" s="51">
        <f t="shared" si="158"/>
        <v>43074.277101999993</v>
      </c>
      <c r="P128" s="51">
        <f t="shared" si="159"/>
        <v>43109.776377499991</v>
      </c>
      <c r="Q128" s="51">
        <f t="shared" si="160"/>
        <v>43145.27565299999</v>
      </c>
      <c r="R128" s="51">
        <f t="shared" si="161"/>
        <v>43180.774928499988</v>
      </c>
      <c r="S128" s="51">
        <f t="shared" si="162"/>
        <v>43216.274203999987</v>
      </c>
      <c r="T128" s="51">
        <f t="shared" si="163"/>
        <v>43251.773479499985</v>
      </c>
      <c r="U128" s="51">
        <f t="shared" si="164"/>
        <v>43298.195608999988</v>
      </c>
      <c r="V128" s="51">
        <f t="shared" si="165"/>
        <v>43344.61773849999</v>
      </c>
      <c r="W128" s="51">
        <f t="shared" si="166"/>
        <v>43391.039867999993</v>
      </c>
      <c r="X128" s="51">
        <f t="shared" si="167"/>
        <v>43437.461997499995</v>
      </c>
      <c r="Y128" s="51">
        <f t="shared" si="168"/>
        <v>43483.884126999998</v>
      </c>
      <c r="Z128" s="51">
        <f t="shared" si="169"/>
        <v>43530.3062565</v>
      </c>
      <c r="AA128" s="51">
        <f t="shared" si="170"/>
        <v>43576.728386000003</v>
      </c>
      <c r="AB128" s="51">
        <f t="shared" si="171"/>
        <v>43623.150515500005</v>
      </c>
      <c r="AC128" s="51">
        <f t="shared" si="172"/>
        <v>43669.572645000007</v>
      </c>
      <c r="AD128" s="51">
        <f t="shared" si="173"/>
        <v>43715.99477450001</v>
      </c>
      <c r="AE128" s="51">
        <f t="shared" si="174"/>
        <v>43762.416904000012</v>
      </c>
      <c r="AF128" s="51">
        <f t="shared" si="175"/>
        <v>43808.839033500015</v>
      </c>
      <c r="AG128" s="110">
        <f t="shared" si="176"/>
        <v>43530</v>
      </c>
      <c r="AH128" s="145" t="b">
        <f t="shared" si="88"/>
        <v>1</v>
      </c>
      <c r="AI128" s="109" t="str">
        <f>'[23]KY Direct'!E23</f>
        <v>35211</v>
      </c>
      <c r="AJ128" s="109">
        <f>'[23]KY Direct'!F23</f>
        <v>7.7999999999999996E-3</v>
      </c>
      <c r="AK128" s="109">
        <f>'[23]KY Direct'!G23</f>
        <v>1.0200000000000001E-2</v>
      </c>
      <c r="AL128" s="92">
        <f>'[20]Depreciation Provision'!Q51</f>
        <v>35.5</v>
      </c>
      <c r="AM128" s="92">
        <f>'[20]Depreciation Provision'!R51</f>
        <v>35.5</v>
      </c>
      <c r="AN128" s="92">
        <f>'[20]Depreciation Provision'!S51</f>
        <v>35.5</v>
      </c>
      <c r="AO128" s="92">
        <f>'[20]Depreciation Provision'!T51</f>
        <v>35.5</v>
      </c>
      <c r="AP128" s="92">
        <f>'[20]Depreciation Provision'!U51</f>
        <v>35.5</v>
      </c>
      <c r="AQ128" s="92">
        <f>'[20]Depreciation Provision'!V51</f>
        <v>35.5</v>
      </c>
      <c r="AR128" s="93">
        <f>IF('Net Plant'!I128&gt;0,'Gross Plant'!L128*$AJ128/12,0)</f>
        <v>35.499275499999996</v>
      </c>
      <c r="AS128" s="93">
        <f>IF('Net Plant'!J128&gt;0,'Gross Plant'!M128*$AJ128/12,0)</f>
        <v>35.499275499999996</v>
      </c>
      <c r="AT128" s="93">
        <f>IF('Net Plant'!K128&gt;0,'Gross Plant'!N128*$AJ128/12,0)</f>
        <v>35.499275499999996</v>
      </c>
      <c r="AU128" s="93">
        <f>IF('Net Plant'!L128&gt;0,'Gross Plant'!O128*$AJ128/12,0)</f>
        <v>35.499275499999996</v>
      </c>
      <c r="AV128" s="93">
        <f>IF('Net Plant'!M128&gt;0,'Gross Plant'!P128*$AJ128/12,0)</f>
        <v>35.499275499999996</v>
      </c>
      <c r="AW128" s="93">
        <f>IF('Net Plant'!N128&gt;0,'Gross Plant'!Q128*$AJ128/12,0)</f>
        <v>35.499275499999996</v>
      </c>
      <c r="AX128" s="93">
        <f>IF('Net Plant'!O128&gt;0,'Gross Plant'!R128*$AJ128/12,0)</f>
        <v>35.499275499999996</v>
      </c>
      <c r="AY128" s="93">
        <f>IF('Net Plant'!P128&gt;0,'Gross Plant'!S128*$AJ128/12,0)</f>
        <v>35.499275499999996</v>
      </c>
      <c r="AZ128" s="93">
        <f>IF('Net Plant'!Q128&gt;0,'Gross Plant'!T128*$AJ128/12,0)</f>
        <v>35.499275499999996</v>
      </c>
      <c r="BA128" s="93">
        <f>IF('Net Plant'!R128&gt;0,'Gross Plant'!U128*$AK128/12,0)</f>
        <v>46.422129500000004</v>
      </c>
      <c r="BB128" s="93">
        <f>IF('Net Plant'!S128&gt;0,'Gross Plant'!V128*$AK128/12,0)</f>
        <v>46.422129500000004</v>
      </c>
      <c r="BC128" s="93">
        <f>IF('Net Plant'!T128&gt;0,'Gross Plant'!W128*$AK128/12,0)</f>
        <v>46.422129500000004</v>
      </c>
      <c r="BD128" s="93">
        <f>IF('Net Plant'!U128&gt;0,'Gross Plant'!X128*$AK128/12,0)</f>
        <v>46.422129500000004</v>
      </c>
      <c r="BE128" s="93">
        <f>IF('Net Plant'!V128&gt;0,'Gross Plant'!Y128*$AK128/12,0)</f>
        <v>46.422129500000004</v>
      </c>
      <c r="BF128" s="93">
        <f>IF('Net Plant'!W128&gt;0,'Gross Plant'!Z128*$AK128/12,0)</f>
        <v>46.422129500000004</v>
      </c>
      <c r="BG128" s="93">
        <f>IF('Net Plant'!X128&gt;0,'Gross Plant'!AA128*$AK128/12,0)</f>
        <v>46.422129500000004</v>
      </c>
      <c r="BH128" s="93">
        <f>IF('Net Plant'!Y128&gt;0,'Gross Plant'!AB128*$AK128/12,0)</f>
        <v>46.422129500000004</v>
      </c>
      <c r="BI128" s="93">
        <f>IF('Net Plant'!Z128&gt;0,'Gross Plant'!AC128*$AK128/12,0)</f>
        <v>46.422129500000004</v>
      </c>
      <c r="BJ128" s="93">
        <f>IF('Net Plant'!AA128&gt;0,'Gross Plant'!AD128*$AK128/12,0)</f>
        <v>46.422129500000004</v>
      </c>
      <c r="BK128" s="93">
        <f>IF('Net Plant'!AB128&gt;0,'Gross Plant'!AE128*$AK128/12,0)</f>
        <v>46.422129500000004</v>
      </c>
      <c r="BL128" s="93">
        <f>IF('Net Plant'!AC128&gt;0,'Gross Plant'!AF128*$AK128/12,0)</f>
        <v>46.422129500000004</v>
      </c>
      <c r="BM128" s="110">
        <f t="shared" si="177"/>
        <v>557.06555399999991</v>
      </c>
      <c r="BN128" s="41"/>
      <c r="BO128" s="92">
        <f>'[20]Reserve Retirements'!Q51</f>
        <v>0</v>
      </c>
      <c r="BP128" s="92">
        <f>'[20]Reserve Retirements'!R51</f>
        <v>0</v>
      </c>
      <c r="BQ128" s="92">
        <f>'[20]Reserve Retirements'!S51</f>
        <v>0</v>
      </c>
      <c r="BR128" s="92">
        <f>'[20]Reserve Retirements'!T51</f>
        <v>0</v>
      </c>
      <c r="BS128" s="92">
        <f>'[20]Reserve Retirements'!U51</f>
        <v>0</v>
      </c>
      <c r="BT128" s="92">
        <f>'[20]Reserve Retirements'!V51</f>
        <v>0</v>
      </c>
      <c r="BU128" s="93">
        <f>'Gross Plant'!BQ128</f>
        <v>0</v>
      </c>
      <c r="BV128" s="93">
        <f>'Gross Plant'!BR128</f>
        <v>0</v>
      </c>
      <c r="BW128" s="93">
        <f>'Gross Plant'!BS128</f>
        <v>0</v>
      </c>
      <c r="BX128" s="93">
        <f>'Gross Plant'!BT128</f>
        <v>0</v>
      </c>
      <c r="BY128" s="93">
        <f>'Gross Plant'!BU128</f>
        <v>0</v>
      </c>
      <c r="BZ128" s="93">
        <f>'Gross Plant'!BV128</f>
        <v>0</v>
      </c>
      <c r="CA128" s="93">
        <f>'Gross Plant'!BW128</f>
        <v>0</v>
      </c>
      <c r="CB128" s="93">
        <f>'Gross Plant'!BX128</f>
        <v>0</v>
      </c>
      <c r="CC128" s="93">
        <f>'Gross Plant'!BY128</f>
        <v>0</v>
      </c>
      <c r="CD128" s="93">
        <f>'Gross Plant'!BZ128</f>
        <v>0</v>
      </c>
      <c r="CE128" s="93">
        <f>'Gross Plant'!CA128</f>
        <v>0</v>
      </c>
      <c r="CF128" s="93">
        <f>'Gross Plant'!CB128</f>
        <v>0</v>
      </c>
      <c r="CG128" s="93">
        <f>'Gross Plant'!CC128</f>
        <v>0</v>
      </c>
      <c r="CH128" s="93">
        <f>'Gross Plant'!CD128</f>
        <v>0</v>
      </c>
      <c r="CI128" s="93">
        <f>'Gross Plant'!CE128</f>
        <v>0</v>
      </c>
      <c r="CJ128" s="93">
        <f>'Gross Plant'!CF128</f>
        <v>0</v>
      </c>
      <c r="CK128" s="93">
        <f>'Gross Plant'!CG128</f>
        <v>0</v>
      </c>
      <c r="CL128" s="93">
        <f>'Gross Plant'!CH128</f>
        <v>0</v>
      </c>
      <c r="CM128" s="93">
        <f>'Gross Plant'!CI128</f>
        <v>0</v>
      </c>
      <c r="CN128" s="93">
        <f>'Gross Plant'!CJ128</f>
        <v>0</v>
      </c>
      <c r="CO128" s="93">
        <f>'Gross Plant'!CK128</f>
        <v>0</v>
      </c>
      <c r="CP128" s="41"/>
      <c r="CQ128" s="92">
        <f>'[20]Reserve Transfers'!Q51</f>
        <v>0</v>
      </c>
      <c r="CR128" s="92">
        <f>'[20]Reserve Transfers'!R51</f>
        <v>0</v>
      </c>
      <c r="CS128" s="92">
        <f>'[20]Reserve Transfers'!S51</f>
        <v>0</v>
      </c>
      <c r="CT128" s="92">
        <f>'[20]Reserve Transfers'!T51</f>
        <v>0</v>
      </c>
      <c r="CU128" s="92">
        <f>'[20]Reserve Transfers'!U51</f>
        <v>0</v>
      </c>
      <c r="CV128" s="92">
        <f>'[20]Reserve Transfers'!V51</f>
        <v>0</v>
      </c>
      <c r="CW128" s="17">
        <v>0</v>
      </c>
      <c r="CX128" s="17">
        <v>0</v>
      </c>
      <c r="CY128" s="17">
        <v>0</v>
      </c>
      <c r="CZ128" s="17">
        <v>0</v>
      </c>
      <c r="DA128" s="17">
        <v>0</v>
      </c>
      <c r="DB128" s="17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/>
      <c r="DS128" s="92">
        <f>[20]COR!Q51</f>
        <v>0</v>
      </c>
      <c r="DT128" s="92">
        <f>[20]COR!R51</f>
        <v>0</v>
      </c>
      <c r="DU128" s="92">
        <f>[20]COR!S51</f>
        <v>0</v>
      </c>
      <c r="DV128" s="92">
        <f>[20]COR!T51</f>
        <v>0</v>
      </c>
      <c r="DW128" s="92">
        <f>[20]COR!U51</f>
        <v>0</v>
      </c>
      <c r="DX128" s="92">
        <f>[20]COR!V51</f>
        <v>0</v>
      </c>
      <c r="DY128" s="93">
        <f>IFERROR(SUM($DS128:$DX128)/SUM('Gross Plant'!$BK128:$BP128),0)*'Gross Plant'!BQ128*Reserve!$DY$1</f>
        <v>0</v>
      </c>
      <c r="DZ128" s="93">
        <f>IFERROR(SUM($DS128:$DX128)/SUM('Gross Plant'!$BK128:$BP128),0)*'Gross Plant'!BR128*Reserve!$DY$1</f>
        <v>0</v>
      </c>
      <c r="EA128" s="93">
        <f>IFERROR(SUM($DS128:$DX128)/SUM('Gross Plant'!$BK128:$BP128),0)*'Gross Plant'!BS128*Reserve!$DY$1</f>
        <v>0</v>
      </c>
      <c r="EB128" s="93">
        <f>IFERROR(SUM($DS128:$DX128)/SUM('Gross Plant'!$BK128:$BP128),0)*'Gross Plant'!BT128*Reserve!$DY$1</f>
        <v>0</v>
      </c>
      <c r="EC128" s="93">
        <f>IFERROR(SUM($DS128:$DX128)/SUM('Gross Plant'!$BK128:$BP128),0)*'Gross Plant'!BU128*Reserve!$DY$1</f>
        <v>0</v>
      </c>
      <c r="ED128" s="93">
        <f>IFERROR(SUM($DS128:$DX128)/SUM('Gross Plant'!$BK128:$BP128),0)*'Gross Plant'!BV128*Reserve!$DY$1</f>
        <v>0</v>
      </c>
      <c r="EE128" s="93">
        <f>IFERROR(SUM($DS128:$DX128)/SUM('Gross Plant'!$BK128:$BP128),0)*'Gross Plant'!BW128*Reserve!$DY$1</f>
        <v>0</v>
      </c>
      <c r="EF128" s="93">
        <f>IFERROR(SUM($DS128:$DX128)/SUM('Gross Plant'!$BK128:$BP128),0)*'Gross Plant'!BX128*Reserve!$DY$1</f>
        <v>0</v>
      </c>
      <c r="EG128" s="93">
        <f>IFERROR(SUM($DS128:$DX128)/SUM('Gross Plant'!$BK128:$BP128),0)*'Gross Plant'!BY128*Reserve!$DY$1</f>
        <v>0</v>
      </c>
      <c r="EH128" s="93">
        <f>IFERROR(SUM($DS128:$DX128)/SUM('Gross Plant'!$BK128:$BP128),0)*'Gross Plant'!BZ128*Reserve!$DY$1</f>
        <v>0</v>
      </c>
      <c r="EI128" s="93">
        <f>IFERROR(SUM($DS128:$DX128)/SUM('Gross Plant'!$BK128:$BP128),0)*'Gross Plant'!CA128*Reserve!$DY$1</f>
        <v>0</v>
      </c>
      <c r="EJ128" s="93">
        <f>IFERROR(SUM($DS128:$DX128)/SUM('Gross Plant'!$BK128:$BP128),0)*'Gross Plant'!CB128*Reserve!$DY$1</f>
        <v>0</v>
      </c>
      <c r="EK128" s="93">
        <f>IFERROR(SUM($DS128:$DX128)/SUM('Gross Plant'!$BK128:$BP128),0)*'Gross Plant'!CC128*Reserve!$DY$1</f>
        <v>0</v>
      </c>
      <c r="EL128" s="93">
        <f>IFERROR(SUM($DS128:$DX128)/SUM('Gross Plant'!$BK128:$BP128),0)*'Gross Plant'!CD128*Reserve!$DY$1</f>
        <v>0</v>
      </c>
      <c r="EM128" s="93">
        <f>IFERROR(SUM($DS128:$DX128)/SUM('Gross Plant'!$BK128:$BP128),0)*'Gross Plant'!CE128*Reserve!$DY$1</f>
        <v>0</v>
      </c>
      <c r="EN128" s="93">
        <f>IFERROR(SUM($DS128:$DX128)/SUM('Gross Plant'!$BK128:$BP128),0)*'Gross Plant'!CF128*Reserve!$DY$1</f>
        <v>0</v>
      </c>
      <c r="EO128" s="93">
        <f>IFERROR(SUM($DS128:$DX128)/SUM('Gross Plant'!$BK128:$BP128),0)*'Gross Plant'!CG128*Reserve!$DY$1</f>
        <v>0</v>
      </c>
      <c r="EP128" s="93">
        <f>IFERROR(SUM($DS128:$DX128)/SUM('Gross Plant'!$BK128:$BP128),0)*'Gross Plant'!CH128*Reserve!$DY$1</f>
        <v>0</v>
      </c>
      <c r="EQ128" s="93">
        <f>IFERROR(SUM($DS128:$DX128)/SUM('Gross Plant'!$BK128:$BP128),0)*'Gross Plant'!CI128*Reserve!$DY$1</f>
        <v>0</v>
      </c>
      <c r="ER128" s="93">
        <f>IFERROR(SUM($DS128:$DX128)/SUM('Gross Plant'!$BK128:$BP128),0)*'Gross Plant'!CJ128*Reserve!$DY$1</f>
        <v>0</v>
      </c>
      <c r="ES128" s="93">
        <f>IFERROR(SUM($DS128:$DX128)/SUM('Gross Plant'!$BK128:$BP128),0)*'Gross Plant'!CK128*Reserve!$DY$1</f>
        <v>0</v>
      </c>
    </row>
    <row r="129" spans="1:149">
      <c r="A129" s="138">
        <v>35301</v>
      </c>
      <c r="B129" s="171" t="s">
        <v>90</v>
      </c>
      <c r="C129" s="51">
        <f t="shared" si="147"/>
        <v>99095.120557846181</v>
      </c>
      <c r="D129" s="51">
        <f t="shared" si="148"/>
        <v>101672.77043900004</v>
      </c>
      <c r="E129" s="92">
        <f>'[20]Reserve End Balances'!P52</f>
        <v>98113.16</v>
      </c>
      <c r="F129" s="51">
        <f t="shared" si="149"/>
        <v>98276.82</v>
      </c>
      <c r="G129" s="51">
        <f t="shared" si="150"/>
        <v>98440.48000000001</v>
      </c>
      <c r="H129" s="51">
        <f t="shared" si="151"/>
        <v>98604.140000000014</v>
      </c>
      <c r="I129" s="51">
        <f t="shared" si="152"/>
        <v>98767.800000000017</v>
      </c>
      <c r="J129" s="51">
        <f t="shared" si="153"/>
        <v>98931.460000000021</v>
      </c>
      <c r="K129" s="51">
        <f t="shared" si="154"/>
        <v>99095.120000000024</v>
      </c>
      <c r="L129" s="51">
        <f t="shared" si="155"/>
        <v>99258.780345333362</v>
      </c>
      <c r="M129" s="51">
        <f t="shared" si="156"/>
        <v>99422.440690666699</v>
      </c>
      <c r="N129" s="51">
        <f t="shared" si="157"/>
        <v>99586.101036000036</v>
      </c>
      <c r="O129" s="51">
        <f t="shared" si="158"/>
        <v>99749.761381333374</v>
      </c>
      <c r="P129" s="51">
        <f t="shared" si="159"/>
        <v>99913.421726666711</v>
      </c>
      <c r="Q129" s="51">
        <f t="shared" si="160"/>
        <v>100077.08207200005</v>
      </c>
      <c r="R129" s="51">
        <f t="shared" si="161"/>
        <v>100240.74241733339</v>
      </c>
      <c r="S129" s="51">
        <f t="shared" si="162"/>
        <v>100404.40276266672</v>
      </c>
      <c r="T129" s="51">
        <f t="shared" si="163"/>
        <v>100568.06310800006</v>
      </c>
      <c r="U129" s="51">
        <f t="shared" si="164"/>
        <v>100752.18099650006</v>
      </c>
      <c r="V129" s="51">
        <f t="shared" si="165"/>
        <v>100936.29888500005</v>
      </c>
      <c r="W129" s="51">
        <f t="shared" si="166"/>
        <v>101120.41677350005</v>
      </c>
      <c r="X129" s="51">
        <f t="shared" si="167"/>
        <v>101304.53466200005</v>
      </c>
      <c r="Y129" s="51">
        <f t="shared" si="168"/>
        <v>101488.65255050005</v>
      </c>
      <c r="Z129" s="51">
        <f t="shared" si="169"/>
        <v>101672.77043900004</v>
      </c>
      <c r="AA129" s="51">
        <f t="shared" si="170"/>
        <v>101856.88832750004</v>
      </c>
      <c r="AB129" s="51">
        <f t="shared" si="171"/>
        <v>102041.00621600004</v>
      </c>
      <c r="AC129" s="51">
        <f t="shared" si="172"/>
        <v>102225.12410450004</v>
      </c>
      <c r="AD129" s="51">
        <f t="shared" si="173"/>
        <v>102409.24199300003</v>
      </c>
      <c r="AE129" s="51">
        <f t="shared" si="174"/>
        <v>102593.35988150003</v>
      </c>
      <c r="AF129" s="51">
        <f t="shared" si="175"/>
        <v>102777.47777000003</v>
      </c>
      <c r="AG129" s="110">
        <f t="shared" si="176"/>
        <v>101673</v>
      </c>
      <c r="AH129" s="145" t="b">
        <f t="shared" si="88"/>
        <v>1</v>
      </c>
      <c r="AI129" s="109" t="str">
        <f>'[23]KY Direct'!E24</f>
        <v>35301</v>
      </c>
      <c r="AJ129" s="109">
        <f>'[23]KY Direct'!F24</f>
        <v>1.12E-2</v>
      </c>
      <c r="AK129" s="109">
        <f>'[23]KY Direct'!G24</f>
        <v>1.26E-2</v>
      </c>
      <c r="AL129" s="92">
        <f>'[20]Depreciation Provision'!Q52</f>
        <v>163.66</v>
      </c>
      <c r="AM129" s="92">
        <f>'[20]Depreciation Provision'!R52</f>
        <v>163.66</v>
      </c>
      <c r="AN129" s="92">
        <f>'[20]Depreciation Provision'!S52</f>
        <v>163.66</v>
      </c>
      <c r="AO129" s="92">
        <f>'[20]Depreciation Provision'!T52</f>
        <v>163.66</v>
      </c>
      <c r="AP129" s="92">
        <f>'[20]Depreciation Provision'!U52</f>
        <v>163.66</v>
      </c>
      <c r="AQ129" s="92">
        <f>'[20]Depreciation Provision'!V52</f>
        <v>163.66</v>
      </c>
      <c r="AR129" s="93">
        <f>IF('Net Plant'!I129&gt;0,'Gross Plant'!L129*$AJ129/12,0)</f>
        <v>163.66034533333331</v>
      </c>
      <c r="AS129" s="93">
        <f>IF('Net Plant'!J129&gt;0,'Gross Plant'!M129*$AJ129/12,0)</f>
        <v>163.66034533333331</v>
      </c>
      <c r="AT129" s="93">
        <f>IF('Net Plant'!K129&gt;0,'Gross Plant'!N129*$AJ129/12,0)</f>
        <v>163.66034533333331</v>
      </c>
      <c r="AU129" s="93">
        <f>IF('Net Plant'!L129&gt;0,'Gross Plant'!O129*$AJ129/12,0)</f>
        <v>163.66034533333331</v>
      </c>
      <c r="AV129" s="93">
        <f>IF('Net Plant'!M129&gt;0,'Gross Plant'!P129*$AJ129/12,0)</f>
        <v>163.66034533333331</v>
      </c>
      <c r="AW129" s="93">
        <f>IF('Net Plant'!N129&gt;0,'Gross Plant'!Q129*$AJ129/12,0)</f>
        <v>163.66034533333331</v>
      </c>
      <c r="AX129" s="93">
        <f>IF('Net Plant'!O129&gt;0,'Gross Plant'!R129*$AJ129/12,0)</f>
        <v>163.66034533333331</v>
      </c>
      <c r="AY129" s="93">
        <f>IF('Net Plant'!P129&gt;0,'Gross Plant'!S129*$AJ129/12,0)</f>
        <v>163.66034533333331</v>
      </c>
      <c r="AZ129" s="93">
        <f>IF('Net Plant'!Q129&gt;0,'Gross Plant'!T129*$AJ129/12,0)</f>
        <v>163.66034533333331</v>
      </c>
      <c r="BA129" s="93">
        <f>IF('Net Plant'!R129&gt;0,'Gross Plant'!U129*$AK129/12,0)</f>
        <v>184.11788850000002</v>
      </c>
      <c r="BB129" s="93">
        <f>IF('Net Plant'!S129&gt;0,'Gross Plant'!V129*$AK129/12,0)</f>
        <v>184.11788850000002</v>
      </c>
      <c r="BC129" s="93">
        <f>IF('Net Plant'!T129&gt;0,'Gross Plant'!W129*$AK129/12,0)</f>
        <v>184.11788850000002</v>
      </c>
      <c r="BD129" s="93">
        <f>IF('Net Plant'!U129&gt;0,'Gross Plant'!X129*$AK129/12,0)</f>
        <v>184.11788850000002</v>
      </c>
      <c r="BE129" s="93">
        <f>IF('Net Plant'!V129&gt;0,'Gross Plant'!Y129*$AK129/12,0)</f>
        <v>184.11788850000002</v>
      </c>
      <c r="BF129" s="93">
        <f>IF('Net Plant'!W129&gt;0,'Gross Plant'!Z129*$AK129/12,0)</f>
        <v>184.11788850000002</v>
      </c>
      <c r="BG129" s="93">
        <f>IF('Net Plant'!X129&gt;0,'Gross Plant'!AA129*$AK129/12,0)</f>
        <v>184.11788850000002</v>
      </c>
      <c r="BH129" s="93">
        <f>IF('Net Plant'!Y129&gt;0,'Gross Plant'!AB129*$AK129/12,0)</f>
        <v>184.11788850000002</v>
      </c>
      <c r="BI129" s="93">
        <f>IF('Net Plant'!Z129&gt;0,'Gross Plant'!AC129*$AK129/12,0)</f>
        <v>184.11788850000002</v>
      </c>
      <c r="BJ129" s="93">
        <f>IF('Net Plant'!AA129&gt;0,'Gross Plant'!AD129*$AK129/12,0)</f>
        <v>184.11788850000002</v>
      </c>
      <c r="BK129" s="93">
        <f>IF('Net Plant'!AB129&gt;0,'Gross Plant'!AE129*$AK129/12,0)</f>
        <v>184.11788850000002</v>
      </c>
      <c r="BL129" s="93">
        <f>IF('Net Plant'!AC129&gt;0,'Gross Plant'!AF129*$AK129/12,0)</f>
        <v>184.11788850000002</v>
      </c>
      <c r="BM129" s="110">
        <f t="shared" si="177"/>
        <v>2209.4146619999997</v>
      </c>
      <c r="BN129" s="41"/>
      <c r="BO129" s="92">
        <f>'[20]Reserve Retirements'!Q52</f>
        <v>0</v>
      </c>
      <c r="BP129" s="92">
        <f>'[20]Reserve Retirements'!R52</f>
        <v>0</v>
      </c>
      <c r="BQ129" s="92">
        <f>'[20]Reserve Retirements'!S52</f>
        <v>0</v>
      </c>
      <c r="BR129" s="92">
        <f>'[20]Reserve Retirements'!T52</f>
        <v>0</v>
      </c>
      <c r="BS129" s="92">
        <f>'[20]Reserve Retirements'!U52</f>
        <v>0</v>
      </c>
      <c r="BT129" s="92">
        <f>'[20]Reserve Retirements'!V52</f>
        <v>0</v>
      </c>
      <c r="BU129" s="93">
        <f>'Gross Plant'!BQ129</f>
        <v>0</v>
      </c>
      <c r="BV129" s="93">
        <f>'Gross Plant'!BR129</f>
        <v>0</v>
      </c>
      <c r="BW129" s="93">
        <f>'Gross Plant'!BS129</f>
        <v>0</v>
      </c>
      <c r="BX129" s="93">
        <f>'Gross Plant'!BT129</f>
        <v>0</v>
      </c>
      <c r="BY129" s="93">
        <f>'Gross Plant'!BU129</f>
        <v>0</v>
      </c>
      <c r="BZ129" s="93">
        <f>'Gross Plant'!BV129</f>
        <v>0</v>
      </c>
      <c r="CA129" s="93">
        <f>'Gross Plant'!BW129</f>
        <v>0</v>
      </c>
      <c r="CB129" s="93">
        <f>'Gross Plant'!BX129</f>
        <v>0</v>
      </c>
      <c r="CC129" s="93">
        <f>'Gross Plant'!BY129</f>
        <v>0</v>
      </c>
      <c r="CD129" s="93">
        <f>'Gross Plant'!BZ129</f>
        <v>0</v>
      </c>
      <c r="CE129" s="93">
        <f>'Gross Plant'!CA129</f>
        <v>0</v>
      </c>
      <c r="CF129" s="93">
        <f>'Gross Plant'!CB129</f>
        <v>0</v>
      </c>
      <c r="CG129" s="93">
        <f>'Gross Plant'!CC129</f>
        <v>0</v>
      </c>
      <c r="CH129" s="93">
        <f>'Gross Plant'!CD129</f>
        <v>0</v>
      </c>
      <c r="CI129" s="93">
        <f>'Gross Plant'!CE129</f>
        <v>0</v>
      </c>
      <c r="CJ129" s="93">
        <f>'Gross Plant'!CF129</f>
        <v>0</v>
      </c>
      <c r="CK129" s="93">
        <f>'Gross Plant'!CG129</f>
        <v>0</v>
      </c>
      <c r="CL129" s="93">
        <f>'Gross Plant'!CH129</f>
        <v>0</v>
      </c>
      <c r="CM129" s="93">
        <f>'Gross Plant'!CI129</f>
        <v>0</v>
      </c>
      <c r="CN129" s="93">
        <f>'Gross Plant'!CJ129</f>
        <v>0</v>
      </c>
      <c r="CO129" s="93">
        <f>'Gross Plant'!CK129</f>
        <v>0</v>
      </c>
      <c r="CP129" s="41"/>
      <c r="CQ129" s="92">
        <f>'[20]Reserve Transfers'!Q52</f>
        <v>0</v>
      </c>
      <c r="CR129" s="92">
        <f>'[20]Reserve Transfers'!R52</f>
        <v>0</v>
      </c>
      <c r="CS129" s="92">
        <f>'[20]Reserve Transfers'!S52</f>
        <v>0</v>
      </c>
      <c r="CT129" s="92">
        <f>'[20]Reserve Transfers'!T52</f>
        <v>0</v>
      </c>
      <c r="CU129" s="92">
        <f>'[20]Reserve Transfers'!U52</f>
        <v>0</v>
      </c>
      <c r="CV129" s="92">
        <f>'[20]Reserve Transfers'!V52</f>
        <v>0</v>
      </c>
      <c r="CW129" s="17">
        <v>0</v>
      </c>
      <c r="CX129" s="17">
        <v>0</v>
      </c>
      <c r="CY129" s="17">
        <v>0</v>
      </c>
      <c r="CZ129" s="17">
        <v>0</v>
      </c>
      <c r="DA129" s="17">
        <v>0</v>
      </c>
      <c r="DB129" s="17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/>
      <c r="DS129" s="92">
        <f>[20]COR!Q52</f>
        <v>0</v>
      </c>
      <c r="DT129" s="92">
        <f>[20]COR!R52</f>
        <v>0</v>
      </c>
      <c r="DU129" s="92">
        <f>[20]COR!S52</f>
        <v>0</v>
      </c>
      <c r="DV129" s="92">
        <f>[20]COR!T52</f>
        <v>0</v>
      </c>
      <c r="DW129" s="92">
        <f>[20]COR!U52</f>
        <v>0</v>
      </c>
      <c r="DX129" s="92">
        <f>[20]COR!V52</f>
        <v>0</v>
      </c>
      <c r="DY129" s="93">
        <f>IFERROR(SUM($DS129:$DX129)/SUM('Gross Plant'!$BK129:$BP129),0)*'Gross Plant'!BQ129*Reserve!$DY$1</f>
        <v>0</v>
      </c>
      <c r="DZ129" s="93">
        <f>IFERROR(SUM($DS129:$DX129)/SUM('Gross Plant'!$BK129:$BP129),0)*'Gross Plant'!BR129*Reserve!$DY$1</f>
        <v>0</v>
      </c>
      <c r="EA129" s="93">
        <f>IFERROR(SUM($DS129:$DX129)/SUM('Gross Plant'!$BK129:$BP129),0)*'Gross Plant'!BS129*Reserve!$DY$1</f>
        <v>0</v>
      </c>
      <c r="EB129" s="93">
        <f>IFERROR(SUM($DS129:$DX129)/SUM('Gross Plant'!$BK129:$BP129),0)*'Gross Plant'!BT129*Reserve!$DY$1</f>
        <v>0</v>
      </c>
      <c r="EC129" s="93">
        <f>IFERROR(SUM($DS129:$DX129)/SUM('Gross Plant'!$BK129:$BP129),0)*'Gross Plant'!BU129*Reserve!$DY$1</f>
        <v>0</v>
      </c>
      <c r="ED129" s="93">
        <f>IFERROR(SUM($DS129:$DX129)/SUM('Gross Plant'!$BK129:$BP129),0)*'Gross Plant'!BV129*Reserve!$DY$1</f>
        <v>0</v>
      </c>
      <c r="EE129" s="93">
        <f>IFERROR(SUM($DS129:$DX129)/SUM('Gross Plant'!$BK129:$BP129),0)*'Gross Plant'!BW129*Reserve!$DY$1</f>
        <v>0</v>
      </c>
      <c r="EF129" s="93">
        <f>IFERROR(SUM($DS129:$DX129)/SUM('Gross Plant'!$BK129:$BP129),0)*'Gross Plant'!BX129*Reserve!$DY$1</f>
        <v>0</v>
      </c>
      <c r="EG129" s="93">
        <f>IFERROR(SUM($DS129:$DX129)/SUM('Gross Plant'!$BK129:$BP129),0)*'Gross Plant'!BY129*Reserve!$DY$1</f>
        <v>0</v>
      </c>
      <c r="EH129" s="93">
        <f>IFERROR(SUM($DS129:$DX129)/SUM('Gross Plant'!$BK129:$BP129),0)*'Gross Plant'!BZ129*Reserve!$DY$1</f>
        <v>0</v>
      </c>
      <c r="EI129" s="93">
        <f>IFERROR(SUM($DS129:$DX129)/SUM('Gross Plant'!$BK129:$BP129),0)*'Gross Plant'!CA129*Reserve!$DY$1</f>
        <v>0</v>
      </c>
      <c r="EJ129" s="93">
        <f>IFERROR(SUM($DS129:$DX129)/SUM('Gross Plant'!$BK129:$BP129),0)*'Gross Plant'!CB129*Reserve!$DY$1</f>
        <v>0</v>
      </c>
      <c r="EK129" s="93">
        <f>IFERROR(SUM($DS129:$DX129)/SUM('Gross Plant'!$BK129:$BP129),0)*'Gross Plant'!CC129*Reserve!$DY$1</f>
        <v>0</v>
      </c>
      <c r="EL129" s="93">
        <f>IFERROR(SUM($DS129:$DX129)/SUM('Gross Plant'!$BK129:$BP129),0)*'Gross Plant'!CD129*Reserve!$DY$1</f>
        <v>0</v>
      </c>
      <c r="EM129" s="93">
        <f>IFERROR(SUM($DS129:$DX129)/SUM('Gross Plant'!$BK129:$BP129),0)*'Gross Plant'!CE129*Reserve!$DY$1</f>
        <v>0</v>
      </c>
      <c r="EN129" s="93">
        <f>IFERROR(SUM($DS129:$DX129)/SUM('Gross Plant'!$BK129:$BP129),0)*'Gross Plant'!CF129*Reserve!$DY$1</f>
        <v>0</v>
      </c>
      <c r="EO129" s="93">
        <f>IFERROR(SUM($DS129:$DX129)/SUM('Gross Plant'!$BK129:$BP129),0)*'Gross Plant'!CG129*Reserve!$DY$1</f>
        <v>0</v>
      </c>
      <c r="EP129" s="93">
        <f>IFERROR(SUM($DS129:$DX129)/SUM('Gross Plant'!$BK129:$BP129),0)*'Gross Plant'!CH129*Reserve!$DY$1</f>
        <v>0</v>
      </c>
      <c r="EQ129" s="93">
        <f>IFERROR(SUM($DS129:$DX129)/SUM('Gross Plant'!$BK129:$BP129),0)*'Gross Plant'!CI129*Reserve!$DY$1</f>
        <v>0</v>
      </c>
      <c r="ER129" s="93">
        <f>IFERROR(SUM($DS129:$DX129)/SUM('Gross Plant'!$BK129:$BP129),0)*'Gross Plant'!CJ129*Reserve!$DY$1</f>
        <v>0</v>
      </c>
      <c r="ES129" s="93">
        <f>IFERROR(SUM($DS129:$DX129)/SUM('Gross Plant'!$BK129:$BP129),0)*'Gross Plant'!CK129*Reserve!$DY$1</f>
        <v>0</v>
      </c>
    </row>
    <row r="130" spans="1:149">
      <c r="A130" s="138">
        <v>35302</v>
      </c>
      <c r="B130" s="171" t="s">
        <v>91</v>
      </c>
      <c r="C130" s="51">
        <f t="shared" si="147"/>
        <v>148261.55695692298</v>
      </c>
      <c r="D130" s="51">
        <f t="shared" si="148"/>
        <v>151338.53782999978</v>
      </c>
      <c r="E130" s="92">
        <f>'[20]Reserve End Balances'!P53</f>
        <v>147089.39000000001</v>
      </c>
      <c r="F130" s="51">
        <f t="shared" si="149"/>
        <v>147284.75</v>
      </c>
      <c r="G130" s="51">
        <f t="shared" si="150"/>
        <v>147480.10999999999</v>
      </c>
      <c r="H130" s="51">
        <f t="shared" si="151"/>
        <v>147675.46999999997</v>
      </c>
      <c r="I130" s="51">
        <f t="shared" si="152"/>
        <v>147870.82999999996</v>
      </c>
      <c r="J130" s="51">
        <f t="shared" si="153"/>
        <v>148066.18999999994</v>
      </c>
      <c r="K130" s="51">
        <f t="shared" si="154"/>
        <v>148261.54999999993</v>
      </c>
      <c r="L130" s="51">
        <f t="shared" si="155"/>
        <v>148456.91430666659</v>
      </c>
      <c r="M130" s="51">
        <f t="shared" si="156"/>
        <v>148652.27861333324</v>
      </c>
      <c r="N130" s="51">
        <f t="shared" si="157"/>
        <v>148847.6429199999</v>
      </c>
      <c r="O130" s="51">
        <f t="shared" si="158"/>
        <v>149043.00722666655</v>
      </c>
      <c r="P130" s="51">
        <f t="shared" si="159"/>
        <v>149238.37153333321</v>
      </c>
      <c r="Q130" s="51">
        <f t="shared" si="160"/>
        <v>149433.73583999986</v>
      </c>
      <c r="R130" s="51">
        <f t="shared" si="161"/>
        <v>149629.10014666652</v>
      </c>
      <c r="S130" s="51">
        <f t="shared" si="162"/>
        <v>149824.46445333317</v>
      </c>
      <c r="T130" s="51">
        <f t="shared" si="163"/>
        <v>150019.82875999983</v>
      </c>
      <c r="U130" s="51">
        <f t="shared" si="164"/>
        <v>150239.61360499982</v>
      </c>
      <c r="V130" s="51">
        <f t="shared" si="165"/>
        <v>150459.3984499998</v>
      </c>
      <c r="W130" s="51">
        <f t="shared" si="166"/>
        <v>150679.18329499979</v>
      </c>
      <c r="X130" s="51">
        <f t="shared" si="167"/>
        <v>150898.96813999978</v>
      </c>
      <c r="Y130" s="51">
        <f t="shared" si="168"/>
        <v>151118.75298499977</v>
      </c>
      <c r="Z130" s="51">
        <f t="shared" si="169"/>
        <v>151338.53782999975</v>
      </c>
      <c r="AA130" s="51">
        <f t="shared" si="170"/>
        <v>151558.32267499974</v>
      </c>
      <c r="AB130" s="51">
        <f t="shared" si="171"/>
        <v>151778.10751999973</v>
      </c>
      <c r="AC130" s="51">
        <f t="shared" si="172"/>
        <v>151997.89236499972</v>
      </c>
      <c r="AD130" s="51">
        <f t="shared" si="173"/>
        <v>152217.6772099997</v>
      </c>
      <c r="AE130" s="51">
        <f t="shared" si="174"/>
        <v>152437.46205499969</v>
      </c>
      <c r="AF130" s="51">
        <f t="shared" si="175"/>
        <v>152657.24689999968</v>
      </c>
      <c r="AG130" s="110">
        <f t="shared" si="176"/>
        <v>151339</v>
      </c>
      <c r="AH130" s="145" t="b">
        <f t="shared" si="88"/>
        <v>1</v>
      </c>
      <c r="AI130" s="109" t="str">
        <f>'[23]KY Direct'!E25</f>
        <v>35302</v>
      </c>
      <c r="AJ130" s="109">
        <f>'[23]KY Direct'!F25</f>
        <v>1.12E-2</v>
      </c>
      <c r="AK130" s="109">
        <f>'[23]KY Direct'!G25</f>
        <v>1.26E-2</v>
      </c>
      <c r="AL130" s="92">
        <f>'[20]Depreciation Provision'!Q53</f>
        <v>195.36</v>
      </c>
      <c r="AM130" s="92">
        <f>'[20]Depreciation Provision'!R53</f>
        <v>195.36</v>
      </c>
      <c r="AN130" s="92">
        <f>'[20]Depreciation Provision'!S53</f>
        <v>195.36</v>
      </c>
      <c r="AO130" s="92">
        <f>'[20]Depreciation Provision'!T53</f>
        <v>195.36</v>
      </c>
      <c r="AP130" s="92">
        <f>'[20]Depreciation Provision'!U53</f>
        <v>195.36</v>
      </c>
      <c r="AQ130" s="92">
        <f>'[20]Depreciation Provision'!V53</f>
        <v>195.36</v>
      </c>
      <c r="AR130" s="93">
        <f>IF('Net Plant'!I130&gt;0,'Gross Plant'!L130*$AJ130/12,0)</f>
        <v>195.36430666666664</v>
      </c>
      <c r="AS130" s="93">
        <f>IF('Net Plant'!J130&gt;0,'Gross Plant'!M130*$AJ130/12,0)</f>
        <v>195.36430666666664</v>
      </c>
      <c r="AT130" s="93">
        <f>IF('Net Plant'!K130&gt;0,'Gross Plant'!N130*$AJ130/12,0)</f>
        <v>195.36430666666664</v>
      </c>
      <c r="AU130" s="93">
        <f>IF('Net Plant'!L130&gt;0,'Gross Plant'!O130*$AJ130/12,0)</f>
        <v>195.36430666666664</v>
      </c>
      <c r="AV130" s="93">
        <f>IF('Net Plant'!M130&gt;0,'Gross Plant'!P130*$AJ130/12,0)</f>
        <v>195.36430666666664</v>
      </c>
      <c r="AW130" s="93">
        <f>IF('Net Plant'!N130&gt;0,'Gross Plant'!Q130*$AJ130/12,0)</f>
        <v>195.36430666666664</v>
      </c>
      <c r="AX130" s="93">
        <f>IF('Net Plant'!O130&gt;0,'Gross Plant'!R130*$AJ130/12,0)</f>
        <v>195.36430666666664</v>
      </c>
      <c r="AY130" s="93">
        <f>IF('Net Plant'!P130&gt;0,'Gross Plant'!S130*$AJ130/12,0)</f>
        <v>195.36430666666664</v>
      </c>
      <c r="AZ130" s="93">
        <f>IF('Net Plant'!Q130&gt;0,'Gross Plant'!T130*$AJ130/12,0)</f>
        <v>195.36430666666664</v>
      </c>
      <c r="BA130" s="93">
        <f>IF('Net Plant'!R130&gt;0,'Gross Plant'!U130*$AK130/12,0)</f>
        <v>219.78484499999999</v>
      </c>
      <c r="BB130" s="93">
        <f>IF('Net Plant'!S130&gt;0,'Gross Plant'!V130*$AK130/12,0)</f>
        <v>219.78484499999999</v>
      </c>
      <c r="BC130" s="93">
        <f>IF('Net Plant'!T130&gt;0,'Gross Plant'!W130*$AK130/12,0)</f>
        <v>219.78484499999999</v>
      </c>
      <c r="BD130" s="93">
        <f>IF('Net Plant'!U130&gt;0,'Gross Plant'!X130*$AK130/12,0)</f>
        <v>219.78484499999999</v>
      </c>
      <c r="BE130" s="93">
        <f>IF('Net Plant'!V130&gt;0,'Gross Plant'!Y130*$AK130/12,0)</f>
        <v>219.78484499999999</v>
      </c>
      <c r="BF130" s="93">
        <f>IF('Net Plant'!W130&gt;0,'Gross Plant'!Z130*$AK130/12,0)</f>
        <v>219.78484499999999</v>
      </c>
      <c r="BG130" s="93">
        <f>IF('Net Plant'!X130&gt;0,'Gross Plant'!AA130*$AK130/12,0)</f>
        <v>219.78484499999999</v>
      </c>
      <c r="BH130" s="93">
        <f>IF('Net Plant'!Y130&gt;0,'Gross Plant'!AB130*$AK130/12,0)</f>
        <v>219.78484499999999</v>
      </c>
      <c r="BI130" s="93">
        <f>IF('Net Plant'!Z130&gt;0,'Gross Plant'!AC130*$AK130/12,0)</f>
        <v>219.78484499999999</v>
      </c>
      <c r="BJ130" s="93">
        <f>IF('Net Plant'!AA130&gt;0,'Gross Plant'!AD130*$AK130/12,0)</f>
        <v>219.78484499999999</v>
      </c>
      <c r="BK130" s="93">
        <f>IF('Net Plant'!AB130&gt;0,'Gross Plant'!AE130*$AK130/12,0)</f>
        <v>219.78484499999999</v>
      </c>
      <c r="BL130" s="93">
        <f>IF('Net Plant'!AC130&gt;0,'Gross Plant'!AF130*$AK130/12,0)</f>
        <v>219.78484499999999</v>
      </c>
      <c r="BM130" s="110">
        <f t="shared" si="177"/>
        <v>2637.4181399999998</v>
      </c>
      <c r="BN130" s="41"/>
      <c r="BO130" s="92">
        <f>'[20]Reserve Retirements'!Q53</f>
        <v>0</v>
      </c>
      <c r="BP130" s="92">
        <f>'[20]Reserve Retirements'!R53</f>
        <v>0</v>
      </c>
      <c r="BQ130" s="92">
        <f>'[20]Reserve Retirements'!S53</f>
        <v>0</v>
      </c>
      <c r="BR130" s="92">
        <f>'[20]Reserve Retirements'!T53</f>
        <v>0</v>
      </c>
      <c r="BS130" s="92">
        <f>'[20]Reserve Retirements'!U53</f>
        <v>0</v>
      </c>
      <c r="BT130" s="92">
        <f>'[20]Reserve Retirements'!V53</f>
        <v>0</v>
      </c>
      <c r="BU130" s="93">
        <f>'Gross Plant'!BQ130</f>
        <v>0</v>
      </c>
      <c r="BV130" s="93">
        <f>'Gross Plant'!BR130</f>
        <v>0</v>
      </c>
      <c r="BW130" s="93">
        <f>'Gross Plant'!BS130</f>
        <v>0</v>
      </c>
      <c r="BX130" s="93">
        <f>'Gross Plant'!BT130</f>
        <v>0</v>
      </c>
      <c r="BY130" s="93">
        <f>'Gross Plant'!BU130</f>
        <v>0</v>
      </c>
      <c r="BZ130" s="93">
        <f>'Gross Plant'!BV130</f>
        <v>0</v>
      </c>
      <c r="CA130" s="93">
        <f>'Gross Plant'!BW130</f>
        <v>0</v>
      </c>
      <c r="CB130" s="93">
        <f>'Gross Plant'!BX130</f>
        <v>0</v>
      </c>
      <c r="CC130" s="93">
        <f>'Gross Plant'!BY130</f>
        <v>0</v>
      </c>
      <c r="CD130" s="93">
        <f>'Gross Plant'!BZ130</f>
        <v>0</v>
      </c>
      <c r="CE130" s="93">
        <f>'Gross Plant'!CA130</f>
        <v>0</v>
      </c>
      <c r="CF130" s="93">
        <f>'Gross Plant'!CB130</f>
        <v>0</v>
      </c>
      <c r="CG130" s="93">
        <f>'Gross Plant'!CC130</f>
        <v>0</v>
      </c>
      <c r="CH130" s="93">
        <f>'Gross Plant'!CD130</f>
        <v>0</v>
      </c>
      <c r="CI130" s="93">
        <f>'Gross Plant'!CE130</f>
        <v>0</v>
      </c>
      <c r="CJ130" s="93">
        <f>'Gross Plant'!CF130</f>
        <v>0</v>
      </c>
      <c r="CK130" s="93">
        <f>'Gross Plant'!CG130</f>
        <v>0</v>
      </c>
      <c r="CL130" s="93">
        <f>'Gross Plant'!CH130</f>
        <v>0</v>
      </c>
      <c r="CM130" s="93">
        <f>'Gross Plant'!CI130</f>
        <v>0</v>
      </c>
      <c r="CN130" s="93">
        <f>'Gross Plant'!CJ130</f>
        <v>0</v>
      </c>
      <c r="CO130" s="93">
        <f>'Gross Plant'!CK130</f>
        <v>0</v>
      </c>
      <c r="CP130" s="41"/>
      <c r="CQ130" s="92">
        <f>'[20]Reserve Transfers'!Q53</f>
        <v>0</v>
      </c>
      <c r="CR130" s="92">
        <f>'[20]Reserve Transfers'!R53</f>
        <v>0</v>
      </c>
      <c r="CS130" s="92">
        <f>'[20]Reserve Transfers'!S53</f>
        <v>0</v>
      </c>
      <c r="CT130" s="92">
        <f>'[20]Reserve Transfers'!T53</f>
        <v>0</v>
      </c>
      <c r="CU130" s="92">
        <f>'[20]Reserve Transfers'!U53</f>
        <v>0</v>
      </c>
      <c r="CV130" s="92">
        <f>'[20]Reserve Transfers'!V53</f>
        <v>0</v>
      </c>
      <c r="CW130" s="17">
        <v>0</v>
      </c>
      <c r="CX130" s="17">
        <v>0</v>
      </c>
      <c r="CY130" s="17">
        <v>0</v>
      </c>
      <c r="CZ130" s="17">
        <v>0</v>
      </c>
      <c r="DA130" s="17">
        <v>0</v>
      </c>
      <c r="DB130" s="17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/>
      <c r="DS130" s="92">
        <f>[20]COR!Q53</f>
        <v>0</v>
      </c>
      <c r="DT130" s="92">
        <f>[20]COR!R53</f>
        <v>0</v>
      </c>
      <c r="DU130" s="92">
        <f>[20]COR!S53</f>
        <v>0</v>
      </c>
      <c r="DV130" s="92">
        <f>[20]COR!T53</f>
        <v>0</v>
      </c>
      <c r="DW130" s="92">
        <f>[20]COR!U53</f>
        <v>0</v>
      </c>
      <c r="DX130" s="92">
        <f>[20]COR!V53</f>
        <v>0</v>
      </c>
      <c r="DY130" s="93">
        <f>IFERROR(SUM($DS130:$DX130)/SUM('Gross Plant'!$BK130:$BP130),0)*'Gross Plant'!BQ130*Reserve!$DY$1</f>
        <v>0</v>
      </c>
      <c r="DZ130" s="93">
        <f>IFERROR(SUM($DS130:$DX130)/SUM('Gross Plant'!$BK130:$BP130),0)*'Gross Plant'!BR130*Reserve!$DY$1</f>
        <v>0</v>
      </c>
      <c r="EA130" s="93">
        <f>IFERROR(SUM($DS130:$DX130)/SUM('Gross Plant'!$BK130:$BP130),0)*'Gross Plant'!BS130*Reserve!$DY$1</f>
        <v>0</v>
      </c>
      <c r="EB130" s="93">
        <f>IFERROR(SUM($DS130:$DX130)/SUM('Gross Plant'!$BK130:$BP130),0)*'Gross Plant'!BT130*Reserve!$DY$1</f>
        <v>0</v>
      </c>
      <c r="EC130" s="93">
        <f>IFERROR(SUM($DS130:$DX130)/SUM('Gross Plant'!$BK130:$BP130),0)*'Gross Plant'!BU130*Reserve!$DY$1</f>
        <v>0</v>
      </c>
      <c r="ED130" s="93">
        <f>IFERROR(SUM($DS130:$DX130)/SUM('Gross Plant'!$BK130:$BP130),0)*'Gross Plant'!BV130*Reserve!$DY$1</f>
        <v>0</v>
      </c>
      <c r="EE130" s="93">
        <f>IFERROR(SUM($DS130:$DX130)/SUM('Gross Plant'!$BK130:$BP130),0)*'Gross Plant'!BW130*Reserve!$DY$1</f>
        <v>0</v>
      </c>
      <c r="EF130" s="93">
        <f>IFERROR(SUM($DS130:$DX130)/SUM('Gross Plant'!$BK130:$BP130),0)*'Gross Plant'!BX130*Reserve!$DY$1</f>
        <v>0</v>
      </c>
      <c r="EG130" s="93">
        <f>IFERROR(SUM($DS130:$DX130)/SUM('Gross Plant'!$BK130:$BP130),0)*'Gross Plant'!BY130*Reserve!$DY$1</f>
        <v>0</v>
      </c>
      <c r="EH130" s="93">
        <f>IFERROR(SUM($DS130:$DX130)/SUM('Gross Plant'!$BK130:$BP130),0)*'Gross Plant'!BZ130*Reserve!$DY$1</f>
        <v>0</v>
      </c>
      <c r="EI130" s="93">
        <f>IFERROR(SUM($DS130:$DX130)/SUM('Gross Plant'!$BK130:$BP130),0)*'Gross Plant'!CA130*Reserve!$DY$1</f>
        <v>0</v>
      </c>
      <c r="EJ130" s="93">
        <f>IFERROR(SUM($DS130:$DX130)/SUM('Gross Plant'!$BK130:$BP130),0)*'Gross Plant'!CB130*Reserve!$DY$1</f>
        <v>0</v>
      </c>
      <c r="EK130" s="93">
        <f>IFERROR(SUM($DS130:$DX130)/SUM('Gross Plant'!$BK130:$BP130),0)*'Gross Plant'!CC130*Reserve!$DY$1</f>
        <v>0</v>
      </c>
      <c r="EL130" s="93">
        <f>IFERROR(SUM($DS130:$DX130)/SUM('Gross Plant'!$BK130:$BP130),0)*'Gross Plant'!CD130*Reserve!$DY$1</f>
        <v>0</v>
      </c>
      <c r="EM130" s="93">
        <f>IFERROR(SUM($DS130:$DX130)/SUM('Gross Plant'!$BK130:$BP130),0)*'Gross Plant'!CE130*Reserve!$DY$1</f>
        <v>0</v>
      </c>
      <c r="EN130" s="93">
        <f>IFERROR(SUM($DS130:$DX130)/SUM('Gross Plant'!$BK130:$BP130),0)*'Gross Plant'!CF130*Reserve!$DY$1</f>
        <v>0</v>
      </c>
      <c r="EO130" s="93">
        <f>IFERROR(SUM($DS130:$DX130)/SUM('Gross Plant'!$BK130:$BP130),0)*'Gross Plant'!CG130*Reserve!$DY$1</f>
        <v>0</v>
      </c>
      <c r="EP130" s="93">
        <f>IFERROR(SUM($DS130:$DX130)/SUM('Gross Plant'!$BK130:$BP130),0)*'Gross Plant'!CH130*Reserve!$DY$1</f>
        <v>0</v>
      </c>
      <c r="EQ130" s="93">
        <f>IFERROR(SUM($DS130:$DX130)/SUM('Gross Plant'!$BK130:$BP130),0)*'Gross Plant'!CI130*Reserve!$DY$1</f>
        <v>0</v>
      </c>
      <c r="ER130" s="93">
        <f>IFERROR(SUM($DS130:$DX130)/SUM('Gross Plant'!$BK130:$BP130),0)*'Gross Plant'!CJ130*Reserve!$DY$1</f>
        <v>0</v>
      </c>
      <c r="ES130" s="93">
        <f>IFERROR(SUM($DS130:$DX130)/SUM('Gross Plant'!$BK130:$BP130),0)*'Gross Plant'!CK130*Reserve!$DY$1</f>
        <v>0</v>
      </c>
    </row>
    <row r="131" spans="1:149">
      <c r="A131" s="138">
        <v>35400</v>
      </c>
      <c r="B131" s="171" t="s">
        <v>92</v>
      </c>
      <c r="C131" s="51">
        <f t="shared" si="147"/>
        <v>486380.05474115373</v>
      </c>
      <c r="D131" s="51">
        <f t="shared" si="148"/>
        <v>505633.90014249959</v>
      </c>
      <c r="E131" s="92">
        <f>'[20]Reserve End Balances'!P54</f>
        <v>478807.81</v>
      </c>
      <c r="F131" s="51">
        <f t="shared" si="149"/>
        <v>480069.85</v>
      </c>
      <c r="G131" s="51">
        <f t="shared" si="150"/>
        <v>481331.88999999996</v>
      </c>
      <c r="H131" s="51">
        <f t="shared" si="151"/>
        <v>482593.92999999993</v>
      </c>
      <c r="I131" s="51">
        <f t="shared" si="152"/>
        <v>483855.96999999991</v>
      </c>
      <c r="J131" s="51">
        <f t="shared" si="153"/>
        <v>485118.00999999989</v>
      </c>
      <c r="K131" s="51">
        <f t="shared" si="154"/>
        <v>486380.04999999987</v>
      </c>
      <c r="L131" s="51">
        <f t="shared" si="155"/>
        <v>487642.09293499985</v>
      </c>
      <c r="M131" s="51">
        <f t="shared" si="156"/>
        <v>488904.13586999982</v>
      </c>
      <c r="N131" s="51">
        <f t="shared" si="157"/>
        <v>490166.1788049998</v>
      </c>
      <c r="O131" s="51">
        <f t="shared" si="158"/>
        <v>491428.22173999978</v>
      </c>
      <c r="P131" s="51">
        <f t="shared" si="159"/>
        <v>492690.26467499975</v>
      </c>
      <c r="Q131" s="51">
        <f t="shared" si="160"/>
        <v>493952.30760999973</v>
      </c>
      <c r="R131" s="51">
        <f t="shared" si="161"/>
        <v>495214.3505449997</v>
      </c>
      <c r="S131" s="51">
        <f t="shared" si="162"/>
        <v>496476.39347999968</v>
      </c>
      <c r="T131" s="51">
        <f t="shared" si="163"/>
        <v>497738.43641499965</v>
      </c>
      <c r="U131" s="51">
        <f t="shared" si="164"/>
        <v>499054.34703624964</v>
      </c>
      <c r="V131" s="51">
        <f t="shared" si="165"/>
        <v>500370.25765749963</v>
      </c>
      <c r="W131" s="51">
        <f t="shared" si="166"/>
        <v>501686.16827874962</v>
      </c>
      <c r="X131" s="51">
        <f t="shared" si="167"/>
        <v>503002.07889999961</v>
      </c>
      <c r="Y131" s="51">
        <f t="shared" si="168"/>
        <v>504317.9895212496</v>
      </c>
      <c r="Z131" s="51">
        <f t="shared" si="169"/>
        <v>505633.90014249959</v>
      </c>
      <c r="AA131" s="51">
        <f t="shared" si="170"/>
        <v>506949.81076374959</v>
      </c>
      <c r="AB131" s="51">
        <f t="shared" si="171"/>
        <v>508265.72138499958</v>
      </c>
      <c r="AC131" s="51">
        <f t="shared" si="172"/>
        <v>509581.63200624957</v>
      </c>
      <c r="AD131" s="51">
        <f t="shared" si="173"/>
        <v>510897.54262749956</v>
      </c>
      <c r="AE131" s="51">
        <f t="shared" si="174"/>
        <v>512213.45324874955</v>
      </c>
      <c r="AF131" s="51">
        <f t="shared" si="175"/>
        <v>513529.36386999954</v>
      </c>
      <c r="AG131" s="110">
        <f t="shared" si="176"/>
        <v>505634</v>
      </c>
      <c r="AH131" s="145" t="b">
        <f t="shared" si="88"/>
        <v>1</v>
      </c>
      <c r="AI131" s="109" t="str">
        <f>'[23]KY Direct'!E26</f>
        <v>35400</v>
      </c>
      <c r="AJ131" s="109">
        <f>'[23]KY Direct'!F26</f>
        <v>1.6400000000000001E-2</v>
      </c>
      <c r="AK131" s="109">
        <f>'[23]KY Direct'!G26</f>
        <v>1.7100000000000001E-2</v>
      </c>
      <c r="AL131" s="92">
        <f>'[20]Depreciation Provision'!Q54</f>
        <v>1262.04</v>
      </c>
      <c r="AM131" s="92">
        <f>'[20]Depreciation Provision'!R54</f>
        <v>1262.04</v>
      </c>
      <c r="AN131" s="92">
        <f>'[20]Depreciation Provision'!S54</f>
        <v>1262.04</v>
      </c>
      <c r="AO131" s="92">
        <f>'[20]Depreciation Provision'!T54</f>
        <v>1262.04</v>
      </c>
      <c r="AP131" s="92">
        <f>'[20]Depreciation Provision'!U54</f>
        <v>1262.04</v>
      </c>
      <c r="AQ131" s="92">
        <f>'[20]Depreciation Provision'!V54</f>
        <v>1262.04</v>
      </c>
      <c r="AR131" s="93">
        <f>IF('Net Plant'!I131&gt;0,'Gross Plant'!L131*$AJ131/12,0)</f>
        <v>1262.0429350000002</v>
      </c>
      <c r="AS131" s="93">
        <f>IF('Net Plant'!J131&gt;0,'Gross Plant'!M131*$AJ131/12,0)</f>
        <v>1262.0429350000002</v>
      </c>
      <c r="AT131" s="93">
        <f>IF('Net Plant'!K131&gt;0,'Gross Plant'!N131*$AJ131/12,0)</f>
        <v>1262.0429350000002</v>
      </c>
      <c r="AU131" s="93">
        <f>IF('Net Plant'!L131&gt;0,'Gross Plant'!O131*$AJ131/12,0)</f>
        <v>1262.0429350000002</v>
      </c>
      <c r="AV131" s="93">
        <f>IF('Net Plant'!M131&gt;0,'Gross Plant'!P131*$AJ131/12,0)</f>
        <v>1262.0429350000002</v>
      </c>
      <c r="AW131" s="93">
        <f>IF('Net Plant'!N131&gt;0,'Gross Plant'!Q131*$AJ131/12,0)</f>
        <v>1262.0429350000002</v>
      </c>
      <c r="AX131" s="93">
        <f>IF('Net Plant'!O131&gt;0,'Gross Plant'!R131*$AJ131/12,0)</f>
        <v>1262.0429350000002</v>
      </c>
      <c r="AY131" s="93">
        <f>IF('Net Plant'!P131&gt;0,'Gross Plant'!S131*$AJ131/12,0)</f>
        <v>1262.0429350000002</v>
      </c>
      <c r="AZ131" s="93">
        <f>IF('Net Plant'!Q131&gt;0,'Gross Plant'!T131*$AJ131/12,0)</f>
        <v>1262.0429350000002</v>
      </c>
      <c r="BA131" s="93">
        <f>IF('Net Plant'!R131&gt;0,'Gross Plant'!U131*$AK131/12,0)</f>
        <v>1315.9106212500001</v>
      </c>
      <c r="BB131" s="93">
        <f>IF('Net Plant'!S131&gt;0,'Gross Plant'!V131*$AK131/12,0)</f>
        <v>1315.9106212500001</v>
      </c>
      <c r="BC131" s="93">
        <f>IF('Net Plant'!T131&gt;0,'Gross Plant'!W131*$AK131/12,0)</f>
        <v>1315.9106212500001</v>
      </c>
      <c r="BD131" s="93">
        <f>IF('Net Plant'!U131&gt;0,'Gross Plant'!X131*$AK131/12,0)</f>
        <v>1315.9106212500001</v>
      </c>
      <c r="BE131" s="93">
        <f>IF('Net Plant'!V131&gt;0,'Gross Plant'!Y131*$AK131/12,0)</f>
        <v>1315.9106212500001</v>
      </c>
      <c r="BF131" s="93">
        <f>IF('Net Plant'!W131&gt;0,'Gross Plant'!Z131*$AK131/12,0)</f>
        <v>1315.9106212500001</v>
      </c>
      <c r="BG131" s="93">
        <f>IF('Net Plant'!X131&gt;0,'Gross Plant'!AA131*$AK131/12,0)</f>
        <v>1315.9106212500001</v>
      </c>
      <c r="BH131" s="93">
        <f>IF('Net Plant'!Y131&gt;0,'Gross Plant'!AB131*$AK131/12,0)</f>
        <v>1315.9106212500001</v>
      </c>
      <c r="BI131" s="93">
        <f>IF('Net Plant'!Z131&gt;0,'Gross Plant'!AC131*$AK131/12,0)</f>
        <v>1315.9106212500001</v>
      </c>
      <c r="BJ131" s="93">
        <f>IF('Net Plant'!AA131&gt;0,'Gross Plant'!AD131*$AK131/12,0)</f>
        <v>1315.9106212500001</v>
      </c>
      <c r="BK131" s="93">
        <f>IF('Net Plant'!AB131&gt;0,'Gross Plant'!AE131*$AK131/12,0)</f>
        <v>1315.9106212500001</v>
      </c>
      <c r="BL131" s="93">
        <f>IF('Net Plant'!AC131&gt;0,'Gross Plant'!AF131*$AK131/12,0)</f>
        <v>1315.9106212500001</v>
      </c>
      <c r="BM131" s="110">
        <f t="shared" si="177"/>
        <v>15790.927455000005</v>
      </c>
      <c r="BN131" s="41"/>
      <c r="BO131" s="92">
        <f>'[20]Reserve Retirements'!Q54</f>
        <v>0</v>
      </c>
      <c r="BP131" s="92">
        <f>'[20]Reserve Retirements'!R54</f>
        <v>0</v>
      </c>
      <c r="BQ131" s="92">
        <f>'[20]Reserve Retirements'!S54</f>
        <v>0</v>
      </c>
      <c r="BR131" s="92">
        <f>'[20]Reserve Retirements'!T54</f>
        <v>0</v>
      </c>
      <c r="BS131" s="92">
        <f>'[20]Reserve Retirements'!U54</f>
        <v>0</v>
      </c>
      <c r="BT131" s="92">
        <f>'[20]Reserve Retirements'!V54</f>
        <v>0</v>
      </c>
      <c r="BU131" s="93">
        <f>'Gross Plant'!BQ131</f>
        <v>0</v>
      </c>
      <c r="BV131" s="93">
        <f>'Gross Plant'!BR131</f>
        <v>0</v>
      </c>
      <c r="BW131" s="93">
        <f>'Gross Plant'!BS131</f>
        <v>0</v>
      </c>
      <c r="BX131" s="93">
        <f>'Gross Plant'!BT131</f>
        <v>0</v>
      </c>
      <c r="BY131" s="93">
        <f>'Gross Plant'!BU131</f>
        <v>0</v>
      </c>
      <c r="BZ131" s="93">
        <f>'Gross Plant'!BV131</f>
        <v>0</v>
      </c>
      <c r="CA131" s="93">
        <f>'Gross Plant'!BW131</f>
        <v>0</v>
      </c>
      <c r="CB131" s="93">
        <f>'Gross Plant'!BX131</f>
        <v>0</v>
      </c>
      <c r="CC131" s="93">
        <f>'Gross Plant'!BY131</f>
        <v>0</v>
      </c>
      <c r="CD131" s="93">
        <f>'Gross Plant'!BZ131</f>
        <v>0</v>
      </c>
      <c r="CE131" s="93">
        <f>'Gross Plant'!CA131</f>
        <v>0</v>
      </c>
      <c r="CF131" s="93">
        <f>'Gross Plant'!CB131</f>
        <v>0</v>
      </c>
      <c r="CG131" s="93">
        <f>'Gross Plant'!CC131</f>
        <v>0</v>
      </c>
      <c r="CH131" s="93">
        <f>'Gross Plant'!CD131</f>
        <v>0</v>
      </c>
      <c r="CI131" s="93">
        <f>'Gross Plant'!CE131</f>
        <v>0</v>
      </c>
      <c r="CJ131" s="93">
        <f>'Gross Plant'!CF131</f>
        <v>0</v>
      </c>
      <c r="CK131" s="93">
        <f>'Gross Plant'!CG131</f>
        <v>0</v>
      </c>
      <c r="CL131" s="93">
        <f>'Gross Plant'!CH131</f>
        <v>0</v>
      </c>
      <c r="CM131" s="93">
        <f>'Gross Plant'!CI131</f>
        <v>0</v>
      </c>
      <c r="CN131" s="93">
        <f>'Gross Plant'!CJ131</f>
        <v>0</v>
      </c>
      <c r="CO131" s="93">
        <f>'Gross Plant'!CK131</f>
        <v>0</v>
      </c>
      <c r="CP131" s="41"/>
      <c r="CQ131" s="92">
        <f>'[20]Reserve Transfers'!Q54</f>
        <v>0</v>
      </c>
      <c r="CR131" s="92">
        <f>'[20]Reserve Transfers'!R54</f>
        <v>0</v>
      </c>
      <c r="CS131" s="92">
        <f>'[20]Reserve Transfers'!S54</f>
        <v>0</v>
      </c>
      <c r="CT131" s="92">
        <f>'[20]Reserve Transfers'!T54</f>
        <v>0</v>
      </c>
      <c r="CU131" s="92">
        <f>'[20]Reserve Transfers'!U54</f>
        <v>0</v>
      </c>
      <c r="CV131" s="92">
        <f>'[20]Reserve Transfers'!V54</f>
        <v>0</v>
      </c>
      <c r="CW131" s="17">
        <v>0</v>
      </c>
      <c r="CX131" s="17">
        <v>0</v>
      </c>
      <c r="CY131" s="17">
        <v>0</v>
      </c>
      <c r="CZ131" s="17">
        <v>0</v>
      </c>
      <c r="DA131" s="17">
        <v>0</v>
      </c>
      <c r="DB131" s="17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/>
      <c r="DS131" s="92">
        <f>[20]COR!Q54</f>
        <v>0</v>
      </c>
      <c r="DT131" s="92">
        <f>[20]COR!R54</f>
        <v>0</v>
      </c>
      <c r="DU131" s="92">
        <f>[20]COR!S54</f>
        <v>0</v>
      </c>
      <c r="DV131" s="92">
        <f>[20]COR!T54</f>
        <v>0</v>
      </c>
      <c r="DW131" s="92">
        <f>[20]COR!U54</f>
        <v>0</v>
      </c>
      <c r="DX131" s="92">
        <f>[20]COR!V54</f>
        <v>0</v>
      </c>
      <c r="DY131" s="93">
        <f>IFERROR(SUM($DS131:$DX131)/SUM('Gross Plant'!$BK131:$BP131),0)*'Gross Plant'!BQ131*Reserve!$DY$1</f>
        <v>0</v>
      </c>
      <c r="DZ131" s="93">
        <f>IFERROR(SUM($DS131:$DX131)/SUM('Gross Plant'!$BK131:$BP131),0)*'Gross Plant'!BR131*Reserve!$DY$1</f>
        <v>0</v>
      </c>
      <c r="EA131" s="93">
        <f>IFERROR(SUM($DS131:$DX131)/SUM('Gross Plant'!$BK131:$BP131),0)*'Gross Plant'!BS131*Reserve!$DY$1</f>
        <v>0</v>
      </c>
      <c r="EB131" s="93">
        <f>IFERROR(SUM($DS131:$DX131)/SUM('Gross Plant'!$BK131:$BP131),0)*'Gross Plant'!BT131*Reserve!$DY$1</f>
        <v>0</v>
      </c>
      <c r="EC131" s="93">
        <f>IFERROR(SUM($DS131:$DX131)/SUM('Gross Plant'!$BK131:$BP131),0)*'Gross Plant'!BU131*Reserve!$DY$1</f>
        <v>0</v>
      </c>
      <c r="ED131" s="93">
        <f>IFERROR(SUM($DS131:$DX131)/SUM('Gross Plant'!$BK131:$BP131),0)*'Gross Plant'!BV131*Reserve!$DY$1</f>
        <v>0</v>
      </c>
      <c r="EE131" s="93">
        <f>IFERROR(SUM($DS131:$DX131)/SUM('Gross Plant'!$BK131:$BP131),0)*'Gross Plant'!BW131*Reserve!$DY$1</f>
        <v>0</v>
      </c>
      <c r="EF131" s="93">
        <f>IFERROR(SUM($DS131:$DX131)/SUM('Gross Plant'!$BK131:$BP131),0)*'Gross Plant'!BX131*Reserve!$DY$1</f>
        <v>0</v>
      </c>
      <c r="EG131" s="93">
        <f>IFERROR(SUM($DS131:$DX131)/SUM('Gross Plant'!$BK131:$BP131),0)*'Gross Plant'!BY131*Reserve!$DY$1</f>
        <v>0</v>
      </c>
      <c r="EH131" s="93">
        <f>IFERROR(SUM($DS131:$DX131)/SUM('Gross Plant'!$BK131:$BP131),0)*'Gross Plant'!BZ131*Reserve!$DY$1</f>
        <v>0</v>
      </c>
      <c r="EI131" s="93">
        <f>IFERROR(SUM($DS131:$DX131)/SUM('Gross Plant'!$BK131:$BP131),0)*'Gross Plant'!CA131*Reserve!$DY$1</f>
        <v>0</v>
      </c>
      <c r="EJ131" s="93">
        <f>IFERROR(SUM($DS131:$DX131)/SUM('Gross Plant'!$BK131:$BP131),0)*'Gross Plant'!CB131*Reserve!$DY$1</f>
        <v>0</v>
      </c>
      <c r="EK131" s="93">
        <f>IFERROR(SUM($DS131:$DX131)/SUM('Gross Plant'!$BK131:$BP131),0)*'Gross Plant'!CC131*Reserve!$DY$1</f>
        <v>0</v>
      </c>
      <c r="EL131" s="93">
        <f>IFERROR(SUM($DS131:$DX131)/SUM('Gross Plant'!$BK131:$BP131),0)*'Gross Plant'!CD131*Reserve!$DY$1</f>
        <v>0</v>
      </c>
      <c r="EM131" s="93">
        <f>IFERROR(SUM($DS131:$DX131)/SUM('Gross Plant'!$BK131:$BP131),0)*'Gross Plant'!CE131*Reserve!$DY$1</f>
        <v>0</v>
      </c>
      <c r="EN131" s="93">
        <f>IFERROR(SUM($DS131:$DX131)/SUM('Gross Plant'!$BK131:$BP131),0)*'Gross Plant'!CF131*Reserve!$DY$1</f>
        <v>0</v>
      </c>
      <c r="EO131" s="93">
        <f>IFERROR(SUM($DS131:$DX131)/SUM('Gross Plant'!$BK131:$BP131),0)*'Gross Plant'!CG131*Reserve!$DY$1</f>
        <v>0</v>
      </c>
      <c r="EP131" s="93">
        <f>IFERROR(SUM($DS131:$DX131)/SUM('Gross Plant'!$BK131:$BP131),0)*'Gross Plant'!CH131*Reserve!$DY$1</f>
        <v>0</v>
      </c>
      <c r="EQ131" s="93">
        <f>IFERROR(SUM($DS131:$DX131)/SUM('Gross Plant'!$BK131:$BP131),0)*'Gross Plant'!CI131*Reserve!$DY$1</f>
        <v>0</v>
      </c>
      <c r="ER131" s="93">
        <f>IFERROR(SUM($DS131:$DX131)/SUM('Gross Plant'!$BK131:$BP131),0)*'Gross Plant'!CJ131*Reserve!$DY$1</f>
        <v>0</v>
      </c>
      <c r="ES131" s="93">
        <f>IFERROR(SUM($DS131:$DX131)/SUM('Gross Plant'!$BK131:$BP131),0)*'Gross Plant'!CK131*Reserve!$DY$1</f>
        <v>0</v>
      </c>
    </row>
    <row r="132" spans="1:149">
      <c r="A132" s="138">
        <v>35500</v>
      </c>
      <c r="B132" s="171" t="s">
        <v>93</v>
      </c>
      <c r="C132" s="51">
        <f t="shared" si="147"/>
        <v>151888.98231319225</v>
      </c>
      <c r="D132" s="51">
        <f t="shared" si="148"/>
        <v>157944.63612650003</v>
      </c>
      <c r="E132" s="92">
        <f>'[20]Reserve End Balances'!P55</f>
        <v>149554.09</v>
      </c>
      <c r="F132" s="51">
        <f t="shared" si="149"/>
        <v>149943.24</v>
      </c>
      <c r="G132" s="51">
        <f t="shared" si="150"/>
        <v>150332.38999999998</v>
      </c>
      <c r="H132" s="51">
        <f t="shared" si="151"/>
        <v>150721.53999999998</v>
      </c>
      <c r="I132" s="51">
        <f t="shared" si="152"/>
        <v>151110.68999999997</v>
      </c>
      <c r="J132" s="51">
        <f t="shared" si="153"/>
        <v>151499.83999999997</v>
      </c>
      <c r="K132" s="51">
        <f t="shared" si="154"/>
        <v>151888.98999999996</v>
      </c>
      <c r="L132" s="51">
        <f t="shared" si="155"/>
        <v>152278.13524149996</v>
      </c>
      <c r="M132" s="51">
        <f t="shared" si="156"/>
        <v>152667.28048299995</v>
      </c>
      <c r="N132" s="51">
        <f t="shared" si="157"/>
        <v>153056.42572449995</v>
      </c>
      <c r="O132" s="51">
        <f t="shared" si="158"/>
        <v>153445.57096599994</v>
      </c>
      <c r="P132" s="51">
        <f t="shared" si="159"/>
        <v>153834.71620749994</v>
      </c>
      <c r="Q132" s="51">
        <f t="shared" si="160"/>
        <v>154223.86144899993</v>
      </c>
      <c r="R132" s="51">
        <f t="shared" si="161"/>
        <v>154613.00669049993</v>
      </c>
      <c r="S132" s="51">
        <f t="shared" si="162"/>
        <v>155002.15193199992</v>
      </c>
      <c r="T132" s="51">
        <f t="shared" si="163"/>
        <v>155391.29717349992</v>
      </c>
      <c r="U132" s="51">
        <f t="shared" si="164"/>
        <v>155816.8536656666</v>
      </c>
      <c r="V132" s="51">
        <f t="shared" si="165"/>
        <v>156242.41015783328</v>
      </c>
      <c r="W132" s="51">
        <f t="shared" si="166"/>
        <v>156667.96664999996</v>
      </c>
      <c r="X132" s="51">
        <f t="shared" si="167"/>
        <v>157093.52314216664</v>
      </c>
      <c r="Y132" s="51">
        <f t="shared" si="168"/>
        <v>157519.07963433332</v>
      </c>
      <c r="Z132" s="51">
        <f t="shared" si="169"/>
        <v>157944.6361265</v>
      </c>
      <c r="AA132" s="51">
        <f t="shared" si="170"/>
        <v>158370.19261866668</v>
      </c>
      <c r="AB132" s="51">
        <f t="shared" si="171"/>
        <v>158795.74911083336</v>
      </c>
      <c r="AC132" s="51">
        <f t="shared" si="172"/>
        <v>159221.30560300004</v>
      </c>
      <c r="AD132" s="51">
        <f t="shared" si="173"/>
        <v>159646.86209516673</v>
      </c>
      <c r="AE132" s="51">
        <f t="shared" si="174"/>
        <v>160072.41858733341</v>
      </c>
      <c r="AF132" s="51">
        <f t="shared" si="175"/>
        <v>160497.97507950009</v>
      </c>
      <c r="AG132" s="110">
        <f t="shared" si="176"/>
        <v>157945</v>
      </c>
      <c r="AH132" s="145" t="b">
        <f t="shared" si="88"/>
        <v>1</v>
      </c>
      <c r="AI132" s="109" t="str">
        <f>'[23]KY Direct'!E27</f>
        <v>35500</v>
      </c>
      <c r="AJ132" s="109">
        <f>'[23]KY Direct'!F27</f>
        <v>1.7099999999999997E-2</v>
      </c>
      <c r="AK132" s="109">
        <f>'[23]KY Direct'!G27</f>
        <v>1.8700000000000001E-2</v>
      </c>
      <c r="AL132" s="92">
        <f>'[20]Depreciation Provision'!Q55</f>
        <v>389.15</v>
      </c>
      <c r="AM132" s="92">
        <f>'[20]Depreciation Provision'!R55</f>
        <v>389.15</v>
      </c>
      <c r="AN132" s="92">
        <f>'[20]Depreciation Provision'!S55</f>
        <v>389.15</v>
      </c>
      <c r="AO132" s="92">
        <f>'[20]Depreciation Provision'!T55</f>
        <v>389.15</v>
      </c>
      <c r="AP132" s="92">
        <f>'[20]Depreciation Provision'!U55</f>
        <v>389.15</v>
      </c>
      <c r="AQ132" s="92">
        <f>'[20]Depreciation Provision'!V55</f>
        <v>389.15</v>
      </c>
      <c r="AR132" s="93">
        <f>IF('Net Plant'!I132&gt;0,'Gross Plant'!L132*$AJ132/12,0)</f>
        <v>389.14524149999994</v>
      </c>
      <c r="AS132" s="93">
        <f>IF('Net Plant'!J132&gt;0,'Gross Plant'!M132*$AJ132/12,0)</f>
        <v>389.14524149999994</v>
      </c>
      <c r="AT132" s="93">
        <f>IF('Net Plant'!K132&gt;0,'Gross Plant'!N132*$AJ132/12,0)</f>
        <v>389.14524149999994</v>
      </c>
      <c r="AU132" s="93">
        <f>IF('Net Plant'!L132&gt;0,'Gross Plant'!O132*$AJ132/12,0)</f>
        <v>389.14524149999994</v>
      </c>
      <c r="AV132" s="93">
        <f>IF('Net Plant'!M132&gt;0,'Gross Plant'!P132*$AJ132/12,0)</f>
        <v>389.14524149999994</v>
      </c>
      <c r="AW132" s="93">
        <f>IF('Net Plant'!N132&gt;0,'Gross Plant'!Q132*$AJ132/12,0)</f>
        <v>389.14524149999994</v>
      </c>
      <c r="AX132" s="93">
        <f>IF('Net Plant'!O132&gt;0,'Gross Plant'!R132*$AJ132/12,0)</f>
        <v>389.14524149999994</v>
      </c>
      <c r="AY132" s="93">
        <f>IF('Net Plant'!P132&gt;0,'Gross Plant'!S132*$AJ132/12,0)</f>
        <v>389.14524149999994</v>
      </c>
      <c r="AZ132" s="93">
        <f>IF('Net Plant'!Q132&gt;0,'Gross Plant'!T132*$AJ132/12,0)</f>
        <v>389.14524149999994</v>
      </c>
      <c r="BA132" s="93">
        <f>IF('Net Plant'!R132&gt;0,'Gross Plant'!U132*$AK132/12,0)</f>
        <v>425.55649216666671</v>
      </c>
      <c r="BB132" s="93">
        <f>IF('Net Plant'!S132&gt;0,'Gross Plant'!V132*$AK132/12,0)</f>
        <v>425.55649216666671</v>
      </c>
      <c r="BC132" s="93">
        <f>IF('Net Plant'!T132&gt;0,'Gross Plant'!W132*$AK132/12,0)</f>
        <v>425.55649216666671</v>
      </c>
      <c r="BD132" s="93">
        <f>IF('Net Plant'!U132&gt;0,'Gross Plant'!X132*$AK132/12,0)</f>
        <v>425.55649216666671</v>
      </c>
      <c r="BE132" s="93">
        <f>IF('Net Plant'!V132&gt;0,'Gross Plant'!Y132*$AK132/12,0)</f>
        <v>425.55649216666671</v>
      </c>
      <c r="BF132" s="93">
        <f>IF('Net Plant'!W132&gt;0,'Gross Plant'!Z132*$AK132/12,0)</f>
        <v>425.55649216666671</v>
      </c>
      <c r="BG132" s="93">
        <f>IF('Net Plant'!X132&gt;0,'Gross Plant'!AA132*$AK132/12,0)</f>
        <v>425.55649216666671</v>
      </c>
      <c r="BH132" s="93">
        <f>IF('Net Plant'!Y132&gt;0,'Gross Plant'!AB132*$AK132/12,0)</f>
        <v>425.55649216666671</v>
      </c>
      <c r="BI132" s="93">
        <f>IF('Net Plant'!Z132&gt;0,'Gross Plant'!AC132*$AK132/12,0)</f>
        <v>425.55649216666671</v>
      </c>
      <c r="BJ132" s="93">
        <f>IF('Net Plant'!AA132&gt;0,'Gross Plant'!AD132*$AK132/12,0)</f>
        <v>425.55649216666671</v>
      </c>
      <c r="BK132" s="93">
        <f>IF('Net Plant'!AB132&gt;0,'Gross Plant'!AE132*$AK132/12,0)</f>
        <v>425.55649216666671</v>
      </c>
      <c r="BL132" s="93">
        <f>IF('Net Plant'!AC132&gt;0,'Gross Plant'!AF132*$AK132/12,0)</f>
        <v>425.55649216666671</v>
      </c>
      <c r="BM132" s="110">
        <f t="shared" si="177"/>
        <v>5106.6779060000008</v>
      </c>
      <c r="BN132" s="41"/>
      <c r="BO132" s="92">
        <f>'[20]Reserve Retirements'!Q55</f>
        <v>0</v>
      </c>
      <c r="BP132" s="92">
        <f>'[20]Reserve Retirements'!R55</f>
        <v>0</v>
      </c>
      <c r="BQ132" s="92">
        <f>'[20]Reserve Retirements'!S55</f>
        <v>0</v>
      </c>
      <c r="BR132" s="92">
        <f>'[20]Reserve Retirements'!T55</f>
        <v>0</v>
      </c>
      <c r="BS132" s="92">
        <f>'[20]Reserve Retirements'!U55</f>
        <v>0</v>
      </c>
      <c r="BT132" s="92">
        <f>'[20]Reserve Retirements'!V55</f>
        <v>0</v>
      </c>
      <c r="BU132" s="93">
        <f>'Gross Plant'!BQ132</f>
        <v>0</v>
      </c>
      <c r="BV132" s="93">
        <f>'Gross Plant'!BR132</f>
        <v>0</v>
      </c>
      <c r="BW132" s="93">
        <f>'Gross Plant'!BS132</f>
        <v>0</v>
      </c>
      <c r="BX132" s="93">
        <f>'Gross Plant'!BT132</f>
        <v>0</v>
      </c>
      <c r="BY132" s="93">
        <f>'Gross Plant'!BU132</f>
        <v>0</v>
      </c>
      <c r="BZ132" s="93">
        <f>'Gross Plant'!BV132</f>
        <v>0</v>
      </c>
      <c r="CA132" s="93">
        <f>'Gross Plant'!BW132</f>
        <v>0</v>
      </c>
      <c r="CB132" s="93">
        <f>'Gross Plant'!BX132</f>
        <v>0</v>
      </c>
      <c r="CC132" s="93">
        <f>'Gross Plant'!BY132</f>
        <v>0</v>
      </c>
      <c r="CD132" s="93">
        <f>'Gross Plant'!BZ132</f>
        <v>0</v>
      </c>
      <c r="CE132" s="93">
        <f>'Gross Plant'!CA132</f>
        <v>0</v>
      </c>
      <c r="CF132" s="93">
        <f>'Gross Plant'!CB132</f>
        <v>0</v>
      </c>
      <c r="CG132" s="93">
        <f>'Gross Plant'!CC132</f>
        <v>0</v>
      </c>
      <c r="CH132" s="93">
        <f>'Gross Plant'!CD132</f>
        <v>0</v>
      </c>
      <c r="CI132" s="93">
        <f>'Gross Plant'!CE132</f>
        <v>0</v>
      </c>
      <c r="CJ132" s="93">
        <f>'Gross Plant'!CF132</f>
        <v>0</v>
      </c>
      <c r="CK132" s="93">
        <f>'Gross Plant'!CG132</f>
        <v>0</v>
      </c>
      <c r="CL132" s="93">
        <f>'Gross Plant'!CH132</f>
        <v>0</v>
      </c>
      <c r="CM132" s="93">
        <f>'Gross Plant'!CI132</f>
        <v>0</v>
      </c>
      <c r="CN132" s="93">
        <f>'Gross Plant'!CJ132</f>
        <v>0</v>
      </c>
      <c r="CO132" s="93">
        <f>'Gross Plant'!CK132</f>
        <v>0</v>
      </c>
      <c r="CP132" s="41"/>
      <c r="CQ132" s="92">
        <f>'[20]Reserve Transfers'!Q55</f>
        <v>0</v>
      </c>
      <c r="CR132" s="92">
        <f>'[20]Reserve Transfers'!R55</f>
        <v>0</v>
      </c>
      <c r="CS132" s="92">
        <f>'[20]Reserve Transfers'!S55</f>
        <v>0</v>
      </c>
      <c r="CT132" s="92">
        <f>'[20]Reserve Transfers'!T55</f>
        <v>0</v>
      </c>
      <c r="CU132" s="92">
        <f>'[20]Reserve Transfers'!U55</f>
        <v>0</v>
      </c>
      <c r="CV132" s="92">
        <f>'[20]Reserve Transfers'!V55</f>
        <v>0</v>
      </c>
      <c r="CW132" s="17">
        <v>0</v>
      </c>
      <c r="CX132" s="17">
        <v>0</v>
      </c>
      <c r="CY132" s="17">
        <v>0</v>
      </c>
      <c r="CZ132" s="17">
        <v>0</v>
      </c>
      <c r="DA132" s="17">
        <v>0</v>
      </c>
      <c r="DB132" s="17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0</v>
      </c>
      <c r="DO132" s="41">
        <v>0</v>
      </c>
      <c r="DP132" s="41">
        <v>0</v>
      </c>
      <c r="DQ132" s="41">
        <v>0</v>
      </c>
      <c r="DR132" s="41"/>
      <c r="DS132" s="92">
        <f>[20]COR!Q55</f>
        <v>0</v>
      </c>
      <c r="DT132" s="92">
        <f>[20]COR!R55</f>
        <v>0</v>
      </c>
      <c r="DU132" s="92">
        <f>[20]COR!S55</f>
        <v>0</v>
      </c>
      <c r="DV132" s="92">
        <f>[20]COR!T55</f>
        <v>0</v>
      </c>
      <c r="DW132" s="92">
        <f>[20]COR!U55</f>
        <v>0</v>
      </c>
      <c r="DX132" s="92">
        <f>[20]COR!V55</f>
        <v>0</v>
      </c>
      <c r="DY132" s="93">
        <f>IFERROR(SUM($DS132:$DX132)/SUM('Gross Plant'!$BK132:$BP132),0)*'Gross Plant'!BQ132*Reserve!$DY$1</f>
        <v>0</v>
      </c>
      <c r="DZ132" s="93">
        <f>IFERROR(SUM($DS132:$DX132)/SUM('Gross Plant'!$BK132:$BP132),0)*'Gross Plant'!BR132*Reserve!$DY$1</f>
        <v>0</v>
      </c>
      <c r="EA132" s="93">
        <f>IFERROR(SUM($DS132:$DX132)/SUM('Gross Plant'!$BK132:$BP132),0)*'Gross Plant'!BS132*Reserve!$DY$1</f>
        <v>0</v>
      </c>
      <c r="EB132" s="93">
        <f>IFERROR(SUM($DS132:$DX132)/SUM('Gross Plant'!$BK132:$BP132),0)*'Gross Plant'!BT132*Reserve!$DY$1</f>
        <v>0</v>
      </c>
      <c r="EC132" s="93">
        <f>IFERROR(SUM($DS132:$DX132)/SUM('Gross Plant'!$BK132:$BP132),0)*'Gross Plant'!BU132*Reserve!$DY$1</f>
        <v>0</v>
      </c>
      <c r="ED132" s="93">
        <f>IFERROR(SUM($DS132:$DX132)/SUM('Gross Plant'!$BK132:$BP132),0)*'Gross Plant'!BV132*Reserve!$DY$1</f>
        <v>0</v>
      </c>
      <c r="EE132" s="93">
        <f>IFERROR(SUM($DS132:$DX132)/SUM('Gross Plant'!$BK132:$BP132),0)*'Gross Plant'!BW132*Reserve!$DY$1</f>
        <v>0</v>
      </c>
      <c r="EF132" s="93">
        <f>IFERROR(SUM($DS132:$DX132)/SUM('Gross Plant'!$BK132:$BP132),0)*'Gross Plant'!BX132*Reserve!$DY$1</f>
        <v>0</v>
      </c>
      <c r="EG132" s="93">
        <f>IFERROR(SUM($DS132:$DX132)/SUM('Gross Plant'!$BK132:$BP132),0)*'Gross Plant'!BY132*Reserve!$DY$1</f>
        <v>0</v>
      </c>
      <c r="EH132" s="93">
        <f>IFERROR(SUM($DS132:$DX132)/SUM('Gross Plant'!$BK132:$BP132),0)*'Gross Plant'!BZ132*Reserve!$DY$1</f>
        <v>0</v>
      </c>
      <c r="EI132" s="93">
        <f>IFERROR(SUM($DS132:$DX132)/SUM('Gross Plant'!$BK132:$BP132),0)*'Gross Plant'!CA132*Reserve!$DY$1</f>
        <v>0</v>
      </c>
      <c r="EJ132" s="93">
        <f>IFERROR(SUM($DS132:$DX132)/SUM('Gross Plant'!$BK132:$BP132),0)*'Gross Plant'!CB132*Reserve!$DY$1</f>
        <v>0</v>
      </c>
      <c r="EK132" s="93">
        <f>IFERROR(SUM($DS132:$DX132)/SUM('Gross Plant'!$BK132:$BP132),0)*'Gross Plant'!CC132*Reserve!$DY$1</f>
        <v>0</v>
      </c>
      <c r="EL132" s="93">
        <f>IFERROR(SUM($DS132:$DX132)/SUM('Gross Plant'!$BK132:$BP132),0)*'Gross Plant'!CD132*Reserve!$DY$1</f>
        <v>0</v>
      </c>
      <c r="EM132" s="93">
        <f>IFERROR(SUM($DS132:$DX132)/SUM('Gross Plant'!$BK132:$BP132),0)*'Gross Plant'!CE132*Reserve!$DY$1</f>
        <v>0</v>
      </c>
      <c r="EN132" s="93">
        <f>IFERROR(SUM($DS132:$DX132)/SUM('Gross Plant'!$BK132:$BP132),0)*'Gross Plant'!CF132*Reserve!$DY$1</f>
        <v>0</v>
      </c>
      <c r="EO132" s="93">
        <f>IFERROR(SUM($DS132:$DX132)/SUM('Gross Plant'!$BK132:$BP132),0)*'Gross Plant'!CG132*Reserve!$DY$1</f>
        <v>0</v>
      </c>
      <c r="EP132" s="93">
        <f>IFERROR(SUM($DS132:$DX132)/SUM('Gross Plant'!$BK132:$BP132),0)*'Gross Plant'!CH132*Reserve!$DY$1</f>
        <v>0</v>
      </c>
      <c r="EQ132" s="93">
        <f>IFERROR(SUM($DS132:$DX132)/SUM('Gross Plant'!$BK132:$BP132),0)*'Gross Plant'!CI132*Reserve!$DY$1</f>
        <v>0</v>
      </c>
      <c r="ER132" s="93">
        <f>IFERROR(SUM($DS132:$DX132)/SUM('Gross Plant'!$BK132:$BP132),0)*'Gross Plant'!CJ132*Reserve!$DY$1</f>
        <v>0</v>
      </c>
      <c r="ES132" s="93">
        <f>IFERROR(SUM($DS132:$DX132)/SUM('Gross Plant'!$BK132:$BP132),0)*'Gross Plant'!CK132*Reserve!$DY$1</f>
        <v>0</v>
      </c>
    </row>
    <row r="133" spans="1:149">
      <c r="A133" s="138">
        <v>35600</v>
      </c>
      <c r="B133" s="171" t="s">
        <v>94</v>
      </c>
      <c r="C133" s="51">
        <f t="shared" si="147"/>
        <v>207611.10555894233</v>
      </c>
      <c r="D133" s="51">
        <f t="shared" si="148"/>
        <v>230098.53359625002</v>
      </c>
      <c r="E133" s="92">
        <f>'[20]Reserve End Balances'!P56</f>
        <v>199528.08</v>
      </c>
      <c r="F133" s="51">
        <f t="shared" si="149"/>
        <v>200875.25</v>
      </c>
      <c r="G133" s="51">
        <f t="shared" si="150"/>
        <v>202222.42</v>
      </c>
      <c r="H133" s="51">
        <f t="shared" si="151"/>
        <v>203569.59000000003</v>
      </c>
      <c r="I133" s="51">
        <f t="shared" si="152"/>
        <v>204916.76000000004</v>
      </c>
      <c r="J133" s="51">
        <f t="shared" si="153"/>
        <v>206263.93000000005</v>
      </c>
      <c r="K133" s="51">
        <f t="shared" si="154"/>
        <v>207611.10000000006</v>
      </c>
      <c r="L133" s="51">
        <f t="shared" si="155"/>
        <v>208958.27344125006</v>
      </c>
      <c r="M133" s="51">
        <f t="shared" si="156"/>
        <v>210305.44688250005</v>
      </c>
      <c r="N133" s="51">
        <f t="shared" si="157"/>
        <v>211652.62032375004</v>
      </c>
      <c r="O133" s="51">
        <f t="shared" si="158"/>
        <v>212999.79376500004</v>
      </c>
      <c r="P133" s="51">
        <f t="shared" si="159"/>
        <v>214346.96720625003</v>
      </c>
      <c r="Q133" s="51">
        <f t="shared" si="160"/>
        <v>215694.14064750003</v>
      </c>
      <c r="R133" s="51">
        <f t="shared" si="161"/>
        <v>217041.31408875002</v>
      </c>
      <c r="S133" s="51">
        <f t="shared" si="162"/>
        <v>218388.48753000001</v>
      </c>
      <c r="T133" s="51">
        <f t="shared" si="163"/>
        <v>219735.66097125001</v>
      </c>
      <c r="U133" s="51">
        <f t="shared" si="164"/>
        <v>221462.80640875001</v>
      </c>
      <c r="V133" s="51">
        <f t="shared" si="165"/>
        <v>223189.95184625001</v>
      </c>
      <c r="W133" s="51">
        <f t="shared" si="166"/>
        <v>224917.09728375002</v>
      </c>
      <c r="X133" s="51">
        <f t="shared" si="167"/>
        <v>226644.24272125002</v>
      </c>
      <c r="Y133" s="51">
        <f t="shared" si="168"/>
        <v>228371.38815875002</v>
      </c>
      <c r="Z133" s="51">
        <f t="shared" si="169"/>
        <v>230098.53359625002</v>
      </c>
      <c r="AA133" s="51">
        <f t="shared" si="170"/>
        <v>231825.67903375003</v>
      </c>
      <c r="AB133" s="51">
        <f t="shared" si="171"/>
        <v>233552.82447125003</v>
      </c>
      <c r="AC133" s="51">
        <f t="shared" si="172"/>
        <v>235279.96990875003</v>
      </c>
      <c r="AD133" s="51">
        <f t="shared" si="173"/>
        <v>237007.11534625004</v>
      </c>
      <c r="AE133" s="51">
        <f t="shared" si="174"/>
        <v>238734.26078375004</v>
      </c>
      <c r="AF133" s="51">
        <f t="shared" si="175"/>
        <v>240461.40622125004</v>
      </c>
      <c r="AG133" s="110">
        <f t="shared" si="176"/>
        <v>230099</v>
      </c>
      <c r="AH133" s="145" t="b">
        <f t="shared" si="88"/>
        <v>1</v>
      </c>
      <c r="AI133" s="109" t="str">
        <f>'[23]KY Direct'!E28</f>
        <v>35600</v>
      </c>
      <c r="AJ133" s="109">
        <f>'[23]KY Direct'!F28</f>
        <v>1.95E-2</v>
      </c>
      <c r="AK133" s="109">
        <f>'[23]KY Direct'!G28</f>
        <v>2.5000000000000001E-2</v>
      </c>
      <c r="AL133" s="92">
        <f>'[20]Depreciation Provision'!Q56</f>
        <v>1347.1699999999998</v>
      </c>
      <c r="AM133" s="92">
        <f>'[20]Depreciation Provision'!R56</f>
        <v>1347.1699999999998</v>
      </c>
      <c r="AN133" s="92">
        <f>'[20]Depreciation Provision'!S56</f>
        <v>1347.1699999999998</v>
      </c>
      <c r="AO133" s="92">
        <f>'[20]Depreciation Provision'!T56</f>
        <v>1347.1699999999998</v>
      </c>
      <c r="AP133" s="92">
        <f>'[20]Depreciation Provision'!U56</f>
        <v>1347.1699999999998</v>
      </c>
      <c r="AQ133" s="92">
        <f>'[20]Depreciation Provision'!V56</f>
        <v>1347.1699999999998</v>
      </c>
      <c r="AR133" s="93">
        <f>IF('Net Plant'!I133&gt;0,'Gross Plant'!L133*$AJ133/12,0)</f>
        <v>1347.1734412500002</v>
      </c>
      <c r="AS133" s="93">
        <f>IF('Net Plant'!J133&gt;0,'Gross Plant'!M133*$AJ133/12,0)</f>
        <v>1347.1734412500002</v>
      </c>
      <c r="AT133" s="93">
        <f>IF('Net Plant'!K133&gt;0,'Gross Plant'!N133*$AJ133/12,0)</f>
        <v>1347.1734412500002</v>
      </c>
      <c r="AU133" s="93">
        <f>IF('Net Plant'!L133&gt;0,'Gross Plant'!O133*$AJ133/12,0)</f>
        <v>1347.1734412500002</v>
      </c>
      <c r="AV133" s="93">
        <f>IF('Net Plant'!M133&gt;0,'Gross Plant'!P133*$AJ133/12,0)</f>
        <v>1347.1734412500002</v>
      </c>
      <c r="AW133" s="93">
        <f>IF('Net Plant'!N133&gt;0,'Gross Plant'!Q133*$AJ133/12,0)</f>
        <v>1347.1734412500002</v>
      </c>
      <c r="AX133" s="93">
        <f>IF('Net Plant'!O133&gt;0,'Gross Plant'!R133*$AJ133/12,0)</f>
        <v>1347.1734412500002</v>
      </c>
      <c r="AY133" s="93">
        <f>IF('Net Plant'!P133&gt;0,'Gross Plant'!S133*$AJ133/12,0)</f>
        <v>1347.1734412500002</v>
      </c>
      <c r="AZ133" s="93">
        <f>IF('Net Plant'!Q133&gt;0,'Gross Plant'!T133*$AJ133/12,0)</f>
        <v>1347.1734412500002</v>
      </c>
      <c r="BA133" s="93">
        <f>IF('Net Plant'!R133&gt;0,'Gross Plant'!U133*$AK133/12,0)</f>
        <v>1727.1454375000003</v>
      </c>
      <c r="BB133" s="93">
        <f>IF('Net Plant'!S133&gt;0,'Gross Plant'!V133*$AK133/12,0)</f>
        <v>1727.1454375000003</v>
      </c>
      <c r="BC133" s="93">
        <f>IF('Net Plant'!T133&gt;0,'Gross Plant'!W133*$AK133/12,0)</f>
        <v>1727.1454375000003</v>
      </c>
      <c r="BD133" s="93">
        <f>IF('Net Plant'!U133&gt;0,'Gross Plant'!X133*$AK133/12,0)</f>
        <v>1727.1454375000003</v>
      </c>
      <c r="BE133" s="93">
        <f>IF('Net Plant'!V133&gt;0,'Gross Plant'!Y133*$AK133/12,0)</f>
        <v>1727.1454375000003</v>
      </c>
      <c r="BF133" s="93">
        <f>IF('Net Plant'!W133&gt;0,'Gross Plant'!Z133*$AK133/12,0)</f>
        <v>1727.1454375000003</v>
      </c>
      <c r="BG133" s="93">
        <f>IF('Net Plant'!X133&gt;0,'Gross Plant'!AA133*$AK133/12,0)</f>
        <v>1727.1454375000003</v>
      </c>
      <c r="BH133" s="93">
        <f>IF('Net Plant'!Y133&gt;0,'Gross Plant'!AB133*$AK133/12,0)</f>
        <v>1727.1454375000003</v>
      </c>
      <c r="BI133" s="93">
        <f>IF('Net Plant'!Z133&gt;0,'Gross Plant'!AC133*$AK133/12,0)</f>
        <v>1727.1454375000003</v>
      </c>
      <c r="BJ133" s="93">
        <f>IF('Net Plant'!AA133&gt;0,'Gross Plant'!AD133*$AK133/12,0)</f>
        <v>1727.1454375000003</v>
      </c>
      <c r="BK133" s="93">
        <f>IF('Net Plant'!AB133&gt;0,'Gross Plant'!AE133*$AK133/12,0)</f>
        <v>1727.1454375000003</v>
      </c>
      <c r="BL133" s="93">
        <f>IF('Net Plant'!AC133&gt;0,'Gross Plant'!AF133*$AK133/12,0)</f>
        <v>1727.1454375000003</v>
      </c>
      <c r="BM133" s="110">
        <f t="shared" si="177"/>
        <v>20725.745249999996</v>
      </c>
      <c r="BN133" s="41"/>
      <c r="BO133" s="92">
        <f>'[20]Reserve Retirements'!Q56</f>
        <v>0</v>
      </c>
      <c r="BP133" s="92">
        <f>'[20]Reserve Retirements'!R56</f>
        <v>0</v>
      </c>
      <c r="BQ133" s="92">
        <f>'[20]Reserve Retirements'!S56</f>
        <v>0</v>
      </c>
      <c r="BR133" s="92">
        <f>'[20]Reserve Retirements'!T56</f>
        <v>0</v>
      </c>
      <c r="BS133" s="92">
        <f>'[20]Reserve Retirements'!U56</f>
        <v>0</v>
      </c>
      <c r="BT133" s="92">
        <f>'[20]Reserve Retirements'!V56</f>
        <v>0</v>
      </c>
      <c r="BU133" s="93">
        <f>'Gross Plant'!BQ133</f>
        <v>0</v>
      </c>
      <c r="BV133" s="93">
        <f>'Gross Plant'!BR133</f>
        <v>0</v>
      </c>
      <c r="BW133" s="93">
        <f>'Gross Plant'!BS133</f>
        <v>0</v>
      </c>
      <c r="BX133" s="93">
        <f>'Gross Plant'!BT133</f>
        <v>0</v>
      </c>
      <c r="BY133" s="93">
        <f>'Gross Plant'!BU133</f>
        <v>0</v>
      </c>
      <c r="BZ133" s="93">
        <f>'Gross Plant'!BV133</f>
        <v>0</v>
      </c>
      <c r="CA133" s="93">
        <f>'Gross Plant'!BW133</f>
        <v>0</v>
      </c>
      <c r="CB133" s="93">
        <f>'Gross Plant'!BX133</f>
        <v>0</v>
      </c>
      <c r="CC133" s="93">
        <f>'Gross Plant'!BY133</f>
        <v>0</v>
      </c>
      <c r="CD133" s="93">
        <f>'Gross Plant'!BZ133</f>
        <v>0</v>
      </c>
      <c r="CE133" s="93">
        <f>'Gross Plant'!CA133</f>
        <v>0</v>
      </c>
      <c r="CF133" s="93">
        <f>'Gross Plant'!CB133</f>
        <v>0</v>
      </c>
      <c r="CG133" s="93">
        <f>'Gross Plant'!CC133</f>
        <v>0</v>
      </c>
      <c r="CH133" s="93">
        <f>'Gross Plant'!CD133</f>
        <v>0</v>
      </c>
      <c r="CI133" s="93">
        <f>'Gross Plant'!CE133</f>
        <v>0</v>
      </c>
      <c r="CJ133" s="93">
        <f>'Gross Plant'!CF133</f>
        <v>0</v>
      </c>
      <c r="CK133" s="93">
        <f>'Gross Plant'!CG133</f>
        <v>0</v>
      </c>
      <c r="CL133" s="93">
        <f>'Gross Plant'!CH133</f>
        <v>0</v>
      </c>
      <c r="CM133" s="93">
        <f>'Gross Plant'!CI133</f>
        <v>0</v>
      </c>
      <c r="CN133" s="93">
        <f>'Gross Plant'!CJ133</f>
        <v>0</v>
      </c>
      <c r="CO133" s="93">
        <f>'Gross Plant'!CK133</f>
        <v>0</v>
      </c>
      <c r="CP133" s="41"/>
      <c r="CQ133" s="92">
        <f>'[20]Reserve Transfers'!Q56</f>
        <v>0</v>
      </c>
      <c r="CR133" s="92">
        <f>'[20]Reserve Transfers'!R56</f>
        <v>0</v>
      </c>
      <c r="CS133" s="92">
        <f>'[20]Reserve Transfers'!S56</f>
        <v>0</v>
      </c>
      <c r="CT133" s="92">
        <f>'[20]Reserve Transfers'!T56</f>
        <v>0</v>
      </c>
      <c r="CU133" s="92">
        <f>'[20]Reserve Transfers'!U56</f>
        <v>0</v>
      </c>
      <c r="CV133" s="92">
        <f>'[20]Reserve Transfers'!V56</f>
        <v>0</v>
      </c>
      <c r="CW133" s="17">
        <v>0</v>
      </c>
      <c r="CX133" s="17">
        <v>0</v>
      </c>
      <c r="CY133" s="17">
        <v>0</v>
      </c>
      <c r="CZ133" s="17">
        <v>0</v>
      </c>
      <c r="DA133" s="17">
        <v>0</v>
      </c>
      <c r="DB133" s="17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0</v>
      </c>
      <c r="DR133" s="41"/>
      <c r="DS133" s="92">
        <f>[20]COR!Q56</f>
        <v>0</v>
      </c>
      <c r="DT133" s="92">
        <f>[20]COR!R56</f>
        <v>0</v>
      </c>
      <c r="DU133" s="92">
        <f>[20]COR!S56</f>
        <v>0</v>
      </c>
      <c r="DV133" s="92">
        <f>[20]COR!T56</f>
        <v>0</v>
      </c>
      <c r="DW133" s="92">
        <f>[20]COR!U56</f>
        <v>0</v>
      </c>
      <c r="DX133" s="92">
        <f>[20]COR!V56</f>
        <v>0</v>
      </c>
      <c r="DY133" s="93">
        <f>IFERROR(SUM($DS133:$DX133)/SUM('Gross Plant'!$BK133:$BP133),0)*'Gross Plant'!BQ133*Reserve!$DY$1</f>
        <v>0</v>
      </c>
      <c r="DZ133" s="93">
        <f>IFERROR(SUM($DS133:$DX133)/SUM('Gross Plant'!$BK133:$BP133),0)*'Gross Plant'!BR133*Reserve!$DY$1</f>
        <v>0</v>
      </c>
      <c r="EA133" s="93">
        <f>IFERROR(SUM($DS133:$DX133)/SUM('Gross Plant'!$BK133:$BP133),0)*'Gross Plant'!BS133*Reserve!$DY$1</f>
        <v>0</v>
      </c>
      <c r="EB133" s="93">
        <f>IFERROR(SUM($DS133:$DX133)/SUM('Gross Plant'!$BK133:$BP133),0)*'Gross Plant'!BT133*Reserve!$DY$1</f>
        <v>0</v>
      </c>
      <c r="EC133" s="93">
        <f>IFERROR(SUM($DS133:$DX133)/SUM('Gross Plant'!$BK133:$BP133),0)*'Gross Plant'!BU133*Reserve!$DY$1</f>
        <v>0</v>
      </c>
      <c r="ED133" s="93">
        <f>IFERROR(SUM($DS133:$DX133)/SUM('Gross Plant'!$BK133:$BP133),0)*'Gross Plant'!BV133*Reserve!$DY$1</f>
        <v>0</v>
      </c>
      <c r="EE133" s="93">
        <f>IFERROR(SUM($DS133:$DX133)/SUM('Gross Plant'!$BK133:$BP133),0)*'Gross Plant'!BW133*Reserve!$DY$1</f>
        <v>0</v>
      </c>
      <c r="EF133" s="93">
        <f>IFERROR(SUM($DS133:$DX133)/SUM('Gross Plant'!$BK133:$BP133),0)*'Gross Plant'!BX133*Reserve!$DY$1</f>
        <v>0</v>
      </c>
      <c r="EG133" s="93">
        <f>IFERROR(SUM($DS133:$DX133)/SUM('Gross Plant'!$BK133:$BP133),0)*'Gross Plant'!BY133*Reserve!$DY$1</f>
        <v>0</v>
      </c>
      <c r="EH133" s="93">
        <f>IFERROR(SUM($DS133:$DX133)/SUM('Gross Plant'!$BK133:$BP133),0)*'Gross Plant'!BZ133*Reserve!$DY$1</f>
        <v>0</v>
      </c>
      <c r="EI133" s="93">
        <f>IFERROR(SUM($DS133:$DX133)/SUM('Gross Plant'!$BK133:$BP133),0)*'Gross Plant'!CA133*Reserve!$DY$1</f>
        <v>0</v>
      </c>
      <c r="EJ133" s="93">
        <f>IFERROR(SUM($DS133:$DX133)/SUM('Gross Plant'!$BK133:$BP133),0)*'Gross Plant'!CB133*Reserve!$DY$1</f>
        <v>0</v>
      </c>
      <c r="EK133" s="93">
        <f>IFERROR(SUM($DS133:$DX133)/SUM('Gross Plant'!$BK133:$BP133),0)*'Gross Plant'!CC133*Reserve!$DY$1</f>
        <v>0</v>
      </c>
      <c r="EL133" s="93">
        <f>IFERROR(SUM($DS133:$DX133)/SUM('Gross Plant'!$BK133:$BP133),0)*'Gross Plant'!CD133*Reserve!$DY$1</f>
        <v>0</v>
      </c>
      <c r="EM133" s="93">
        <f>IFERROR(SUM($DS133:$DX133)/SUM('Gross Plant'!$BK133:$BP133),0)*'Gross Plant'!CE133*Reserve!$DY$1</f>
        <v>0</v>
      </c>
      <c r="EN133" s="93">
        <f>IFERROR(SUM($DS133:$DX133)/SUM('Gross Plant'!$BK133:$BP133),0)*'Gross Plant'!CF133*Reserve!$DY$1</f>
        <v>0</v>
      </c>
      <c r="EO133" s="93">
        <f>IFERROR(SUM($DS133:$DX133)/SUM('Gross Plant'!$BK133:$BP133),0)*'Gross Plant'!CG133*Reserve!$DY$1</f>
        <v>0</v>
      </c>
      <c r="EP133" s="93">
        <f>IFERROR(SUM($DS133:$DX133)/SUM('Gross Plant'!$BK133:$BP133),0)*'Gross Plant'!CH133*Reserve!$DY$1</f>
        <v>0</v>
      </c>
      <c r="EQ133" s="93">
        <f>IFERROR(SUM($DS133:$DX133)/SUM('Gross Plant'!$BK133:$BP133),0)*'Gross Plant'!CI133*Reserve!$DY$1</f>
        <v>0</v>
      </c>
      <c r="ER133" s="93">
        <f>IFERROR(SUM($DS133:$DX133)/SUM('Gross Plant'!$BK133:$BP133),0)*'Gross Plant'!CJ133*Reserve!$DY$1</f>
        <v>0</v>
      </c>
      <c r="ES133" s="93">
        <f>IFERROR(SUM($DS133:$DX133)/SUM('Gross Plant'!$BK133:$BP133),0)*'Gross Plant'!CK133*Reserve!$DY$1</f>
        <v>0</v>
      </c>
    </row>
    <row r="134" spans="1:149">
      <c r="A134" s="138">
        <v>36510</v>
      </c>
      <c r="B134" s="171" t="s">
        <v>44</v>
      </c>
      <c r="C134" s="51">
        <f t="shared" si="147"/>
        <v>0</v>
      </c>
      <c r="D134" s="51">
        <f t="shared" si="148"/>
        <v>0</v>
      </c>
      <c r="E134" s="116">
        <f>0</f>
        <v>0</v>
      </c>
      <c r="F134" s="51">
        <f t="shared" si="149"/>
        <v>0</v>
      </c>
      <c r="G134" s="51">
        <f t="shared" si="150"/>
        <v>0</v>
      </c>
      <c r="H134" s="51">
        <f t="shared" si="151"/>
        <v>0</v>
      </c>
      <c r="I134" s="51">
        <f t="shared" si="152"/>
        <v>0</v>
      </c>
      <c r="J134" s="51">
        <f t="shared" si="153"/>
        <v>0</v>
      </c>
      <c r="K134" s="51">
        <f t="shared" si="154"/>
        <v>0</v>
      </c>
      <c r="L134" s="51">
        <f t="shared" si="155"/>
        <v>0</v>
      </c>
      <c r="M134" s="51">
        <f t="shared" si="156"/>
        <v>0</v>
      </c>
      <c r="N134" s="51">
        <f t="shared" si="157"/>
        <v>0</v>
      </c>
      <c r="O134" s="51">
        <f t="shared" si="158"/>
        <v>0</v>
      </c>
      <c r="P134" s="51">
        <f t="shared" si="159"/>
        <v>0</v>
      </c>
      <c r="Q134" s="51">
        <f t="shared" si="160"/>
        <v>0</v>
      </c>
      <c r="R134" s="51">
        <f t="shared" si="161"/>
        <v>0</v>
      </c>
      <c r="S134" s="51">
        <f t="shared" si="162"/>
        <v>0</v>
      </c>
      <c r="T134" s="51">
        <f t="shared" si="163"/>
        <v>0</v>
      </c>
      <c r="U134" s="51">
        <f t="shared" si="164"/>
        <v>0</v>
      </c>
      <c r="V134" s="51">
        <f t="shared" si="165"/>
        <v>0</v>
      </c>
      <c r="W134" s="51">
        <f t="shared" si="166"/>
        <v>0</v>
      </c>
      <c r="X134" s="51">
        <f t="shared" si="167"/>
        <v>0</v>
      </c>
      <c r="Y134" s="51">
        <f t="shared" si="168"/>
        <v>0</v>
      </c>
      <c r="Z134" s="51">
        <f t="shared" si="169"/>
        <v>0</v>
      </c>
      <c r="AA134" s="51">
        <f t="shared" si="170"/>
        <v>0</v>
      </c>
      <c r="AB134" s="51">
        <f t="shared" si="171"/>
        <v>0</v>
      </c>
      <c r="AC134" s="51">
        <f t="shared" si="172"/>
        <v>0</v>
      </c>
      <c r="AD134" s="51">
        <f t="shared" si="173"/>
        <v>0</v>
      </c>
      <c r="AE134" s="51">
        <f t="shared" si="174"/>
        <v>0</v>
      </c>
      <c r="AF134" s="51">
        <f t="shared" si="175"/>
        <v>0</v>
      </c>
      <c r="AG134" s="110">
        <f t="shared" si="176"/>
        <v>0</v>
      </c>
      <c r="AH134" s="145" t="b">
        <f t="shared" si="88"/>
        <v>1</v>
      </c>
      <c r="AI134" s="109" t="str">
        <f>'[23]KY Direct'!E29</f>
        <v>36510</v>
      </c>
      <c r="AJ134" s="109">
        <f>'[23]KY Direct'!F29</f>
        <v>0</v>
      </c>
      <c r="AK134" s="109">
        <f>'[23]KY Direct'!G29</f>
        <v>0</v>
      </c>
      <c r="AL134" s="116">
        <f>0</f>
        <v>0</v>
      </c>
      <c r="AM134" s="116">
        <f>0</f>
        <v>0</v>
      </c>
      <c r="AN134" s="116">
        <f>0</f>
        <v>0</v>
      </c>
      <c r="AO134" s="116">
        <f>0</f>
        <v>0</v>
      </c>
      <c r="AP134" s="116">
        <f>0</f>
        <v>0</v>
      </c>
      <c r="AQ134" s="116">
        <f>0</f>
        <v>0</v>
      </c>
      <c r="AR134" s="93">
        <f>IF('Net Plant'!I134&gt;0,'Gross Plant'!L134*$AJ134/12,0)</f>
        <v>0</v>
      </c>
      <c r="AS134" s="93">
        <f>IF('Net Plant'!J134&gt;0,'Gross Plant'!M134*$AJ134/12,0)</f>
        <v>0</v>
      </c>
      <c r="AT134" s="93">
        <f>IF('Net Plant'!K134&gt;0,'Gross Plant'!N134*$AJ134/12,0)</f>
        <v>0</v>
      </c>
      <c r="AU134" s="93">
        <f>IF('Net Plant'!L134&gt;0,'Gross Plant'!O134*$AJ134/12,0)</f>
        <v>0</v>
      </c>
      <c r="AV134" s="93">
        <f>IF('Net Plant'!M134&gt;0,'Gross Plant'!P134*$AJ134/12,0)</f>
        <v>0</v>
      </c>
      <c r="AW134" s="93">
        <f>IF('Net Plant'!N134&gt;0,'Gross Plant'!Q134*$AJ134/12,0)</f>
        <v>0</v>
      </c>
      <c r="AX134" s="93">
        <f>IF('Net Plant'!O134&gt;0,'Gross Plant'!R134*$AJ134/12,0)</f>
        <v>0</v>
      </c>
      <c r="AY134" s="93">
        <f>IF('Net Plant'!P134&gt;0,'Gross Plant'!S134*$AJ134/12,0)</f>
        <v>0</v>
      </c>
      <c r="AZ134" s="93">
        <f>IF('Net Plant'!Q134&gt;0,'Gross Plant'!T134*$AJ134/12,0)</f>
        <v>0</v>
      </c>
      <c r="BA134" s="93">
        <f>IF('Net Plant'!R134&gt;0,'Gross Plant'!U134*$AK134/12,0)</f>
        <v>0</v>
      </c>
      <c r="BB134" s="93">
        <f>IF('Net Plant'!S134&gt;0,'Gross Plant'!V134*$AK134/12,0)</f>
        <v>0</v>
      </c>
      <c r="BC134" s="93">
        <f>IF('Net Plant'!T134&gt;0,'Gross Plant'!W134*$AK134/12,0)</f>
        <v>0</v>
      </c>
      <c r="BD134" s="93">
        <f>IF('Net Plant'!U134&gt;0,'Gross Plant'!X134*$AK134/12,0)</f>
        <v>0</v>
      </c>
      <c r="BE134" s="93">
        <f>IF('Net Plant'!V134&gt;0,'Gross Plant'!Y134*$AK134/12,0)</f>
        <v>0</v>
      </c>
      <c r="BF134" s="93">
        <f>IF('Net Plant'!W134&gt;0,'Gross Plant'!Z134*$AK134/12,0)</f>
        <v>0</v>
      </c>
      <c r="BG134" s="93">
        <f>IF('Net Plant'!X134&gt;0,'Gross Plant'!AA134*$AK134/12,0)</f>
        <v>0</v>
      </c>
      <c r="BH134" s="93">
        <f>IF('Net Plant'!Y134&gt;0,'Gross Plant'!AB134*$AK134/12,0)</f>
        <v>0</v>
      </c>
      <c r="BI134" s="93">
        <f>IF('Net Plant'!Z134&gt;0,'Gross Plant'!AC134*$AK134/12,0)</f>
        <v>0</v>
      </c>
      <c r="BJ134" s="93">
        <f>IF('Net Plant'!AA134&gt;0,'Gross Plant'!AD134*$AK134/12,0)</f>
        <v>0</v>
      </c>
      <c r="BK134" s="93">
        <f>IF('Net Plant'!AB134&gt;0,'Gross Plant'!AE134*$AK134/12,0)</f>
        <v>0</v>
      </c>
      <c r="BL134" s="93">
        <f>IF('Net Plant'!AC134&gt;0,'Gross Plant'!AF134*$AK134/12,0)</f>
        <v>0</v>
      </c>
      <c r="BM134" s="110">
        <f t="shared" si="177"/>
        <v>0</v>
      </c>
      <c r="BN134" s="41"/>
      <c r="BO134" s="116">
        <f>0</f>
        <v>0</v>
      </c>
      <c r="BP134" s="116">
        <f>0</f>
        <v>0</v>
      </c>
      <c r="BQ134" s="116">
        <f>0</f>
        <v>0</v>
      </c>
      <c r="BR134" s="116">
        <f>0</f>
        <v>0</v>
      </c>
      <c r="BS134" s="116">
        <f>0</f>
        <v>0</v>
      </c>
      <c r="BT134" s="116">
        <f>0</f>
        <v>0</v>
      </c>
      <c r="BU134" s="93">
        <f>'Gross Plant'!BQ134</f>
        <v>0</v>
      </c>
      <c r="BV134" s="93">
        <f>'Gross Plant'!BR134</f>
        <v>0</v>
      </c>
      <c r="BW134" s="93">
        <f>'Gross Plant'!BS134</f>
        <v>0</v>
      </c>
      <c r="BX134" s="93">
        <f>'Gross Plant'!BT134</f>
        <v>0</v>
      </c>
      <c r="BY134" s="93">
        <f>'Gross Plant'!BU134</f>
        <v>0</v>
      </c>
      <c r="BZ134" s="93">
        <f>'Gross Plant'!BV134</f>
        <v>0</v>
      </c>
      <c r="CA134" s="93">
        <f>'Gross Plant'!BW134</f>
        <v>0</v>
      </c>
      <c r="CB134" s="93">
        <f>'Gross Plant'!BX134</f>
        <v>0</v>
      </c>
      <c r="CC134" s="93">
        <f>'Gross Plant'!BY134</f>
        <v>0</v>
      </c>
      <c r="CD134" s="93">
        <f>'Gross Plant'!BZ134</f>
        <v>0</v>
      </c>
      <c r="CE134" s="93">
        <f>'Gross Plant'!CA134</f>
        <v>0</v>
      </c>
      <c r="CF134" s="93">
        <f>'Gross Plant'!CB134</f>
        <v>0</v>
      </c>
      <c r="CG134" s="93">
        <f>'Gross Plant'!CC134</f>
        <v>0</v>
      </c>
      <c r="CH134" s="93">
        <f>'Gross Plant'!CD134</f>
        <v>0</v>
      </c>
      <c r="CI134" s="93">
        <f>'Gross Plant'!CE134</f>
        <v>0</v>
      </c>
      <c r="CJ134" s="93">
        <f>'Gross Plant'!CF134</f>
        <v>0</v>
      </c>
      <c r="CK134" s="93">
        <f>'Gross Plant'!CG134</f>
        <v>0</v>
      </c>
      <c r="CL134" s="93">
        <f>'Gross Plant'!CH134</f>
        <v>0</v>
      </c>
      <c r="CM134" s="93">
        <f>'Gross Plant'!CI134</f>
        <v>0</v>
      </c>
      <c r="CN134" s="93">
        <f>'Gross Plant'!CJ134</f>
        <v>0</v>
      </c>
      <c r="CO134" s="93">
        <f>'Gross Plant'!CK134</f>
        <v>0</v>
      </c>
      <c r="CP134" s="41"/>
      <c r="CQ134" s="116">
        <f>0</f>
        <v>0</v>
      </c>
      <c r="CR134" s="116">
        <f>0</f>
        <v>0</v>
      </c>
      <c r="CS134" s="116">
        <f>0</f>
        <v>0</v>
      </c>
      <c r="CT134" s="116">
        <f>0</f>
        <v>0</v>
      </c>
      <c r="CU134" s="116">
        <f>0</f>
        <v>0</v>
      </c>
      <c r="CV134" s="116">
        <f>0</f>
        <v>0</v>
      </c>
      <c r="CW134" s="17">
        <v>0</v>
      </c>
      <c r="CX134" s="17">
        <v>0</v>
      </c>
      <c r="CY134" s="17">
        <v>0</v>
      </c>
      <c r="CZ134" s="17">
        <v>0</v>
      </c>
      <c r="DA134" s="17">
        <v>0</v>
      </c>
      <c r="DB134" s="17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0</v>
      </c>
      <c r="DR134" s="41"/>
      <c r="DS134" s="116">
        <f>0</f>
        <v>0</v>
      </c>
      <c r="DT134" s="116">
        <f>0</f>
        <v>0</v>
      </c>
      <c r="DU134" s="116">
        <f>0</f>
        <v>0</v>
      </c>
      <c r="DV134" s="116">
        <f>0</f>
        <v>0</v>
      </c>
      <c r="DW134" s="116">
        <f>0</f>
        <v>0</v>
      </c>
      <c r="DX134" s="116">
        <f>0</f>
        <v>0</v>
      </c>
      <c r="DY134" s="93">
        <f>IFERROR(SUM($DS134:$DX134)/SUM('Gross Plant'!$BK134:$BP134),0)*'Gross Plant'!BQ134*Reserve!$DY$1</f>
        <v>0</v>
      </c>
      <c r="DZ134" s="93">
        <f>IFERROR(SUM($DS134:$DX134)/SUM('Gross Plant'!$BK134:$BP134),0)*'Gross Plant'!BR134*Reserve!$DY$1</f>
        <v>0</v>
      </c>
      <c r="EA134" s="93">
        <f>IFERROR(SUM($DS134:$DX134)/SUM('Gross Plant'!$BK134:$BP134),0)*'Gross Plant'!BS134*Reserve!$DY$1</f>
        <v>0</v>
      </c>
      <c r="EB134" s="93">
        <f>IFERROR(SUM($DS134:$DX134)/SUM('Gross Plant'!$BK134:$BP134),0)*'Gross Plant'!BT134*Reserve!$DY$1</f>
        <v>0</v>
      </c>
      <c r="EC134" s="93">
        <f>IFERROR(SUM($DS134:$DX134)/SUM('Gross Plant'!$BK134:$BP134),0)*'Gross Plant'!BU134*Reserve!$DY$1</f>
        <v>0</v>
      </c>
      <c r="ED134" s="93">
        <f>IFERROR(SUM($DS134:$DX134)/SUM('Gross Plant'!$BK134:$BP134),0)*'Gross Plant'!BV134*Reserve!$DY$1</f>
        <v>0</v>
      </c>
      <c r="EE134" s="93">
        <f>IFERROR(SUM($DS134:$DX134)/SUM('Gross Plant'!$BK134:$BP134),0)*'Gross Plant'!BW134*Reserve!$DY$1</f>
        <v>0</v>
      </c>
      <c r="EF134" s="93">
        <f>IFERROR(SUM($DS134:$DX134)/SUM('Gross Plant'!$BK134:$BP134),0)*'Gross Plant'!BX134*Reserve!$DY$1</f>
        <v>0</v>
      </c>
      <c r="EG134" s="93">
        <f>IFERROR(SUM($DS134:$DX134)/SUM('Gross Plant'!$BK134:$BP134),0)*'Gross Plant'!BY134*Reserve!$DY$1</f>
        <v>0</v>
      </c>
      <c r="EH134" s="93">
        <f>IFERROR(SUM($DS134:$DX134)/SUM('Gross Plant'!$BK134:$BP134),0)*'Gross Plant'!BZ134*Reserve!$DY$1</f>
        <v>0</v>
      </c>
      <c r="EI134" s="93">
        <f>IFERROR(SUM($DS134:$DX134)/SUM('Gross Plant'!$BK134:$BP134),0)*'Gross Plant'!CA134*Reserve!$DY$1</f>
        <v>0</v>
      </c>
      <c r="EJ134" s="93">
        <f>IFERROR(SUM($DS134:$DX134)/SUM('Gross Plant'!$BK134:$BP134),0)*'Gross Plant'!CB134*Reserve!$DY$1</f>
        <v>0</v>
      </c>
      <c r="EK134" s="93">
        <f>IFERROR(SUM($DS134:$DX134)/SUM('Gross Plant'!$BK134:$BP134),0)*'Gross Plant'!CC134*Reserve!$DY$1</f>
        <v>0</v>
      </c>
      <c r="EL134" s="93">
        <f>IFERROR(SUM($DS134:$DX134)/SUM('Gross Plant'!$BK134:$BP134),0)*'Gross Plant'!CD134*Reserve!$DY$1</f>
        <v>0</v>
      </c>
      <c r="EM134" s="93">
        <f>IFERROR(SUM($DS134:$DX134)/SUM('Gross Plant'!$BK134:$BP134),0)*'Gross Plant'!CE134*Reserve!$DY$1</f>
        <v>0</v>
      </c>
      <c r="EN134" s="93">
        <f>IFERROR(SUM($DS134:$DX134)/SUM('Gross Plant'!$BK134:$BP134),0)*'Gross Plant'!CF134*Reserve!$DY$1</f>
        <v>0</v>
      </c>
      <c r="EO134" s="93">
        <f>IFERROR(SUM($DS134:$DX134)/SUM('Gross Plant'!$BK134:$BP134),0)*'Gross Plant'!CG134*Reserve!$DY$1</f>
        <v>0</v>
      </c>
      <c r="EP134" s="93">
        <f>IFERROR(SUM($DS134:$DX134)/SUM('Gross Plant'!$BK134:$BP134),0)*'Gross Plant'!CH134*Reserve!$DY$1</f>
        <v>0</v>
      </c>
      <c r="EQ134" s="93">
        <f>IFERROR(SUM($DS134:$DX134)/SUM('Gross Plant'!$BK134:$BP134),0)*'Gross Plant'!CI134*Reserve!$DY$1</f>
        <v>0</v>
      </c>
      <c r="ER134" s="93">
        <f>IFERROR(SUM($DS134:$DX134)/SUM('Gross Plant'!$BK134:$BP134),0)*'Gross Plant'!CJ134*Reserve!$DY$1</f>
        <v>0</v>
      </c>
      <c r="ES134" s="93">
        <f>IFERROR(SUM($DS134:$DX134)/SUM('Gross Plant'!$BK134:$BP134),0)*'Gross Plant'!CK134*Reserve!$DY$1</f>
        <v>0</v>
      </c>
    </row>
    <row r="135" spans="1:149">
      <c r="A135" s="138">
        <v>36520</v>
      </c>
      <c r="B135" s="171" t="s">
        <v>45</v>
      </c>
      <c r="C135" s="51">
        <f t="shared" si="147"/>
        <v>579657.50364615384</v>
      </c>
      <c r="D135" s="51">
        <f t="shared" si="148"/>
        <v>588161.67560000008</v>
      </c>
      <c r="E135" s="92">
        <f>'[20]Reserve End Balances'!P57</f>
        <v>576446.73</v>
      </c>
      <c r="F135" s="51">
        <f t="shared" si="149"/>
        <v>576981.86</v>
      </c>
      <c r="G135" s="51">
        <f t="shared" si="150"/>
        <v>577516.99</v>
      </c>
      <c r="H135" s="51">
        <f t="shared" si="151"/>
        <v>578052.12</v>
      </c>
      <c r="I135" s="51">
        <f t="shared" si="152"/>
        <v>578587.25</v>
      </c>
      <c r="J135" s="51">
        <f t="shared" si="153"/>
        <v>579122.38</v>
      </c>
      <c r="K135" s="51">
        <f t="shared" si="154"/>
        <v>579657.51</v>
      </c>
      <c r="L135" s="51">
        <f t="shared" si="155"/>
        <v>580192.63606666669</v>
      </c>
      <c r="M135" s="51">
        <f t="shared" si="156"/>
        <v>580727.76213333337</v>
      </c>
      <c r="N135" s="51">
        <f t="shared" si="157"/>
        <v>581262.88820000004</v>
      </c>
      <c r="O135" s="51">
        <f t="shared" si="158"/>
        <v>581798.01426666672</v>
      </c>
      <c r="P135" s="51">
        <f t="shared" si="159"/>
        <v>582333.1403333334</v>
      </c>
      <c r="Q135" s="51">
        <f t="shared" si="160"/>
        <v>582868.26640000008</v>
      </c>
      <c r="R135" s="51">
        <f t="shared" si="161"/>
        <v>583403.39246666676</v>
      </c>
      <c r="S135" s="51">
        <f t="shared" si="162"/>
        <v>583938.51853333344</v>
      </c>
      <c r="T135" s="51">
        <f t="shared" si="163"/>
        <v>584473.64460000012</v>
      </c>
      <c r="U135" s="51">
        <f t="shared" si="164"/>
        <v>585088.31643333344</v>
      </c>
      <c r="V135" s="51">
        <f t="shared" si="165"/>
        <v>585702.98826666677</v>
      </c>
      <c r="W135" s="51">
        <f t="shared" si="166"/>
        <v>586317.6601000001</v>
      </c>
      <c r="X135" s="51">
        <f t="shared" si="167"/>
        <v>586932.33193333342</v>
      </c>
      <c r="Y135" s="51">
        <f t="shared" si="168"/>
        <v>587547.00376666675</v>
      </c>
      <c r="Z135" s="51">
        <f t="shared" si="169"/>
        <v>588161.67560000008</v>
      </c>
      <c r="AA135" s="51">
        <f t="shared" si="170"/>
        <v>588776.3474333334</v>
      </c>
      <c r="AB135" s="51">
        <f t="shared" si="171"/>
        <v>589391.01926666673</v>
      </c>
      <c r="AC135" s="51">
        <f t="shared" si="172"/>
        <v>590005.69110000005</v>
      </c>
      <c r="AD135" s="51">
        <f t="shared" si="173"/>
        <v>590620.36293333338</v>
      </c>
      <c r="AE135" s="51">
        <f t="shared" si="174"/>
        <v>591235.03476666671</v>
      </c>
      <c r="AF135" s="51">
        <f t="shared" si="175"/>
        <v>591849.70660000003</v>
      </c>
      <c r="AG135" s="110">
        <f t="shared" si="176"/>
        <v>588162</v>
      </c>
      <c r="AH135" s="145" t="b">
        <f t="shared" si="88"/>
        <v>1</v>
      </c>
      <c r="AI135" s="109" t="str">
        <f>'[23]KY Direct'!E30</f>
        <v>36520</v>
      </c>
      <c r="AJ135" s="109">
        <f>'[23]KY Direct'!F30</f>
        <v>7.4000000000000003E-3</v>
      </c>
      <c r="AK135" s="109">
        <f>'[23]KY Direct'!G30</f>
        <v>8.5000000000000006E-3</v>
      </c>
      <c r="AL135" s="92">
        <f>'[20]Depreciation Provision'!Q57</f>
        <v>535.13</v>
      </c>
      <c r="AM135" s="92">
        <f>'[20]Depreciation Provision'!R57</f>
        <v>535.13</v>
      </c>
      <c r="AN135" s="92">
        <f>'[20]Depreciation Provision'!S57</f>
        <v>535.13</v>
      </c>
      <c r="AO135" s="92">
        <f>'[20]Depreciation Provision'!T57</f>
        <v>535.13</v>
      </c>
      <c r="AP135" s="92">
        <f>'[20]Depreciation Provision'!U57</f>
        <v>535.13</v>
      </c>
      <c r="AQ135" s="92">
        <f>'[20]Depreciation Provision'!V57</f>
        <v>535.13</v>
      </c>
      <c r="AR135" s="93">
        <f>IF('Net Plant'!I135&gt;0,'Gross Plant'!L135*$AJ135/12,0)</f>
        <v>535.1260666666667</v>
      </c>
      <c r="AS135" s="93">
        <f>IF('Net Plant'!J135&gt;0,'Gross Plant'!M135*$AJ135/12,0)</f>
        <v>535.1260666666667</v>
      </c>
      <c r="AT135" s="93">
        <f>IF('Net Plant'!K135&gt;0,'Gross Plant'!N135*$AJ135/12,0)</f>
        <v>535.1260666666667</v>
      </c>
      <c r="AU135" s="93">
        <f>IF('Net Plant'!L135&gt;0,'Gross Plant'!O135*$AJ135/12,0)</f>
        <v>535.1260666666667</v>
      </c>
      <c r="AV135" s="93">
        <f>IF('Net Plant'!M135&gt;0,'Gross Plant'!P135*$AJ135/12,0)</f>
        <v>535.1260666666667</v>
      </c>
      <c r="AW135" s="93">
        <f>IF('Net Plant'!N135&gt;0,'Gross Plant'!Q135*$AJ135/12,0)</f>
        <v>535.1260666666667</v>
      </c>
      <c r="AX135" s="93">
        <f>IF('Net Plant'!O135&gt;0,'Gross Plant'!R135*$AJ135/12,0)</f>
        <v>535.1260666666667</v>
      </c>
      <c r="AY135" s="93">
        <f>IF('Net Plant'!P135&gt;0,'Gross Plant'!S135*$AJ135/12,0)</f>
        <v>535.1260666666667</v>
      </c>
      <c r="AZ135" s="93">
        <f>IF('Net Plant'!Q135&gt;0,'Gross Plant'!T135*$AJ135/12,0)</f>
        <v>535.1260666666667</v>
      </c>
      <c r="BA135" s="93">
        <f>IF('Net Plant'!R135&gt;0,'Gross Plant'!U135*$AK135/12,0)</f>
        <v>614.67183333333344</v>
      </c>
      <c r="BB135" s="93">
        <f>IF('Net Plant'!S135&gt;0,'Gross Plant'!V135*$AK135/12,0)</f>
        <v>614.67183333333344</v>
      </c>
      <c r="BC135" s="93">
        <f>IF('Net Plant'!T135&gt;0,'Gross Plant'!W135*$AK135/12,0)</f>
        <v>614.67183333333344</v>
      </c>
      <c r="BD135" s="93">
        <f>IF('Net Plant'!U135&gt;0,'Gross Plant'!X135*$AK135/12,0)</f>
        <v>614.67183333333344</v>
      </c>
      <c r="BE135" s="93">
        <f>IF('Net Plant'!V135&gt;0,'Gross Plant'!Y135*$AK135/12,0)</f>
        <v>614.67183333333344</v>
      </c>
      <c r="BF135" s="93">
        <f>IF('Net Plant'!W135&gt;0,'Gross Plant'!Z135*$AK135/12,0)</f>
        <v>614.67183333333344</v>
      </c>
      <c r="BG135" s="93">
        <f>IF('Net Plant'!X135&gt;0,'Gross Plant'!AA135*$AK135/12,0)</f>
        <v>614.67183333333344</v>
      </c>
      <c r="BH135" s="93">
        <f>IF('Net Plant'!Y135&gt;0,'Gross Plant'!AB135*$AK135/12,0)</f>
        <v>614.67183333333344</v>
      </c>
      <c r="BI135" s="93">
        <f>IF('Net Plant'!Z135&gt;0,'Gross Plant'!AC135*$AK135/12,0)</f>
        <v>614.67183333333344</v>
      </c>
      <c r="BJ135" s="93">
        <f>IF('Net Plant'!AA135&gt;0,'Gross Plant'!AD135*$AK135/12,0)</f>
        <v>614.67183333333344</v>
      </c>
      <c r="BK135" s="93">
        <f>IF('Net Plant'!AB135&gt;0,'Gross Plant'!AE135*$AK135/12,0)</f>
        <v>614.67183333333344</v>
      </c>
      <c r="BL135" s="93">
        <f>IF('Net Plant'!AC135&gt;0,'Gross Plant'!AF135*$AK135/12,0)</f>
        <v>614.67183333333344</v>
      </c>
      <c r="BM135" s="110">
        <f t="shared" si="177"/>
        <v>7376.0620000000026</v>
      </c>
      <c r="BN135" s="41"/>
      <c r="BO135" s="92">
        <f>'[20]Reserve Retirements'!Q57</f>
        <v>0</v>
      </c>
      <c r="BP135" s="92">
        <f>'[20]Reserve Retirements'!R57</f>
        <v>0</v>
      </c>
      <c r="BQ135" s="92">
        <f>'[20]Reserve Retirements'!S57</f>
        <v>0</v>
      </c>
      <c r="BR135" s="92">
        <f>'[20]Reserve Retirements'!T57</f>
        <v>0</v>
      </c>
      <c r="BS135" s="92">
        <f>'[20]Reserve Retirements'!U57</f>
        <v>0</v>
      </c>
      <c r="BT135" s="92">
        <f>'[20]Reserve Retirements'!V57</f>
        <v>0</v>
      </c>
      <c r="BU135" s="93">
        <f>'Gross Plant'!BQ135</f>
        <v>0</v>
      </c>
      <c r="BV135" s="93">
        <f>'Gross Plant'!BR135</f>
        <v>0</v>
      </c>
      <c r="BW135" s="93">
        <f>'Gross Plant'!BS135</f>
        <v>0</v>
      </c>
      <c r="BX135" s="93">
        <f>'Gross Plant'!BT135</f>
        <v>0</v>
      </c>
      <c r="BY135" s="93">
        <f>'Gross Plant'!BU135</f>
        <v>0</v>
      </c>
      <c r="BZ135" s="93">
        <f>'Gross Plant'!BV135</f>
        <v>0</v>
      </c>
      <c r="CA135" s="93">
        <f>'Gross Plant'!BW135</f>
        <v>0</v>
      </c>
      <c r="CB135" s="93">
        <f>'Gross Plant'!BX135</f>
        <v>0</v>
      </c>
      <c r="CC135" s="93">
        <f>'Gross Plant'!BY135</f>
        <v>0</v>
      </c>
      <c r="CD135" s="93">
        <f>'Gross Plant'!BZ135</f>
        <v>0</v>
      </c>
      <c r="CE135" s="93">
        <f>'Gross Plant'!CA135</f>
        <v>0</v>
      </c>
      <c r="CF135" s="93">
        <f>'Gross Plant'!CB135</f>
        <v>0</v>
      </c>
      <c r="CG135" s="93">
        <f>'Gross Plant'!CC135</f>
        <v>0</v>
      </c>
      <c r="CH135" s="93">
        <f>'Gross Plant'!CD135</f>
        <v>0</v>
      </c>
      <c r="CI135" s="93">
        <f>'Gross Plant'!CE135</f>
        <v>0</v>
      </c>
      <c r="CJ135" s="93">
        <f>'Gross Plant'!CF135</f>
        <v>0</v>
      </c>
      <c r="CK135" s="93">
        <f>'Gross Plant'!CG135</f>
        <v>0</v>
      </c>
      <c r="CL135" s="93">
        <f>'Gross Plant'!CH135</f>
        <v>0</v>
      </c>
      <c r="CM135" s="93">
        <f>'Gross Plant'!CI135</f>
        <v>0</v>
      </c>
      <c r="CN135" s="93">
        <f>'Gross Plant'!CJ135</f>
        <v>0</v>
      </c>
      <c r="CO135" s="93">
        <f>'Gross Plant'!CK135</f>
        <v>0</v>
      </c>
      <c r="CP135" s="41"/>
      <c r="CQ135" s="92">
        <f>'[20]Reserve Transfers'!Q57</f>
        <v>0</v>
      </c>
      <c r="CR135" s="92">
        <f>'[20]Reserve Transfers'!R57</f>
        <v>0</v>
      </c>
      <c r="CS135" s="92">
        <f>'[20]Reserve Transfers'!S57</f>
        <v>0</v>
      </c>
      <c r="CT135" s="92">
        <f>'[20]Reserve Transfers'!T57</f>
        <v>0</v>
      </c>
      <c r="CU135" s="92">
        <f>'[20]Reserve Transfers'!U57</f>
        <v>0</v>
      </c>
      <c r="CV135" s="92">
        <f>'[20]Reserve Transfers'!V57</f>
        <v>0</v>
      </c>
      <c r="CW135" s="17">
        <v>0</v>
      </c>
      <c r="CX135" s="17">
        <v>0</v>
      </c>
      <c r="CY135" s="17">
        <v>0</v>
      </c>
      <c r="CZ135" s="17">
        <v>0</v>
      </c>
      <c r="DA135" s="17">
        <v>0</v>
      </c>
      <c r="DB135" s="17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/>
      <c r="DS135" s="92">
        <f>[20]COR!Q57</f>
        <v>0</v>
      </c>
      <c r="DT135" s="92">
        <f>[20]COR!R57</f>
        <v>0</v>
      </c>
      <c r="DU135" s="92">
        <f>[20]COR!S57</f>
        <v>0</v>
      </c>
      <c r="DV135" s="92">
        <f>[20]COR!T57</f>
        <v>0</v>
      </c>
      <c r="DW135" s="92">
        <f>[20]COR!U57</f>
        <v>0</v>
      </c>
      <c r="DX135" s="92">
        <f>[20]COR!V57</f>
        <v>0</v>
      </c>
      <c r="DY135" s="93">
        <f>IFERROR(SUM($DS135:$DX135)/SUM('Gross Plant'!$BK135:$BP135),0)*'Gross Plant'!BQ135*Reserve!$DY$1</f>
        <v>0</v>
      </c>
      <c r="DZ135" s="93">
        <f>IFERROR(SUM($DS135:$DX135)/SUM('Gross Plant'!$BK135:$BP135),0)*'Gross Plant'!BR135*Reserve!$DY$1</f>
        <v>0</v>
      </c>
      <c r="EA135" s="93">
        <f>IFERROR(SUM($DS135:$DX135)/SUM('Gross Plant'!$BK135:$BP135),0)*'Gross Plant'!BS135*Reserve!$DY$1</f>
        <v>0</v>
      </c>
      <c r="EB135" s="93">
        <f>IFERROR(SUM($DS135:$DX135)/SUM('Gross Plant'!$BK135:$BP135),0)*'Gross Plant'!BT135*Reserve!$DY$1</f>
        <v>0</v>
      </c>
      <c r="EC135" s="93">
        <f>IFERROR(SUM($DS135:$DX135)/SUM('Gross Plant'!$BK135:$BP135),0)*'Gross Plant'!BU135*Reserve!$DY$1</f>
        <v>0</v>
      </c>
      <c r="ED135" s="93">
        <f>IFERROR(SUM($DS135:$DX135)/SUM('Gross Plant'!$BK135:$BP135),0)*'Gross Plant'!BV135*Reserve!$DY$1</f>
        <v>0</v>
      </c>
      <c r="EE135" s="93">
        <f>IFERROR(SUM($DS135:$DX135)/SUM('Gross Plant'!$BK135:$BP135),0)*'Gross Plant'!BW135*Reserve!$DY$1</f>
        <v>0</v>
      </c>
      <c r="EF135" s="93">
        <f>IFERROR(SUM($DS135:$DX135)/SUM('Gross Plant'!$BK135:$BP135),0)*'Gross Plant'!BX135*Reserve!$DY$1</f>
        <v>0</v>
      </c>
      <c r="EG135" s="93">
        <f>IFERROR(SUM($DS135:$DX135)/SUM('Gross Plant'!$BK135:$BP135),0)*'Gross Plant'!BY135*Reserve!$DY$1</f>
        <v>0</v>
      </c>
      <c r="EH135" s="93">
        <f>IFERROR(SUM($DS135:$DX135)/SUM('Gross Plant'!$BK135:$BP135),0)*'Gross Plant'!BZ135*Reserve!$DY$1</f>
        <v>0</v>
      </c>
      <c r="EI135" s="93">
        <f>IFERROR(SUM($DS135:$DX135)/SUM('Gross Plant'!$BK135:$BP135),0)*'Gross Plant'!CA135*Reserve!$DY$1</f>
        <v>0</v>
      </c>
      <c r="EJ135" s="93">
        <f>IFERROR(SUM($DS135:$DX135)/SUM('Gross Plant'!$BK135:$BP135),0)*'Gross Plant'!CB135*Reserve!$DY$1</f>
        <v>0</v>
      </c>
      <c r="EK135" s="93">
        <f>IFERROR(SUM($DS135:$DX135)/SUM('Gross Plant'!$BK135:$BP135),0)*'Gross Plant'!CC135*Reserve!$DY$1</f>
        <v>0</v>
      </c>
      <c r="EL135" s="93">
        <f>IFERROR(SUM($DS135:$DX135)/SUM('Gross Plant'!$BK135:$BP135),0)*'Gross Plant'!CD135*Reserve!$DY$1</f>
        <v>0</v>
      </c>
      <c r="EM135" s="93">
        <f>IFERROR(SUM($DS135:$DX135)/SUM('Gross Plant'!$BK135:$BP135),0)*'Gross Plant'!CE135*Reserve!$DY$1</f>
        <v>0</v>
      </c>
      <c r="EN135" s="93">
        <f>IFERROR(SUM($DS135:$DX135)/SUM('Gross Plant'!$BK135:$BP135),0)*'Gross Plant'!CF135*Reserve!$DY$1</f>
        <v>0</v>
      </c>
      <c r="EO135" s="93">
        <f>IFERROR(SUM($DS135:$DX135)/SUM('Gross Plant'!$BK135:$BP135),0)*'Gross Plant'!CG135*Reserve!$DY$1</f>
        <v>0</v>
      </c>
      <c r="EP135" s="93">
        <f>IFERROR(SUM($DS135:$DX135)/SUM('Gross Plant'!$BK135:$BP135),0)*'Gross Plant'!CH135*Reserve!$DY$1</f>
        <v>0</v>
      </c>
      <c r="EQ135" s="93">
        <f>IFERROR(SUM($DS135:$DX135)/SUM('Gross Plant'!$BK135:$BP135),0)*'Gross Plant'!CI135*Reserve!$DY$1</f>
        <v>0</v>
      </c>
      <c r="ER135" s="93">
        <f>IFERROR(SUM($DS135:$DX135)/SUM('Gross Plant'!$BK135:$BP135),0)*'Gross Plant'!CJ135*Reserve!$DY$1</f>
        <v>0</v>
      </c>
      <c r="ES135" s="93">
        <f>IFERROR(SUM($DS135:$DX135)/SUM('Gross Plant'!$BK135:$BP135),0)*'Gross Plant'!CK135*Reserve!$DY$1</f>
        <v>0</v>
      </c>
    </row>
    <row r="136" spans="1:149">
      <c r="A136" s="138">
        <v>36602</v>
      </c>
      <c r="B136" s="171" t="s">
        <v>95</v>
      </c>
      <c r="C136" s="51">
        <f t="shared" si="147"/>
        <v>23324.274336230781</v>
      </c>
      <c r="D136" s="51">
        <f t="shared" si="148"/>
        <v>23862.063877000011</v>
      </c>
      <c r="E136" s="92">
        <f>'[20]Reserve End Balances'!P58</f>
        <v>23150.33</v>
      </c>
      <c r="F136" s="51">
        <f t="shared" si="149"/>
        <v>23179.320000000003</v>
      </c>
      <c r="G136" s="51">
        <f t="shared" si="150"/>
        <v>23208.310000000005</v>
      </c>
      <c r="H136" s="51">
        <f t="shared" si="151"/>
        <v>23237.300000000007</v>
      </c>
      <c r="I136" s="51">
        <f t="shared" si="152"/>
        <v>23266.290000000008</v>
      </c>
      <c r="J136" s="51">
        <f t="shared" si="153"/>
        <v>23295.28000000001</v>
      </c>
      <c r="K136" s="51">
        <f t="shared" si="154"/>
        <v>23324.270000000011</v>
      </c>
      <c r="L136" s="51">
        <f t="shared" si="155"/>
        <v>23353.262684333346</v>
      </c>
      <c r="M136" s="51">
        <f t="shared" si="156"/>
        <v>23382.25536866668</v>
      </c>
      <c r="N136" s="51">
        <f t="shared" si="157"/>
        <v>23411.248053000014</v>
      </c>
      <c r="O136" s="51">
        <f t="shared" si="158"/>
        <v>23440.240737333348</v>
      </c>
      <c r="P136" s="51">
        <f t="shared" si="159"/>
        <v>23469.233421666682</v>
      </c>
      <c r="Q136" s="51">
        <f t="shared" si="160"/>
        <v>23498.226106000016</v>
      </c>
      <c r="R136" s="51">
        <f t="shared" si="161"/>
        <v>23527.218790333351</v>
      </c>
      <c r="S136" s="51">
        <f t="shared" si="162"/>
        <v>23556.211474666685</v>
      </c>
      <c r="T136" s="51">
        <f t="shared" si="163"/>
        <v>23585.204159000019</v>
      </c>
      <c r="U136" s="51">
        <f t="shared" si="164"/>
        <v>23631.347445333351</v>
      </c>
      <c r="V136" s="51">
        <f t="shared" si="165"/>
        <v>23677.490731666683</v>
      </c>
      <c r="W136" s="51">
        <f t="shared" si="166"/>
        <v>23723.634018000015</v>
      </c>
      <c r="X136" s="51">
        <f t="shared" si="167"/>
        <v>23769.777304333347</v>
      </c>
      <c r="Y136" s="51">
        <f t="shared" si="168"/>
        <v>23815.920590666679</v>
      </c>
      <c r="Z136" s="51">
        <f t="shared" si="169"/>
        <v>23862.063877000011</v>
      </c>
      <c r="AA136" s="51">
        <f t="shared" si="170"/>
        <v>23908.207163333343</v>
      </c>
      <c r="AB136" s="51">
        <f t="shared" si="171"/>
        <v>23954.350449666676</v>
      </c>
      <c r="AC136" s="51">
        <f t="shared" si="172"/>
        <v>24000.493736000008</v>
      </c>
      <c r="AD136" s="51">
        <f t="shared" si="173"/>
        <v>24046.63702233334</v>
      </c>
      <c r="AE136" s="51">
        <f t="shared" si="174"/>
        <v>24092.780308666672</v>
      </c>
      <c r="AF136" s="51">
        <f t="shared" si="175"/>
        <v>24138.923595000004</v>
      </c>
      <c r="AG136" s="110">
        <f t="shared" si="176"/>
        <v>23862</v>
      </c>
      <c r="AH136" s="145" t="b">
        <f t="shared" ref="AH136:AH189" si="178">VALUE(A136)=VALUE(AI136)</f>
        <v>1</v>
      </c>
      <c r="AI136" s="109" t="str">
        <f>'[23]KY Direct'!E31</f>
        <v>36602</v>
      </c>
      <c r="AJ136" s="109">
        <f>'[23]KY Direct'!F31</f>
        <v>7.1000000000000004E-3</v>
      </c>
      <c r="AK136" s="109">
        <f>'[23]KY Direct'!G31</f>
        <v>1.1299999999999999E-2</v>
      </c>
      <c r="AL136" s="92">
        <f>'[20]Depreciation Provision'!Q58</f>
        <v>28.99</v>
      </c>
      <c r="AM136" s="92">
        <f>'[20]Depreciation Provision'!R58</f>
        <v>28.99</v>
      </c>
      <c r="AN136" s="92">
        <f>'[20]Depreciation Provision'!S58</f>
        <v>28.99</v>
      </c>
      <c r="AO136" s="92">
        <f>'[20]Depreciation Provision'!T58</f>
        <v>28.99</v>
      </c>
      <c r="AP136" s="92">
        <f>'[20]Depreciation Provision'!U58</f>
        <v>28.99</v>
      </c>
      <c r="AQ136" s="92">
        <f>'[20]Depreciation Provision'!V58</f>
        <v>28.99</v>
      </c>
      <c r="AR136" s="93">
        <f>IF('Net Plant'!I136&gt;0,'Gross Plant'!L136*$AJ136/12,0)</f>
        <v>28.992684333333333</v>
      </c>
      <c r="AS136" s="93">
        <f>IF('Net Plant'!J136&gt;0,'Gross Plant'!M136*$AJ136/12,0)</f>
        <v>28.992684333333333</v>
      </c>
      <c r="AT136" s="93">
        <f>IF('Net Plant'!K136&gt;0,'Gross Plant'!N136*$AJ136/12,0)</f>
        <v>28.992684333333333</v>
      </c>
      <c r="AU136" s="93">
        <f>IF('Net Plant'!L136&gt;0,'Gross Plant'!O136*$AJ136/12,0)</f>
        <v>28.992684333333333</v>
      </c>
      <c r="AV136" s="93">
        <f>IF('Net Plant'!M136&gt;0,'Gross Plant'!P136*$AJ136/12,0)</f>
        <v>28.992684333333333</v>
      </c>
      <c r="AW136" s="93">
        <f>IF('Net Plant'!N136&gt;0,'Gross Plant'!Q136*$AJ136/12,0)</f>
        <v>28.992684333333333</v>
      </c>
      <c r="AX136" s="93">
        <f>IF('Net Plant'!O136&gt;0,'Gross Plant'!R136*$AJ136/12,0)</f>
        <v>28.992684333333333</v>
      </c>
      <c r="AY136" s="93">
        <f>IF('Net Plant'!P136&gt;0,'Gross Plant'!S136*$AJ136/12,0)</f>
        <v>28.992684333333333</v>
      </c>
      <c r="AZ136" s="93">
        <f>IF('Net Plant'!Q136&gt;0,'Gross Plant'!T136*$AJ136/12,0)</f>
        <v>28.992684333333333</v>
      </c>
      <c r="BA136" s="93">
        <f>IF('Net Plant'!R136&gt;0,'Gross Plant'!U136*$AK136/12,0)</f>
        <v>46.143286333333329</v>
      </c>
      <c r="BB136" s="93">
        <f>IF('Net Plant'!S136&gt;0,'Gross Plant'!V136*$AK136/12,0)</f>
        <v>46.143286333333329</v>
      </c>
      <c r="BC136" s="93">
        <f>IF('Net Plant'!T136&gt;0,'Gross Plant'!W136*$AK136/12,0)</f>
        <v>46.143286333333329</v>
      </c>
      <c r="BD136" s="93">
        <f>IF('Net Plant'!U136&gt;0,'Gross Plant'!X136*$AK136/12,0)</f>
        <v>46.143286333333329</v>
      </c>
      <c r="BE136" s="93">
        <f>IF('Net Plant'!V136&gt;0,'Gross Plant'!Y136*$AK136/12,0)</f>
        <v>46.143286333333329</v>
      </c>
      <c r="BF136" s="93">
        <f>IF('Net Plant'!W136&gt;0,'Gross Plant'!Z136*$AK136/12,0)</f>
        <v>46.143286333333329</v>
      </c>
      <c r="BG136" s="93">
        <f>IF('Net Plant'!X136&gt;0,'Gross Plant'!AA136*$AK136/12,0)</f>
        <v>46.143286333333329</v>
      </c>
      <c r="BH136" s="93">
        <f>IF('Net Plant'!Y136&gt;0,'Gross Plant'!AB136*$AK136/12,0)</f>
        <v>46.143286333333329</v>
      </c>
      <c r="BI136" s="93">
        <f>IF('Net Plant'!Z136&gt;0,'Gross Plant'!AC136*$AK136/12,0)</f>
        <v>46.143286333333329</v>
      </c>
      <c r="BJ136" s="93">
        <f>IF('Net Plant'!AA136&gt;0,'Gross Plant'!AD136*$AK136/12,0)</f>
        <v>46.143286333333329</v>
      </c>
      <c r="BK136" s="93">
        <f>IF('Net Plant'!AB136&gt;0,'Gross Plant'!AE136*$AK136/12,0)</f>
        <v>46.143286333333329</v>
      </c>
      <c r="BL136" s="93">
        <f>IF('Net Plant'!AC136&gt;0,'Gross Plant'!AF136*$AK136/12,0)</f>
        <v>46.143286333333329</v>
      </c>
      <c r="BM136" s="110">
        <f t="shared" si="177"/>
        <v>553.71943599999997</v>
      </c>
      <c r="BN136" s="41"/>
      <c r="BO136" s="92">
        <f>'[20]Reserve Retirements'!Q58</f>
        <v>0</v>
      </c>
      <c r="BP136" s="92">
        <f>'[20]Reserve Retirements'!R58</f>
        <v>0</v>
      </c>
      <c r="BQ136" s="92">
        <f>'[20]Reserve Retirements'!S58</f>
        <v>0</v>
      </c>
      <c r="BR136" s="92">
        <f>'[20]Reserve Retirements'!T58</f>
        <v>0</v>
      </c>
      <c r="BS136" s="92">
        <f>'[20]Reserve Retirements'!U58</f>
        <v>0</v>
      </c>
      <c r="BT136" s="92">
        <f>'[20]Reserve Retirements'!V58</f>
        <v>0</v>
      </c>
      <c r="BU136" s="93">
        <f>'Gross Plant'!BQ136</f>
        <v>0</v>
      </c>
      <c r="BV136" s="93">
        <f>'Gross Plant'!BR136</f>
        <v>0</v>
      </c>
      <c r="BW136" s="93">
        <f>'Gross Plant'!BS136</f>
        <v>0</v>
      </c>
      <c r="BX136" s="93">
        <f>'Gross Plant'!BT136</f>
        <v>0</v>
      </c>
      <c r="BY136" s="93">
        <f>'Gross Plant'!BU136</f>
        <v>0</v>
      </c>
      <c r="BZ136" s="93">
        <f>'Gross Plant'!BV136</f>
        <v>0</v>
      </c>
      <c r="CA136" s="93">
        <f>'Gross Plant'!BW136</f>
        <v>0</v>
      </c>
      <c r="CB136" s="93">
        <f>'Gross Plant'!BX136</f>
        <v>0</v>
      </c>
      <c r="CC136" s="93">
        <f>'Gross Plant'!BY136</f>
        <v>0</v>
      </c>
      <c r="CD136" s="93">
        <f>'Gross Plant'!BZ136</f>
        <v>0</v>
      </c>
      <c r="CE136" s="93">
        <f>'Gross Plant'!CA136</f>
        <v>0</v>
      </c>
      <c r="CF136" s="93">
        <f>'Gross Plant'!CB136</f>
        <v>0</v>
      </c>
      <c r="CG136" s="93">
        <f>'Gross Plant'!CC136</f>
        <v>0</v>
      </c>
      <c r="CH136" s="93">
        <f>'Gross Plant'!CD136</f>
        <v>0</v>
      </c>
      <c r="CI136" s="93">
        <f>'Gross Plant'!CE136</f>
        <v>0</v>
      </c>
      <c r="CJ136" s="93">
        <f>'Gross Plant'!CF136</f>
        <v>0</v>
      </c>
      <c r="CK136" s="93">
        <f>'Gross Plant'!CG136</f>
        <v>0</v>
      </c>
      <c r="CL136" s="93">
        <f>'Gross Plant'!CH136</f>
        <v>0</v>
      </c>
      <c r="CM136" s="93">
        <f>'Gross Plant'!CI136</f>
        <v>0</v>
      </c>
      <c r="CN136" s="93">
        <f>'Gross Plant'!CJ136</f>
        <v>0</v>
      </c>
      <c r="CO136" s="93">
        <f>'Gross Plant'!CK136</f>
        <v>0</v>
      </c>
      <c r="CP136" s="41"/>
      <c r="CQ136" s="92">
        <f>'[20]Reserve Transfers'!Q58</f>
        <v>0</v>
      </c>
      <c r="CR136" s="92">
        <f>'[20]Reserve Transfers'!R58</f>
        <v>0</v>
      </c>
      <c r="CS136" s="92">
        <f>'[20]Reserve Transfers'!S58</f>
        <v>0</v>
      </c>
      <c r="CT136" s="92">
        <f>'[20]Reserve Transfers'!T58</f>
        <v>0</v>
      </c>
      <c r="CU136" s="92">
        <f>'[20]Reserve Transfers'!U58</f>
        <v>0</v>
      </c>
      <c r="CV136" s="92">
        <f>'[20]Reserve Transfers'!V58</f>
        <v>0</v>
      </c>
      <c r="CW136" s="17">
        <v>0</v>
      </c>
      <c r="CX136" s="17">
        <v>0</v>
      </c>
      <c r="CY136" s="17">
        <v>0</v>
      </c>
      <c r="CZ136" s="17">
        <v>0</v>
      </c>
      <c r="DA136" s="17">
        <v>0</v>
      </c>
      <c r="DB136" s="17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>
        <v>0</v>
      </c>
      <c r="DQ136" s="41">
        <v>0</v>
      </c>
      <c r="DR136" s="41"/>
      <c r="DS136" s="92">
        <f>[20]COR!Q58</f>
        <v>0</v>
      </c>
      <c r="DT136" s="92">
        <f>[20]COR!R58</f>
        <v>0</v>
      </c>
      <c r="DU136" s="92">
        <f>[20]COR!S58</f>
        <v>0</v>
      </c>
      <c r="DV136" s="92">
        <f>[20]COR!T58</f>
        <v>0</v>
      </c>
      <c r="DW136" s="92">
        <f>[20]COR!U58</f>
        <v>0</v>
      </c>
      <c r="DX136" s="92">
        <f>[20]COR!V58</f>
        <v>0</v>
      </c>
      <c r="DY136" s="93">
        <f>IFERROR(SUM($DS136:$DX136)/SUM('Gross Plant'!$BK136:$BP136),0)*'Gross Plant'!BQ136*Reserve!$DY$1</f>
        <v>0</v>
      </c>
      <c r="DZ136" s="93">
        <f>IFERROR(SUM($DS136:$DX136)/SUM('Gross Plant'!$BK136:$BP136),0)*'Gross Plant'!BR136*Reserve!$DY$1</f>
        <v>0</v>
      </c>
      <c r="EA136" s="93">
        <f>IFERROR(SUM($DS136:$DX136)/SUM('Gross Plant'!$BK136:$BP136),0)*'Gross Plant'!BS136*Reserve!$DY$1</f>
        <v>0</v>
      </c>
      <c r="EB136" s="93">
        <f>IFERROR(SUM($DS136:$DX136)/SUM('Gross Plant'!$BK136:$BP136),0)*'Gross Plant'!BT136*Reserve!$DY$1</f>
        <v>0</v>
      </c>
      <c r="EC136" s="93">
        <f>IFERROR(SUM($DS136:$DX136)/SUM('Gross Plant'!$BK136:$BP136),0)*'Gross Plant'!BU136*Reserve!$DY$1</f>
        <v>0</v>
      </c>
      <c r="ED136" s="93">
        <f>IFERROR(SUM($DS136:$DX136)/SUM('Gross Plant'!$BK136:$BP136),0)*'Gross Plant'!BV136*Reserve!$DY$1</f>
        <v>0</v>
      </c>
      <c r="EE136" s="93">
        <f>IFERROR(SUM($DS136:$DX136)/SUM('Gross Plant'!$BK136:$BP136),0)*'Gross Plant'!BW136*Reserve!$DY$1</f>
        <v>0</v>
      </c>
      <c r="EF136" s="93">
        <f>IFERROR(SUM($DS136:$DX136)/SUM('Gross Plant'!$BK136:$BP136),0)*'Gross Plant'!BX136*Reserve!$DY$1</f>
        <v>0</v>
      </c>
      <c r="EG136" s="93">
        <f>IFERROR(SUM($DS136:$DX136)/SUM('Gross Plant'!$BK136:$BP136),0)*'Gross Plant'!BY136*Reserve!$DY$1</f>
        <v>0</v>
      </c>
      <c r="EH136" s="93">
        <f>IFERROR(SUM($DS136:$DX136)/SUM('Gross Plant'!$BK136:$BP136),0)*'Gross Plant'!BZ136*Reserve!$DY$1</f>
        <v>0</v>
      </c>
      <c r="EI136" s="93">
        <f>IFERROR(SUM($DS136:$DX136)/SUM('Gross Plant'!$BK136:$BP136),0)*'Gross Plant'!CA136*Reserve!$DY$1</f>
        <v>0</v>
      </c>
      <c r="EJ136" s="93">
        <f>IFERROR(SUM($DS136:$DX136)/SUM('Gross Plant'!$BK136:$BP136),0)*'Gross Plant'!CB136*Reserve!$DY$1</f>
        <v>0</v>
      </c>
      <c r="EK136" s="93">
        <f>IFERROR(SUM($DS136:$DX136)/SUM('Gross Plant'!$BK136:$BP136),0)*'Gross Plant'!CC136*Reserve!$DY$1</f>
        <v>0</v>
      </c>
      <c r="EL136" s="93">
        <f>IFERROR(SUM($DS136:$DX136)/SUM('Gross Plant'!$BK136:$BP136),0)*'Gross Plant'!CD136*Reserve!$DY$1</f>
        <v>0</v>
      </c>
      <c r="EM136" s="93">
        <f>IFERROR(SUM($DS136:$DX136)/SUM('Gross Plant'!$BK136:$BP136),0)*'Gross Plant'!CE136*Reserve!$DY$1</f>
        <v>0</v>
      </c>
      <c r="EN136" s="93">
        <f>IFERROR(SUM($DS136:$DX136)/SUM('Gross Plant'!$BK136:$BP136),0)*'Gross Plant'!CF136*Reserve!$DY$1</f>
        <v>0</v>
      </c>
      <c r="EO136" s="93">
        <f>IFERROR(SUM($DS136:$DX136)/SUM('Gross Plant'!$BK136:$BP136),0)*'Gross Plant'!CG136*Reserve!$DY$1</f>
        <v>0</v>
      </c>
      <c r="EP136" s="93">
        <f>IFERROR(SUM($DS136:$DX136)/SUM('Gross Plant'!$BK136:$BP136),0)*'Gross Plant'!CH136*Reserve!$DY$1</f>
        <v>0</v>
      </c>
      <c r="EQ136" s="93">
        <f>IFERROR(SUM($DS136:$DX136)/SUM('Gross Plant'!$BK136:$BP136),0)*'Gross Plant'!CI136*Reserve!$DY$1</f>
        <v>0</v>
      </c>
      <c r="ER136" s="93">
        <f>IFERROR(SUM($DS136:$DX136)/SUM('Gross Plant'!$BK136:$BP136),0)*'Gross Plant'!CJ136*Reserve!$DY$1</f>
        <v>0</v>
      </c>
      <c r="ES136" s="93">
        <f>IFERROR(SUM($DS136:$DX136)/SUM('Gross Plant'!$BK136:$BP136),0)*'Gross Plant'!CK136*Reserve!$DY$1</f>
        <v>0</v>
      </c>
    </row>
    <row r="137" spans="1:149">
      <c r="A137" s="138">
        <v>36603</v>
      </c>
      <c r="B137" s="171" t="s">
        <v>96</v>
      </c>
      <c r="C137" s="51">
        <f t="shared" si="147"/>
        <v>65485.020000000011</v>
      </c>
      <c r="D137" s="51">
        <f t="shared" si="148"/>
        <v>65485.020000000011</v>
      </c>
      <c r="E137" s="92">
        <f>'[20]Reserve End Balances'!P59</f>
        <v>65485.02</v>
      </c>
      <c r="F137" s="51">
        <f t="shared" si="149"/>
        <v>65485.02</v>
      </c>
      <c r="G137" s="51">
        <f t="shared" si="150"/>
        <v>65485.02</v>
      </c>
      <c r="H137" s="51">
        <f t="shared" si="151"/>
        <v>65485.02</v>
      </c>
      <c r="I137" s="51">
        <f t="shared" si="152"/>
        <v>65485.02</v>
      </c>
      <c r="J137" s="51">
        <f t="shared" si="153"/>
        <v>65485.02</v>
      </c>
      <c r="K137" s="51">
        <f t="shared" si="154"/>
        <v>65485.02</v>
      </c>
      <c r="L137" s="51">
        <f t="shared" si="155"/>
        <v>65485.02</v>
      </c>
      <c r="M137" s="51">
        <f t="shared" si="156"/>
        <v>65485.02</v>
      </c>
      <c r="N137" s="51">
        <f t="shared" si="157"/>
        <v>65485.02</v>
      </c>
      <c r="O137" s="51">
        <f t="shared" si="158"/>
        <v>65485.02</v>
      </c>
      <c r="P137" s="51">
        <f t="shared" si="159"/>
        <v>65485.02</v>
      </c>
      <c r="Q137" s="51">
        <f t="shared" si="160"/>
        <v>65485.02</v>
      </c>
      <c r="R137" s="51">
        <f t="shared" si="161"/>
        <v>65485.02</v>
      </c>
      <c r="S137" s="51">
        <f t="shared" si="162"/>
        <v>65485.02</v>
      </c>
      <c r="T137" s="51">
        <f t="shared" si="163"/>
        <v>65485.02</v>
      </c>
      <c r="U137" s="51">
        <f t="shared" si="164"/>
        <v>65485.02</v>
      </c>
      <c r="V137" s="51">
        <f t="shared" si="165"/>
        <v>65485.02</v>
      </c>
      <c r="W137" s="51">
        <f t="shared" si="166"/>
        <v>65485.02</v>
      </c>
      <c r="X137" s="51">
        <f t="shared" si="167"/>
        <v>65485.02</v>
      </c>
      <c r="Y137" s="51">
        <f t="shared" si="168"/>
        <v>65485.02</v>
      </c>
      <c r="Z137" s="51">
        <f t="shared" si="169"/>
        <v>65485.02</v>
      </c>
      <c r="AA137" s="51">
        <f t="shared" si="170"/>
        <v>65485.02</v>
      </c>
      <c r="AB137" s="51">
        <f t="shared" si="171"/>
        <v>65485.02</v>
      </c>
      <c r="AC137" s="51">
        <f t="shared" si="172"/>
        <v>65485.02</v>
      </c>
      <c r="AD137" s="51">
        <f t="shared" si="173"/>
        <v>65485.02</v>
      </c>
      <c r="AE137" s="51">
        <f t="shared" si="174"/>
        <v>65485.02</v>
      </c>
      <c r="AF137" s="51">
        <f t="shared" si="175"/>
        <v>65485.02</v>
      </c>
      <c r="AG137" s="110">
        <f t="shared" si="176"/>
        <v>65485</v>
      </c>
      <c r="AH137" s="145" t="b">
        <f t="shared" si="178"/>
        <v>1</v>
      </c>
      <c r="AI137" s="109" t="str">
        <f>'[23]KY Direct'!E32</f>
        <v>36603</v>
      </c>
      <c r="AJ137" s="109">
        <f>'[23]KY Direct'!F32</f>
        <v>7.1000000000000004E-3</v>
      </c>
      <c r="AK137" s="109">
        <f>'[23]KY Direct'!G32</f>
        <v>1.1299999999999999E-2</v>
      </c>
      <c r="AL137" s="92">
        <f>'[20]Depreciation Provision'!Q59</f>
        <v>0</v>
      </c>
      <c r="AM137" s="92">
        <f>'[20]Depreciation Provision'!R59</f>
        <v>0</v>
      </c>
      <c r="AN137" s="92">
        <f>'[20]Depreciation Provision'!S59</f>
        <v>0</v>
      </c>
      <c r="AO137" s="92">
        <f>'[20]Depreciation Provision'!T59</f>
        <v>0</v>
      </c>
      <c r="AP137" s="92">
        <f>'[20]Depreciation Provision'!U59</f>
        <v>0</v>
      </c>
      <c r="AQ137" s="92">
        <f>'[20]Depreciation Provision'!V59</f>
        <v>0</v>
      </c>
      <c r="AR137" s="93">
        <f>IF('Net Plant'!I137&gt;0,'Gross Plant'!L137*$AJ137/12,0)</f>
        <v>0</v>
      </c>
      <c r="AS137" s="93">
        <f>IF('Net Plant'!J137&gt;0,'Gross Plant'!M137*$AJ137/12,0)</f>
        <v>0</v>
      </c>
      <c r="AT137" s="93">
        <f>IF('Net Plant'!K137&gt;0,'Gross Plant'!N137*$AJ137/12,0)</f>
        <v>0</v>
      </c>
      <c r="AU137" s="93">
        <f>IF('Net Plant'!L137&gt;0,'Gross Plant'!O137*$AJ137/12,0)</f>
        <v>0</v>
      </c>
      <c r="AV137" s="93">
        <f>IF('Net Plant'!M137&gt;0,'Gross Plant'!P137*$AJ137/12,0)</f>
        <v>0</v>
      </c>
      <c r="AW137" s="93">
        <f>IF('Net Plant'!N137&gt;0,'Gross Plant'!Q137*$AJ137/12,0)</f>
        <v>0</v>
      </c>
      <c r="AX137" s="93">
        <f>IF('Net Plant'!O137&gt;0,'Gross Plant'!R137*$AJ137/12,0)</f>
        <v>0</v>
      </c>
      <c r="AY137" s="93">
        <f>IF('Net Plant'!P137&gt;0,'Gross Plant'!S137*$AJ137/12,0)</f>
        <v>0</v>
      </c>
      <c r="AZ137" s="93">
        <f>IF('Net Plant'!Q137&gt;0,'Gross Plant'!T137*$AJ137/12,0)</f>
        <v>0</v>
      </c>
      <c r="BA137" s="93">
        <f>IF('Net Plant'!R137&gt;0,'Gross Plant'!U137*$AK137/12,0)</f>
        <v>0</v>
      </c>
      <c r="BB137" s="93">
        <f>IF('Net Plant'!S137&gt;0,'Gross Plant'!V137*$AK137/12,0)</f>
        <v>0</v>
      </c>
      <c r="BC137" s="93">
        <f>IF('Net Plant'!T137&gt;0,'Gross Plant'!W137*$AK137/12,0)</f>
        <v>0</v>
      </c>
      <c r="BD137" s="93">
        <f>IF('Net Plant'!U137&gt;0,'Gross Plant'!X137*$AK137/12,0)</f>
        <v>0</v>
      </c>
      <c r="BE137" s="93">
        <f>IF('Net Plant'!V137&gt;0,'Gross Plant'!Y137*$AK137/12,0)</f>
        <v>0</v>
      </c>
      <c r="BF137" s="93">
        <f>IF('Net Plant'!W137&gt;0,'Gross Plant'!Z137*$AK137/12,0)</f>
        <v>0</v>
      </c>
      <c r="BG137" s="93">
        <f>IF('Net Plant'!X137&gt;0,'Gross Plant'!AA137*$AK137/12,0)</f>
        <v>0</v>
      </c>
      <c r="BH137" s="93">
        <f>IF('Net Plant'!Y137&gt;0,'Gross Plant'!AB137*$AK137/12,0)</f>
        <v>0</v>
      </c>
      <c r="BI137" s="93">
        <f>IF('Net Plant'!Z137&gt;0,'Gross Plant'!AC137*$AK137/12,0)</f>
        <v>0</v>
      </c>
      <c r="BJ137" s="93">
        <f>IF('Net Plant'!AA137&gt;0,'Gross Plant'!AD137*$AK137/12,0)</f>
        <v>0</v>
      </c>
      <c r="BK137" s="93">
        <f>IF('Net Plant'!AB137&gt;0,'Gross Plant'!AE137*$AK137/12,0)</f>
        <v>0</v>
      </c>
      <c r="BL137" s="93">
        <f>IF('Net Plant'!AC137&gt;0,'Gross Plant'!AF137*$AK137/12,0)</f>
        <v>0</v>
      </c>
      <c r="BM137" s="110">
        <f t="shared" si="177"/>
        <v>0</v>
      </c>
      <c r="BN137" s="41"/>
      <c r="BO137" s="92">
        <f>'[20]Reserve Retirements'!Q59</f>
        <v>0</v>
      </c>
      <c r="BP137" s="92">
        <f>'[20]Reserve Retirements'!R59</f>
        <v>0</v>
      </c>
      <c r="BQ137" s="92">
        <f>'[20]Reserve Retirements'!S59</f>
        <v>0</v>
      </c>
      <c r="BR137" s="92">
        <f>'[20]Reserve Retirements'!T59</f>
        <v>0</v>
      </c>
      <c r="BS137" s="92">
        <f>'[20]Reserve Retirements'!U59</f>
        <v>0</v>
      </c>
      <c r="BT137" s="92">
        <f>'[20]Reserve Retirements'!V59</f>
        <v>0</v>
      </c>
      <c r="BU137" s="93">
        <f>'Gross Plant'!BQ137</f>
        <v>0</v>
      </c>
      <c r="BV137" s="93">
        <f>'Gross Plant'!BR137</f>
        <v>0</v>
      </c>
      <c r="BW137" s="93">
        <f>'Gross Plant'!BS137</f>
        <v>0</v>
      </c>
      <c r="BX137" s="93">
        <f>'Gross Plant'!BT137</f>
        <v>0</v>
      </c>
      <c r="BY137" s="93">
        <f>'Gross Plant'!BU137</f>
        <v>0</v>
      </c>
      <c r="BZ137" s="93">
        <f>'Gross Plant'!BV137</f>
        <v>0</v>
      </c>
      <c r="CA137" s="93">
        <f>'Gross Plant'!BW137</f>
        <v>0</v>
      </c>
      <c r="CB137" s="93">
        <f>'Gross Plant'!BX137</f>
        <v>0</v>
      </c>
      <c r="CC137" s="93">
        <f>'Gross Plant'!BY137</f>
        <v>0</v>
      </c>
      <c r="CD137" s="93">
        <f>'Gross Plant'!BZ137</f>
        <v>0</v>
      </c>
      <c r="CE137" s="93">
        <f>'Gross Plant'!CA137</f>
        <v>0</v>
      </c>
      <c r="CF137" s="93">
        <f>'Gross Plant'!CB137</f>
        <v>0</v>
      </c>
      <c r="CG137" s="93">
        <f>'Gross Plant'!CC137</f>
        <v>0</v>
      </c>
      <c r="CH137" s="93">
        <f>'Gross Plant'!CD137</f>
        <v>0</v>
      </c>
      <c r="CI137" s="93">
        <f>'Gross Plant'!CE137</f>
        <v>0</v>
      </c>
      <c r="CJ137" s="93">
        <f>'Gross Plant'!CF137</f>
        <v>0</v>
      </c>
      <c r="CK137" s="93">
        <f>'Gross Plant'!CG137</f>
        <v>0</v>
      </c>
      <c r="CL137" s="93">
        <f>'Gross Plant'!CH137</f>
        <v>0</v>
      </c>
      <c r="CM137" s="93">
        <f>'Gross Plant'!CI137</f>
        <v>0</v>
      </c>
      <c r="CN137" s="93">
        <f>'Gross Plant'!CJ137</f>
        <v>0</v>
      </c>
      <c r="CO137" s="93">
        <f>'Gross Plant'!CK137</f>
        <v>0</v>
      </c>
      <c r="CP137" s="41"/>
      <c r="CQ137" s="92">
        <f>'[20]Reserve Transfers'!Q59</f>
        <v>0</v>
      </c>
      <c r="CR137" s="92">
        <f>'[20]Reserve Transfers'!R59</f>
        <v>0</v>
      </c>
      <c r="CS137" s="92">
        <f>'[20]Reserve Transfers'!S59</f>
        <v>0</v>
      </c>
      <c r="CT137" s="92">
        <f>'[20]Reserve Transfers'!T59</f>
        <v>0</v>
      </c>
      <c r="CU137" s="92">
        <f>'[20]Reserve Transfers'!U59</f>
        <v>0</v>
      </c>
      <c r="CV137" s="92">
        <f>'[20]Reserve Transfers'!V59</f>
        <v>0</v>
      </c>
      <c r="CW137" s="17">
        <v>0</v>
      </c>
      <c r="CX137" s="17">
        <v>0</v>
      </c>
      <c r="CY137" s="17">
        <v>0</v>
      </c>
      <c r="CZ137" s="17">
        <v>0</v>
      </c>
      <c r="DA137" s="17">
        <v>0</v>
      </c>
      <c r="DB137" s="17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/>
      <c r="DS137" s="92">
        <f>[20]COR!Q59</f>
        <v>0</v>
      </c>
      <c r="DT137" s="92">
        <f>[20]COR!R59</f>
        <v>0</v>
      </c>
      <c r="DU137" s="92">
        <f>[20]COR!S59</f>
        <v>0</v>
      </c>
      <c r="DV137" s="92">
        <f>[20]COR!T59</f>
        <v>0</v>
      </c>
      <c r="DW137" s="92">
        <f>[20]COR!U59</f>
        <v>0</v>
      </c>
      <c r="DX137" s="92">
        <f>[20]COR!V59</f>
        <v>0</v>
      </c>
      <c r="DY137" s="93">
        <f>IFERROR(SUM($DS137:$DX137)/SUM('Gross Plant'!$BK137:$BP137),0)*'Gross Plant'!BQ137*Reserve!$DY$1</f>
        <v>0</v>
      </c>
      <c r="DZ137" s="93">
        <f>IFERROR(SUM($DS137:$DX137)/SUM('Gross Plant'!$BK137:$BP137),0)*'Gross Plant'!BR137*Reserve!$DY$1</f>
        <v>0</v>
      </c>
      <c r="EA137" s="93">
        <f>IFERROR(SUM($DS137:$DX137)/SUM('Gross Plant'!$BK137:$BP137),0)*'Gross Plant'!BS137*Reserve!$DY$1</f>
        <v>0</v>
      </c>
      <c r="EB137" s="93">
        <f>IFERROR(SUM($DS137:$DX137)/SUM('Gross Plant'!$BK137:$BP137),0)*'Gross Plant'!BT137*Reserve!$DY$1</f>
        <v>0</v>
      </c>
      <c r="EC137" s="93">
        <f>IFERROR(SUM($DS137:$DX137)/SUM('Gross Plant'!$BK137:$BP137),0)*'Gross Plant'!BU137*Reserve!$DY$1</f>
        <v>0</v>
      </c>
      <c r="ED137" s="93">
        <f>IFERROR(SUM($DS137:$DX137)/SUM('Gross Plant'!$BK137:$BP137),0)*'Gross Plant'!BV137*Reserve!$DY$1</f>
        <v>0</v>
      </c>
      <c r="EE137" s="93">
        <f>IFERROR(SUM($DS137:$DX137)/SUM('Gross Plant'!$BK137:$BP137),0)*'Gross Plant'!BW137*Reserve!$DY$1</f>
        <v>0</v>
      </c>
      <c r="EF137" s="93">
        <f>IFERROR(SUM($DS137:$DX137)/SUM('Gross Plant'!$BK137:$BP137),0)*'Gross Plant'!BX137*Reserve!$DY$1</f>
        <v>0</v>
      </c>
      <c r="EG137" s="93">
        <f>IFERROR(SUM($DS137:$DX137)/SUM('Gross Plant'!$BK137:$BP137),0)*'Gross Plant'!BY137*Reserve!$DY$1</f>
        <v>0</v>
      </c>
      <c r="EH137" s="93">
        <f>IFERROR(SUM($DS137:$DX137)/SUM('Gross Plant'!$BK137:$BP137),0)*'Gross Plant'!BZ137*Reserve!$DY$1</f>
        <v>0</v>
      </c>
      <c r="EI137" s="93">
        <f>IFERROR(SUM($DS137:$DX137)/SUM('Gross Plant'!$BK137:$BP137),0)*'Gross Plant'!CA137*Reserve!$DY$1</f>
        <v>0</v>
      </c>
      <c r="EJ137" s="93">
        <f>IFERROR(SUM($DS137:$DX137)/SUM('Gross Plant'!$BK137:$BP137),0)*'Gross Plant'!CB137*Reserve!$DY$1</f>
        <v>0</v>
      </c>
      <c r="EK137" s="93">
        <f>IFERROR(SUM($DS137:$DX137)/SUM('Gross Plant'!$BK137:$BP137),0)*'Gross Plant'!CC137*Reserve!$DY$1</f>
        <v>0</v>
      </c>
      <c r="EL137" s="93">
        <f>IFERROR(SUM($DS137:$DX137)/SUM('Gross Plant'!$BK137:$BP137),0)*'Gross Plant'!CD137*Reserve!$DY$1</f>
        <v>0</v>
      </c>
      <c r="EM137" s="93">
        <f>IFERROR(SUM($DS137:$DX137)/SUM('Gross Plant'!$BK137:$BP137),0)*'Gross Plant'!CE137*Reserve!$DY$1</f>
        <v>0</v>
      </c>
      <c r="EN137" s="93">
        <f>IFERROR(SUM($DS137:$DX137)/SUM('Gross Plant'!$BK137:$BP137),0)*'Gross Plant'!CF137*Reserve!$DY$1</f>
        <v>0</v>
      </c>
      <c r="EO137" s="93">
        <f>IFERROR(SUM($DS137:$DX137)/SUM('Gross Plant'!$BK137:$BP137),0)*'Gross Plant'!CG137*Reserve!$DY$1</f>
        <v>0</v>
      </c>
      <c r="EP137" s="93">
        <f>IFERROR(SUM($DS137:$DX137)/SUM('Gross Plant'!$BK137:$BP137),0)*'Gross Plant'!CH137*Reserve!$DY$1</f>
        <v>0</v>
      </c>
      <c r="EQ137" s="93">
        <f>IFERROR(SUM($DS137:$DX137)/SUM('Gross Plant'!$BK137:$BP137),0)*'Gross Plant'!CI137*Reserve!$DY$1</f>
        <v>0</v>
      </c>
      <c r="ER137" s="93">
        <f>IFERROR(SUM($DS137:$DX137)/SUM('Gross Plant'!$BK137:$BP137),0)*'Gross Plant'!CJ137*Reserve!$DY$1</f>
        <v>0</v>
      </c>
      <c r="ES137" s="93">
        <f>IFERROR(SUM($DS137:$DX137)/SUM('Gross Plant'!$BK137:$BP137),0)*'Gross Plant'!CK137*Reserve!$DY$1</f>
        <v>0</v>
      </c>
    </row>
    <row r="138" spans="1:149">
      <c r="A138" s="138">
        <v>36700</v>
      </c>
      <c r="B138" s="171" t="s">
        <v>46</v>
      </c>
      <c r="C138" s="51">
        <f t="shared" si="147"/>
        <v>24012.465398615379</v>
      </c>
      <c r="D138" s="51">
        <f t="shared" si="148"/>
        <v>25913.585432499971</v>
      </c>
      <c r="E138" s="92">
        <f>'[20]Reserve End Balances'!P60</f>
        <v>23237.86</v>
      </c>
      <c r="F138" s="51">
        <f t="shared" si="149"/>
        <v>23366.959999999999</v>
      </c>
      <c r="G138" s="51">
        <f t="shared" si="150"/>
        <v>23496.059999999998</v>
      </c>
      <c r="H138" s="51">
        <f t="shared" si="151"/>
        <v>23625.159999999996</v>
      </c>
      <c r="I138" s="51">
        <f t="shared" si="152"/>
        <v>23754.259999999995</v>
      </c>
      <c r="J138" s="51">
        <f t="shared" si="153"/>
        <v>23883.359999999993</v>
      </c>
      <c r="K138" s="51">
        <f t="shared" si="154"/>
        <v>24012.459999999992</v>
      </c>
      <c r="L138" s="51">
        <f t="shared" si="155"/>
        <v>24141.56334199999</v>
      </c>
      <c r="M138" s="51">
        <f t="shared" si="156"/>
        <v>24270.666683999989</v>
      </c>
      <c r="N138" s="51">
        <f t="shared" si="157"/>
        <v>24399.770025999987</v>
      </c>
      <c r="O138" s="51">
        <f t="shared" si="158"/>
        <v>24528.873367999986</v>
      </c>
      <c r="P138" s="51">
        <f t="shared" si="159"/>
        <v>24657.976709999984</v>
      </c>
      <c r="Q138" s="51">
        <f t="shared" si="160"/>
        <v>24787.080051999983</v>
      </c>
      <c r="R138" s="51">
        <f t="shared" si="161"/>
        <v>24916.183393999981</v>
      </c>
      <c r="S138" s="51">
        <f t="shared" si="162"/>
        <v>25045.28673599998</v>
      </c>
      <c r="T138" s="51">
        <f t="shared" si="163"/>
        <v>25174.390077999979</v>
      </c>
      <c r="U138" s="51">
        <f t="shared" si="164"/>
        <v>25297.589303749977</v>
      </c>
      <c r="V138" s="51">
        <f t="shared" si="165"/>
        <v>25420.788529499976</v>
      </c>
      <c r="W138" s="51">
        <f t="shared" si="166"/>
        <v>25543.987755249975</v>
      </c>
      <c r="X138" s="51">
        <f t="shared" si="167"/>
        <v>25667.186980999973</v>
      </c>
      <c r="Y138" s="51">
        <f t="shared" si="168"/>
        <v>25790.386206749972</v>
      </c>
      <c r="Z138" s="51">
        <f t="shared" si="169"/>
        <v>25913.585432499971</v>
      </c>
      <c r="AA138" s="51">
        <f t="shared" si="170"/>
        <v>26036.78465824997</v>
      </c>
      <c r="AB138" s="51">
        <f t="shared" si="171"/>
        <v>26159.983883999968</v>
      </c>
      <c r="AC138" s="51">
        <f t="shared" si="172"/>
        <v>26283.183109749967</v>
      </c>
      <c r="AD138" s="51">
        <f t="shared" si="173"/>
        <v>26406.382335499966</v>
      </c>
      <c r="AE138" s="51">
        <f t="shared" si="174"/>
        <v>26529.581561249965</v>
      </c>
      <c r="AF138" s="51">
        <f t="shared" si="175"/>
        <v>26652.780786999963</v>
      </c>
      <c r="AG138" s="110">
        <f t="shared" si="176"/>
        <v>25914</v>
      </c>
      <c r="AH138" s="145" t="b">
        <f t="shared" si="178"/>
        <v>1</v>
      </c>
      <c r="AI138" s="109" t="str">
        <f>'[23]KY Direct'!E33</f>
        <v>36700</v>
      </c>
      <c r="AJ138" s="109">
        <f>'[23]KY Direct'!F33</f>
        <v>3.2800000000000003E-2</v>
      </c>
      <c r="AK138" s="109">
        <f>'[23]KY Direct'!G33</f>
        <v>3.1300000000000001E-2</v>
      </c>
      <c r="AL138" s="92">
        <f>'[20]Depreciation Provision'!Q60</f>
        <v>129.1</v>
      </c>
      <c r="AM138" s="92">
        <f>'[20]Depreciation Provision'!R60</f>
        <v>129.1</v>
      </c>
      <c r="AN138" s="92">
        <f>'[20]Depreciation Provision'!S60</f>
        <v>129.1</v>
      </c>
      <c r="AO138" s="92">
        <f>'[20]Depreciation Provision'!T60</f>
        <v>129.1</v>
      </c>
      <c r="AP138" s="92">
        <f>'[20]Depreciation Provision'!U60</f>
        <v>129.1</v>
      </c>
      <c r="AQ138" s="92">
        <f>'[20]Depreciation Provision'!V60</f>
        <v>129.1</v>
      </c>
      <c r="AR138" s="93">
        <f>IF('Net Plant'!I138&gt;0,'Gross Plant'!L138*$AJ138/12,0)</f>
        <v>129.10334200000003</v>
      </c>
      <c r="AS138" s="93">
        <f>IF('Net Plant'!J138&gt;0,'Gross Plant'!M138*$AJ138/12,0)</f>
        <v>129.10334200000003</v>
      </c>
      <c r="AT138" s="93">
        <f>IF('Net Plant'!K138&gt;0,'Gross Plant'!N138*$AJ138/12,0)</f>
        <v>129.10334200000003</v>
      </c>
      <c r="AU138" s="93">
        <f>IF('Net Plant'!L138&gt;0,'Gross Plant'!O138*$AJ138/12,0)</f>
        <v>129.10334200000003</v>
      </c>
      <c r="AV138" s="93">
        <f>IF('Net Plant'!M138&gt;0,'Gross Plant'!P138*$AJ138/12,0)</f>
        <v>129.10334200000003</v>
      </c>
      <c r="AW138" s="93">
        <f>IF('Net Plant'!N138&gt;0,'Gross Plant'!Q138*$AJ138/12,0)</f>
        <v>129.10334200000003</v>
      </c>
      <c r="AX138" s="93">
        <f>IF('Net Plant'!O138&gt;0,'Gross Plant'!R138*$AJ138/12,0)</f>
        <v>129.10334200000003</v>
      </c>
      <c r="AY138" s="93">
        <f>IF('Net Plant'!P138&gt;0,'Gross Plant'!S138*$AJ138/12,0)</f>
        <v>129.10334200000003</v>
      </c>
      <c r="AZ138" s="93">
        <f>IF('Net Plant'!Q138&gt;0,'Gross Plant'!T138*$AJ138/12,0)</f>
        <v>129.10334200000003</v>
      </c>
      <c r="BA138" s="93">
        <f>IF('Net Plant'!R138&gt;0,'Gross Plant'!U138*$AK138/12,0)</f>
        <v>123.19922575</v>
      </c>
      <c r="BB138" s="93">
        <f>IF('Net Plant'!S138&gt;0,'Gross Plant'!V138*$AK138/12,0)</f>
        <v>123.19922575</v>
      </c>
      <c r="BC138" s="93">
        <f>IF('Net Plant'!T138&gt;0,'Gross Plant'!W138*$AK138/12,0)</f>
        <v>123.19922575</v>
      </c>
      <c r="BD138" s="93">
        <f>IF('Net Plant'!U138&gt;0,'Gross Plant'!X138*$AK138/12,0)</f>
        <v>123.19922575</v>
      </c>
      <c r="BE138" s="93">
        <f>IF('Net Plant'!V138&gt;0,'Gross Plant'!Y138*$AK138/12,0)</f>
        <v>123.19922575</v>
      </c>
      <c r="BF138" s="93">
        <f>IF('Net Plant'!W138&gt;0,'Gross Plant'!Z138*$AK138/12,0)</f>
        <v>123.19922575</v>
      </c>
      <c r="BG138" s="93">
        <f>IF('Net Plant'!X138&gt;0,'Gross Plant'!AA138*$AK138/12,0)</f>
        <v>123.19922575</v>
      </c>
      <c r="BH138" s="93">
        <f>IF('Net Plant'!Y138&gt;0,'Gross Plant'!AB138*$AK138/12,0)</f>
        <v>123.19922575</v>
      </c>
      <c r="BI138" s="93">
        <f>IF('Net Plant'!Z138&gt;0,'Gross Plant'!AC138*$AK138/12,0)</f>
        <v>123.19922575</v>
      </c>
      <c r="BJ138" s="93">
        <f>IF('Net Plant'!AA138&gt;0,'Gross Plant'!AD138*$AK138/12,0)</f>
        <v>123.19922575</v>
      </c>
      <c r="BK138" s="93">
        <f>IF('Net Plant'!AB138&gt;0,'Gross Plant'!AE138*$AK138/12,0)</f>
        <v>123.19922575</v>
      </c>
      <c r="BL138" s="93">
        <f>IF('Net Plant'!AC138&gt;0,'Gross Plant'!AF138*$AK138/12,0)</f>
        <v>123.19922575</v>
      </c>
      <c r="BM138" s="110">
        <f t="shared" si="177"/>
        <v>1478.3907090000002</v>
      </c>
      <c r="BN138" s="41"/>
      <c r="BO138" s="92">
        <f>'[20]Reserve Retirements'!Q60</f>
        <v>0</v>
      </c>
      <c r="BP138" s="92">
        <f>'[20]Reserve Retirements'!R60</f>
        <v>0</v>
      </c>
      <c r="BQ138" s="92">
        <f>'[20]Reserve Retirements'!S60</f>
        <v>0</v>
      </c>
      <c r="BR138" s="92">
        <f>'[20]Reserve Retirements'!T60</f>
        <v>0</v>
      </c>
      <c r="BS138" s="92">
        <f>'[20]Reserve Retirements'!U60</f>
        <v>0</v>
      </c>
      <c r="BT138" s="92">
        <f>'[20]Reserve Retirements'!V60</f>
        <v>0</v>
      </c>
      <c r="BU138" s="93">
        <f>'Gross Plant'!BQ138</f>
        <v>0</v>
      </c>
      <c r="BV138" s="93">
        <f>'Gross Plant'!BR138</f>
        <v>0</v>
      </c>
      <c r="BW138" s="93">
        <f>'Gross Plant'!BS138</f>
        <v>0</v>
      </c>
      <c r="BX138" s="93">
        <f>'Gross Plant'!BT138</f>
        <v>0</v>
      </c>
      <c r="BY138" s="93">
        <f>'Gross Plant'!BU138</f>
        <v>0</v>
      </c>
      <c r="BZ138" s="93">
        <f>'Gross Plant'!BV138</f>
        <v>0</v>
      </c>
      <c r="CA138" s="93">
        <f>'Gross Plant'!BW138</f>
        <v>0</v>
      </c>
      <c r="CB138" s="93">
        <f>'Gross Plant'!BX138</f>
        <v>0</v>
      </c>
      <c r="CC138" s="93">
        <f>'Gross Plant'!BY138</f>
        <v>0</v>
      </c>
      <c r="CD138" s="93">
        <f>'Gross Plant'!BZ138</f>
        <v>0</v>
      </c>
      <c r="CE138" s="93">
        <f>'Gross Plant'!CA138</f>
        <v>0</v>
      </c>
      <c r="CF138" s="93">
        <f>'Gross Plant'!CB138</f>
        <v>0</v>
      </c>
      <c r="CG138" s="93">
        <f>'Gross Plant'!CC138</f>
        <v>0</v>
      </c>
      <c r="CH138" s="93">
        <f>'Gross Plant'!CD138</f>
        <v>0</v>
      </c>
      <c r="CI138" s="93">
        <f>'Gross Plant'!CE138</f>
        <v>0</v>
      </c>
      <c r="CJ138" s="93">
        <f>'Gross Plant'!CF138</f>
        <v>0</v>
      </c>
      <c r="CK138" s="93">
        <f>'Gross Plant'!CG138</f>
        <v>0</v>
      </c>
      <c r="CL138" s="93">
        <f>'Gross Plant'!CH138</f>
        <v>0</v>
      </c>
      <c r="CM138" s="93">
        <f>'Gross Plant'!CI138</f>
        <v>0</v>
      </c>
      <c r="CN138" s="93">
        <f>'Gross Plant'!CJ138</f>
        <v>0</v>
      </c>
      <c r="CO138" s="93">
        <f>'Gross Plant'!CK138</f>
        <v>0</v>
      </c>
      <c r="CP138" s="41"/>
      <c r="CQ138" s="92">
        <f>'[20]Reserve Transfers'!Q60</f>
        <v>0</v>
      </c>
      <c r="CR138" s="92">
        <f>'[20]Reserve Transfers'!R60</f>
        <v>0</v>
      </c>
      <c r="CS138" s="92">
        <f>'[20]Reserve Transfers'!S60</f>
        <v>0</v>
      </c>
      <c r="CT138" s="92">
        <f>'[20]Reserve Transfers'!T60</f>
        <v>0</v>
      </c>
      <c r="CU138" s="92">
        <f>'[20]Reserve Transfers'!U60</f>
        <v>0</v>
      </c>
      <c r="CV138" s="92">
        <f>'[20]Reserve Transfers'!V60</f>
        <v>0</v>
      </c>
      <c r="CW138" s="17">
        <v>0</v>
      </c>
      <c r="CX138" s="17">
        <v>0</v>
      </c>
      <c r="CY138" s="17">
        <v>0</v>
      </c>
      <c r="CZ138" s="17">
        <v>0</v>
      </c>
      <c r="DA138" s="17">
        <v>0</v>
      </c>
      <c r="DB138" s="17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0</v>
      </c>
      <c r="DK138" s="41">
        <v>0</v>
      </c>
      <c r="DL138" s="41">
        <v>0</v>
      </c>
      <c r="DM138" s="41">
        <v>0</v>
      </c>
      <c r="DN138" s="41">
        <v>0</v>
      </c>
      <c r="DO138" s="41">
        <v>0</v>
      </c>
      <c r="DP138" s="41">
        <v>0</v>
      </c>
      <c r="DQ138" s="41">
        <v>0</v>
      </c>
      <c r="DR138" s="41"/>
      <c r="DS138" s="92">
        <f>[20]COR!Q60</f>
        <v>0</v>
      </c>
      <c r="DT138" s="92">
        <f>[20]COR!R60</f>
        <v>0</v>
      </c>
      <c r="DU138" s="92">
        <f>[20]COR!S60</f>
        <v>0</v>
      </c>
      <c r="DV138" s="92">
        <f>[20]COR!T60</f>
        <v>0</v>
      </c>
      <c r="DW138" s="92">
        <f>[20]COR!U60</f>
        <v>0</v>
      </c>
      <c r="DX138" s="92">
        <f>[20]COR!V60</f>
        <v>0</v>
      </c>
      <c r="DY138" s="93">
        <f>IFERROR(SUM($DS138:$DX138)/SUM('Gross Plant'!$BK138:$BP138),0)*'Gross Plant'!BQ138*Reserve!$DY$1</f>
        <v>0</v>
      </c>
      <c r="DZ138" s="93">
        <f>IFERROR(SUM($DS138:$DX138)/SUM('Gross Plant'!$BK138:$BP138),0)*'Gross Plant'!BR138*Reserve!$DY$1</f>
        <v>0</v>
      </c>
      <c r="EA138" s="93">
        <f>IFERROR(SUM($DS138:$DX138)/SUM('Gross Plant'!$BK138:$BP138),0)*'Gross Plant'!BS138*Reserve!$DY$1</f>
        <v>0</v>
      </c>
      <c r="EB138" s="93">
        <f>IFERROR(SUM($DS138:$DX138)/SUM('Gross Plant'!$BK138:$BP138),0)*'Gross Plant'!BT138*Reserve!$DY$1</f>
        <v>0</v>
      </c>
      <c r="EC138" s="93">
        <f>IFERROR(SUM($DS138:$DX138)/SUM('Gross Plant'!$BK138:$BP138),0)*'Gross Plant'!BU138*Reserve!$DY$1</f>
        <v>0</v>
      </c>
      <c r="ED138" s="93">
        <f>IFERROR(SUM($DS138:$DX138)/SUM('Gross Plant'!$BK138:$BP138),0)*'Gross Plant'!BV138*Reserve!$DY$1</f>
        <v>0</v>
      </c>
      <c r="EE138" s="93">
        <f>IFERROR(SUM($DS138:$DX138)/SUM('Gross Plant'!$BK138:$BP138),0)*'Gross Plant'!BW138*Reserve!$DY$1</f>
        <v>0</v>
      </c>
      <c r="EF138" s="93">
        <f>IFERROR(SUM($DS138:$DX138)/SUM('Gross Plant'!$BK138:$BP138),0)*'Gross Plant'!BX138*Reserve!$DY$1</f>
        <v>0</v>
      </c>
      <c r="EG138" s="93">
        <f>IFERROR(SUM($DS138:$DX138)/SUM('Gross Plant'!$BK138:$BP138),0)*'Gross Plant'!BY138*Reserve!$DY$1</f>
        <v>0</v>
      </c>
      <c r="EH138" s="93">
        <f>IFERROR(SUM($DS138:$DX138)/SUM('Gross Plant'!$BK138:$BP138),0)*'Gross Plant'!BZ138*Reserve!$DY$1</f>
        <v>0</v>
      </c>
      <c r="EI138" s="93">
        <f>IFERROR(SUM($DS138:$DX138)/SUM('Gross Plant'!$BK138:$BP138),0)*'Gross Plant'!CA138*Reserve!$DY$1</f>
        <v>0</v>
      </c>
      <c r="EJ138" s="93">
        <f>IFERROR(SUM($DS138:$DX138)/SUM('Gross Plant'!$BK138:$BP138),0)*'Gross Plant'!CB138*Reserve!$DY$1</f>
        <v>0</v>
      </c>
      <c r="EK138" s="93">
        <f>IFERROR(SUM($DS138:$DX138)/SUM('Gross Plant'!$BK138:$BP138),0)*'Gross Plant'!CC138*Reserve!$DY$1</f>
        <v>0</v>
      </c>
      <c r="EL138" s="93">
        <f>IFERROR(SUM($DS138:$DX138)/SUM('Gross Plant'!$BK138:$BP138),0)*'Gross Plant'!CD138*Reserve!$DY$1</f>
        <v>0</v>
      </c>
      <c r="EM138" s="93">
        <f>IFERROR(SUM($DS138:$DX138)/SUM('Gross Plant'!$BK138:$BP138),0)*'Gross Plant'!CE138*Reserve!$DY$1</f>
        <v>0</v>
      </c>
      <c r="EN138" s="93">
        <f>IFERROR(SUM($DS138:$DX138)/SUM('Gross Plant'!$BK138:$BP138),0)*'Gross Plant'!CF138*Reserve!$DY$1</f>
        <v>0</v>
      </c>
      <c r="EO138" s="93">
        <f>IFERROR(SUM($DS138:$DX138)/SUM('Gross Plant'!$BK138:$BP138),0)*'Gross Plant'!CG138*Reserve!$DY$1</f>
        <v>0</v>
      </c>
      <c r="EP138" s="93">
        <f>IFERROR(SUM($DS138:$DX138)/SUM('Gross Plant'!$BK138:$BP138),0)*'Gross Plant'!CH138*Reserve!$DY$1</f>
        <v>0</v>
      </c>
      <c r="EQ138" s="93">
        <f>IFERROR(SUM($DS138:$DX138)/SUM('Gross Plant'!$BK138:$BP138),0)*'Gross Plant'!CI138*Reserve!$DY$1</f>
        <v>0</v>
      </c>
      <c r="ER138" s="93">
        <f>IFERROR(SUM($DS138:$DX138)/SUM('Gross Plant'!$BK138:$BP138),0)*'Gross Plant'!CJ138*Reserve!$DY$1</f>
        <v>0</v>
      </c>
      <c r="ES138" s="93">
        <f>IFERROR(SUM($DS138:$DX138)/SUM('Gross Plant'!$BK138:$BP138),0)*'Gross Plant'!CK138*Reserve!$DY$1</f>
        <v>0</v>
      </c>
    </row>
    <row r="139" spans="1:149">
      <c r="A139" s="138">
        <v>36701</v>
      </c>
      <c r="B139" s="171" t="s">
        <v>47</v>
      </c>
      <c r="C139" s="51">
        <f t="shared" si="147"/>
        <v>16307435.49812777</v>
      </c>
      <c r="D139" s="51">
        <f t="shared" si="148"/>
        <v>16741557.929572005</v>
      </c>
      <c r="E139" s="92">
        <f>'[20]Reserve End Balances'!P61</f>
        <v>16146031</v>
      </c>
      <c r="F139" s="51">
        <f t="shared" si="149"/>
        <v>16172931.75</v>
      </c>
      <c r="G139" s="51">
        <f t="shared" si="150"/>
        <v>16199832.5</v>
      </c>
      <c r="H139" s="51">
        <f t="shared" si="151"/>
        <v>16226733.25</v>
      </c>
      <c r="I139" s="51">
        <f t="shared" si="152"/>
        <v>16253634</v>
      </c>
      <c r="J139" s="51">
        <f t="shared" si="153"/>
        <v>16280534.75</v>
      </c>
      <c r="K139" s="51">
        <f t="shared" si="154"/>
        <v>16307435.5</v>
      </c>
      <c r="L139" s="51">
        <f t="shared" si="155"/>
        <v>16334336.248841001</v>
      </c>
      <c r="M139" s="51">
        <f t="shared" si="156"/>
        <v>16361236.997682001</v>
      </c>
      <c r="N139" s="51">
        <f t="shared" si="157"/>
        <v>16388137.746523002</v>
      </c>
      <c r="O139" s="51">
        <f t="shared" si="158"/>
        <v>16415038.495364003</v>
      </c>
      <c r="P139" s="51">
        <f t="shared" si="159"/>
        <v>16441939.244205004</v>
      </c>
      <c r="Q139" s="51">
        <f t="shared" si="160"/>
        <v>16468839.993046004</v>
      </c>
      <c r="R139" s="51">
        <f t="shared" si="161"/>
        <v>16495740.741887005</v>
      </c>
      <c r="S139" s="51">
        <f t="shared" si="162"/>
        <v>16522641.490728006</v>
      </c>
      <c r="T139" s="51">
        <f t="shared" si="163"/>
        <v>16549542.239569006</v>
      </c>
      <c r="U139" s="51">
        <f t="shared" si="164"/>
        <v>16581544.854569506</v>
      </c>
      <c r="V139" s="51">
        <f t="shared" si="165"/>
        <v>16613547.469570005</v>
      </c>
      <c r="W139" s="51">
        <f t="shared" si="166"/>
        <v>16645550.084570505</v>
      </c>
      <c r="X139" s="51">
        <f t="shared" si="167"/>
        <v>16677552.699571004</v>
      </c>
      <c r="Y139" s="51">
        <f t="shared" si="168"/>
        <v>16709555.314571504</v>
      </c>
      <c r="Z139" s="51">
        <f t="shared" si="169"/>
        <v>16741557.929572003</v>
      </c>
      <c r="AA139" s="51">
        <f t="shared" si="170"/>
        <v>16773560.544572502</v>
      </c>
      <c r="AB139" s="51">
        <f t="shared" si="171"/>
        <v>16805563.159573004</v>
      </c>
      <c r="AC139" s="51">
        <f t="shared" si="172"/>
        <v>16837565.774573505</v>
      </c>
      <c r="AD139" s="51">
        <f t="shared" si="173"/>
        <v>16869568.389574006</v>
      </c>
      <c r="AE139" s="51">
        <f t="shared" si="174"/>
        <v>16901571.004574507</v>
      </c>
      <c r="AF139" s="51">
        <f t="shared" si="175"/>
        <v>16933573.619575009</v>
      </c>
      <c r="AG139" s="110">
        <f t="shared" si="176"/>
        <v>16741558</v>
      </c>
      <c r="AH139" s="145" t="b">
        <f t="shared" si="178"/>
        <v>1</v>
      </c>
      <c r="AI139" s="109" t="str">
        <f>'[23]KY Direct'!E34</f>
        <v>36701</v>
      </c>
      <c r="AJ139" s="109">
        <f>'[23]KY Direct'!F34</f>
        <v>1.1599999999999999E-2</v>
      </c>
      <c r="AK139" s="109">
        <f>'[23]KY Direct'!G34</f>
        <v>1.38E-2</v>
      </c>
      <c r="AL139" s="92">
        <f>'[20]Depreciation Provision'!Q61</f>
        <v>26900.75</v>
      </c>
      <c r="AM139" s="92">
        <f>'[20]Depreciation Provision'!R61</f>
        <v>26900.75</v>
      </c>
      <c r="AN139" s="92">
        <f>'[20]Depreciation Provision'!S61</f>
        <v>26900.75</v>
      </c>
      <c r="AO139" s="92">
        <f>'[20]Depreciation Provision'!T61</f>
        <v>26900.75</v>
      </c>
      <c r="AP139" s="92">
        <f>'[20]Depreciation Provision'!U61</f>
        <v>26900.75</v>
      </c>
      <c r="AQ139" s="92">
        <f>'[20]Depreciation Provision'!V61</f>
        <v>26900.75</v>
      </c>
      <c r="AR139" s="93">
        <f>IF('Net Plant'!I139&gt;0,'Gross Plant'!L139*$AJ139/12,0)</f>
        <v>26900.748840999997</v>
      </c>
      <c r="AS139" s="93">
        <f>IF('Net Plant'!J139&gt;0,'Gross Plant'!M139*$AJ139/12,0)</f>
        <v>26900.748840999997</v>
      </c>
      <c r="AT139" s="93">
        <f>IF('Net Plant'!K139&gt;0,'Gross Plant'!N139*$AJ139/12,0)</f>
        <v>26900.748840999997</v>
      </c>
      <c r="AU139" s="93">
        <f>IF('Net Plant'!L139&gt;0,'Gross Plant'!O139*$AJ139/12,0)</f>
        <v>26900.748840999997</v>
      </c>
      <c r="AV139" s="93">
        <f>IF('Net Plant'!M139&gt;0,'Gross Plant'!P139*$AJ139/12,0)</f>
        <v>26900.748840999997</v>
      </c>
      <c r="AW139" s="93">
        <f>IF('Net Plant'!N139&gt;0,'Gross Plant'!Q139*$AJ139/12,0)</f>
        <v>26900.748840999997</v>
      </c>
      <c r="AX139" s="93">
        <f>IF('Net Plant'!O139&gt;0,'Gross Plant'!R139*$AJ139/12,0)</f>
        <v>26900.748840999997</v>
      </c>
      <c r="AY139" s="93">
        <f>IF('Net Plant'!P139&gt;0,'Gross Plant'!S139*$AJ139/12,0)</f>
        <v>26900.748840999997</v>
      </c>
      <c r="AZ139" s="93">
        <f>IF('Net Plant'!Q139&gt;0,'Gross Plant'!T139*$AJ139/12,0)</f>
        <v>26900.748840999997</v>
      </c>
      <c r="BA139" s="93">
        <f>IF('Net Plant'!R139&gt;0,'Gross Plant'!U139*$AK139/12,0)</f>
        <v>32002.615000499998</v>
      </c>
      <c r="BB139" s="93">
        <f>IF('Net Plant'!S139&gt;0,'Gross Plant'!V139*$AK139/12,0)</f>
        <v>32002.615000499998</v>
      </c>
      <c r="BC139" s="93">
        <f>IF('Net Plant'!T139&gt;0,'Gross Plant'!W139*$AK139/12,0)</f>
        <v>32002.615000499998</v>
      </c>
      <c r="BD139" s="93">
        <f>IF('Net Plant'!U139&gt;0,'Gross Plant'!X139*$AK139/12,0)</f>
        <v>32002.615000499998</v>
      </c>
      <c r="BE139" s="93">
        <f>IF('Net Plant'!V139&gt;0,'Gross Plant'!Y139*$AK139/12,0)</f>
        <v>32002.615000499998</v>
      </c>
      <c r="BF139" s="93">
        <f>IF('Net Plant'!W139&gt;0,'Gross Plant'!Z139*$AK139/12,0)</f>
        <v>32002.615000499998</v>
      </c>
      <c r="BG139" s="93">
        <f>IF('Net Plant'!X139&gt;0,'Gross Plant'!AA139*$AK139/12,0)</f>
        <v>32002.615000499998</v>
      </c>
      <c r="BH139" s="93">
        <f>IF('Net Plant'!Y139&gt;0,'Gross Plant'!AB139*$AK139/12,0)</f>
        <v>32002.615000499998</v>
      </c>
      <c r="BI139" s="93">
        <f>IF('Net Plant'!Z139&gt;0,'Gross Plant'!AC139*$AK139/12,0)</f>
        <v>32002.615000499998</v>
      </c>
      <c r="BJ139" s="93">
        <f>IF('Net Plant'!AA139&gt;0,'Gross Plant'!AD139*$AK139/12,0)</f>
        <v>32002.615000499998</v>
      </c>
      <c r="BK139" s="93">
        <f>IF('Net Plant'!AB139&gt;0,'Gross Plant'!AE139*$AK139/12,0)</f>
        <v>32002.615000499998</v>
      </c>
      <c r="BL139" s="93">
        <f>IF('Net Plant'!AC139&gt;0,'Gross Plant'!AF139*$AK139/12,0)</f>
        <v>32002.615000499998</v>
      </c>
      <c r="BM139" s="110">
        <f t="shared" si="177"/>
        <v>384031.38000599999</v>
      </c>
      <c r="BN139" s="41"/>
      <c r="BO139" s="92">
        <f>'[20]Reserve Retirements'!Q61</f>
        <v>0</v>
      </c>
      <c r="BP139" s="92">
        <f>'[20]Reserve Retirements'!R61</f>
        <v>0</v>
      </c>
      <c r="BQ139" s="92">
        <f>'[20]Reserve Retirements'!S61</f>
        <v>0</v>
      </c>
      <c r="BR139" s="92">
        <f>'[20]Reserve Retirements'!T61</f>
        <v>0</v>
      </c>
      <c r="BS139" s="92">
        <f>'[20]Reserve Retirements'!U61</f>
        <v>0</v>
      </c>
      <c r="BT139" s="92">
        <f>'[20]Reserve Retirements'!V61</f>
        <v>0</v>
      </c>
      <c r="BU139" s="93">
        <f>'Gross Plant'!BQ139</f>
        <v>0</v>
      </c>
      <c r="BV139" s="93">
        <f>'Gross Plant'!BR139</f>
        <v>0</v>
      </c>
      <c r="BW139" s="93">
        <f>'Gross Plant'!BS139</f>
        <v>0</v>
      </c>
      <c r="BX139" s="93">
        <f>'Gross Plant'!BT139</f>
        <v>0</v>
      </c>
      <c r="BY139" s="93">
        <f>'Gross Plant'!BU139</f>
        <v>0</v>
      </c>
      <c r="BZ139" s="93">
        <f>'Gross Plant'!BV139</f>
        <v>0</v>
      </c>
      <c r="CA139" s="93">
        <f>'Gross Plant'!BW139</f>
        <v>0</v>
      </c>
      <c r="CB139" s="93">
        <f>'Gross Plant'!BX139</f>
        <v>0</v>
      </c>
      <c r="CC139" s="93">
        <f>'Gross Plant'!BY139</f>
        <v>0</v>
      </c>
      <c r="CD139" s="93">
        <f>'Gross Plant'!BZ139</f>
        <v>0</v>
      </c>
      <c r="CE139" s="93">
        <f>'Gross Plant'!CA139</f>
        <v>0</v>
      </c>
      <c r="CF139" s="93">
        <f>'Gross Plant'!CB139</f>
        <v>0</v>
      </c>
      <c r="CG139" s="93">
        <f>'Gross Plant'!CC139</f>
        <v>0</v>
      </c>
      <c r="CH139" s="93">
        <f>'Gross Plant'!CD139</f>
        <v>0</v>
      </c>
      <c r="CI139" s="93">
        <f>'Gross Plant'!CE139</f>
        <v>0</v>
      </c>
      <c r="CJ139" s="93">
        <f>'Gross Plant'!CF139</f>
        <v>0</v>
      </c>
      <c r="CK139" s="93">
        <f>'Gross Plant'!CG139</f>
        <v>0</v>
      </c>
      <c r="CL139" s="93">
        <f>'Gross Plant'!CH139</f>
        <v>0</v>
      </c>
      <c r="CM139" s="93">
        <f>'Gross Plant'!CI139</f>
        <v>0</v>
      </c>
      <c r="CN139" s="93">
        <f>'Gross Plant'!CJ139</f>
        <v>0</v>
      </c>
      <c r="CO139" s="93">
        <f>'Gross Plant'!CK139</f>
        <v>0</v>
      </c>
      <c r="CP139" s="41"/>
      <c r="CQ139" s="92">
        <f>'[20]Reserve Transfers'!Q61</f>
        <v>0</v>
      </c>
      <c r="CR139" s="92">
        <f>'[20]Reserve Transfers'!R61</f>
        <v>0</v>
      </c>
      <c r="CS139" s="92">
        <f>'[20]Reserve Transfers'!S61</f>
        <v>0</v>
      </c>
      <c r="CT139" s="92">
        <f>'[20]Reserve Transfers'!T61</f>
        <v>0</v>
      </c>
      <c r="CU139" s="92">
        <f>'[20]Reserve Transfers'!U61</f>
        <v>0</v>
      </c>
      <c r="CV139" s="92">
        <f>'[20]Reserve Transfers'!V61</f>
        <v>0</v>
      </c>
      <c r="CW139" s="17">
        <v>0</v>
      </c>
      <c r="CX139" s="17">
        <v>0</v>
      </c>
      <c r="CY139" s="17">
        <v>0</v>
      </c>
      <c r="CZ139" s="17">
        <v>0</v>
      </c>
      <c r="DA139" s="17">
        <v>0</v>
      </c>
      <c r="DB139" s="17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/>
      <c r="DS139" s="92">
        <f>[20]COR!Q61</f>
        <v>0</v>
      </c>
      <c r="DT139" s="92">
        <f>[20]COR!R61</f>
        <v>0</v>
      </c>
      <c r="DU139" s="92">
        <f>[20]COR!S61</f>
        <v>0</v>
      </c>
      <c r="DV139" s="92">
        <f>[20]COR!T61</f>
        <v>0</v>
      </c>
      <c r="DW139" s="92">
        <f>[20]COR!U61</f>
        <v>0</v>
      </c>
      <c r="DX139" s="92">
        <f>[20]COR!V61</f>
        <v>0</v>
      </c>
      <c r="DY139" s="93">
        <f>IFERROR(SUM($DS139:$DX139)/SUM('Gross Plant'!$BK139:$BP139),0)*'Gross Plant'!BQ139*Reserve!$DY$1</f>
        <v>0</v>
      </c>
      <c r="DZ139" s="93">
        <f>IFERROR(SUM($DS139:$DX139)/SUM('Gross Plant'!$BK139:$BP139),0)*'Gross Plant'!BR139*Reserve!$DY$1</f>
        <v>0</v>
      </c>
      <c r="EA139" s="93">
        <f>IFERROR(SUM($DS139:$DX139)/SUM('Gross Plant'!$BK139:$BP139),0)*'Gross Plant'!BS139*Reserve!$DY$1</f>
        <v>0</v>
      </c>
      <c r="EB139" s="93">
        <f>IFERROR(SUM($DS139:$DX139)/SUM('Gross Plant'!$BK139:$BP139),0)*'Gross Plant'!BT139*Reserve!$DY$1</f>
        <v>0</v>
      </c>
      <c r="EC139" s="93">
        <f>IFERROR(SUM($DS139:$DX139)/SUM('Gross Plant'!$BK139:$BP139),0)*'Gross Plant'!BU139*Reserve!$DY$1</f>
        <v>0</v>
      </c>
      <c r="ED139" s="93">
        <f>IFERROR(SUM($DS139:$DX139)/SUM('Gross Plant'!$BK139:$BP139),0)*'Gross Plant'!BV139*Reserve!$DY$1</f>
        <v>0</v>
      </c>
      <c r="EE139" s="93">
        <f>IFERROR(SUM($DS139:$DX139)/SUM('Gross Plant'!$BK139:$BP139),0)*'Gross Plant'!BW139*Reserve!$DY$1</f>
        <v>0</v>
      </c>
      <c r="EF139" s="93">
        <f>IFERROR(SUM($DS139:$DX139)/SUM('Gross Plant'!$BK139:$BP139),0)*'Gross Plant'!BX139*Reserve!$DY$1</f>
        <v>0</v>
      </c>
      <c r="EG139" s="93">
        <f>IFERROR(SUM($DS139:$DX139)/SUM('Gross Plant'!$BK139:$BP139),0)*'Gross Plant'!BY139*Reserve!$DY$1</f>
        <v>0</v>
      </c>
      <c r="EH139" s="93">
        <f>IFERROR(SUM($DS139:$DX139)/SUM('Gross Plant'!$BK139:$BP139),0)*'Gross Plant'!BZ139*Reserve!$DY$1</f>
        <v>0</v>
      </c>
      <c r="EI139" s="93">
        <f>IFERROR(SUM($DS139:$DX139)/SUM('Gross Plant'!$BK139:$BP139),0)*'Gross Plant'!CA139*Reserve!$DY$1</f>
        <v>0</v>
      </c>
      <c r="EJ139" s="93">
        <f>IFERROR(SUM($DS139:$DX139)/SUM('Gross Plant'!$BK139:$BP139),0)*'Gross Plant'!CB139*Reserve!$DY$1</f>
        <v>0</v>
      </c>
      <c r="EK139" s="93">
        <f>IFERROR(SUM($DS139:$DX139)/SUM('Gross Plant'!$BK139:$BP139),0)*'Gross Plant'!CC139*Reserve!$DY$1</f>
        <v>0</v>
      </c>
      <c r="EL139" s="93">
        <f>IFERROR(SUM($DS139:$DX139)/SUM('Gross Plant'!$BK139:$BP139),0)*'Gross Plant'!CD139*Reserve!$DY$1</f>
        <v>0</v>
      </c>
      <c r="EM139" s="93">
        <f>IFERROR(SUM($DS139:$DX139)/SUM('Gross Plant'!$BK139:$BP139),0)*'Gross Plant'!CE139*Reserve!$DY$1</f>
        <v>0</v>
      </c>
      <c r="EN139" s="93">
        <f>IFERROR(SUM($DS139:$DX139)/SUM('Gross Plant'!$BK139:$BP139),0)*'Gross Plant'!CF139*Reserve!$DY$1</f>
        <v>0</v>
      </c>
      <c r="EO139" s="93">
        <f>IFERROR(SUM($DS139:$DX139)/SUM('Gross Plant'!$BK139:$BP139),0)*'Gross Plant'!CG139*Reserve!$DY$1</f>
        <v>0</v>
      </c>
      <c r="EP139" s="93">
        <f>IFERROR(SUM($DS139:$DX139)/SUM('Gross Plant'!$BK139:$BP139),0)*'Gross Plant'!CH139*Reserve!$DY$1</f>
        <v>0</v>
      </c>
      <c r="EQ139" s="93">
        <f>IFERROR(SUM($DS139:$DX139)/SUM('Gross Plant'!$BK139:$BP139),0)*'Gross Plant'!CI139*Reserve!$DY$1</f>
        <v>0</v>
      </c>
      <c r="ER139" s="93">
        <f>IFERROR(SUM($DS139:$DX139)/SUM('Gross Plant'!$BK139:$BP139),0)*'Gross Plant'!CJ139*Reserve!$DY$1</f>
        <v>0</v>
      </c>
      <c r="ES139" s="93">
        <f>IFERROR(SUM($DS139:$DX139)/SUM('Gross Plant'!$BK139:$BP139),0)*'Gross Plant'!CK139*Reserve!$DY$1</f>
        <v>0</v>
      </c>
    </row>
    <row r="140" spans="1:149">
      <c r="A140" s="140">
        <v>36703</v>
      </c>
      <c r="B140" s="198" t="s">
        <v>181</v>
      </c>
      <c r="C140" s="98">
        <f t="shared" ref="C140" si="179">SUM(E140:Q140)/13</f>
        <v>46005.548788461521</v>
      </c>
      <c r="D140" s="98">
        <f t="shared" ref="D140" si="180">SUM(T140:AF140)/13</f>
        <v>49204.138749999969</v>
      </c>
      <c r="E140" s="92">
        <f>'[20]Reserve End Balances'!P62</f>
        <v>44726.11</v>
      </c>
      <c r="F140" s="51">
        <f t="shared" si="149"/>
        <v>44939.35</v>
      </c>
      <c r="G140" s="51">
        <f t="shared" si="150"/>
        <v>45152.59</v>
      </c>
      <c r="H140" s="51">
        <f t="shared" si="151"/>
        <v>45365.829999999994</v>
      </c>
      <c r="I140" s="51">
        <f t="shared" si="152"/>
        <v>45579.069999999992</v>
      </c>
      <c r="J140" s="51">
        <f t="shared" si="153"/>
        <v>45792.30999999999</v>
      </c>
      <c r="K140" s="51">
        <f t="shared" si="154"/>
        <v>46005.549999999988</v>
      </c>
      <c r="L140" s="51">
        <f t="shared" si="155"/>
        <v>46218.789249999987</v>
      </c>
      <c r="M140" s="51">
        <f t="shared" si="156"/>
        <v>46432.028499999986</v>
      </c>
      <c r="N140" s="51">
        <f t="shared" si="157"/>
        <v>46645.267749999985</v>
      </c>
      <c r="O140" s="51">
        <f t="shared" si="158"/>
        <v>46858.506999999983</v>
      </c>
      <c r="P140" s="51">
        <f t="shared" si="159"/>
        <v>47071.746249999982</v>
      </c>
      <c r="Q140" s="51">
        <f t="shared" si="160"/>
        <v>47284.985499999981</v>
      </c>
      <c r="R140" s="51">
        <f t="shared" si="161"/>
        <v>47498.224749999979</v>
      </c>
      <c r="S140" s="51">
        <f t="shared" si="162"/>
        <v>47711.463999999978</v>
      </c>
      <c r="T140" s="51">
        <f t="shared" si="163"/>
        <v>47924.703249999977</v>
      </c>
      <c r="U140" s="51">
        <f t="shared" si="164"/>
        <v>48137.942499999976</v>
      </c>
      <c r="V140" s="51">
        <f t="shared" si="165"/>
        <v>48351.181749999974</v>
      </c>
      <c r="W140" s="51">
        <f t="shared" si="166"/>
        <v>48564.420999999973</v>
      </c>
      <c r="X140" s="51">
        <f t="shared" si="167"/>
        <v>48777.660249999972</v>
      </c>
      <c r="Y140" s="51">
        <f t="shared" si="168"/>
        <v>48990.89949999997</v>
      </c>
      <c r="Z140" s="51">
        <f t="shared" si="169"/>
        <v>49204.138749999969</v>
      </c>
      <c r="AA140" s="51">
        <f t="shared" si="170"/>
        <v>49417.377999999968</v>
      </c>
      <c r="AB140" s="51">
        <f t="shared" si="171"/>
        <v>49630.617249999967</v>
      </c>
      <c r="AC140" s="51">
        <f t="shared" si="172"/>
        <v>49843.856499999965</v>
      </c>
      <c r="AD140" s="51">
        <f t="shared" si="173"/>
        <v>50057.095749999964</v>
      </c>
      <c r="AE140" s="51">
        <f t="shared" si="174"/>
        <v>50270.334999999963</v>
      </c>
      <c r="AF140" s="51">
        <f t="shared" si="175"/>
        <v>50483.574249999961</v>
      </c>
      <c r="AG140" s="110">
        <f t="shared" si="176"/>
        <v>49204</v>
      </c>
      <c r="AH140" s="145" t="b">
        <f t="shared" si="178"/>
        <v>1</v>
      </c>
      <c r="AI140" s="109" t="str">
        <f>'[23]KY Direct'!E35</f>
        <v>36703</v>
      </c>
      <c r="AJ140" s="109">
        <f>'[23]KY Direct'!F35</f>
        <v>0.05</v>
      </c>
      <c r="AK140" s="109">
        <f>'[23]KY Direct'!G35</f>
        <v>0.05</v>
      </c>
      <c r="AL140" s="92">
        <f>'[20]Depreciation Provision'!Q62</f>
        <v>213.24</v>
      </c>
      <c r="AM140" s="92">
        <f>'[20]Depreciation Provision'!R62</f>
        <v>213.24</v>
      </c>
      <c r="AN140" s="92">
        <f>'[20]Depreciation Provision'!S62</f>
        <v>213.24</v>
      </c>
      <c r="AO140" s="92">
        <f>'[20]Depreciation Provision'!T62</f>
        <v>213.24</v>
      </c>
      <c r="AP140" s="92">
        <f>'[20]Depreciation Provision'!U62</f>
        <v>213.24</v>
      </c>
      <c r="AQ140" s="92">
        <f>'[20]Depreciation Provision'!V62</f>
        <v>213.24</v>
      </c>
      <c r="AR140" s="93">
        <f>IF('Net Plant'!I140&gt;0,'Gross Plant'!L140*$AJ140/12,0)</f>
        <v>213.23925</v>
      </c>
      <c r="AS140" s="93">
        <f>IF('Net Plant'!J140&gt;0,'Gross Plant'!M140*$AJ140/12,0)</f>
        <v>213.23925</v>
      </c>
      <c r="AT140" s="93">
        <f>IF('Net Plant'!K140&gt;0,'Gross Plant'!N140*$AJ140/12,0)</f>
        <v>213.23925</v>
      </c>
      <c r="AU140" s="93">
        <f>IF('Net Plant'!L140&gt;0,'Gross Plant'!O140*$AJ140/12,0)</f>
        <v>213.23925</v>
      </c>
      <c r="AV140" s="93">
        <f>IF('Net Plant'!M140&gt;0,'Gross Plant'!P140*$AJ140/12,0)</f>
        <v>213.23925</v>
      </c>
      <c r="AW140" s="93">
        <f>IF('Net Plant'!N140&gt;0,'Gross Plant'!Q140*$AJ140/12,0)</f>
        <v>213.23925</v>
      </c>
      <c r="AX140" s="93">
        <f>IF('Net Plant'!O140&gt;0,'Gross Plant'!R140*$AJ140/12,0)</f>
        <v>213.23925</v>
      </c>
      <c r="AY140" s="93">
        <f>IF('Net Plant'!P140&gt;0,'Gross Plant'!S140*$AJ140/12,0)</f>
        <v>213.23925</v>
      </c>
      <c r="AZ140" s="93">
        <f>IF('Net Plant'!Q140&gt;0,'Gross Plant'!T140*$AJ140/12,0)</f>
        <v>213.23925</v>
      </c>
      <c r="BA140" s="93">
        <f>IF('Net Plant'!R140&gt;0,'Gross Plant'!U140*$AJ140/12,0)</f>
        <v>213.23925</v>
      </c>
      <c r="BB140" s="93">
        <f>IF('Net Plant'!S140&gt;0,'Gross Plant'!V140*$AJ140/12,0)</f>
        <v>213.23925</v>
      </c>
      <c r="BC140" s="93">
        <f>IF('Net Plant'!T140&gt;0,'Gross Plant'!W140*$AJ140/12,0)</f>
        <v>213.23925</v>
      </c>
      <c r="BD140" s="93">
        <f>IF('Net Plant'!U140&gt;0,'Gross Plant'!X140*$AJ140/12,0)</f>
        <v>213.23925</v>
      </c>
      <c r="BE140" s="93">
        <f>IF('Net Plant'!V140&gt;0,'Gross Plant'!Y140*$AJ140/12,0)</f>
        <v>213.23925</v>
      </c>
      <c r="BF140" s="93">
        <f>IF('Net Plant'!W140&gt;0,'Gross Plant'!Z140*$AJ140/12,0)</f>
        <v>213.23925</v>
      </c>
      <c r="BG140" s="93">
        <f>IF('Net Plant'!X140&gt;0,'Gross Plant'!AA140*$AJ140/12,0)</f>
        <v>213.23925</v>
      </c>
      <c r="BH140" s="93">
        <f>IF('Net Plant'!Y140&gt;0,'Gross Plant'!AB140*$AJ140/12,0)</f>
        <v>213.23925</v>
      </c>
      <c r="BI140" s="93">
        <f>IF('Net Plant'!Z140&gt;0,'Gross Plant'!AC140*$AJ140/12,0)</f>
        <v>213.23925</v>
      </c>
      <c r="BJ140" s="93">
        <f>IF('Net Plant'!AA140&gt;0,'Gross Plant'!AD140*$AJ140/12,0)</f>
        <v>213.23925</v>
      </c>
      <c r="BK140" s="93">
        <f>IF('Net Plant'!AB140&gt;0,'Gross Plant'!AE140*$AJ140/12,0)</f>
        <v>213.23925</v>
      </c>
      <c r="BL140" s="93">
        <f>IF('Net Plant'!AC140&gt;0,'Gross Plant'!AF140*$AJ140/12,0)</f>
        <v>213.23925</v>
      </c>
      <c r="BM140" s="110">
        <f t="shared" si="177"/>
        <v>2558.8710000000005</v>
      </c>
      <c r="BN140" s="41"/>
      <c r="BO140" s="92">
        <f>'[20]Reserve Retirements'!Q62</f>
        <v>0</v>
      </c>
      <c r="BP140" s="92">
        <f>'[20]Reserve Retirements'!R62</f>
        <v>0</v>
      </c>
      <c r="BQ140" s="92">
        <f>'[20]Reserve Retirements'!S62</f>
        <v>0</v>
      </c>
      <c r="BR140" s="92">
        <f>'[20]Reserve Retirements'!T62</f>
        <v>0</v>
      </c>
      <c r="BS140" s="92">
        <f>'[20]Reserve Retirements'!U62</f>
        <v>0</v>
      </c>
      <c r="BT140" s="92">
        <f>'[20]Reserve Retirements'!V62</f>
        <v>0</v>
      </c>
      <c r="BU140" s="17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92">
        <f>'[20]Reserve Transfers'!Q62</f>
        <v>0</v>
      </c>
      <c r="CR140" s="92">
        <f>'[20]Reserve Transfers'!R62</f>
        <v>0</v>
      </c>
      <c r="CS140" s="92">
        <f>'[20]Reserve Transfers'!S62</f>
        <v>0</v>
      </c>
      <c r="CT140" s="92">
        <f>'[20]Reserve Transfers'!T62</f>
        <v>0</v>
      </c>
      <c r="CU140" s="92">
        <f>'[20]Reserve Transfers'!U62</f>
        <v>0</v>
      </c>
      <c r="CV140" s="92">
        <f>'[20]Reserve Transfers'!V62</f>
        <v>0</v>
      </c>
      <c r="CW140" s="17"/>
      <c r="CX140" s="17"/>
      <c r="CY140" s="17"/>
      <c r="CZ140" s="17"/>
      <c r="DA140" s="17"/>
      <c r="DB140" s="17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92">
        <f>[20]COR!Q62</f>
        <v>0</v>
      </c>
      <c r="DT140" s="92">
        <f>[20]COR!R62</f>
        <v>0</v>
      </c>
      <c r="DU140" s="92">
        <f>[20]COR!S62</f>
        <v>0</v>
      </c>
      <c r="DV140" s="92">
        <f>[20]COR!T62</f>
        <v>0</v>
      </c>
      <c r="DW140" s="92">
        <f>[20]COR!U62</f>
        <v>0</v>
      </c>
      <c r="DX140" s="92">
        <f>[20]COR!V62</f>
        <v>0</v>
      </c>
      <c r="DY140" s="93">
        <f>IFERROR(SUM($DS140:$DX140)/SUM('Gross Plant'!$BK140:$BP140),0)*'Gross Plant'!BQ140*Reserve!$DY$1</f>
        <v>0</v>
      </c>
      <c r="DZ140" s="93">
        <f>IFERROR(SUM($DS140:$DX140)/SUM('Gross Plant'!$BK140:$BP140),0)*'Gross Plant'!BR140*Reserve!$DY$1</f>
        <v>0</v>
      </c>
      <c r="EA140" s="93">
        <f>IFERROR(SUM($DS140:$DX140)/SUM('Gross Plant'!$BK140:$BP140),0)*'Gross Plant'!BS140*Reserve!$DY$1</f>
        <v>0</v>
      </c>
      <c r="EB140" s="93">
        <f>IFERROR(SUM($DS140:$DX140)/SUM('Gross Plant'!$BK140:$BP140),0)*'Gross Plant'!BT140*Reserve!$DY$1</f>
        <v>0</v>
      </c>
      <c r="EC140" s="93">
        <f>IFERROR(SUM($DS140:$DX140)/SUM('Gross Plant'!$BK140:$BP140),0)*'Gross Plant'!BU140*Reserve!$DY$1</f>
        <v>0</v>
      </c>
      <c r="ED140" s="93">
        <f>IFERROR(SUM($DS140:$DX140)/SUM('Gross Plant'!$BK140:$BP140),0)*'Gross Plant'!BV140*Reserve!$DY$1</f>
        <v>0</v>
      </c>
      <c r="EE140" s="93">
        <f>IFERROR(SUM($DS140:$DX140)/SUM('Gross Plant'!$BK140:$BP140),0)*'Gross Plant'!BW140*Reserve!$DY$1</f>
        <v>0</v>
      </c>
      <c r="EF140" s="93">
        <f>IFERROR(SUM($DS140:$DX140)/SUM('Gross Plant'!$BK140:$BP140),0)*'Gross Plant'!BX140*Reserve!$DY$1</f>
        <v>0</v>
      </c>
      <c r="EG140" s="93">
        <f>IFERROR(SUM($DS140:$DX140)/SUM('Gross Plant'!$BK140:$BP140),0)*'Gross Plant'!BY140*Reserve!$DY$1</f>
        <v>0</v>
      </c>
      <c r="EH140" s="93">
        <f>IFERROR(SUM($DS140:$DX140)/SUM('Gross Plant'!$BK140:$BP140),0)*'Gross Plant'!BZ140*Reserve!$DY$1</f>
        <v>0</v>
      </c>
      <c r="EI140" s="93">
        <f>IFERROR(SUM($DS140:$DX140)/SUM('Gross Plant'!$BK140:$BP140),0)*'Gross Plant'!CA140*Reserve!$DY$1</f>
        <v>0</v>
      </c>
      <c r="EJ140" s="93">
        <f>IFERROR(SUM($DS140:$DX140)/SUM('Gross Plant'!$BK140:$BP140),0)*'Gross Plant'!CB140*Reserve!$DY$1</f>
        <v>0</v>
      </c>
      <c r="EK140" s="93">
        <f>IFERROR(SUM($DS140:$DX140)/SUM('Gross Plant'!$BK140:$BP140),0)*'Gross Plant'!CC140*Reserve!$DY$1</f>
        <v>0</v>
      </c>
      <c r="EL140" s="93">
        <f>IFERROR(SUM($DS140:$DX140)/SUM('Gross Plant'!$BK140:$BP140),0)*'Gross Plant'!CD140*Reserve!$DY$1</f>
        <v>0</v>
      </c>
      <c r="EM140" s="93">
        <f>IFERROR(SUM($DS140:$DX140)/SUM('Gross Plant'!$BK140:$BP140),0)*'Gross Plant'!CE140*Reserve!$DY$1</f>
        <v>0</v>
      </c>
      <c r="EN140" s="93">
        <f>IFERROR(SUM($DS140:$DX140)/SUM('Gross Plant'!$BK140:$BP140),0)*'Gross Plant'!CF140*Reserve!$DY$1</f>
        <v>0</v>
      </c>
      <c r="EO140" s="93">
        <f>IFERROR(SUM($DS140:$DX140)/SUM('Gross Plant'!$BK140:$BP140),0)*'Gross Plant'!CG140*Reserve!$DY$1</f>
        <v>0</v>
      </c>
      <c r="EP140" s="93">
        <f>IFERROR(SUM($DS140:$DX140)/SUM('Gross Plant'!$BK140:$BP140),0)*'Gross Plant'!CH140*Reserve!$DY$1</f>
        <v>0</v>
      </c>
      <c r="EQ140" s="93">
        <f>IFERROR(SUM($DS140:$DX140)/SUM('Gross Plant'!$BK140:$BP140),0)*'Gross Plant'!CI140*Reserve!$DY$1</f>
        <v>0</v>
      </c>
      <c r="ER140" s="93">
        <f>IFERROR(SUM($DS140:$DX140)/SUM('Gross Plant'!$BK140:$BP140),0)*'Gross Plant'!CJ140*Reserve!$DY$1</f>
        <v>0</v>
      </c>
      <c r="ES140" s="93">
        <f>IFERROR(SUM($DS140:$DX140)/SUM('Gross Plant'!$BK140:$BP140),0)*'Gross Plant'!CK140*Reserve!$DY$1</f>
        <v>0</v>
      </c>
    </row>
    <row r="141" spans="1:149">
      <c r="A141" s="138">
        <v>36900</v>
      </c>
      <c r="B141" s="171" t="s">
        <v>48</v>
      </c>
      <c r="C141" s="51">
        <f t="shared" si="147"/>
        <v>409058.54955048062</v>
      </c>
      <c r="D141" s="51">
        <f t="shared" si="148"/>
        <v>445700.99892175006</v>
      </c>
      <c r="E141" s="92">
        <f>'[20]Reserve End Balances'!P63</f>
        <v>396561.1</v>
      </c>
      <c r="F141" s="51">
        <f t="shared" si="149"/>
        <v>398644.00999999995</v>
      </c>
      <c r="G141" s="51">
        <f t="shared" si="150"/>
        <v>400726.91999999993</v>
      </c>
      <c r="H141" s="51">
        <f t="shared" si="151"/>
        <v>402809.8299999999</v>
      </c>
      <c r="I141" s="51">
        <f t="shared" si="152"/>
        <v>404892.73999999987</v>
      </c>
      <c r="J141" s="51">
        <f t="shared" si="153"/>
        <v>406975.64999999985</v>
      </c>
      <c r="K141" s="51">
        <f t="shared" si="154"/>
        <v>409058.55999999982</v>
      </c>
      <c r="L141" s="51">
        <f t="shared" si="155"/>
        <v>411141.46353124984</v>
      </c>
      <c r="M141" s="51">
        <f t="shared" si="156"/>
        <v>413224.36706249986</v>
      </c>
      <c r="N141" s="51">
        <f t="shared" si="157"/>
        <v>415307.27059374988</v>
      </c>
      <c r="O141" s="51">
        <f t="shared" si="158"/>
        <v>417390.1741249999</v>
      </c>
      <c r="P141" s="51">
        <f t="shared" si="159"/>
        <v>419473.07765624992</v>
      </c>
      <c r="Q141" s="51">
        <f t="shared" si="160"/>
        <v>421555.98118749994</v>
      </c>
      <c r="R141" s="51">
        <f t="shared" si="161"/>
        <v>423638.88471874996</v>
      </c>
      <c r="S141" s="51">
        <f t="shared" si="162"/>
        <v>425721.78824999998</v>
      </c>
      <c r="T141" s="51">
        <f t="shared" si="163"/>
        <v>427804.69178125</v>
      </c>
      <c r="U141" s="51">
        <f t="shared" si="164"/>
        <v>430787.40963800001</v>
      </c>
      <c r="V141" s="51">
        <f t="shared" si="165"/>
        <v>433770.12749475002</v>
      </c>
      <c r="W141" s="51">
        <f t="shared" si="166"/>
        <v>436752.84535150003</v>
      </c>
      <c r="X141" s="51">
        <f t="shared" si="167"/>
        <v>439735.56320825004</v>
      </c>
      <c r="Y141" s="51">
        <f t="shared" si="168"/>
        <v>442718.28106500005</v>
      </c>
      <c r="Z141" s="51">
        <f t="shared" si="169"/>
        <v>445700.99892175006</v>
      </c>
      <c r="AA141" s="51">
        <f t="shared" si="170"/>
        <v>448683.71677850006</v>
      </c>
      <c r="AB141" s="51">
        <f t="shared" si="171"/>
        <v>451666.43463525007</v>
      </c>
      <c r="AC141" s="51">
        <f t="shared" si="172"/>
        <v>454649.15249200008</v>
      </c>
      <c r="AD141" s="51">
        <f t="shared" si="173"/>
        <v>457631.87034875009</v>
      </c>
      <c r="AE141" s="51">
        <f t="shared" si="174"/>
        <v>460614.5882055001</v>
      </c>
      <c r="AF141" s="51">
        <f t="shared" si="175"/>
        <v>463597.30606225011</v>
      </c>
      <c r="AG141" s="110">
        <f t="shared" si="176"/>
        <v>445701</v>
      </c>
      <c r="AH141" s="145" t="b">
        <f t="shared" si="178"/>
        <v>1</v>
      </c>
      <c r="AI141" s="109" t="str">
        <f>'[23]KY Direct'!E36</f>
        <v>36900</v>
      </c>
      <c r="AJ141" s="109">
        <f>'[23]KY Direct'!F36</f>
        <v>1.2500000000000001E-2</v>
      </c>
      <c r="AK141" s="109">
        <f>'[23]KY Direct'!G36</f>
        <v>1.7899999999999999E-2</v>
      </c>
      <c r="AL141" s="92">
        <f>'[20]Depreciation Provision'!Q63</f>
        <v>2082.91</v>
      </c>
      <c r="AM141" s="92">
        <f>'[20]Depreciation Provision'!R63</f>
        <v>2082.91</v>
      </c>
      <c r="AN141" s="92">
        <f>'[20]Depreciation Provision'!S63</f>
        <v>2082.91</v>
      </c>
      <c r="AO141" s="92">
        <f>'[20]Depreciation Provision'!T63</f>
        <v>2082.91</v>
      </c>
      <c r="AP141" s="92">
        <f>'[20]Depreciation Provision'!U63</f>
        <v>2082.91</v>
      </c>
      <c r="AQ141" s="92">
        <f>'[20]Depreciation Provision'!V63</f>
        <v>2082.91</v>
      </c>
      <c r="AR141" s="93">
        <f>IF('Net Plant'!I141&gt;0,'Gross Plant'!L141*$AJ141/12,0)</f>
        <v>2082.90353125</v>
      </c>
      <c r="AS141" s="93">
        <f>IF('Net Plant'!J141&gt;0,'Gross Plant'!M141*$AJ141/12,0)</f>
        <v>2082.90353125</v>
      </c>
      <c r="AT141" s="93">
        <f>IF('Net Plant'!K141&gt;0,'Gross Plant'!N141*$AJ141/12,0)</f>
        <v>2082.90353125</v>
      </c>
      <c r="AU141" s="93">
        <f>IF('Net Plant'!L141&gt;0,'Gross Plant'!O141*$AJ141/12,0)</f>
        <v>2082.90353125</v>
      </c>
      <c r="AV141" s="93">
        <f>IF('Net Plant'!M141&gt;0,'Gross Plant'!P141*$AJ141/12,0)</f>
        <v>2082.90353125</v>
      </c>
      <c r="AW141" s="93">
        <f>IF('Net Plant'!N141&gt;0,'Gross Plant'!Q141*$AJ141/12,0)</f>
        <v>2082.90353125</v>
      </c>
      <c r="AX141" s="93">
        <f>IF('Net Plant'!O141&gt;0,'Gross Plant'!R141*$AJ141/12,0)</f>
        <v>2082.90353125</v>
      </c>
      <c r="AY141" s="93">
        <f>IF('Net Plant'!P141&gt;0,'Gross Plant'!S141*$AJ141/12,0)</f>
        <v>2082.90353125</v>
      </c>
      <c r="AZ141" s="93">
        <f>IF('Net Plant'!Q141&gt;0,'Gross Plant'!T141*$AJ141/12,0)</f>
        <v>2082.90353125</v>
      </c>
      <c r="BA141" s="93">
        <f>IF('Net Plant'!R141&gt;0,'Gross Plant'!U141*$AK141/12,0)</f>
        <v>2982.7178567499996</v>
      </c>
      <c r="BB141" s="93">
        <f>IF('Net Plant'!S141&gt;0,'Gross Plant'!V141*$AK141/12,0)</f>
        <v>2982.7178567499996</v>
      </c>
      <c r="BC141" s="93">
        <f>IF('Net Plant'!T141&gt;0,'Gross Plant'!W141*$AK141/12,0)</f>
        <v>2982.7178567499996</v>
      </c>
      <c r="BD141" s="93">
        <f>IF('Net Plant'!U141&gt;0,'Gross Plant'!X141*$AK141/12,0)</f>
        <v>2982.7178567499996</v>
      </c>
      <c r="BE141" s="93">
        <f>IF('Net Plant'!V141&gt;0,'Gross Plant'!Y141*$AK141/12,0)</f>
        <v>2982.7178567499996</v>
      </c>
      <c r="BF141" s="93">
        <f>IF('Net Plant'!W141&gt;0,'Gross Plant'!Z141*$AK141/12,0)</f>
        <v>2982.7178567499996</v>
      </c>
      <c r="BG141" s="93">
        <f>IF('Net Plant'!X141&gt;0,'Gross Plant'!AA141*$AK141/12,0)</f>
        <v>2982.7178567499996</v>
      </c>
      <c r="BH141" s="93">
        <f>IF('Net Plant'!Y141&gt;0,'Gross Plant'!AB141*$AK141/12,0)</f>
        <v>2982.7178567499996</v>
      </c>
      <c r="BI141" s="93">
        <f>IF('Net Plant'!Z141&gt;0,'Gross Plant'!AC141*$AK141/12,0)</f>
        <v>2982.7178567499996</v>
      </c>
      <c r="BJ141" s="93">
        <f>IF('Net Plant'!AA141&gt;0,'Gross Plant'!AD141*$AK141/12,0)</f>
        <v>2982.7178567499996</v>
      </c>
      <c r="BK141" s="93">
        <f>IF('Net Plant'!AB141&gt;0,'Gross Plant'!AE141*$AK141/12,0)</f>
        <v>2982.7178567499996</v>
      </c>
      <c r="BL141" s="93">
        <f>IF('Net Plant'!AC141&gt;0,'Gross Plant'!AF141*$AK141/12,0)</f>
        <v>2982.7178567499996</v>
      </c>
      <c r="BM141" s="110">
        <f t="shared" si="177"/>
        <v>35792.614281000002</v>
      </c>
      <c r="BN141" s="41"/>
      <c r="BO141" s="92">
        <f>'[20]Reserve Retirements'!Q63</f>
        <v>0</v>
      </c>
      <c r="BP141" s="92">
        <f>'[20]Reserve Retirements'!R63</f>
        <v>0</v>
      </c>
      <c r="BQ141" s="92">
        <f>'[20]Reserve Retirements'!S63</f>
        <v>0</v>
      </c>
      <c r="BR141" s="92">
        <f>'[20]Reserve Retirements'!T63</f>
        <v>0</v>
      </c>
      <c r="BS141" s="92">
        <f>'[20]Reserve Retirements'!U63</f>
        <v>0</v>
      </c>
      <c r="BT141" s="92">
        <f>'[20]Reserve Retirements'!V63</f>
        <v>0</v>
      </c>
      <c r="BU141" s="93">
        <f>'Gross Plant'!BQ141</f>
        <v>0</v>
      </c>
      <c r="BV141" s="93">
        <f>'Gross Plant'!BR141</f>
        <v>0</v>
      </c>
      <c r="BW141" s="93">
        <f>'Gross Plant'!BS141</f>
        <v>0</v>
      </c>
      <c r="BX141" s="93">
        <f>'Gross Plant'!BT141</f>
        <v>0</v>
      </c>
      <c r="BY141" s="93">
        <f>'Gross Plant'!BU141</f>
        <v>0</v>
      </c>
      <c r="BZ141" s="93">
        <f>'Gross Plant'!BV141</f>
        <v>0</v>
      </c>
      <c r="CA141" s="93">
        <f>'Gross Plant'!BW141</f>
        <v>0</v>
      </c>
      <c r="CB141" s="93">
        <f>'Gross Plant'!BX141</f>
        <v>0</v>
      </c>
      <c r="CC141" s="93">
        <f>'Gross Plant'!BY141</f>
        <v>0</v>
      </c>
      <c r="CD141" s="93">
        <f>'Gross Plant'!BZ141</f>
        <v>0</v>
      </c>
      <c r="CE141" s="93">
        <f>'Gross Plant'!CA141</f>
        <v>0</v>
      </c>
      <c r="CF141" s="93">
        <f>'Gross Plant'!CB141</f>
        <v>0</v>
      </c>
      <c r="CG141" s="93">
        <f>'Gross Plant'!CC141</f>
        <v>0</v>
      </c>
      <c r="CH141" s="93">
        <f>'Gross Plant'!CD141</f>
        <v>0</v>
      </c>
      <c r="CI141" s="93">
        <f>'Gross Plant'!CE141</f>
        <v>0</v>
      </c>
      <c r="CJ141" s="93">
        <f>'Gross Plant'!CF141</f>
        <v>0</v>
      </c>
      <c r="CK141" s="93">
        <f>'Gross Plant'!CG141</f>
        <v>0</v>
      </c>
      <c r="CL141" s="93">
        <f>'Gross Plant'!CH141</f>
        <v>0</v>
      </c>
      <c r="CM141" s="93">
        <f>'Gross Plant'!CI141</f>
        <v>0</v>
      </c>
      <c r="CN141" s="93">
        <f>'Gross Plant'!CJ141</f>
        <v>0</v>
      </c>
      <c r="CO141" s="93">
        <f>'Gross Plant'!CK141</f>
        <v>0</v>
      </c>
      <c r="CP141" s="41"/>
      <c r="CQ141" s="92">
        <f>'[20]Reserve Transfers'!Q63</f>
        <v>0</v>
      </c>
      <c r="CR141" s="92">
        <f>'[20]Reserve Transfers'!R63</f>
        <v>0</v>
      </c>
      <c r="CS141" s="92">
        <f>'[20]Reserve Transfers'!S63</f>
        <v>0</v>
      </c>
      <c r="CT141" s="92">
        <f>'[20]Reserve Transfers'!T63</f>
        <v>0</v>
      </c>
      <c r="CU141" s="92">
        <f>'[20]Reserve Transfers'!U63</f>
        <v>0</v>
      </c>
      <c r="CV141" s="92">
        <f>'[20]Reserve Transfers'!V63</f>
        <v>0</v>
      </c>
      <c r="CW141" s="17">
        <v>0</v>
      </c>
      <c r="CX141" s="17">
        <v>0</v>
      </c>
      <c r="CY141" s="17">
        <v>0</v>
      </c>
      <c r="CZ141" s="17">
        <v>0</v>
      </c>
      <c r="DA141" s="17">
        <v>0</v>
      </c>
      <c r="DB141" s="17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>
        <v>0</v>
      </c>
      <c r="DQ141" s="41">
        <v>0</v>
      </c>
      <c r="DR141" s="41"/>
      <c r="DS141" s="92">
        <f>[20]COR!Q63</f>
        <v>0</v>
      </c>
      <c r="DT141" s="92">
        <f>[20]COR!R63</f>
        <v>0</v>
      </c>
      <c r="DU141" s="92">
        <f>[20]COR!S63</f>
        <v>0</v>
      </c>
      <c r="DV141" s="92">
        <f>[20]COR!T63</f>
        <v>0</v>
      </c>
      <c r="DW141" s="92">
        <f>[20]COR!U63</f>
        <v>0</v>
      </c>
      <c r="DX141" s="92">
        <f>[20]COR!V63</f>
        <v>0</v>
      </c>
      <c r="DY141" s="93">
        <f>IFERROR(SUM($DS141:$DX141)/SUM('Gross Plant'!$BK141:$BP141),0)*'Gross Plant'!BQ141*Reserve!$DY$1</f>
        <v>0</v>
      </c>
      <c r="DZ141" s="93">
        <f>IFERROR(SUM($DS141:$DX141)/SUM('Gross Plant'!$BK141:$BP141),0)*'Gross Plant'!BR141*Reserve!$DY$1</f>
        <v>0</v>
      </c>
      <c r="EA141" s="93">
        <f>IFERROR(SUM($DS141:$DX141)/SUM('Gross Plant'!$BK141:$BP141),0)*'Gross Plant'!BS141*Reserve!$DY$1</f>
        <v>0</v>
      </c>
      <c r="EB141" s="93">
        <f>IFERROR(SUM($DS141:$DX141)/SUM('Gross Plant'!$BK141:$BP141),0)*'Gross Plant'!BT141*Reserve!$DY$1</f>
        <v>0</v>
      </c>
      <c r="EC141" s="93">
        <f>IFERROR(SUM($DS141:$DX141)/SUM('Gross Plant'!$BK141:$BP141),0)*'Gross Plant'!BU141*Reserve!$DY$1</f>
        <v>0</v>
      </c>
      <c r="ED141" s="93">
        <f>IFERROR(SUM($DS141:$DX141)/SUM('Gross Plant'!$BK141:$BP141),0)*'Gross Plant'!BV141*Reserve!$DY$1</f>
        <v>0</v>
      </c>
      <c r="EE141" s="93">
        <f>IFERROR(SUM($DS141:$DX141)/SUM('Gross Plant'!$BK141:$BP141),0)*'Gross Plant'!BW141*Reserve!$DY$1</f>
        <v>0</v>
      </c>
      <c r="EF141" s="93">
        <f>IFERROR(SUM($DS141:$DX141)/SUM('Gross Plant'!$BK141:$BP141),0)*'Gross Plant'!BX141*Reserve!$DY$1</f>
        <v>0</v>
      </c>
      <c r="EG141" s="93">
        <f>IFERROR(SUM($DS141:$DX141)/SUM('Gross Plant'!$BK141:$BP141),0)*'Gross Plant'!BY141*Reserve!$DY$1</f>
        <v>0</v>
      </c>
      <c r="EH141" s="93">
        <f>IFERROR(SUM($DS141:$DX141)/SUM('Gross Plant'!$BK141:$BP141),0)*'Gross Plant'!BZ141*Reserve!$DY$1</f>
        <v>0</v>
      </c>
      <c r="EI141" s="93">
        <f>IFERROR(SUM($DS141:$DX141)/SUM('Gross Plant'!$BK141:$BP141),0)*'Gross Plant'!CA141*Reserve!$DY$1</f>
        <v>0</v>
      </c>
      <c r="EJ141" s="93">
        <f>IFERROR(SUM($DS141:$DX141)/SUM('Gross Plant'!$BK141:$BP141),0)*'Gross Plant'!CB141*Reserve!$DY$1</f>
        <v>0</v>
      </c>
      <c r="EK141" s="93">
        <f>IFERROR(SUM($DS141:$DX141)/SUM('Gross Plant'!$BK141:$BP141),0)*'Gross Plant'!CC141*Reserve!$DY$1</f>
        <v>0</v>
      </c>
      <c r="EL141" s="93">
        <f>IFERROR(SUM($DS141:$DX141)/SUM('Gross Plant'!$BK141:$BP141),0)*'Gross Plant'!CD141*Reserve!$DY$1</f>
        <v>0</v>
      </c>
      <c r="EM141" s="93">
        <f>IFERROR(SUM($DS141:$DX141)/SUM('Gross Plant'!$BK141:$BP141),0)*'Gross Plant'!CE141*Reserve!$DY$1</f>
        <v>0</v>
      </c>
      <c r="EN141" s="93">
        <f>IFERROR(SUM($DS141:$DX141)/SUM('Gross Plant'!$BK141:$BP141),0)*'Gross Plant'!CF141*Reserve!$DY$1</f>
        <v>0</v>
      </c>
      <c r="EO141" s="93">
        <f>IFERROR(SUM($DS141:$DX141)/SUM('Gross Plant'!$BK141:$BP141),0)*'Gross Plant'!CG141*Reserve!$DY$1</f>
        <v>0</v>
      </c>
      <c r="EP141" s="93">
        <f>IFERROR(SUM($DS141:$DX141)/SUM('Gross Plant'!$BK141:$BP141),0)*'Gross Plant'!CH141*Reserve!$DY$1</f>
        <v>0</v>
      </c>
      <c r="EQ141" s="93">
        <f>IFERROR(SUM($DS141:$DX141)/SUM('Gross Plant'!$BK141:$BP141),0)*'Gross Plant'!CI141*Reserve!$DY$1</f>
        <v>0</v>
      </c>
      <c r="ER141" s="93">
        <f>IFERROR(SUM($DS141:$DX141)/SUM('Gross Plant'!$BK141:$BP141),0)*'Gross Plant'!CJ141*Reserve!$DY$1</f>
        <v>0</v>
      </c>
      <c r="ES141" s="93">
        <f>IFERROR(SUM($DS141:$DX141)/SUM('Gross Plant'!$BK141:$BP141),0)*'Gross Plant'!CK141*Reserve!$DY$1</f>
        <v>0</v>
      </c>
    </row>
    <row r="142" spans="1:149">
      <c r="A142" s="138">
        <v>36901</v>
      </c>
      <c r="B142" s="171" t="s">
        <v>97</v>
      </c>
      <c r="C142" s="51">
        <f t="shared" si="147"/>
        <v>1974308.6628437503</v>
      </c>
      <c r="D142" s="51">
        <f t="shared" si="148"/>
        <v>2015897.2344892507</v>
      </c>
      <c r="E142" s="92">
        <f>'[20]Reserve End Balances'!P64</f>
        <v>1960124.3</v>
      </c>
      <c r="F142" s="51">
        <f t="shared" si="149"/>
        <v>1962488.36</v>
      </c>
      <c r="G142" s="51">
        <f t="shared" si="150"/>
        <v>1964852.4200000002</v>
      </c>
      <c r="H142" s="51">
        <f t="shared" si="151"/>
        <v>1967216.4800000002</v>
      </c>
      <c r="I142" s="51">
        <f t="shared" si="152"/>
        <v>1969580.5400000003</v>
      </c>
      <c r="J142" s="51">
        <f t="shared" si="153"/>
        <v>1971944.6000000003</v>
      </c>
      <c r="K142" s="51">
        <f t="shared" si="154"/>
        <v>1974308.6600000004</v>
      </c>
      <c r="L142" s="51">
        <f t="shared" si="155"/>
        <v>1976672.7217604171</v>
      </c>
      <c r="M142" s="51">
        <f t="shared" si="156"/>
        <v>1979036.7835208338</v>
      </c>
      <c r="N142" s="51">
        <f t="shared" si="157"/>
        <v>1981400.8452812505</v>
      </c>
      <c r="O142" s="51">
        <f t="shared" si="158"/>
        <v>1983764.9070416673</v>
      </c>
      <c r="P142" s="51">
        <f t="shared" si="159"/>
        <v>1986128.968802084</v>
      </c>
      <c r="Q142" s="51">
        <f t="shared" si="160"/>
        <v>1988493.0305625007</v>
      </c>
      <c r="R142" s="51">
        <f t="shared" si="161"/>
        <v>1990857.0923229174</v>
      </c>
      <c r="S142" s="51">
        <f t="shared" si="162"/>
        <v>1993221.1540833341</v>
      </c>
      <c r="T142" s="51">
        <f t="shared" si="163"/>
        <v>1995585.2158437509</v>
      </c>
      <c r="U142" s="51">
        <f t="shared" si="164"/>
        <v>1998970.5522846675</v>
      </c>
      <c r="V142" s="51">
        <f t="shared" si="165"/>
        <v>2002355.8887255841</v>
      </c>
      <c r="W142" s="51">
        <f t="shared" si="166"/>
        <v>2005741.2251665008</v>
      </c>
      <c r="X142" s="51">
        <f t="shared" si="167"/>
        <v>2009126.5616074174</v>
      </c>
      <c r="Y142" s="51">
        <f t="shared" si="168"/>
        <v>2012511.8980483341</v>
      </c>
      <c r="Z142" s="51">
        <f t="shared" si="169"/>
        <v>2015897.2344892507</v>
      </c>
      <c r="AA142" s="51">
        <f t="shared" si="170"/>
        <v>2019282.5709301673</v>
      </c>
      <c r="AB142" s="51">
        <f t="shared" si="171"/>
        <v>2022667.907371084</v>
      </c>
      <c r="AC142" s="51">
        <f t="shared" si="172"/>
        <v>2026053.2438120006</v>
      </c>
      <c r="AD142" s="51">
        <f t="shared" si="173"/>
        <v>2029438.5802529173</v>
      </c>
      <c r="AE142" s="51">
        <f t="shared" si="174"/>
        <v>2032823.9166938339</v>
      </c>
      <c r="AF142" s="51">
        <f t="shared" si="175"/>
        <v>2036209.2531347505</v>
      </c>
      <c r="AG142" s="110">
        <f t="shared" si="176"/>
        <v>2015897</v>
      </c>
      <c r="AH142" s="145" t="b">
        <f t="shared" si="178"/>
        <v>1</v>
      </c>
      <c r="AI142" s="109" t="str">
        <f>'[23]KY Direct'!E37</f>
        <v>36901</v>
      </c>
      <c r="AJ142" s="109">
        <f>'[23]KY Direct'!F37</f>
        <v>1.2500000000000001E-2</v>
      </c>
      <c r="AK142" s="109">
        <f>'[23]KY Direct'!G37</f>
        <v>1.7899999999999999E-2</v>
      </c>
      <c r="AL142" s="92">
        <f>'[20]Depreciation Provision'!Q64</f>
        <v>2364.06</v>
      </c>
      <c r="AM142" s="92">
        <f>'[20]Depreciation Provision'!R64</f>
        <v>2364.06</v>
      </c>
      <c r="AN142" s="92">
        <f>'[20]Depreciation Provision'!S64</f>
        <v>2364.06</v>
      </c>
      <c r="AO142" s="92">
        <f>'[20]Depreciation Provision'!T64</f>
        <v>2364.06</v>
      </c>
      <c r="AP142" s="92">
        <f>'[20]Depreciation Provision'!U64</f>
        <v>2364.06</v>
      </c>
      <c r="AQ142" s="92">
        <f>'[20]Depreciation Provision'!V64</f>
        <v>2364.06</v>
      </c>
      <c r="AR142" s="93">
        <f>IF('Net Plant'!I142&gt;0,'Gross Plant'!L142*$AJ142/12,0)</f>
        <v>2364.0617604166669</v>
      </c>
      <c r="AS142" s="93">
        <f>IF('Net Plant'!J142&gt;0,'Gross Plant'!M142*$AJ142/12,0)</f>
        <v>2364.0617604166669</v>
      </c>
      <c r="AT142" s="93">
        <f>IF('Net Plant'!K142&gt;0,'Gross Plant'!N142*$AJ142/12,0)</f>
        <v>2364.0617604166669</v>
      </c>
      <c r="AU142" s="93">
        <f>IF('Net Plant'!L142&gt;0,'Gross Plant'!O142*$AJ142/12,0)</f>
        <v>2364.0617604166669</v>
      </c>
      <c r="AV142" s="93">
        <f>IF('Net Plant'!M142&gt;0,'Gross Plant'!P142*$AJ142/12,0)</f>
        <v>2364.0617604166669</v>
      </c>
      <c r="AW142" s="93">
        <f>IF('Net Plant'!N142&gt;0,'Gross Plant'!Q142*$AJ142/12,0)</f>
        <v>2364.0617604166669</v>
      </c>
      <c r="AX142" s="93">
        <f>IF('Net Plant'!O142&gt;0,'Gross Plant'!R142*$AJ142/12,0)</f>
        <v>2364.0617604166669</v>
      </c>
      <c r="AY142" s="93">
        <f>IF('Net Plant'!P142&gt;0,'Gross Plant'!S142*$AJ142/12,0)</f>
        <v>2364.0617604166669</v>
      </c>
      <c r="AZ142" s="93">
        <f>IF('Net Plant'!Q142&gt;0,'Gross Plant'!T142*$AJ142/12,0)</f>
        <v>2364.0617604166669</v>
      </c>
      <c r="BA142" s="93">
        <f>IF('Net Plant'!R142&gt;0,'Gross Plant'!U142*$AK142/12,0)</f>
        <v>3385.3364409166666</v>
      </c>
      <c r="BB142" s="93">
        <f>IF('Net Plant'!S142&gt;0,'Gross Plant'!V142*$AK142/12,0)</f>
        <v>3385.3364409166666</v>
      </c>
      <c r="BC142" s="93">
        <f>IF('Net Plant'!T142&gt;0,'Gross Plant'!W142*$AK142/12,0)</f>
        <v>3385.3364409166666</v>
      </c>
      <c r="BD142" s="93">
        <f>IF('Net Plant'!U142&gt;0,'Gross Plant'!X142*$AK142/12,0)</f>
        <v>3385.3364409166666</v>
      </c>
      <c r="BE142" s="93">
        <f>IF('Net Plant'!V142&gt;0,'Gross Plant'!Y142*$AK142/12,0)</f>
        <v>3385.3364409166666</v>
      </c>
      <c r="BF142" s="93">
        <f>IF('Net Plant'!W142&gt;0,'Gross Plant'!Z142*$AK142/12,0)</f>
        <v>3385.3364409166666</v>
      </c>
      <c r="BG142" s="93">
        <f>IF('Net Plant'!X142&gt;0,'Gross Plant'!AA142*$AK142/12,0)</f>
        <v>3385.3364409166666</v>
      </c>
      <c r="BH142" s="93">
        <f>IF('Net Plant'!Y142&gt;0,'Gross Plant'!AB142*$AK142/12,0)</f>
        <v>3385.3364409166666</v>
      </c>
      <c r="BI142" s="93">
        <f>IF('Net Plant'!Z142&gt;0,'Gross Plant'!AC142*$AK142/12,0)</f>
        <v>3385.3364409166666</v>
      </c>
      <c r="BJ142" s="93">
        <f>IF('Net Plant'!AA142&gt;0,'Gross Plant'!AD142*$AK142/12,0)</f>
        <v>3385.3364409166666</v>
      </c>
      <c r="BK142" s="93">
        <f>IF('Net Plant'!AB142&gt;0,'Gross Plant'!AE142*$AK142/12,0)</f>
        <v>3385.3364409166666</v>
      </c>
      <c r="BL142" s="93">
        <f>IF('Net Plant'!AC142&gt;0,'Gross Plant'!AF142*$AK142/12,0)</f>
        <v>3385.3364409166666</v>
      </c>
      <c r="BM142" s="110">
        <f t="shared" si="177"/>
        <v>40624.037291000008</v>
      </c>
      <c r="BN142" s="41"/>
      <c r="BO142" s="92">
        <f>'[20]Reserve Retirements'!Q64</f>
        <v>0</v>
      </c>
      <c r="BP142" s="92">
        <f>'[20]Reserve Retirements'!R64</f>
        <v>0</v>
      </c>
      <c r="BQ142" s="92">
        <f>'[20]Reserve Retirements'!S64</f>
        <v>0</v>
      </c>
      <c r="BR142" s="92">
        <f>'[20]Reserve Retirements'!T64</f>
        <v>0</v>
      </c>
      <c r="BS142" s="92">
        <f>'[20]Reserve Retirements'!U64</f>
        <v>0</v>
      </c>
      <c r="BT142" s="92">
        <f>'[20]Reserve Retirements'!V64</f>
        <v>0</v>
      </c>
      <c r="BU142" s="93">
        <f>'Gross Plant'!BQ142</f>
        <v>0</v>
      </c>
      <c r="BV142" s="93">
        <f>'Gross Plant'!BR142</f>
        <v>0</v>
      </c>
      <c r="BW142" s="93">
        <f>'Gross Plant'!BS142</f>
        <v>0</v>
      </c>
      <c r="BX142" s="93">
        <f>'Gross Plant'!BT142</f>
        <v>0</v>
      </c>
      <c r="BY142" s="93">
        <f>'Gross Plant'!BU142</f>
        <v>0</v>
      </c>
      <c r="BZ142" s="93">
        <f>'Gross Plant'!BV142</f>
        <v>0</v>
      </c>
      <c r="CA142" s="93">
        <f>'Gross Plant'!BW142</f>
        <v>0</v>
      </c>
      <c r="CB142" s="93">
        <f>'Gross Plant'!BX142</f>
        <v>0</v>
      </c>
      <c r="CC142" s="93">
        <f>'Gross Plant'!BY142</f>
        <v>0</v>
      </c>
      <c r="CD142" s="93">
        <f>'Gross Plant'!BZ142</f>
        <v>0</v>
      </c>
      <c r="CE142" s="93">
        <f>'Gross Plant'!CA142</f>
        <v>0</v>
      </c>
      <c r="CF142" s="93">
        <f>'Gross Plant'!CB142</f>
        <v>0</v>
      </c>
      <c r="CG142" s="93">
        <f>'Gross Plant'!CC142</f>
        <v>0</v>
      </c>
      <c r="CH142" s="93">
        <f>'Gross Plant'!CD142</f>
        <v>0</v>
      </c>
      <c r="CI142" s="93">
        <f>'Gross Plant'!CE142</f>
        <v>0</v>
      </c>
      <c r="CJ142" s="93">
        <f>'Gross Plant'!CF142</f>
        <v>0</v>
      </c>
      <c r="CK142" s="93">
        <f>'Gross Plant'!CG142</f>
        <v>0</v>
      </c>
      <c r="CL142" s="93">
        <f>'Gross Plant'!CH142</f>
        <v>0</v>
      </c>
      <c r="CM142" s="93">
        <f>'Gross Plant'!CI142</f>
        <v>0</v>
      </c>
      <c r="CN142" s="93">
        <f>'Gross Plant'!CJ142</f>
        <v>0</v>
      </c>
      <c r="CO142" s="93">
        <f>'Gross Plant'!CK142</f>
        <v>0</v>
      </c>
      <c r="CP142" s="41"/>
      <c r="CQ142" s="92">
        <f>'[20]Reserve Transfers'!Q64</f>
        <v>0</v>
      </c>
      <c r="CR142" s="92">
        <f>'[20]Reserve Transfers'!R64</f>
        <v>0</v>
      </c>
      <c r="CS142" s="92">
        <f>'[20]Reserve Transfers'!S64</f>
        <v>0</v>
      </c>
      <c r="CT142" s="92">
        <f>'[20]Reserve Transfers'!T64</f>
        <v>0</v>
      </c>
      <c r="CU142" s="92">
        <f>'[20]Reserve Transfers'!U64</f>
        <v>0</v>
      </c>
      <c r="CV142" s="92">
        <f>'[20]Reserve Transfers'!V64</f>
        <v>0</v>
      </c>
      <c r="CW142" s="17">
        <v>0</v>
      </c>
      <c r="CX142" s="17">
        <v>0</v>
      </c>
      <c r="CY142" s="17">
        <v>0</v>
      </c>
      <c r="CZ142" s="17">
        <v>0</v>
      </c>
      <c r="DA142" s="17">
        <v>0</v>
      </c>
      <c r="DB142" s="17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0</v>
      </c>
      <c r="DN142" s="41">
        <v>0</v>
      </c>
      <c r="DO142" s="41">
        <v>0</v>
      </c>
      <c r="DP142" s="41">
        <v>0</v>
      </c>
      <c r="DQ142" s="41">
        <v>0</v>
      </c>
      <c r="DR142" s="41"/>
      <c r="DS142" s="92">
        <f>[20]COR!Q64</f>
        <v>0</v>
      </c>
      <c r="DT142" s="92">
        <f>[20]COR!R64</f>
        <v>0</v>
      </c>
      <c r="DU142" s="92">
        <f>[20]COR!S64</f>
        <v>0</v>
      </c>
      <c r="DV142" s="92">
        <f>[20]COR!T64</f>
        <v>0</v>
      </c>
      <c r="DW142" s="92">
        <f>[20]COR!U64</f>
        <v>0</v>
      </c>
      <c r="DX142" s="92">
        <f>[20]COR!V64</f>
        <v>0</v>
      </c>
      <c r="DY142" s="93">
        <f>IFERROR(SUM($DS142:$DX142)/SUM('Gross Plant'!$BK142:$BP142),0)*'Gross Plant'!BQ142*Reserve!$DY$1</f>
        <v>0</v>
      </c>
      <c r="DZ142" s="93">
        <f>IFERROR(SUM($DS142:$DX142)/SUM('Gross Plant'!$BK142:$BP142),0)*'Gross Plant'!BR142*Reserve!$DY$1</f>
        <v>0</v>
      </c>
      <c r="EA142" s="93">
        <f>IFERROR(SUM($DS142:$DX142)/SUM('Gross Plant'!$BK142:$BP142),0)*'Gross Plant'!BS142*Reserve!$DY$1</f>
        <v>0</v>
      </c>
      <c r="EB142" s="93">
        <f>IFERROR(SUM($DS142:$DX142)/SUM('Gross Plant'!$BK142:$BP142),0)*'Gross Plant'!BT142*Reserve!$DY$1</f>
        <v>0</v>
      </c>
      <c r="EC142" s="93">
        <f>IFERROR(SUM($DS142:$DX142)/SUM('Gross Plant'!$BK142:$BP142),0)*'Gross Plant'!BU142*Reserve!$DY$1</f>
        <v>0</v>
      </c>
      <c r="ED142" s="93">
        <f>IFERROR(SUM($DS142:$DX142)/SUM('Gross Plant'!$BK142:$BP142),0)*'Gross Plant'!BV142*Reserve!$DY$1</f>
        <v>0</v>
      </c>
      <c r="EE142" s="93">
        <f>IFERROR(SUM($DS142:$DX142)/SUM('Gross Plant'!$BK142:$BP142),0)*'Gross Plant'!BW142*Reserve!$DY$1</f>
        <v>0</v>
      </c>
      <c r="EF142" s="93">
        <f>IFERROR(SUM($DS142:$DX142)/SUM('Gross Plant'!$BK142:$BP142),0)*'Gross Plant'!BX142*Reserve!$DY$1</f>
        <v>0</v>
      </c>
      <c r="EG142" s="93">
        <f>IFERROR(SUM($DS142:$DX142)/SUM('Gross Plant'!$BK142:$BP142),0)*'Gross Plant'!BY142*Reserve!$DY$1</f>
        <v>0</v>
      </c>
      <c r="EH142" s="93">
        <f>IFERROR(SUM($DS142:$DX142)/SUM('Gross Plant'!$BK142:$BP142),0)*'Gross Plant'!BZ142*Reserve!$DY$1</f>
        <v>0</v>
      </c>
      <c r="EI142" s="93">
        <f>IFERROR(SUM($DS142:$DX142)/SUM('Gross Plant'!$BK142:$BP142),0)*'Gross Plant'!CA142*Reserve!$DY$1</f>
        <v>0</v>
      </c>
      <c r="EJ142" s="93">
        <f>IFERROR(SUM($DS142:$DX142)/SUM('Gross Plant'!$BK142:$BP142),0)*'Gross Plant'!CB142*Reserve!$DY$1</f>
        <v>0</v>
      </c>
      <c r="EK142" s="93">
        <f>IFERROR(SUM($DS142:$DX142)/SUM('Gross Plant'!$BK142:$BP142),0)*'Gross Plant'!CC142*Reserve!$DY$1</f>
        <v>0</v>
      </c>
      <c r="EL142" s="93">
        <f>IFERROR(SUM($DS142:$DX142)/SUM('Gross Plant'!$BK142:$BP142),0)*'Gross Plant'!CD142*Reserve!$DY$1</f>
        <v>0</v>
      </c>
      <c r="EM142" s="93">
        <f>IFERROR(SUM($DS142:$DX142)/SUM('Gross Plant'!$BK142:$BP142),0)*'Gross Plant'!CE142*Reserve!$DY$1</f>
        <v>0</v>
      </c>
      <c r="EN142" s="93">
        <f>IFERROR(SUM($DS142:$DX142)/SUM('Gross Plant'!$BK142:$BP142),0)*'Gross Plant'!CF142*Reserve!$DY$1</f>
        <v>0</v>
      </c>
      <c r="EO142" s="93">
        <f>IFERROR(SUM($DS142:$DX142)/SUM('Gross Plant'!$BK142:$BP142),0)*'Gross Plant'!CG142*Reserve!$DY$1</f>
        <v>0</v>
      </c>
      <c r="EP142" s="93">
        <f>IFERROR(SUM($DS142:$DX142)/SUM('Gross Plant'!$BK142:$BP142),0)*'Gross Plant'!CH142*Reserve!$DY$1</f>
        <v>0</v>
      </c>
      <c r="EQ142" s="93">
        <f>IFERROR(SUM($DS142:$DX142)/SUM('Gross Plant'!$BK142:$BP142),0)*'Gross Plant'!CI142*Reserve!$DY$1</f>
        <v>0</v>
      </c>
      <c r="ER142" s="93">
        <f>IFERROR(SUM($DS142:$DX142)/SUM('Gross Plant'!$BK142:$BP142),0)*'Gross Plant'!CJ142*Reserve!$DY$1</f>
        <v>0</v>
      </c>
      <c r="ES142" s="93">
        <f>IFERROR(SUM($DS142:$DX142)/SUM('Gross Plant'!$BK142:$BP142),0)*'Gross Plant'!CK142*Reserve!$DY$1</f>
        <v>0</v>
      </c>
    </row>
    <row r="143" spans="1:149">
      <c r="A143" s="138">
        <v>37400</v>
      </c>
      <c r="B143" s="171" t="s">
        <v>49</v>
      </c>
      <c r="C143" s="51">
        <f t="shared" ref="C143:C177" si="181">SUM(E143:Q143)/13</f>
        <v>0</v>
      </c>
      <c r="D143" s="51">
        <f t="shared" si="148"/>
        <v>0</v>
      </c>
      <c r="E143" s="116">
        <f>0</f>
        <v>0</v>
      </c>
      <c r="F143" s="51">
        <f t="shared" si="149"/>
        <v>0</v>
      </c>
      <c r="G143" s="51">
        <f t="shared" si="150"/>
        <v>0</v>
      </c>
      <c r="H143" s="51">
        <f t="shared" si="151"/>
        <v>0</v>
      </c>
      <c r="I143" s="51">
        <f t="shared" si="152"/>
        <v>0</v>
      </c>
      <c r="J143" s="51">
        <f t="shared" si="153"/>
        <v>0</v>
      </c>
      <c r="K143" s="51">
        <f t="shared" si="154"/>
        <v>0</v>
      </c>
      <c r="L143" s="51">
        <f t="shared" si="155"/>
        <v>0</v>
      </c>
      <c r="M143" s="51">
        <f t="shared" si="156"/>
        <v>0</v>
      </c>
      <c r="N143" s="51">
        <f t="shared" si="157"/>
        <v>0</v>
      </c>
      <c r="O143" s="51">
        <f t="shared" si="158"/>
        <v>0</v>
      </c>
      <c r="P143" s="51">
        <f t="shared" si="159"/>
        <v>0</v>
      </c>
      <c r="Q143" s="51">
        <f t="shared" si="160"/>
        <v>0</v>
      </c>
      <c r="R143" s="51">
        <f t="shared" si="161"/>
        <v>0</v>
      </c>
      <c r="S143" s="51">
        <f t="shared" si="162"/>
        <v>0</v>
      </c>
      <c r="T143" s="51">
        <f t="shared" si="163"/>
        <v>0</v>
      </c>
      <c r="U143" s="51">
        <f t="shared" si="164"/>
        <v>0</v>
      </c>
      <c r="V143" s="51">
        <f t="shared" si="165"/>
        <v>0</v>
      </c>
      <c r="W143" s="51">
        <f t="shared" si="166"/>
        <v>0</v>
      </c>
      <c r="X143" s="51">
        <f t="shared" si="167"/>
        <v>0</v>
      </c>
      <c r="Y143" s="51">
        <f t="shared" si="168"/>
        <v>0</v>
      </c>
      <c r="Z143" s="51">
        <f t="shared" si="169"/>
        <v>0</v>
      </c>
      <c r="AA143" s="51">
        <f t="shared" si="170"/>
        <v>0</v>
      </c>
      <c r="AB143" s="51">
        <f t="shared" si="171"/>
        <v>0</v>
      </c>
      <c r="AC143" s="51">
        <f t="shared" si="172"/>
        <v>0</v>
      </c>
      <c r="AD143" s="51">
        <f t="shared" si="173"/>
        <v>0</v>
      </c>
      <c r="AE143" s="51">
        <f t="shared" si="174"/>
        <v>0</v>
      </c>
      <c r="AF143" s="51">
        <f t="shared" si="175"/>
        <v>0</v>
      </c>
      <c r="AG143" s="110">
        <f t="shared" si="176"/>
        <v>0</v>
      </c>
      <c r="AH143" s="145" t="b">
        <f t="shared" si="178"/>
        <v>1</v>
      </c>
      <c r="AI143" s="109" t="str">
        <f>'[23]KY Direct'!E38</f>
        <v>37400</v>
      </c>
      <c r="AJ143" s="109">
        <f>'[23]KY Direct'!F38</f>
        <v>0</v>
      </c>
      <c r="AK143" s="109">
        <f>'[23]KY Direct'!G38</f>
        <v>0</v>
      </c>
      <c r="AL143" s="116">
        <f>0</f>
        <v>0</v>
      </c>
      <c r="AM143" s="116">
        <f>0</f>
        <v>0</v>
      </c>
      <c r="AN143" s="116">
        <f>0</f>
        <v>0</v>
      </c>
      <c r="AO143" s="116">
        <f>0</f>
        <v>0</v>
      </c>
      <c r="AP143" s="116">
        <f>0</f>
        <v>0</v>
      </c>
      <c r="AQ143" s="116">
        <f>0</f>
        <v>0</v>
      </c>
      <c r="AR143" s="93">
        <f>IF('Net Plant'!I143&gt;0,'Gross Plant'!L143*$AJ143/12,0)</f>
        <v>0</v>
      </c>
      <c r="AS143" s="93">
        <f>IF('Net Plant'!J143&gt;0,'Gross Plant'!M143*$AJ143/12,0)</f>
        <v>0</v>
      </c>
      <c r="AT143" s="93">
        <f>IF('Net Plant'!K143&gt;0,'Gross Plant'!N143*$AJ143/12,0)</f>
        <v>0</v>
      </c>
      <c r="AU143" s="93">
        <f>IF('Net Plant'!L143&gt;0,'Gross Plant'!O143*$AJ143/12,0)</f>
        <v>0</v>
      </c>
      <c r="AV143" s="93">
        <f>IF('Net Plant'!M143&gt;0,'Gross Plant'!P143*$AJ143/12,0)</f>
        <v>0</v>
      </c>
      <c r="AW143" s="93">
        <f>IF('Net Plant'!N143&gt;0,'Gross Plant'!Q143*$AJ143/12,0)</f>
        <v>0</v>
      </c>
      <c r="AX143" s="93">
        <f>IF('Net Plant'!O143&gt;0,'Gross Plant'!R143*$AJ143/12,0)</f>
        <v>0</v>
      </c>
      <c r="AY143" s="93">
        <f>IF('Net Plant'!P143&gt;0,'Gross Plant'!S143*$AJ143/12,0)</f>
        <v>0</v>
      </c>
      <c r="AZ143" s="93">
        <f>IF('Net Plant'!Q143&gt;0,'Gross Plant'!T143*$AJ143/12,0)</f>
        <v>0</v>
      </c>
      <c r="BA143" s="93">
        <f>IF('Net Plant'!R143&gt;0,'Gross Plant'!U143*$AK143/12,0)</f>
        <v>0</v>
      </c>
      <c r="BB143" s="93">
        <f>IF('Net Plant'!S143&gt;0,'Gross Plant'!V143*$AK143/12,0)</f>
        <v>0</v>
      </c>
      <c r="BC143" s="93">
        <f>IF('Net Plant'!T143&gt;0,'Gross Plant'!W143*$AK143/12,0)</f>
        <v>0</v>
      </c>
      <c r="BD143" s="93">
        <f>IF('Net Plant'!U143&gt;0,'Gross Plant'!X143*$AK143/12,0)</f>
        <v>0</v>
      </c>
      <c r="BE143" s="93">
        <f>IF('Net Plant'!V143&gt;0,'Gross Plant'!Y143*$AK143/12,0)</f>
        <v>0</v>
      </c>
      <c r="BF143" s="93">
        <f>IF('Net Plant'!W143&gt;0,'Gross Plant'!Z143*$AK143/12,0)</f>
        <v>0</v>
      </c>
      <c r="BG143" s="93">
        <f>IF('Net Plant'!X143&gt;0,'Gross Plant'!AA143*$AK143/12,0)</f>
        <v>0</v>
      </c>
      <c r="BH143" s="93">
        <f>IF('Net Plant'!Y143&gt;0,'Gross Plant'!AB143*$AK143/12,0)</f>
        <v>0</v>
      </c>
      <c r="BI143" s="93">
        <f>IF('Net Plant'!Z143&gt;0,'Gross Plant'!AC143*$AK143/12,0)</f>
        <v>0</v>
      </c>
      <c r="BJ143" s="93">
        <f>IF('Net Plant'!AA143&gt;0,'Gross Plant'!AD143*$AK143/12,0)</f>
        <v>0</v>
      </c>
      <c r="BK143" s="93">
        <f>IF('Net Plant'!AB143&gt;0,'Gross Plant'!AE143*$AK143/12,0)</f>
        <v>0</v>
      </c>
      <c r="BL143" s="93">
        <f>IF('Net Plant'!AC143&gt;0,'Gross Plant'!AF143*$AK143/12,0)</f>
        <v>0</v>
      </c>
      <c r="BM143" s="110">
        <f t="shared" si="177"/>
        <v>0</v>
      </c>
      <c r="BN143" s="41"/>
      <c r="BO143" s="116">
        <f>0</f>
        <v>0</v>
      </c>
      <c r="BP143" s="116">
        <f>0</f>
        <v>0</v>
      </c>
      <c r="BQ143" s="116">
        <f>0</f>
        <v>0</v>
      </c>
      <c r="BR143" s="116">
        <f>0</f>
        <v>0</v>
      </c>
      <c r="BS143" s="116">
        <f>0</f>
        <v>0</v>
      </c>
      <c r="BT143" s="116">
        <f>0</f>
        <v>0</v>
      </c>
      <c r="BU143" s="93">
        <f>'Gross Plant'!BQ143</f>
        <v>0</v>
      </c>
      <c r="BV143" s="93">
        <f>'Gross Plant'!BR143</f>
        <v>0</v>
      </c>
      <c r="BW143" s="93">
        <f>'Gross Plant'!BS143</f>
        <v>0</v>
      </c>
      <c r="BX143" s="93">
        <f>'Gross Plant'!BT143</f>
        <v>0</v>
      </c>
      <c r="BY143" s="93">
        <f>'Gross Plant'!BU143</f>
        <v>0</v>
      </c>
      <c r="BZ143" s="93">
        <f>'Gross Plant'!BV143</f>
        <v>0</v>
      </c>
      <c r="CA143" s="93">
        <f>'Gross Plant'!BW143</f>
        <v>0</v>
      </c>
      <c r="CB143" s="93">
        <f>'Gross Plant'!BX143</f>
        <v>0</v>
      </c>
      <c r="CC143" s="93">
        <f>'Gross Plant'!BY143</f>
        <v>0</v>
      </c>
      <c r="CD143" s="93">
        <f>'Gross Plant'!BZ143</f>
        <v>0</v>
      </c>
      <c r="CE143" s="93">
        <f>'Gross Plant'!CA143</f>
        <v>0</v>
      </c>
      <c r="CF143" s="93">
        <f>'Gross Plant'!CB143</f>
        <v>0</v>
      </c>
      <c r="CG143" s="93">
        <f>'Gross Plant'!CC143</f>
        <v>0</v>
      </c>
      <c r="CH143" s="93">
        <f>'Gross Plant'!CD143</f>
        <v>0</v>
      </c>
      <c r="CI143" s="93">
        <f>'Gross Plant'!CE143</f>
        <v>0</v>
      </c>
      <c r="CJ143" s="93">
        <f>'Gross Plant'!CF143</f>
        <v>0</v>
      </c>
      <c r="CK143" s="93">
        <f>'Gross Plant'!CG143</f>
        <v>0</v>
      </c>
      <c r="CL143" s="93">
        <f>'Gross Plant'!CH143</f>
        <v>0</v>
      </c>
      <c r="CM143" s="93">
        <f>'Gross Plant'!CI143</f>
        <v>0</v>
      </c>
      <c r="CN143" s="93">
        <f>'Gross Plant'!CJ143</f>
        <v>0</v>
      </c>
      <c r="CO143" s="93">
        <f>'Gross Plant'!CK143</f>
        <v>0</v>
      </c>
      <c r="CP143" s="41"/>
      <c r="CQ143" s="116">
        <f>0</f>
        <v>0</v>
      </c>
      <c r="CR143" s="116">
        <f>0</f>
        <v>0</v>
      </c>
      <c r="CS143" s="116">
        <f>0</f>
        <v>0</v>
      </c>
      <c r="CT143" s="116">
        <f>0</f>
        <v>0</v>
      </c>
      <c r="CU143" s="116">
        <f>0</f>
        <v>0</v>
      </c>
      <c r="CV143" s="116">
        <f>0</f>
        <v>0</v>
      </c>
      <c r="CW143" s="17">
        <v>0</v>
      </c>
      <c r="CX143" s="17">
        <v>0</v>
      </c>
      <c r="CY143" s="17">
        <v>0</v>
      </c>
      <c r="CZ143" s="17">
        <v>0</v>
      </c>
      <c r="DA143" s="17">
        <v>0</v>
      </c>
      <c r="DB143" s="17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/>
      <c r="DS143" s="116">
        <f>0</f>
        <v>0</v>
      </c>
      <c r="DT143" s="116">
        <f>0</f>
        <v>0</v>
      </c>
      <c r="DU143" s="116">
        <f>0</f>
        <v>0</v>
      </c>
      <c r="DV143" s="116">
        <f>0</f>
        <v>0</v>
      </c>
      <c r="DW143" s="116">
        <f>0</f>
        <v>0</v>
      </c>
      <c r="DX143" s="116">
        <f>0</f>
        <v>0</v>
      </c>
      <c r="DY143" s="93">
        <f>IFERROR(SUM($DS143:$DX143)/SUM('Gross Plant'!$BK143:$BP143),0)*'Gross Plant'!BQ143*Reserve!$DY$1</f>
        <v>0</v>
      </c>
      <c r="DZ143" s="93">
        <f>IFERROR(SUM($DS143:$DX143)/SUM('Gross Plant'!$BK143:$BP143),0)*'Gross Plant'!BR143*Reserve!$DY$1</f>
        <v>0</v>
      </c>
      <c r="EA143" s="93">
        <f>IFERROR(SUM($DS143:$DX143)/SUM('Gross Plant'!$BK143:$BP143),0)*'Gross Plant'!BS143*Reserve!$DY$1</f>
        <v>0</v>
      </c>
      <c r="EB143" s="93">
        <f>IFERROR(SUM($DS143:$DX143)/SUM('Gross Plant'!$BK143:$BP143),0)*'Gross Plant'!BT143*Reserve!$DY$1</f>
        <v>0</v>
      </c>
      <c r="EC143" s="93">
        <f>IFERROR(SUM($DS143:$DX143)/SUM('Gross Plant'!$BK143:$BP143),0)*'Gross Plant'!BU143*Reserve!$DY$1</f>
        <v>0</v>
      </c>
      <c r="ED143" s="93">
        <f>IFERROR(SUM($DS143:$DX143)/SUM('Gross Plant'!$BK143:$BP143),0)*'Gross Plant'!BV143*Reserve!$DY$1</f>
        <v>0</v>
      </c>
      <c r="EE143" s="93">
        <f>IFERROR(SUM($DS143:$DX143)/SUM('Gross Plant'!$BK143:$BP143),0)*'Gross Plant'!BW143*Reserve!$DY$1</f>
        <v>0</v>
      </c>
      <c r="EF143" s="93">
        <f>IFERROR(SUM($DS143:$DX143)/SUM('Gross Plant'!$BK143:$BP143),0)*'Gross Plant'!BX143*Reserve!$DY$1</f>
        <v>0</v>
      </c>
      <c r="EG143" s="93">
        <f>IFERROR(SUM($DS143:$DX143)/SUM('Gross Plant'!$BK143:$BP143),0)*'Gross Plant'!BY143*Reserve!$DY$1</f>
        <v>0</v>
      </c>
      <c r="EH143" s="93">
        <f>IFERROR(SUM($DS143:$DX143)/SUM('Gross Plant'!$BK143:$BP143),0)*'Gross Plant'!BZ143*Reserve!$DY$1</f>
        <v>0</v>
      </c>
      <c r="EI143" s="93">
        <f>IFERROR(SUM($DS143:$DX143)/SUM('Gross Plant'!$BK143:$BP143),0)*'Gross Plant'!CA143*Reserve!$DY$1</f>
        <v>0</v>
      </c>
      <c r="EJ143" s="93">
        <f>IFERROR(SUM($DS143:$DX143)/SUM('Gross Plant'!$BK143:$BP143),0)*'Gross Plant'!CB143*Reserve!$DY$1</f>
        <v>0</v>
      </c>
      <c r="EK143" s="93">
        <f>IFERROR(SUM($DS143:$DX143)/SUM('Gross Plant'!$BK143:$BP143),0)*'Gross Plant'!CC143*Reserve!$DY$1</f>
        <v>0</v>
      </c>
      <c r="EL143" s="93">
        <f>IFERROR(SUM($DS143:$DX143)/SUM('Gross Plant'!$BK143:$BP143),0)*'Gross Plant'!CD143*Reserve!$DY$1</f>
        <v>0</v>
      </c>
      <c r="EM143" s="93">
        <f>IFERROR(SUM($DS143:$DX143)/SUM('Gross Plant'!$BK143:$BP143),0)*'Gross Plant'!CE143*Reserve!$DY$1</f>
        <v>0</v>
      </c>
      <c r="EN143" s="93">
        <f>IFERROR(SUM($DS143:$DX143)/SUM('Gross Plant'!$BK143:$BP143),0)*'Gross Plant'!CF143*Reserve!$DY$1</f>
        <v>0</v>
      </c>
      <c r="EO143" s="93">
        <f>IFERROR(SUM($DS143:$DX143)/SUM('Gross Plant'!$BK143:$BP143),0)*'Gross Plant'!CG143*Reserve!$DY$1</f>
        <v>0</v>
      </c>
      <c r="EP143" s="93">
        <f>IFERROR(SUM($DS143:$DX143)/SUM('Gross Plant'!$BK143:$BP143),0)*'Gross Plant'!CH143*Reserve!$DY$1</f>
        <v>0</v>
      </c>
      <c r="EQ143" s="93">
        <f>IFERROR(SUM($DS143:$DX143)/SUM('Gross Plant'!$BK143:$BP143),0)*'Gross Plant'!CI143*Reserve!$DY$1</f>
        <v>0</v>
      </c>
      <c r="ER143" s="93">
        <f>IFERROR(SUM($DS143:$DX143)/SUM('Gross Plant'!$BK143:$BP143),0)*'Gross Plant'!CJ143*Reserve!$DY$1</f>
        <v>0</v>
      </c>
      <c r="ES143" s="93">
        <f>IFERROR(SUM($DS143:$DX143)/SUM('Gross Plant'!$BK143:$BP143),0)*'Gross Plant'!CK143*Reserve!$DY$1</f>
        <v>0</v>
      </c>
    </row>
    <row r="144" spans="1:149">
      <c r="A144" s="138">
        <v>37401</v>
      </c>
      <c r="B144" s="171" t="s">
        <v>98</v>
      </c>
      <c r="C144" s="51">
        <f t="shared" si="181"/>
        <v>0</v>
      </c>
      <c r="D144" s="51">
        <f t="shared" si="148"/>
        <v>0</v>
      </c>
      <c r="E144" s="116">
        <f>0</f>
        <v>0</v>
      </c>
      <c r="F144" s="51">
        <f t="shared" ref="F144:F175" si="182">E144+AL144+BO144+CQ144+DS144</f>
        <v>0</v>
      </c>
      <c r="G144" s="51">
        <f t="shared" ref="G144:G175" si="183">F144+AM144+BP144+CR144+DT144</f>
        <v>0</v>
      </c>
      <c r="H144" s="51">
        <f t="shared" ref="H144:H175" si="184">G144+AN144+BQ144+CS144+DU144</f>
        <v>0</v>
      </c>
      <c r="I144" s="51">
        <f t="shared" ref="I144:I175" si="185">H144+AO144+BR144+CT144+DV144</f>
        <v>0</v>
      </c>
      <c r="J144" s="51">
        <f t="shared" ref="J144:J175" si="186">I144+AP144+BS144+CU144+DW144</f>
        <v>0</v>
      </c>
      <c r="K144" s="51">
        <f t="shared" ref="K144:K175" si="187">J144+AQ144+BT144+CV144+DX144</f>
        <v>0</v>
      </c>
      <c r="L144" s="51">
        <f t="shared" ref="L144:L175" si="188">K144+AR144+BU144+CW144+DY144</f>
        <v>0</v>
      </c>
      <c r="M144" s="51">
        <f t="shared" ref="M144:M175" si="189">L144+AS144+BV144+CX144+DZ144</f>
        <v>0</v>
      </c>
      <c r="N144" s="51">
        <f t="shared" ref="N144:N175" si="190">M144+AT144+BW144+CY144+EA144</f>
        <v>0</v>
      </c>
      <c r="O144" s="51">
        <f t="shared" ref="O144:O175" si="191">N144+AU144+BX144+CZ144+EB144</f>
        <v>0</v>
      </c>
      <c r="P144" s="51">
        <f t="shared" ref="P144:P175" si="192">O144+AV144+BY144+DA144+EC144</f>
        <v>0</v>
      </c>
      <c r="Q144" s="51">
        <f t="shared" ref="Q144:Q175" si="193">P144+AW144+BZ144+DB144+ED144</f>
        <v>0</v>
      </c>
      <c r="R144" s="51">
        <f t="shared" ref="R144:R175" si="194">Q144+AX144+CA144+DC144+EE144</f>
        <v>0</v>
      </c>
      <c r="S144" s="51">
        <f t="shared" ref="S144:S175" si="195">R144+AY144+CB144+DD144+EF144</f>
        <v>0</v>
      </c>
      <c r="T144" s="51">
        <f t="shared" ref="T144:T175" si="196">S144+AZ144+CC144+DE144+EG144</f>
        <v>0</v>
      </c>
      <c r="U144" s="51">
        <f t="shared" ref="U144:U175" si="197">T144+BA144+CD144+DF144+EH144</f>
        <v>0</v>
      </c>
      <c r="V144" s="51">
        <f t="shared" ref="V144:V175" si="198">U144+BB144+CE144+DG144+EI144</f>
        <v>0</v>
      </c>
      <c r="W144" s="51">
        <f t="shared" ref="W144:W175" si="199">V144+BC144+CF144+DH144+EJ144</f>
        <v>0</v>
      </c>
      <c r="X144" s="51">
        <f t="shared" ref="X144:X175" si="200">W144+BD144+CG144+DI144+EK144</f>
        <v>0</v>
      </c>
      <c r="Y144" s="51">
        <f t="shared" ref="Y144:Y175" si="201">X144+BE144+CH144+DJ144+EL144</f>
        <v>0</v>
      </c>
      <c r="Z144" s="51">
        <f t="shared" ref="Z144:Z175" si="202">Y144+BF144+CI144+DK144+EM144</f>
        <v>0</v>
      </c>
      <c r="AA144" s="51">
        <f t="shared" ref="AA144:AA175" si="203">Z144+BG144+CJ144+DL144+EN144</f>
        <v>0</v>
      </c>
      <c r="AB144" s="51">
        <f t="shared" ref="AB144:AB175" si="204">AA144+BH144+CK144+DM144+EO144</f>
        <v>0</v>
      </c>
      <c r="AC144" s="51">
        <f t="shared" ref="AC144:AC175" si="205">AB144+BI144+CL144+DN144+EP144</f>
        <v>0</v>
      </c>
      <c r="AD144" s="51">
        <f t="shared" ref="AD144:AD175" si="206">AC144+BJ144+CM144+DO144+EQ144</f>
        <v>0</v>
      </c>
      <c r="AE144" s="51">
        <f t="shared" ref="AE144:AE175" si="207">AD144+BK144+CN144+DP144+ER144</f>
        <v>0</v>
      </c>
      <c r="AF144" s="51">
        <f t="shared" ref="AF144:AF175" si="208">AE144+BL144+CO144+DQ144+ES144</f>
        <v>0</v>
      </c>
      <c r="AG144" s="110">
        <f t="shared" si="176"/>
        <v>0</v>
      </c>
      <c r="AH144" s="145" t="b">
        <f t="shared" si="178"/>
        <v>1</v>
      </c>
      <c r="AI144" s="109" t="str">
        <f>'[23]KY Direct'!E39</f>
        <v>37401</v>
      </c>
      <c r="AJ144" s="109">
        <f>'[23]KY Direct'!F39</f>
        <v>0</v>
      </c>
      <c r="AK144" s="109">
        <f>'[23]KY Direct'!G39</f>
        <v>0</v>
      </c>
      <c r="AL144" s="116">
        <f>0</f>
        <v>0</v>
      </c>
      <c r="AM144" s="116">
        <f>0</f>
        <v>0</v>
      </c>
      <c r="AN144" s="116">
        <f>0</f>
        <v>0</v>
      </c>
      <c r="AO144" s="116">
        <f>0</f>
        <v>0</v>
      </c>
      <c r="AP144" s="116">
        <f>0</f>
        <v>0</v>
      </c>
      <c r="AQ144" s="116">
        <f>0</f>
        <v>0</v>
      </c>
      <c r="AR144" s="93">
        <f>IF('Net Plant'!I144&gt;0,'Gross Plant'!L144*$AJ144/12,0)</f>
        <v>0</v>
      </c>
      <c r="AS144" s="93">
        <f>IF('Net Plant'!J144&gt;0,'Gross Plant'!M144*$AJ144/12,0)</f>
        <v>0</v>
      </c>
      <c r="AT144" s="93">
        <f>IF('Net Plant'!K144&gt;0,'Gross Plant'!N144*$AJ144/12,0)</f>
        <v>0</v>
      </c>
      <c r="AU144" s="93">
        <f>IF('Net Plant'!L144&gt;0,'Gross Plant'!O144*$AJ144/12,0)</f>
        <v>0</v>
      </c>
      <c r="AV144" s="93">
        <f>IF('Net Plant'!M144&gt;0,'Gross Plant'!P144*$AJ144/12,0)</f>
        <v>0</v>
      </c>
      <c r="AW144" s="93">
        <f>IF('Net Plant'!N144&gt;0,'Gross Plant'!Q144*$AJ144/12,0)</f>
        <v>0</v>
      </c>
      <c r="AX144" s="93">
        <f>IF('Net Plant'!O144&gt;0,'Gross Plant'!R144*$AJ144/12,0)</f>
        <v>0</v>
      </c>
      <c r="AY144" s="93">
        <f>IF('Net Plant'!P144&gt;0,'Gross Plant'!S144*$AJ144/12,0)</f>
        <v>0</v>
      </c>
      <c r="AZ144" s="93">
        <f>IF('Net Plant'!Q144&gt;0,'Gross Plant'!T144*$AJ144/12,0)</f>
        <v>0</v>
      </c>
      <c r="BA144" s="93">
        <f>IF('Net Plant'!R144&gt;0,'Gross Plant'!U144*$AK144/12,0)</f>
        <v>0</v>
      </c>
      <c r="BB144" s="93">
        <f>IF('Net Plant'!S144&gt;0,'Gross Plant'!V144*$AK144/12,0)</f>
        <v>0</v>
      </c>
      <c r="BC144" s="93">
        <f>IF('Net Plant'!T144&gt;0,'Gross Plant'!W144*$AK144/12,0)</f>
        <v>0</v>
      </c>
      <c r="BD144" s="93">
        <f>IF('Net Plant'!U144&gt;0,'Gross Plant'!X144*$AK144/12,0)</f>
        <v>0</v>
      </c>
      <c r="BE144" s="93">
        <f>IF('Net Plant'!V144&gt;0,'Gross Plant'!Y144*$AK144/12,0)</f>
        <v>0</v>
      </c>
      <c r="BF144" s="93">
        <f>IF('Net Plant'!W144&gt;0,'Gross Plant'!Z144*$AK144/12,0)</f>
        <v>0</v>
      </c>
      <c r="BG144" s="93">
        <f>IF('Net Plant'!X144&gt;0,'Gross Plant'!AA144*$AK144/12,0)</f>
        <v>0</v>
      </c>
      <c r="BH144" s="93">
        <f>IF('Net Plant'!Y144&gt;0,'Gross Plant'!AB144*$AK144/12,0)</f>
        <v>0</v>
      </c>
      <c r="BI144" s="93">
        <f>IF('Net Plant'!Z144&gt;0,'Gross Plant'!AC144*$AK144/12,0)</f>
        <v>0</v>
      </c>
      <c r="BJ144" s="93">
        <f>IF('Net Plant'!AA144&gt;0,'Gross Plant'!AD144*$AK144/12,0)</f>
        <v>0</v>
      </c>
      <c r="BK144" s="93">
        <f>IF('Net Plant'!AB144&gt;0,'Gross Plant'!AE144*$AK144/12,0)</f>
        <v>0</v>
      </c>
      <c r="BL144" s="93">
        <f>IF('Net Plant'!AC144&gt;0,'Gross Plant'!AF144*$AK144/12,0)</f>
        <v>0</v>
      </c>
      <c r="BM144" s="110">
        <f t="shared" si="177"/>
        <v>0</v>
      </c>
      <c r="BN144" s="41"/>
      <c r="BO144" s="116">
        <f>0</f>
        <v>0</v>
      </c>
      <c r="BP144" s="116">
        <f>0</f>
        <v>0</v>
      </c>
      <c r="BQ144" s="116">
        <f>0</f>
        <v>0</v>
      </c>
      <c r="BR144" s="116">
        <f>0</f>
        <v>0</v>
      </c>
      <c r="BS144" s="116">
        <f>0</f>
        <v>0</v>
      </c>
      <c r="BT144" s="116">
        <f>0</f>
        <v>0</v>
      </c>
      <c r="BU144" s="93">
        <f>'Gross Plant'!BQ144</f>
        <v>0</v>
      </c>
      <c r="BV144" s="93">
        <f>'Gross Plant'!BR144</f>
        <v>0</v>
      </c>
      <c r="BW144" s="93">
        <f>'Gross Plant'!BS144</f>
        <v>0</v>
      </c>
      <c r="BX144" s="93">
        <f>'Gross Plant'!BT144</f>
        <v>0</v>
      </c>
      <c r="BY144" s="93">
        <f>'Gross Plant'!BU144</f>
        <v>0</v>
      </c>
      <c r="BZ144" s="93">
        <f>'Gross Plant'!BV144</f>
        <v>0</v>
      </c>
      <c r="CA144" s="93">
        <f>'Gross Plant'!BW144</f>
        <v>0</v>
      </c>
      <c r="CB144" s="93">
        <f>'Gross Plant'!BX144</f>
        <v>0</v>
      </c>
      <c r="CC144" s="93">
        <f>'Gross Plant'!BY144</f>
        <v>0</v>
      </c>
      <c r="CD144" s="93">
        <f>'Gross Plant'!BZ144</f>
        <v>0</v>
      </c>
      <c r="CE144" s="93">
        <f>'Gross Plant'!CA144</f>
        <v>0</v>
      </c>
      <c r="CF144" s="93">
        <f>'Gross Plant'!CB144</f>
        <v>0</v>
      </c>
      <c r="CG144" s="93">
        <f>'Gross Plant'!CC144</f>
        <v>0</v>
      </c>
      <c r="CH144" s="93">
        <f>'Gross Plant'!CD144</f>
        <v>0</v>
      </c>
      <c r="CI144" s="93">
        <f>'Gross Plant'!CE144</f>
        <v>0</v>
      </c>
      <c r="CJ144" s="93">
        <f>'Gross Plant'!CF144</f>
        <v>0</v>
      </c>
      <c r="CK144" s="93">
        <f>'Gross Plant'!CG144</f>
        <v>0</v>
      </c>
      <c r="CL144" s="93">
        <f>'Gross Plant'!CH144</f>
        <v>0</v>
      </c>
      <c r="CM144" s="93">
        <f>'Gross Plant'!CI144</f>
        <v>0</v>
      </c>
      <c r="CN144" s="93">
        <f>'Gross Plant'!CJ144</f>
        <v>0</v>
      </c>
      <c r="CO144" s="93">
        <f>'Gross Plant'!CK144</f>
        <v>0</v>
      </c>
      <c r="CP144" s="41"/>
      <c r="CQ144" s="116">
        <f>0</f>
        <v>0</v>
      </c>
      <c r="CR144" s="116">
        <f>0</f>
        <v>0</v>
      </c>
      <c r="CS144" s="116">
        <f>0</f>
        <v>0</v>
      </c>
      <c r="CT144" s="116">
        <f>0</f>
        <v>0</v>
      </c>
      <c r="CU144" s="116">
        <f>0</f>
        <v>0</v>
      </c>
      <c r="CV144" s="116">
        <f>0</f>
        <v>0</v>
      </c>
      <c r="CW144" s="17">
        <v>0</v>
      </c>
      <c r="CX144" s="17">
        <v>0</v>
      </c>
      <c r="CY144" s="17">
        <v>0</v>
      </c>
      <c r="CZ144" s="17">
        <v>0</v>
      </c>
      <c r="DA144" s="17">
        <v>0</v>
      </c>
      <c r="DB144" s="17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0</v>
      </c>
      <c r="DR144" s="41"/>
      <c r="DS144" s="116">
        <f>0</f>
        <v>0</v>
      </c>
      <c r="DT144" s="116">
        <f>0</f>
        <v>0</v>
      </c>
      <c r="DU144" s="116">
        <f>0</f>
        <v>0</v>
      </c>
      <c r="DV144" s="116">
        <f>0</f>
        <v>0</v>
      </c>
      <c r="DW144" s="116">
        <f>0</f>
        <v>0</v>
      </c>
      <c r="DX144" s="116">
        <f>0</f>
        <v>0</v>
      </c>
      <c r="DY144" s="93">
        <f>IFERROR(SUM($DS144:$DX144)/SUM('Gross Plant'!$BK144:$BP144),0)*'Gross Plant'!BQ144*Reserve!$DY$1</f>
        <v>0</v>
      </c>
      <c r="DZ144" s="93">
        <f>IFERROR(SUM($DS144:$DX144)/SUM('Gross Plant'!$BK144:$BP144),0)*'Gross Plant'!BR144*Reserve!$DY$1</f>
        <v>0</v>
      </c>
      <c r="EA144" s="93">
        <f>IFERROR(SUM($DS144:$DX144)/SUM('Gross Plant'!$BK144:$BP144),0)*'Gross Plant'!BS144*Reserve!$DY$1</f>
        <v>0</v>
      </c>
      <c r="EB144" s="93">
        <f>IFERROR(SUM($DS144:$DX144)/SUM('Gross Plant'!$BK144:$BP144),0)*'Gross Plant'!BT144*Reserve!$DY$1</f>
        <v>0</v>
      </c>
      <c r="EC144" s="93">
        <f>IFERROR(SUM($DS144:$DX144)/SUM('Gross Plant'!$BK144:$BP144),0)*'Gross Plant'!BU144*Reserve!$DY$1</f>
        <v>0</v>
      </c>
      <c r="ED144" s="93">
        <f>IFERROR(SUM($DS144:$DX144)/SUM('Gross Plant'!$BK144:$BP144),0)*'Gross Plant'!BV144*Reserve!$DY$1</f>
        <v>0</v>
      </c>
      <c r="EE144" s="93">
        <f>IFERROR(SUM($DS144:$DX144)/SUM('Gross Plant'!$BK144:$BP144),0)*'Gross Plant'!BW144*Reserve!$DY$1</f>
        <v>0</v>
      </c>
      <c r="EF144" s="93">
        <f>IFERROR(SUM($DS144:$DX144)/SUM('Gross Plant'!$BK144:$BP144),0)*'Gross Plant'!BX144*Reserve!$DY$1</f>
        <v>0</v>
      </c>
      <c r="EG144" s="93">
        <f>IFERROR(SUM($DS144:$DX144)/SUM('Gross Plant'!$BK144:$BP144),0)*'Gross Plant'!BY144*Reserve!$DY$1</f>
        <v>0</v>
      </c>
      <c r="EH144" s="93">
        <f>IFERROR(SUM($DS144:$DX144)/SUM('Gross Plant'!$BK144:$BP144),0)*'Gross Plant'!BZ144*Reserve!$DY$1</f>
        <v>0</v>
      </c>
      <c r="EI144" s="93">
        <f>IFERROR(SUM($DS144:$DX144)/SUM('Gross Plant'!$BK144:$BP144),0)*'Gross Plant'!CA144*Reserve!$DY$1</f>
        <v>0</v>
      </c>
      <c r="EJ144" s="93">
        <f>IFERROR(SUM($DS144:$DX144)/SUM('Gross Plant'!$BK144:$BP144),0)*'Gross Plant'!CB144*Reserve!$DY$1</f>
        <v>0</v>
      </c>
      <c r="EK144" s="93">
        <f>IFERROR(SUM($DS144:$DX144)/SUM('Gross Plant'!$BK144:$BP144),0)*'Gross Plant'!CC144*Reserve!$DY$1</f>
        <v>0</v>
      </c>
      <c r="EL144" s="93">
        <f>IFERROR(SUM($DS144:$DX144)/SUM('Gross Plant'!$BK144:$BP144),0)*'Gross Plant'!CD144*Reserve!$DY$1</f>
        <v>0</v>
      </c>
      <c r="EM144" s="93">
        <f>IFERROR(SUM($DS144:$DX144)/SUM('Gross Plant'!$BK144:$BP144),0)*'Gross Plant'!CE144*Reserve!$DY$1</f>
        <v>0</v>
      </c>
      <c r="EN144" s="93">
        <f>IFERROR(SUM($DS144:$DX144)/SUM('Gross Plant'!$BK144:$BP144),0)*'Gross Plant'!CF144*Reserve!$DY$1</f>
        <v>0</v>
      </c>
      <c r="EO144" s="93">
        <f>IFERROR(SUM($DS144:$DX144)/SUM('Gross Plant'!$BK144:$BP144),0)*'Gross Plant'!CG144*Reserve!$DY$1</f>
        <v>0</v>
      </c>
      <c r="EP144" s="93">
        <f>IFERROR(SUM($DS144:$DX144)/SUM('Gross Plant'!$BK144:$BP144),0)*'Gross Plant'!CH144*Reserve!$DY$1</f>
        <v>0</v>
      </c>
      <c r="EQ144" s="93">
        <f>IFERROR(SUM($DS144:$DX144)/SUM('Gross Plant'!$BK144:$BP144),0)*'Gross Plant'!CI144*Reserve!$DY$1</f>
        <v>0</v>
      </c>
      <c r="ER144" s="93">
        <f>IFERROR(SUM($DS144:$DX144)/SUM('Gross Plant'!$BK144:$BP144),0)*'Gross Plant'!CJ144*Reserve!$DY$1</f>
        <v>0</v>
      </c>
      <c r="ES144" s="93">
        <f>IFERROR(SUM($DS144:$DX144)/SUM('Gross Plant'!$BK144:$BP144),0)*'Gross Plant'!CK144*Reserve!$DY$1</f>
        <v>0</v>
      </c>
    </row>
    <row r="145" spans="1:149">
      <c r="A145" s="138">
        <v>37402</v>
      </c>
      <c r="B145" s="171" t="s">
        <v>50</v>
      </c>
      <c r="C145" s="51">
        <f t="shared" si="181"/>
        <v>409512.54129998095</v>
      </c>
      <c r="D145" s="51">
        <f t="shared" si="148"/>
        <v>467304.79470425029</v>
      </c>
      <c r="E145" s="92">
        <f>'[20]Reserve End Balances'!P65</f>
        <v>386538.12</v>
      </c>
      <c r="F145" s="51">
        <f t="shared" si="182"/>
        <v>390367.19</v>
      </c>
      <c r="G145" s="51">
        <f t="shared" si="183"/>
        <v>394196.26</v>
      </c>
      <c r="H145" s="51">
        <f t="shared" si="184"/>
        <v>398025.33</v>
      </c>
      <c r="I145" s="51">
        <f t="shared" si="185"/>
        <v>401854.4</v>
      </c>
      <c r="J145" s="51">
        <f t="shared" si="186"/>
        <v>405683.47000000003</v>
      </c>
      <c r="K145" s="51">
        <f t="shared" si="187"/>
        <v>409512.54000000004</v>
      </c>
      <c r="L145" s="51">
        <f t="shared" si="188"/>
        <v>413341.61080475006</v>
      </c>
      <c r="M145" s="51">
        <f t="shared" si="189"/>
        <v>417170.68160950008</v>
      </c>
      <c r="N145" s="51">
        <f t="shared" si="190"/>
        <v>420999.75241425011</v>
      </c>
      <c r="O145" s="51">
        <f t="shared" si="191"/>
        <v>424828.82321900013</v>
      </c>
      <c r="P145" s="51">
        <f t="shared" si="192"/>
        <v>428657.89402375015</v>
      </c>
      <c r="Q145" s="51">
        <f t="shared" si="193"/>
        <v>432486.96482850017</v>
      </c>
      <c r="R145" s="51">
        <f t="shared" si="194"/>
        <v>436316.0356332502</v>
      </c>
      <c r="S145" s="51">
        <f t="shared" si="195"/>
        <v>440145.10643800022</v>
      </c>
      <c r="T145" s="51">
        <f t="shared" si="196"/>
        <v>443974.17724275024</v>
      </c>
      <c r="U145" s="51">
        <f t="shared" si="197"/>
        <v>447862.61348633358</v>
      </c>
      <c r="V145" s="51">
        <f t="shared" si="198"/>
        <v>451751.04972991691</v>
      </c>
      <c r="W145" s="51">
        <f t="shared" si="199"/>
        <v>455639.48597350024</v>
      </c>
      <c r="X145" s="51">
        <f t="shared" si="200"/>
        <v>459527.92221708357</v>
      </c>
      <c r="Y145" s="51">
        <f t="shared" si="201"/>
        <v>463416.3584606669</v>
      </c>
      <c r="Z145" s="51">
        <f t="shared" si="202"/>
        <v>467304.79470425023</v>
      </c>
      <c r="AA145" s="51">
        <f t="shared" si="203"/>
        <v>471193.23094783357</v>
      </c>
      <c r="AB145" s="51">
        <f t="shared" si="204"/>
        <v>475081.6671914169</v>
      </c>
      <c r="AC145" s="51">
        <f t="shared" si="205"/>
        <v>478970.10343500023</v>
      </c>
      <c r="AD145" s="51">
        <f t="shared" si="206"/>
        <v>482858.53967858356</v>
      </c>
      <c r="AE145" s="51">
        <f t="shared" si="207"/>
        <v>486746.97592216689</v>
      </c>
      <c r="AF145" s="51">
        <f t="shared" si="208"/>
        <v>490635.41216575023</v>
      </c>
      <c r="AG145" s="110">
        <f t="shared" si="176"/>
        <v>467305</v>
      </c>
      <c r="AH145" s="145" t="b">
        <f t="shared" si="178"/>
        <v>1</v>
      </c>
      <c r="AI145" s="109" t="str">
        <f>'[23]KY Direct'!E40</f>
        <v>37402</v>
      </c>
      <c r="AJ145" s="109">
        <f>'[23]KY Direct'!F40</f>
        <v>1.29E-2</v>
      </c>
      <c r="AK145" s="109">
        <f>'[23]KY Direct'!G40</f>
        <v>1.3100000000000001E-2</v>
      </c>
      <c r="AL145" s="92">
        <f>'[20]Depreciation Provision'!Q65</f>
        <v>3829.07</v>
      </c>
      <c r="AM145" s="92">
        <f>'[20]Depreciation Provision'!R65</f>
        <v>3829.07</v>
      </c>
      <c r="AN145" s="92">
        <f>'[20]Depreciation Provision'!S65</f>
        <v>3829.07</v>
      </c>
      <c r="AO145" s="92">
        <f>'[20]Depreciation Provision'!T65</f>
        <v>3829.07</v>
      </c>
      <c r="AP145" s="92">
        <f>'[20]Depreciation Provision'!U65</f>
        <v>3829.07</v>
      </c>
      <c r="AQ145" s="92">
        <f>'[20]Depreciation Provision'!V65</f>
        <v>3829.07</v>
      </c>
      <c r="AR145" s="93">
        <f>IF('Net Plant'!I145&gt;0,'Gross Plant'!L145*$AJ145/12,0)</f>
        <v>3829.0708047499998</v>
      </c>
      <c r="AS145" s="93">
        <f>IF('Net Plant'!J145&gt;0,'Gross Plant'!M145*$AJ145/12,0)</f>
        <v>3829.0708047499998</v>
      </c>
      <c r="AT145" s="93">
        <f>IF('Net Plant'!K145&gt;0,'Gross Plant'!N145*$AJ145/12,0)</f>
        <v>3829.0708047499998</v>
      </c>
      <c r="AU145" s="93">
        <f>IF('Net Plant'!L145&gt;0,'Gross Plant'!O145*$AJ145/12,0)</f>
        <v>3829.0708047499998</v>
      </c>
      <c r="AV145" s="93">
        <f>IF('Net Plant'!M145&gt;0,'Gross Plant'!P145*$AJ145/12,0)</f>
        <v>3829.0708047499998</v>
      </c>
      <c r="AW145" s="93">
        <f>IF('Net Plant'!N145&gt;0,'Gross Plant'!Q145*$AJ145/12,0)</f>
        <v>3829.0708047499998</v>
      </c>
      <c r="AX145" s="93">
        <f>IF('Net Plant'!O145&gt;0,'Gross Plant'!R145*$AJ145/12,0)</f>
        <v>3829.0708047499998</v>
      </c>
      <c r="AY145" s="93">
        <f>IF('Net Plant'!P145&gt;0,'Gross Plant'!S145*$AJ145/12,0)</f>
        <v>3829.0708047499998</v>
      </c>
      <c r="AZ145" s="93">
        <f>IF('Net Plant'!Q145&gt;0,'Gross Plant'!T145*$AJ145/12,0)</f>
        <v>3829.0708047499998</v>
      </c>
      <c r="BA145" s="93">
        <f>IF('Net Plant'!R145&gt;0,'Gross Plant'!U145*$AK145/12,0)</f>
        <v>3888.4362435833336</v>
      </c>
      <c r="BB145" s="93">
        <f>IF('Net Plant'!S145&gt;0,'Gross Plant'!V145*$AK145/12,0)</f>
        <v>3888.4362435833336</v>
      </c>
      <c r="BC145" s="93">
        <f>IF('Net Plant'!T145&gt;0,'Gross Plant'!W145*$AK145/12,0)</f>
        <v>3888.4362435833336</v>
      </c>
      <c r="BD145" s="93">
        <f>IF('Net Plant'!U145&gt;0,'Gross Plant'!X145*$AK145/12,0)</f>
        <v>3888.4362435833336</v>
      </c>
      <c r="BE145" s="93">
        <f>IF('Net Plant'!V145&gt;0,'Gross Plant'!Y145*$AK145/12,0)</f>
        <v>3888.4362435833336</v>
      </c>
      <c r="BF145" s="93">
        <f>IF('Net Plant'!W145&gt;0,'Gross Plant'!Z145*$AK145/12,0)</f>
        <v>3888.4362435833336</v>
      </c>
      <c r="BG145" s="93">
        <f>IF('Net Plant'!X145&gt;0,'Gross Plant'!AA145*$AK145/12,0)</f>
        <v>3888.4362435833336</v>
      </c>
      <c r="BH145" s="93">
        <f>IF('Net Plant'!Y145&gt;0,'Gross Plant'!AB145*$AK145/12,0)</f>
        <v>3888.4362435833336</v>
      </c>
      <c r="BI145" s="93">
        <f>IF('Net Plant'!Z145&gt;0,'Gross Plant'!AC145*$AK145/12,0)</f>
        <v>3888.4362435833336</v>
      </c>
      <c r="BJ145" s="93">
        <f>IF('Net Plant'!AA145&gt;0,'Gross Plant'!AD145*$AK145/12,0)</f>
        <v>3888.4362435833336</v>
      </c>
      <c r="BK145" s="93">
        <f>IF('Net Plant'!AB145&gt;0,'Gross Plant'!AE145*$AK145/12,0)</f>
        <v>3888.4362435833336</v>
      </c>
      <c r="BL145" s="93">
        <f>IF('Net Plant'!AC145&gt;0,'Gross Plant'!AF145*$AK145/12,0)</f>
        <v>3888.4362435833336</v>
      </c>
      <c r="BM145" s="110">
        <f t="shared" si="177"/>
        <v>46661.234922999989</v>
      </c>
      <c r="BN145" s="41"/>
      <c r="BO145" s="92">
        <f>'[20]Reserve Retirements'!Q65</f>
        <v>0</v>
      </c>
      <c r="BP145" s="92">
        <f>'[20]Reserve Retirements'!R65</f>
        <v>0</v>
      </c>
      <c r="BQ145" s="92">
        <f>'[20]Reserve Retirements'!S65</f>
        <v>0</v>
      </c>
      <c r="BR145" s="92">
        <f>'[20]Reserve Retirements'!T65</f>
        <v>0</v>
      </c>
      <c r="BS145" s="92">
        <f>'[20]Reserve Retirements'!U65</f>
        <v>0</v>
      </c>
      <c r="BT145" s="92">
        <f>'[20]Reserve Retirements'!V65</f>
        <v>0</v>
      </c>
      <c r="BU145" s="93">
        <f>'Gross Plant'!BQ145</f>
        <v>0</v>
      </c>
      <c r="BV145" s="93">
        <f>'Gross Plant'!BR145</f>
        <v>0</v>
      </c>
      <c r="BW145" s="93">
        <f>'Gross Plant'!BS145</f>
        <v>0</v>
      </c>
      <c r="BX145" s="93">
        <f>'Gross Plant'!BT145</f>
        <v>0</v>
      </c>
      <c r="BY145" s="93">
        <f>'Gross Plant'!BU145</f>
        <v>0</v>
      </c>
      <c r="BZ145" s="93">
        <f>'Gross Plant'!BV145</f>
        <v>0</v>
      </c>
      <c r="CA145" s="93">
        <f>'Gross Plant'!BW145</f>
        <v>0</v>
      </c>
      <c r="CB145" s="93">
        <f>'Gross Plant'!BX145</f>
        <v>0</v>
      </c>
      <c r="CC145" s="93">
        <f>'Gross Plant'!BY145</f>
        <v>0</v>
      </c>
      <c r="CD145" s="93">
        <f>'Gross Plant'!BZ145</f>
        <v>0</v>
      </c>
      <c r="CE145" s="93">
        <f>'Gross Plant'!CA145</f>
        <v>0</v>
      </c>
      <c r="CF145" s="93">
        <f>'Gross Plant'!CB145</f>
        <v>0</v>
      </c>
      <c r="CG145" s="93">
        <f>'Gross Plant'!CC145</f>
        <v>0</v>
      </c>
      <c r="CH145" s="93">
        <f>'Gross Plant'!CD145</f>
        <v>0</v>
      </c>
      <c r="CI145" s="93">
        <f>'Gross Plant'!CE145</f>
        <v>0</v>
      </c>
      <c r="CJ145" s="93">
        <f>'Gross Plant'!CF145</f>
        <v>0</v>
      </c>
      <c r="CK145" s="93">
        <f>'Gross Plant'!CG145</f>
        <v>0</v>
      </c>
      <c r="CL145" s="93">
        <f>'Gross Plant'!CH145</f>
        <v>0</v>
      </c>
      <c r="CM145" s="93">
        <f>'Gross Plant'!CI145</f>
        <v>0</v>
      </c>
      <c r="CN145" s="93">
        <f>'Gross Plant'!CJ145</f>
        <v>0</v>
      </c>
      <c r="CO145" s="93">
        <f>'Gross Plant'!CK145</f>
        <v>0</v>
      </c>
      <c r="CP145" s="41"/>
      <c r="CQ145" s="92">
        <f>'[20]Reserve Transfers'!Q65</f>
        <v>0</v>
      </c>
      <c r="CR145" s="92">
        <f>'[20]Reserve Transfers'!R65</f>
        <v>0</v>
      </c>
      <c r="CS145" s="92">
        <f>'[20]Reserve Transfers'!S65</f>
        <v>0</v>
      </c>
      <c r="CT145" s="92">
        <f>'[20]Reserve Transfers'!T65</f>
        <v>0</v>
      </c>
      <c r="CU145" s="92">
        <f>'[20]Reserve Transfers'!U65</f>
        <v>0</v>
      </c>
      <c r="CV145" s="92">
        <f>'[20]Reserve Transfers'!V65</f>
        <v>0</v>
      </c>
      <c r="CW145" s="17">
        <v>0</v>
      </c>
      <c r="CX145" s="17">
        <v>0</v>
      </c>
      <c r="CY145" s="17">
        <v>0</v>
      </c>
      <c r="CZ145" s="17">
        <v>0</v>
      </c>
      <c r="DA145" s="17">
        <v>0</v>
      </c>
      <c r="DB145" s="17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/>
      <c r="DS145" s="92">
        <f>[20]COR!Q65</f>
        <v>0</v>
      </c>
      <c r="DT145" s="92">
        <f>[20]COR!R65</f>
        <v>0</v>
      </c>
      <c r="DU145" s="92">
        <f>[20]COR!S65</f>
        <v>0</v>
      </c>
      <c r="DV145" s="92">
        <f>[20]COR!T65</f>
        <v>0</v>
      </c>
      <c r="DW145" s="92">
        <f>[20]COR!U65</f>
        <v>0</v>
      </c>
      <c r="DX145" s="92">
        <f>[20]COR!V65</f>
        <v>0</v>
      </c>
      <c r="DY145" s="93">
        <f>IFERROR(SUM($DS145:$DX145)/SUM('Gross Plant'!$BK145:$BP145),0)*'Gross Plant'!BQ145*Reserve!$DY$1</f>
        <v>0</v>
      </c>
      <c r="DZ145" s="93">
        <f>IFERROR(SUM($DS145:$DX145)/SUM('Gross Plant'!$BK145:$BP145),0)*'Gross Plant'!BR145*Reserve!$DY$1</f>
        <v>0</v>
      </c>
      <c r="EA145" s="93">
        <f>IFERROR(SUM($DS145:$DX145)/SUM('Gross Plant'!$BK145:$BP145),0)*'Gross Plant'!BS145*Reserve!$DY$1</f>
        <v>0</v>
      </c>
      <c r="EB145" s="93">
        <f>IFERROR(SUM($DS145:$DX145)/SUM('Gross Plant'!$BK145:$BP145),0)*'Gross Plant'!BT145*Reserve!$DY$1</f>
        <v>0</v>
      </c>
      <c r="EC145" s="93">
        <f>IFERROR(SUM($DS145:$DX145)/SUM('Gross Plant'!$BK145:$BP145),0)*'Gross Plant'!BU145*Reserve!$DY$1</f>
        <v>0</v>
      </c>
      <c r="ED145" s="93">
        <f>IFERROR(SUM($DS145:$DX145)/SUM('Gross Plant'!$BK145:$BP145),0)*'Gross Plant'!BV145*Reserve!$DY$1</f>
        <v>0</v>
      </c>
      <c r="EE145" s="93">
        <f>IFERROR(SUM($DS145:$DX145)/SUM('Gross Plant'!$BK145:$BP145),0)*'Gross Plant'!BW145*Reserve!$DY$1</f>
        <v>0</v>
      </c>
      <c r="EF145" s="93">
        <f>IFERROR(SUM($DS145:$DX145)/SUM('Gross Plant'!$BK145:$BP145),0)*'Gross Plant'!BX145*Reserve!$DY$1</f>
        <v>0</v>
      </c>
      <c r="EG145" s="93">
        <f>IFERROR(SUM($DS145:$DX145)/SUM('Gross Plant'!$BK145:$BP145),0)*'Gross Plant'!BY145*Reserve!$DY$1</f>
        <v>0</v>
      </c>
      <c r="EH145" s="93">
        <f>IFERROR(SUM($DS145:$DX145)/SUM('Gross Plant'!$BK145:$BP145),0)*'Gross Plant'!BZ145*Reserve!$DY$1</f>
        <v>0</v>
      </c>
      <c r="EI145" s="93">
        <f>IFERROR(SUM($DS145:$DX145)/SUM('Gross Plant'!$BK145:$BP145),0)*'Gross Plant'!CA145*Reserve!$DY$1</f>
        <v>0</v>
      </c>
      <c r="EJ145" s="93">
        <f>IFERROR(SUM($DS145:$DX145)/SUM('Gross Plant'!$BK145:$BP145),0)*'Gross Plant'!CB145*Reserve!$DY$1</f>
        <v>0</v>
      </c>
      <c r="EK145" s="93">
        <f>IFERROR(SUM($DS145:$DX145)/SUM('Gross Plant'!$BK145:$BP145),0)*'Gross Plant'!CC145*Reserve!$DY$1</f>
        <v>0</v>
      </c>
      <c r="EL145" s="93">
        <f>IFERROR(SUM($DS145:$DX145)/SUM('Gross Plant'!$BK145:$BP145),0)*'Gross Plant'!CD145*Reserve!$DY$1</f>
        <v>0</v>
      </c>
      <c r="EM145" s="93">
        <f>IFERROR(SUM($DS145:$DX145)/SUM('Gross Plant'!$BK145:$BP145),0)*'Gross Plant'!CE145*Reserve!$DY$1</f>
        <v>0</v>
      </c>
      <c r="EN145" s="93">
        <f>IFERROR(SUM($DS145:$DX145)/SUM('Gross Plant'!$BK145:$BP145),0)*'Gross Plant'!CF145*Reserve!$DY$1</f>
        <v>0</v>
      </c>
      <c r="EO145" s="93">
        <f>IFERROR(SUM($DS145:$DX145)/SUM('Gross Plant'!$BK145:$BP145),0)*'Gross Plant'!CG145*Reserve!$DY$1</f>
        <v>0</v>
      </c>
      <c r="EP145" s="93">
        <f>IFERROR(SUM($DS145:$DX145)/SUM('Gross Plant'!$BK145:$BP145),0)*'Gross Plant'!CH145*Reserve!$DY$1</f>
        <v>0</v>
      </c>
      <c r="EQ145" s="93">
        <f>IFERROR(SUM($DS145:$DX145)/SUM('Gross Plant'!$BK145:$BP145),0)*'Gross Plant'!CI145*Reserve!$DY$1</f>
        <v>0</v>
      </c>
      <c r="ER145" s="93">
        <f>IFERROR(SUM($DS145:$DX145)/SUM('Gross Plant'!$BK145:$BP145),0)*'Gross Plant'!CJ145*Reserve!$DY$1</f>
        <v>0</v>
      </c>
      <c r="ES145" s="93">
        <f>IFERROR(SUM($DS145:$DX145)/SUM('Gross Plant'!$BK145:$BP145),0)*'Gross Plant'!CK145*Reserve!$DY$1</f>
        <v>0</v>
      </c>
    </row>
    <row r="146" spans="1:149">
      <c r="A146" s="138">
        <v>37403</v>
      </c>
      <c r="B146" s="171" t="s">
        <v>99</v>
      </c>
      <c r="C146" s="51">
        <f t="shared" si="181"/>
        <v>0</v>
      </c>
      <c r="D146" s="51">
        <f t="shared" si="148"/>
        <v>0</v>
      </c>
      <c r="E146" s="116">
        <f>0</f>
        <v>0</v>
      </c>
      <c r="F146" s="51">
        <f t="shared" si="182"/>
        <v>0</v>
      </c>
      <c r="G146" s="51">
        <f t="shared" si="183"/>
        <v>0</v>
      </c>
      <c r="H146" s="51">
        <f t="shared" si="184"/>
        <v>0</v>
      </c>
      <c r="I146" s="51">
        <f t="shared" si="185"/>
        <v>0</v>
      </c>
      <c r="J146" s="51">
        <f t="shared" si="186"/>
        <v>0</v>
      </c>
      <c r="K146" s="51">
        <f t="shared" si="187"/>
        <v>0</v>
      </c>
      <c r="L146" s="51">
        <f t="shared" si="188"/>
        <v>0</v>
      </c>
      <c r="M146" s="51">
        <f t="shared" si="189"/>
        <v>0</v>
      </c>
      <c r="N146" s="51">
        <f t="shared" si="190"/>
        <v>0</v>
      </c>
      <c r="O146" s="51">
        <f t="shared" si="191"/>
        <v>0</v>
      </c>
      <c r="P146" s="51">
        <f t="shared" si="192"/>
        <v>0</v>
      </c>
      <c r="Q146" s="51">
        <f t="shared" si="193"/>
        <v>0</v>
      </c>
      <c r="R146" s="51">
        <f t="shared" si="194"/>
        <v>0</v>
      </c>
      <c r="S146" s="51">
        <f t="shared" si="195"/>
        <v>0</v>
      </c>
      <c r="T146" s="51">
        <f t="shared" si="196"/>
        <v>0</v>
      </c>
      <c r="U146" s="51">
        <f t="shared" si="197"/>
        <v>0</v>
      </c>
      <c r="V146" s="51">
        <f t="shared" si="198"/>
        <v>0</v>
      </c>
      <c r="W146" s="51">
        <f t="shared" si="199"/>
        <v>0</v>
      </c>
      <c r="X146" s="51">
        <f t="shared" si="200"/>
        <v>0</v>
      </c>
      <c r="Y146" s="51">
        <f t="shared" si="201"/>
        <v>0</v>
      </c>
      <c r="Z146" s="51">
        <f t="shared" si="202"/>
        <v>0</v>
      </c>
      <c r="AA146" s="51">
        <f t="shared" si="203"/>
        <v>0</v>
      </c>
      <c r="AB146" s="51">
        <f t="shared" si="204"/>
        <v>0</v>
      </c>
      <c r="AC146" s="51">
        <f t="shared" si="205"/>
        <v>0</v>
      </c>
      <c r="AD146" s="51">
        <f t="shared" si="206"/>
        <v>0</v>
      </c>
      <c r="AE146" s="51">
        <f t="shared" si="207"/>
        <v>0</v>
      </c>
      <c r="AF146" s="51">
        <f t="shared" si="208"/>
        <v>0</v>
      </c>
      <c r="AG146" s="110">
        <f t="shared" si="176"/>
        <v>0</v>
      </c>
      <c r="AH146" s="145" t="b">
        <f t="shared" si="178"/>
        <v>1</v>
      </c>
      <c r="AI146" s="109" t="str">
        <f>'[23]KY Direct'!E41</f>
        <v>37403</v>
      </c>
      <c r="AJ146" s="109">
        <f>'[23]KY Direct'!F41</f>
        <v>0</v>
      </c>
      <c r="AK146" s="109">
        <f>'[23]KY Direct'!G41</f>
        <v>0</v>
      </c>
      <c r="AL146" s="116">
        <f>0</f>
        <v>0</v>
      </c>
      <c r="AM146" s="116">
        <f>0</f>
        <v>0</v>
      </c>
      <c r="AN146" s="116">
        <f>0</f>
        <v>0</v>
      </c>
      <c r="AO146" s="116">
        <f>0</f>
        <v>0</v>
      </c>
      <c r="AP146" s="116">
        <f>0</f>
        <v>0</v>
      </c>
      <c r="AQ146" s="116">
        <f>0</f>
        <v>0</v>
      </c>
      <c r="AR146" s="93">
        <f>IF('Net Plant'!I146&gt;0,'Gross Plant'!L146*$AJ146/12,0)</f>
        <v>0</v>
      </c>
      <c r="AS146" s="93">
        <f>IF('Net Plant'!J146&gt;0,'Gross Plant'!M146*$AJ146/12,0)</f>
        <v>0</v>
      </c>
      <c r="AT146" s="93">
        <f>IF('Net Plant'!K146&gt;0,'Gross Plant'!N146*$AJ146/12,0)</f>
        <v>0</v>
      </c>
      <c r="AU146" s="93">
        <f>IF('Net Plant'!L146&gt;0,'Gross Plant'!O146*$AJ146/12,0)</f>
        <v>0</v>
      </c>
      <c r="AV146" s="93">
        <f>IF('Net Plant'!M146&gt;0,'Gross Plant'!P146*$AJ146/12,0)</f>
        <v>0</v>
      </c>
      <c r="AW146" s="93">
        <f>IF('Net Plant'!N146&gt;0,'Gross Plant'!Q146*$AJ146/12,0)</f>
        <v>0</v>
      </c>
      <c r="AX146" s="93">
        <f>IF('Net Plant'!O146&gt;0,'Gross Plant'!R146*$AJ146/12,0)</f>
        <v>0</v>
      </c>
      <c r="AY146" s="93">
        <f>IF('Net Plant'!P146&gt;0,'Gross Plant'!S146*$AJ146/12,0)</f>
        <v>0</v>
      </c>
      <c r="AZ146" s="93">
        <f>IF('Net Plant'!Q146&gt;0,'Gross Plant'!T146*$AJ146/12,0)</f>
        <v>0</v>
      </c>
      <c r="BA146" s="93">
        <f>IF('Net Plant'!R146&gt;0,'Gross Plant'!U146*$AK146/12,0)</f>
        <v>0</v>
      </c>
      <c r="BB146" s="93">
        <f>IF('Net Plant'!S146&gt;0,'Gross Plant'!V146*$AK146/12,0)</f>
        <v>0</v>
      </c>
      <c r="BC146" s="93">
        <f>IF('Net Plant'!T146&gt;0,'Gross Plant'!W146*$AK146/12,0)</f>
        <v>0</v>
      </c>
      <c r="BD146" s="93">
        <f>IF('Net Plant'!U146&gt;0,'Gross Plant'!X146*$AK146/12,0)</f>
        <v>0</v>
      </c>
      <c r="BE146" s="93">
        <f>IF('Net Plant'!V146&gt;0,'Gross Plant'!Y146*$AK146/12,0)</f>
        <v>0</v>
      </c>
      <c r="BF146" s="93">
        <f>IF('Net Plant'!W146&gt;0,'Gross Plant'!Z146*$AK146/12,0)</f>
        <v>0</v>
      </c>
      <c r="BG146" s="93">
        <f>IF('Net Plant'!X146&gt;0,'Gross Plant'!AA146*$AK146/12,0)</f>
        <v>0</v>
      </c>
      <c r="BH146" s="93">
        <f>IF('Net Plant'!Y146&gt;0,'Gross Plant'!AB146*$AK146/12,0)</f>
        <v>0</v>
      </c>
      <c r="BI146" s="93">
        <f>IF('Net Plant'!Z146&gt;0,'Gross Plant'!AC146*$AK146/12,0)</f>
        <v>0</v>
      </c>
      <c r="BJ146" s="93">
        <f>IF('Net Plant'!AA146&gt;0,'Gross Plant'!AD146*$AK146/12,0)</f>
        <v>0</v>
      </c>
      <c r="BK146" s="93">
        <f>IF('Net Plant'!AB146&gt;0,'Gross Plant'!AE146*$AK146/12,0)</f>
        <v>0</v>
      </c>
      <c r="BL146" s="93">
        <f>IF('Net Plant'!AC146&gt;0,'Gross Plant'!AF146*$AK146/12,0)</f>
        <v>0</v>
      </c>
      <c r="BM146" s="110">
        <f t="shared" si="177"/>
        <v>0</v>
      </c>
      <c r="BN146" s="41"/>
      <c r="BO146" s="116">
        <f>0</f>
        <v>0</v>
      </c>
      <c r="BP146" s="116">
        <f>0</f>
        <v>0</v>
      </c>
      <c r="BQ146" s="116">
        <f>0</f>
        <v>0</v>
      </c>
      <c r="BR146" s="116">
        <f>0</f>
        <v>0</v>
      </c>
      <c r="BS146" s="116">
        <f>0</f>
        <v>0</v>
      </c>
      <c r="BT146" s="116">
        <f>0</f>
        <v>0</v>
      </c>
      <c r="BU146" s="93">
        <f>'Gross Plant'!BQ146</f>
        <v>0</v>
      </c>
      <c r="BV146" s="93">
        <f>'Gross Plant'!BR146</f>
        <v>0</v>
      </c>
      <c r="BW146" s="93">
        <f>'Gross Plant'!BS146</f>
        <v>0</v>
      </c>
      <c r="BX146" s="93">
        <f>'Gross Plant'!BT146</f>
        <v>0</v>
      </c>
      <c r="BY146" s="93">
        <f>'Gross Plant'!BU146</f>
        <v>0</v>
      </c>
      <c r="BZ146" s="93">
        <f>'Gross Plant'!BV146</f>
        <v>0</v>
      </c>
      <c r="CA146" s="93">
        <f>'Gross Plant'!BW146</f>
        <v>0</v>
      </c>
      <c r="CB146" s="93">
        <f>'Gross Plant'!BX146</f>
        <v>0</v>
      </c>
      <c r="CC146" s="93">
        <f>'Gross Plant'!BY146</f>
        <v>0</v>
      </c>
      <c r="CD146" s="93">
        <f>'Gross Plant'!BZ146</f>
        <v>0</v>
      </c>
      <c r="CE146" s="93">
        <f>'Gross Plant'!CA146</f>
        <v>0</v>
      </c>
      <c r="CF146" s="93">
        <f>'Gross Plant'!CB146</f>
        <v>0</v>
      </c>
      <c r="CG146" s="93">
        <f>'Gross Plant'!CC146</f>
        <v>0</v>
      </c>
      <c r="CH146" s="93">
        <f>'Gross Plant'!CD146</f>
        <v>0</v>
      </c>
      <c r="CI146" s="93">
        <f>'Gross Plant'!CE146</f>
        <v>0</v>
      </c>
      <c r="CJ146" s="93">
        <f>'Gross Plant'!CF146</f>
        <v>0</v>
      </c>
      <c r="CK146" s="93">
        <f>'Gross Plant'!CG146</f>
        <v>0</v>
      </c>
      <c r="CL146" s="93">
        <f>'Gross Plant'!CH146</f>
        <v>0</v>
      </c>
      <c r="CM146" s="93">
        <f>'Gross Plant'!CI146</f>
        <v>0</v>
      </c>
      <c r="CN146" s="93">
        <f>'Gross Plant'!CJ146</f>
        <v>0</v>
      </c>
      <c r="CO146" s="93">
        <f>'Gross Plant'!CK146</f>
        <v>0</v>
      </c>
      <c r="CP146" s="41"/>
      <c r="CQ146" s="116">
        <f>0</f>
        <v>0</v>
      </c>
      <c r="CR146" s="116">
        <f>0</f>
        <v>0</v>
      </c>
      <c r="CS146" s="116">
        <f>0</f>
        <v>0</v>
      </c>
      <c r="CT146" s="116">
        <f>0</f>
        <v>0</v>
      </c>
      <c r="CU146" s="116">
        <f>0</f>
        <v>0</v>
      </c>
      <c r="CV146" s="116">
        <f>0</f>
        <v>0</v>
      </c>
      <c r="CW146" s="17">
        <v>0</v>
      </c>
      <c r="CX146" s="17">
        <v>0</v>
      </c>
      <c r="CY146" s="17">
        <v>0</v>
      </c>
      <c r="CZ146" s="17">
        <v>0</v>
      </c>
      <c r="DA146" s="17">
        <v>0</v>
      </c>
      <c r="DB146" s="17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0</v>
      </c>
      <c r="DR146" s="41"/>
      <c r="DS146" s="116">
        <f>0</f>
        <v>0</v>
      </c>
      <c r="DT146" s="116">
        <f>0</f>
        <v>0</v>
      </c>
      <c r="DU146" s="116">
        <f>0</f>
        <v>0</v>
      </c>
      <c r="DV146" s="116">
        <f>0</f>
        <v>0</v>
      </c>
      <c r="DW146" s="116">
        <f>0</f>
        <v>0</v>
      </c>
      <c r="DX146" s="116">
        <f>0</f>
        <v>0</v>
      </c>
      <c r="DY146" s="93">
        <f>IFERROR(SUM($DS146:$DX146)/SUM('Gross Plant'!$BK146:$BP146),0)*'Gross Plant'!BQ146*Reserve!$DY$1</f>
        <v>0</v>
      </c>
      <c r="DZ146" s="93">
        <f>IFERROR(SUM($DS146:$DX146)/SUM('Gross Plant'!$BK146:$BP146),0)*'Gross Plant'!BR146*Reserve!$DY$1</f>
        <v>0</v>
      </c>
      <c r="EA146" s="93">
        <f>IFERROR(SUM($DS146:$DX146)/SUM('Gross Plant'!$BK146:$BP146),0)*'Gross Plant'!BS146*Reserve!$DY$1</f>
        <v>0</v>
      </c>
      <c r="EB146" s="93">
        <f>IFERROR(SUM($DS146:$DX146)/SUM('Gross Plant'!$BK146:$BP146),0)*'Gross Plant'!BT146*Reserve!$DY$1</f>
        <v>0</v>
      </c>
      <c r="EC146" s="93">
        <f>IFERROR(SUM($DS146:$DX146)/SUM('Gross Plant'!$BK146:$BP146),0)*'Gross Plant'!BU146*Reserve!$DY$1</f>
        <v>0</v>
      </c>
      <c r="ED146" s="93">
        <f>IFERROR(SUM($DS146:$DX146)/SUM('Gross Plant'!$BK146:$BP146),0)*'Gross Plant'!BV146*Reserve!$DY$1</f>
        <v>0</v>
      </c>
      <c r="EE146" s="93">
        <f>IFERROR(SUM($DS146:$DX146)/SUM('Gross Plant'!$BK146:$BP146),0)*'Gross Plant'!BW146*Reserve!$DY$1</f>
        <v>0</v>
      </c>
      <c r="EF146" s="93">
        <f>IFERROR(SUM($DS146:$DX146)/SUM('Gross Plant'!$BK146:$BP146),0)*'Gross Plant'!BX146*Reserve!$DY$1</f>
        <v>0</v>
      </c>
      <c r="EG146" s="93">
        <f>IFERROR(SUM($DS146:$DX146)/SUM('Gross Plant'!$BK146:$BP146),0)*'Gross Plant'!BY146*Reserve!$DY$1</f>
        <v>0</v>
      </c>
      <c r="EH146" s="93">
        <f>IFERROR(SUM($DS146:$DX146)/SUM('Gross Plant'!$BK146:$BP146),0)*'Gross Plant'!BZ146*Reserve!$DY$1</f>
        <v>0</v>
      </c>
      <c r="EI146" s="93">
        <f>IFERROR(SUM($DS146:$DX146)/SUM('Gross Plant'!$BK146:$BP146),0)*'Gross Plant'!CA146*Reserve!$DY$1</f>
        <v>0</v>
      </c>
      <c r="EJ146" s="93">
        <f>IFERROR(SUM($DS146:$DX146)/SUM('Gross Plant'!$BK146:$BP146),0)*'Gross Plant'!CB146*Reserve!$DY$1</f>
        <v>0</v>
      </c>
      <c r="EK146" s="93">
        <f>IFERROR(SUM($DS146:$DX146)/SUM('Gross Plant'!$BK146:$BP146),0)*'Gross Plant'!CC146*Reserve!$DY$1</f>
        <v>0</v>
      </c>
      <c r="EL146" s="93">
        <f>IFERROR(SUM($DS146:$DX146)/SUM('Gross Plant'!$BK146:$BP146),0)*'Gross Plant'!CD146*Reserve!$DY$1</f>
        <v>0</v>
      </c>
      <c r="EM146" s="93">
        <f>IFERROR(SUM($DS146:$DX146)/SUM('Gross Plant'!$BK146:$BP146),0)*'Gross Plant'!CE146*Reserve!$DY$1</f>
        <v>0</v>
      </c>
      <c r="EN146" s="93">
        <f>IFERROR(SUM($DS146:$DX146)/SUM('Gross Plant'!$BK146:$BP146),0)*'Gross Plant'!CF146*Reserve!$DY$1</f>
        <v>0</v>
      </c>
      <c r="EO146" s="93">
        <f>IFERROR(SUM($DS146:$DX146)/SUM('Gross Plant'!$BK146:$BP146),0)*'Gross Plant'!CG146*Reserve!$DY$1</f>
        <v>0</v>
      </c>
      <c r="EP146" s="93">
        <f>IFERROR(SUM($DS146:$DX146)/SUM('Gross Plant'!$BK146:$BP146),0)*'Gross Plant'!CH146*Reserve!$DY$1</f>
        <v>0</v>
      </c>
      <c r="EQ146" s="93">
        <f>IFERROR(SUM($DS146:$DX146)/SUM('Gross Plant'!$BK146:$BP146),0)*'Gross Plant'!CI146*Reserve!$DY$1</f>
        <v>0</v>
      </c>
      <c r="ER146" s="93">
        <f>IFERROR(SUM($DS146:$DX146)/SUM('Gross Plant'!$BK146:$BP146),0)*'Gross Plant'!CJ146*Reserve!$DY$1</f>
        <v>0</v>
      </c>
      <c r="ES146" s="93">
        <f>IFERROR(SUM($DS146:$DX146)/SUM('Gross Plant'!$BK146:$BP146),0)*'Gross Plant'!CK146*Reserve!$DY$1</f>
        <v>0</v>
      </c>
    </row>
    <row r="147" spans="1:149">
      <c r="A147" s="138">
        <v>37500</v>
      </c>
      <c r="B147" s="171" t="s">
        <v>51</v>
      </c>
      <c r="C147" s="51">
        <f t="shared" si="181"/>
        <v>134628.06730288468</v>
      </c>
      <c r="D147" s="51">
        <f t="shared" si="148"/>
        <v>140200.03697550006</v>
      </c>
      <c r="E147" s="92">
        <f>'[20]Reserve End Balances'!P66</f>
        <v>132527.04000000001</v>
      </c>
      <c r="F147" s="51">
        <f t="shared" si="182"/>
        <v>132877.21000000002</v>
      </c>
      <c r="G147" s="51">
        <f t="shared" si="183"/>
        <v>133227.38000000003</v>
      </c>
      <c r="H147" s="51">
        <f t="shared" si="184"/>
        <v>133577.55000000005</v>
      </c>
      <c r="I147" s="51">
        <f t="shared" si="185"/>
        <v>133927.72000000006</v>
      </c>
      <c r="J147" s="51">
        <f t="shared" si="186"/>
        <v>134277.89000000007</v>
      </c>
      <c r="K147" s="51">
        <f t="shared" si="187"/>
        <v>134628.06000000008</v>
      </c>
      <c r="L147" s="51">
        <f t="shared" si="188"/>
        <v>134978.23452083342</v>
      </c>
      <c r="M147" s="51">
        <f t="shared" si="189"/>
        <v>135328.40904166675</v>
      </c>
      <c r="N147" s="51">
        <f t="shared" si="190"/>
        <v>135678.58356250008</v>
      </c>
      <c r="O147" s="51">
        <f t="shared" si="191"/>
        <v>136028.75808333341</v>
      </c>
      <c r="P147" s="51">
        <f t="shared" si="192"/>
        <v>136378.93260416674</v>
      </c>
      <c r="Q147" s="51">
        <f t="shared" si="193"/>
        <v>136729.10712500007</v>
      </c>
      <c r="R147" s="51">
        <f t="shared" si="194"/>
        <v>137079.2816458334</v>
      </c>
      <c r="S147" s="51">
        <f t="shared" si="195"/>
        <v>137429.45616666673</v>
      </c>
      <c r="T147" s="51">
        <f t="shared" si="196"/>
        <v>137779.63068750006</v>
      </c>
      <c r="U147" s="51">
        <f t="shared" si="197"/>
        <v>138183.03173550006</v>
      </c>
      <c r="V147" s="51">
        <f t="shared" si="198"/>
        <v>138586.43278350006</v>
      </c>
      <c r="W147" s="51">
        <f t="shared" si="199"/>
        <v>138989.83383150006</v>
      </c>
      <c r="X147" s="51">
        <f t="shared" si="200"/>
        <v>139393.23487950006</v>
      </c>
      <c r="Y147" s="51">
        <f t="shared" si="201"/>
        <v>139796.63592750006</v>
      </c>
      <c r="Z147" s="51">
        <f t="shared" si="202"/>
        <v>140200.03697550006</v>
      </c>
      <c r="AA147" s="51">
        <f t="shared" si="203"/>
        <v>140603.43802350006</v>
      </c>
      <c r="AB147" s="51">
        <f t="shared" si="204"/>
        <v>141006.83907150006</v>
      </c>
      <c r="AC147" s="51">
        <f t="shared" si="205"/>
        <v>141410.24011950006</v>
      </c>
      <c r="AD147" s="51">
        <f t="shared" si="206"/>
        <v>141813.64116750006</v>
      </c>
      <c r="AE147" s="51">
        <f t="shared" si="207"/>
        <v>142217.04221550006</v>
      </c>
      <c r="AF147" s="51">
        <f t="shared" si="208"/>
        <v>142620.44326350006</v>
      </c>
      <c r="AG147" s="110">
        <f t="shared" si="176"/>
        <v>140200</v>
      </c>
      <c r="AH147" s="145" t="b">
        <f t="shared" si="178"/>
        <v>1</v>
      </c>
      <c r="AI147" s="109" t="str">
        <f>'[23]KY Direct'!E42</f>
        <v>37500</v>
      </c>
      <c r="AJ147" s="109">
        <f>'[23]KY Direct'!F42</f>
        <v>1.2499999999999999E-2</v>
      </c>
      <c r="AK147" s="109">
        <f>'[23]KY Direct'!G42</f>
        <v>1.44E-2</v>
      </c>
      <c r="AL147" s="92">
        <f>'[20]Depreciation Provision'!Q66</f>
        <v>350.16999999999996</v>
      </c>
      <c r="AM147" s="92">
        <f>'[20]Depreciation Provision'!R66</f>
        <v>350.16999999999996</v>
      </c>
      <c r="AN147" s="92">
        <f>'[20]Depreciation Provision'!S66</f>
        <v>350.16999999999996</v>
      </c>
      <c r="AO147" s="92">
        <f>'[20]Depreciation Provision'!T66</f>
        <v>350.16999999999996</v>
      </c>
      <c r="AP147" s="92">
        <f>'[20]Depreciation Provision'!U66</f>
        <v>350.16999999999996</v>
      </c>
      <c r="AQ147" s="92">
        <f>'[20]Depreciation Provision'!V66</f>
        <v>350.16999999999996</v>
      </c>
      <c r="AR147" s="93">
        <f>IF('Net Plant'!I147&gt;0,'Gross Plant'!L147*$AJ147/12,0)</f>
        <v>350.17452083333325</v>
      </c>
      <c r="AS147" s="93">
        <f>IF('Net Plant'!J147&gt;0,'Gross Plant'!M147*$AJ147/12,0)</f>
        <v>350.17452083333325</v>
      </c>
      <c r="AT147" s="93">
        <f>IF('Net Plant'!K147&gt;0,'Gross Plant'!N147*$AJ147/12,0)</f>
        <v>350.17452083333325</v>
      </c>
      <c r="AU147" s="93">
        <f>IF('Net Plant'!L147&gt;0,'Gross Plant'!O147*$AJ147/12,0)</f>
        <v>350.17452083333325</v>
      </c>
      <c r="AV147" s="93">
        <f>IF('Net Plant'!M147&gt;0,'Gross Plant'!P147*$AJ147/12,0)</f>
        <v>350.17452083333325</v>
      </c>
      <c r="AW147" s="93">
        <f>IF('Net Plant'!N147&gt;0,'Gross Plant'!Q147*$AJ147/12,0)</f>
        <v>350.17452083333325</v>
      </c>
      <c r="AX147" s="93">
        <f>IF('Net Plant'!O147&gt;0,'Gross Plant'!R147*$AJ147/12,0)</f>
        <v>350.17452083333325</v>
      </c>
      <c r="AY147" s="93">
        <f>IF('Net Plant'!P147&gt;0,'Gross Plant'!S147*$AJ147/12,0)</f>
        <v>350.17452083333325</v>
      </c>
      <c r="AZ147" s="93">
        <f>IF('Net Plant'!Q147&gt;0,'Gross Plant'!T147*$AJ147/12,0)</f>
        <v>350.17452083333325</v>
      </c>
      <c r="BA147" s="93">
        <f>IF('Net Plant'!R147&gt;0,'Gross Plant'!U147*$AK147/12,0)</f>
        <v>403.40104799999995</v>
      </c>
      <c r="BB147" s="93">
        <f>IF('Net Plant'!S147&gt;0,'Gross Plant'!V147*$AK147/12,0)</f>
        <v>403.40104799999995</v>
      </c>
      <c r="BC147" s="93">
        <f>IF('Net Plant'!T147&gt;0,'Gross Plant'!W147*$AK147/12,0)</f>
        <v>403.40104799999995</v>
      </c>
      <c r="BD147" s="93">
        <f>IF('Net Plant'!U147&gt;0,'Gross Plant'!X147*$AK147/12,0)</f>
        <v>403.40104799999995</v>
      </c>
      <c r="BE147" s="93">
        <f>IF('Net Plant'!V147&gt;0,'Gross Plant'!Y147*$AK147/12,0)</f>
        <v>403.40104799999995</v>
      </c>
      <c r="BF147" s="93">
        <f>IF('Net Plant'!W147&gt;0,'Gross Plant'!Z147*$AK147/12,0)</f>
        <v>403.40104799999995</v>
      </c>
      <c r="BG147" s="93">
        <f>IF('Net Plant'!X147&gt;0,'Gross Plant'!AA147*$AK147/12,0)</f>
        <v>403.40104799999995</v>
      </c>
      <c r="BH147" s="93">
        <f>IF('Net Plant'!Y147&gt;0,'Gross Plant'!AB147*$AK147/12,0)</f>
        <v>403.40104799999995</v>
      </c>
      <c r="BI147" s="93">
        <f>IF('Net Plant'!Z147&gt;0,'Gross Plant'!AC147*$AK147/12,0)</f>
        <v>403.40104799999995</v>
      </c>
      <c r="BJ147" s="93">
        <f>IF('Net Plant'!AA147&gt;0,'Gross Plant'!AD147*$AK147/12,0)</f>
        <v>403.40104799999995</v>
      </c>
      <c r="BK147" s="93">
        <f>IF('Net Plant'!AB147&gt;0,'Gross Plant'!AE147*$AK147/12,0)</f>
        <v>403.40104799999995</v>
      </c>
      <c r="BL147" s="93">
        <f>IF('Net Plant'!AC147&gt;0,'Gross Plant'!AF147*$AK147/12,0)</f>
        <v>403.40104799999995</v>
      </c>
      <c r="BM147" s="110">
        <f t="shared" si="177"/>
        <v>4840.8125759999984</v>
      </c>
      <c r="BN147" s="41"/>
      <c r="BO147" s="92">
        <f>'[20]Reserve Retirements'!Q66</f>
        <v>0</v>
      </c>
      <c r="BP147" s="92">
        <f>'[20]Reserve Retirements'!R66</f>
        <v>0</v>
      </c>
      <c r="BQ147" s="92">
        <f>'[20]Reserve Retirements'!S66</f>
        <v>0</v>
      </c>
      <c r="BR147" s="92">
        <f>'[20]Reserve Retirements'!T66</f>
        <v>0</v>
      </c>
      <c r="BS147" s="92">
        <f>'[20]Reserve Retirements'!U66</f>
        <v>0</v>
      </c>
      <c r="BT147" s="92">
        <f>'[20]Reserve Retirements'!V66</f>
        <v>0</v>
      </c>
      <c r="BU147" s="93">
        <f>'Gross Plant'!BQ147</f>
        <v>0</v>
      </c>
      <c r="BV147" s="93">
        <f>'Gross Plant'!BR147</f>
        <v>0</v>
      </c>
      <c r="BW147" s="93">
        <f>'Gross Plant'!BS147</f>
        <v>0</v>
      </c>
      <c r="BX147" s="93">
        <f>'Gross Plant'!BT147</f>
        <v>0</v>
      </c>
      <c r="BY147" s="93">
        <f>'Gross Plant'!BU147</f>
        <v>0</v>
      </c>
      <c r="BZ147" s="93">
        <f>'Gross Plant'!BV147</f>
        <v>0</v>
      </c>
      <c r="CA147" s="93">
        <f>'Gross Plant'!BW147</f>
        <v>0</v>
      </c>
      <c r="CB147" s="93">
        <f>'Gross Plant'!BX147</f>
        <v>0</v>
      </c>
      <c r="CC147" s="93">
        <f>'Gross Plant'!BY147</f>
        <v>0</v>
      </c>
      <c r="CD147" s="93">
        <f>'Gross Plant'!BZ147</f>
        <v>0</v>
      </c>
      <c r="CE147" s="93">
        <f>'Gross Plant'!CA147</f>
        <v>0</v>
      </c>
      <c r="CF147" s="93">
        <f>'Gross Plant'!CB147</f>
        <v>0</v>
      </c>
      <c r="CG147" s="93">
        <f>'Gross Plant'!CC147</f>
        <v>0</v>
      </c>
      <c r="CH147" s="93">
        <f>'Gross Plant'!CD147</f>
        <v>0</v>
      </c>
      <c r="CI147" s="93">
        <f>'Gross Plant'!CE147</f>
        <v>0</v>
      </c>
      <c r="CJ147" s="93">
        <f>'Gross Plant'!CF147</f>
        <v>0</v>
      </c>
      <c r="CK147" s="93">
        <f>'Gross Plant'!CG147</f>
        <v>0</v>
      </c>
      <c r="CL147" s="93">
        <f>'Gross Plant'!CH147</f>
        <v>0</v>
      </c>
      <c r="CM147" s="93">
        <f>'Gross Plant'!CI147</f>
        <v>0</v>
      </c>
      <c r="CN147" s="93">
        <f>'Gross Plant'!CJ147</f>
        <v>0</v>
      </c>
      <c r="CO147" s="93">
        <f>'Gross Plant'!CK147</f>
        <v>0</v>
      </c>
      <c r="CP147" s="41"/>
      <c r="CQ147" s="92">
        <f>'[20]Reserve Transfers'!Q66</f>
        <v>0</v>
      </c>
      <c r="CR147" s="92">
        <f>'[20]Reserve Transfers'!R66</f>
        <v>0</v>
      </c>
      <c r="CS147" s="92">
        <f>'[20]Reserve Transfers'!S66</f>
        <v>0</v>
      </c>
      <c r="CT147" s="92">
        <f>'[20]Reserve Transfers'!T66</f>
        <v>0</v>
      </c>
      <c r="CU147" s="92">
        <f>'[20]Reserve Transfers'!U66</f>
        <v>0</v>
      </c>
      <c r="CV147" s="92">
        <f>'[20]Reserve Transfers'!V66</f>
        <v>0</v>
      </c>
      <c r="CW147" s="17">
        <v>0</v>
      </c>
      <c r="CX147" s="17">
        <v>0</v>
      </c>
      <c r="CY147" s="17">
        <v>0</v>
      </c>
      <c r="CZ147" s="17">
        <v>0</v>
      </c>
      <c r="DA147" s="17">
        <v>0</v>
      </c>
      <c r="DB147" s="17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/>
      <c r="DS147" s="92">
        <f>[20]COR!Q66</f>
        <v>0</v>
      </c>
      <c r="DT147" s="92">
        <f>[20]COR!R66</f>
        <v>0</v>
      </c>
      <c r="DU147" s="92">
        <f>[20]COR!S66</f>
        <v>0</v>
      </c>
      <c r="DV147" s="92">
        <f>[20]COR!T66</f>
        <v>0</v>
      </c>
      <c r="DW147" s="92">
        <f>[20]COR!U66</f>
        <v>0</v>
      </c>
      <c r="DX147" s="92">
        <f>[20]COR!V66</f>
        <v>0</v>
      </c>
      <c r="DY147" s="93">
        <f>IFERROR(SUM($DS147:$DX147)/SUM('Gross Plant'!$BK147:$BP147),0)*'Gross Plant'!BQ147*Reserve!$DY$1</f>
        <v>0</v>
      </c>
      <c r="DZ147" s="93">
        <f>IFERROR(SUM($DS147:$DX147)/SUM('Gross Plant'!$BK147:$BP147),0)*'Gross Plant'!BR147*Reserve!$DY$1</f>
        <v>0</v>
      </c>
      <c r="EA147" s="93">
        <f>IFERROR(SUM($DS147:$DX147)/SUM('Gross Plant'!$BK147:$BP147),0)*'Gross Plant'!BS147*Reserve!$DY$1</f>
        <v>0</v>
      </c>
      <c r="EB147" s="93">
        <f>IFERROR(SUM($DS147:$DX147)/SUM('Gross Plant'!$BK147:$BP147),0)*'Gross Plant'!BT147*Reserve!$DY$1</f>
        <v>0</v>
      </c>
      <c r="EC147" s="93">
        <f>IFERROR(SUM($DS147:$DX147)/SUM('Gross Plant'!$BK147:$BP147),0)*'Gross Plant'!BU147*Reserve!$DY$1</f>
        <v>0</v>
      </c>
      <c r="ED147" s="93">
        <f>IFERROR(SUM($DS147:$DX147)/SUM('Gross Plant'!$BK147:$BP147),0)*'Gross Plant'!BV147*Reserve!$DY$1</f>
        <v>0</v>
      </c>
      <c r="EE147" s="93">
        <f>IFERROR(SUM($DS147:$DX147)/SUM('Gross Plant'!$BK147:$BP147),0)*'Gross Plant'!BW147*Reserve!$DY$1</f>
        <v>0</v>
      </c>
      <c r="EF147" s="93">
        <f>IFERROR(SUM($DS147:$DX147)/SUM('Gross Plant'!$BK147:$BP147),0)*'Gross Plant'!BX147*Reserve!$DY$1</f>
        <v>0</v>
      </c>
      <c r="EG147" s="93">
        <f>IFERROR(SUM($DS147:$DX147)/SUM('Gross Plant'!$BK147:$BP147),0)*'Gross Plant'!BY147*Reserve!$DY$1</f>
        <v>0</v>
      </c>
      <c r="EH147" s="93">
        <f>IFERROR(SUM($DS147:$DX147)/SUM('Gross Plant'!$BK147:$BP147),0)*'Gross Plant'!BZ147*Reserve!$DY$1</f>
        <v>0</v>
      </c>
      <c r="EI147" s="93">
        <f>IFERROR(SUM($DS147:$DX147)/SUM('Gross Plant'!$BK147:$BP147),0)*'Gross Plant'!CA147*Reserve!$DY$1</f>
        <v>0</v>
      </c>
      <c r="EJ147" s="93">
        <f>IFERROR(SUM($DS147:$DX147)/SUM('Gross Plant'!$BK147:$BP147),0)*'Gross Plant'!CB147*Reserve!$DY$1</f>
        <v>0</v>
      </c>
      <c r="EK147" s="93">
        <f>IFERROR(SUM($DS147:$DX147)/SUM('Gross Plant'!$BK147:$BP147),0)*'Gross Plant'!CC147*Reserve!$DY$1</f>
        <v>0</v>
      </c>
      <c r="EL147" s="93">
        <f>IFERROR(SUM($DS147:$DX147)/SUM('Gross Plant'!$BK147:$BP147),0)*'Gross Plant'!CD147*Reserve!$DY$1</f>
        <v>0</v>
      </c>
      <c r="EM147" s="93">
        <f>IFERROR(SUM($DS147:$DX147)/SUM('Gross Plant'!$BK147:$BP147),0)*'Gross Plant'!CE147*Reserve!$DY$1</f>
        <v>0</v>
      </c>
      <c r="EN147" s="93">
        <f>IFERROR(SUM($DS147:$DX147)/SUM('Gross Plant'!$BK147:$BP147),0)*'Gross Plant'!CF147*Reserve!$DY$1</f>
        <v>0</v>
      </c>
      <c r="EO147" s="93">
        <f>IFERROR(SUM($DS147:$DX147)/SUM('Gross Plant'!$BK147:$BP147),0)*'Gross Plant'!CG147*Reserve!$DY$1</f>
        <v>0</v>
      </c>
      <c r="EP147" s="93">
        <f>IFERROR(SUM($DS147:$DX147)/SUM('Gross Plant'!$BK147:$BP147),0)*'Gross Plant'!CH147*Reserve!$DY$1</f>
        <v>0</v>
      </c>
      <c r="EQ147" s="93">
        <f>IFERROR(SUM($DS147:$DX147)/SUM('Gross Plant'!$BK147:$BP147),0)*'Gross Plant'!CI147*Reserve!$DY$1</f>
        <v>0</v>
      </c>
      <c r="ER147" s="93">
        <f>IFERROR(SUM($DS147:$DX147)/SUM('Gross Plant'!$BK147:$BP147),0)*'Gross Plant'!CJ147*Reserve!$DY$1</f>
        <v>0</v>
      </c>
      <c r="ES147" s="93">
        <f>IFERROR(SUM($DS147:$DX147)/SUM('Gross Plant'!$BK147:$BP147),0)*'Gross Plant'!CK147*Reserve!$DY$1</f>
        <v>0</v>
      </c>
    </row>
    <row r="148" spans="1:149">
      <c r="A148" s="138">
        <v>37501</v>
      </c>
      <c r="B148" s="171" t="s">
        <v>100</v>
      </c>
      <c r="C148" s="51">
        <f t="shared" si="181"/>
        <v>89903.555507211509</v>
      </c>
      <c r="D148" s="51">
        <f t="shared" si="148"/>
        <v>91558.04550475</v>
      </c>
      <c r="E148" s="92">
        <f>'[20]Reserve End Balances'!P67</f>
        <v>89279.679999999993</v>
      </c>
      <c r="F148" s="51">
        <f t="shared" si="182"/>
        <v>89383.659999999989</v>
      </c>
      <c r="G148" s="51">
        <f t="shared" si="183"/>
        <v>89487.639999999985</v>
      </c>
      <c r="H148" s="51">
        <f t="shared" si="184"/>
        <v>89591.619999999981</v>
      </c>
      <c r="I148" s="51">
        <f t="shared" si="185"/>
        <v>89695.599999999977</v>
      </c>
      <c r="J148" s="51">
        <f t="shared" si="186"/>
        <v>89799.579999999973</v>
      </c>
      <c r="K148" s="51">
        <f t="shared" si="187"/>
        <v>89903.559999999969</v>
      </c>
      <c r="L148" s="51">
        <f t="shared" si="188"/>
        <v>90007.537218749974</v>
      </c>
      <c r="M148" s="51">
        <f t="shared" si="189"/>
        <v>90111.51443749998</v>
      </c>
      <c r="N148" s="51">
        <f t="shared" si="190"/>
        <v>90215.491656249986</v>
      </c>
      <c r="O148" s="51">
        <f t="shared" si="191"/>
        <v>90319.468874999991</v>
      </c>
      <c r="P148" s="51">
        <f t="shared" si="192"/>
        <v>90423.446093749997</v>
      </c>
      <c r="Q148" s="51">
        <f t="shared" si="193"/>
        <v>90527.423312500003</v>
      </c>
      <c r="R148" s="51">
        <f t="shared" si="194"/>
        <v>90631.400531250008</v>
      </c>
      <c r="S148" s="51">
        <f t="shared" si="195"/>
        <v>90735.377750000014</v>
      </c>
      <c r="T148" s="51">
        <f t="shared" si="196"/>
        <v>90839.35496875002</v>
      </c>
      <c r="U148" s="51">
        <f t="shared" si="197"/>
        <v>90959.136724750017</v>
      </c>
      <c r="V148" s="51">
        <f t="shared" si="198"/>
        <v>91078.918480750013</v>
      </c>
      <c r="W148" s="51">
        <f t="shared" si="199"/>
        <v>91198.70023675001</v>
      </c>
      <c r="X148" s="51">
        <f t="shared" si="200"/>
        <v>91318.481992750007</v>
      </c>
      <c r="Y148" s="51">
        <f t="shared" si="201"/>
        <v>91438.263748750003</v>
      </c>
      <c r="Z148" s="51">
        <f t="shared" si="202"/>
        <v>91558.04550475</v>
      </c>
      <c r="AA148" s="51">
        <f t="shared" si="203"/>
        <v>91677.827260749997</v>
      </c>
      <c r="AB148" s="51">
        <f t="shared" si="204"/>
        <v>91797.609016749993</v>
      </c>
      <c r="AC148" s="51">
        <f t="shared" si="205"/>
        <v>91917.39077274999</v>
      </c>
      <c r="AD148" s="51">
        <f t="shared" si="206"/>
        <v>92037.172528749987</v>
      </c>
      <c r="AE148" s="51">
        <f t="shared" si="207"/>
        <v>92156.954284749983</v>
      </c>
      <c r="AF148" s="51">
        <f t="shared" si="208"/>
        <v>92276.73604074998</v>
      </c>
      <c r="AG148" s="110">
        <f t="shared" si="176"/>
        <v>91558</v>
      </c>
      <c r="AH148" s="145" t="b">
        <f t="shared" si="178"/>
        <v>1</v>
      </c>
      <c r="AI148" s="109" t="str">
        <f>'[23]KY Direct'!E43</f>
        <v>37501</v>
      </c>
      <c r="AJ148" s="109">
        <f>'[23]KY Direct'!F43</f>
        <v>1.2499999999999999E-2</v>
      </c>
      <c r="AK148" s="109">
        <f>'[23]KY Direct'!G43</f>
        <v>1.44E-2</v>
      </c>
      <c r="AL148" s="92">
        <f>'[20]Depreciation Provision'!Q67</f>
        <v>103.98</v>
      </c>
      <c r="AM148" s="92">
        <f>'[20]Depreciation Provision'!R67</f>
        <v>103.98</v>
      </c>
      <c r="AN148" s="92">
        <f>'[20]Depreciation Provision'!S67</f>
        <v>103.98</v>
      </c>
      <c r="AO148" s="92">
        <f>'[20]Depreciation Provision'!T67</f>
        <v>103.98</v>
      </c>
      <c r="AP148" s="92">
        <f>'[20]Depreciation Provision'!U67</f>
        <v>103.98</v>
      </c>
      <c r="AQ148" s="92">
        <f>'[20]Depreciation Provision'!V67</f>
        <v>103.98</v>
      </c>
      <c r="AR148" s="93">
        <f>IF('Net Plant'!I148&gt;0,'Gross Plant'!L148*$AJ148/12,0)</f>
        <v>103.97721875000001</v>
      </c>
      <c r="AS148" s="93">
        <f>IF('Net Plant'!J148&gt;0,'Gross Plant'!M148*$AJ148/12,0)</f>
        <v>103.97721875000001</v>
      </c>
      <c r="AT148" s="93">
        <f>IF('Net Plant'!K148&gt;0,'Gross Plant'!N148*$AJ148/12,0)</f>
        <v>103.97721875000001</v>
      </c>
      <c r="AU148" s="93">
        <f>IF('Net Plant'!L148&gt;0,'Gross Plant'!O148*$AJ148/12,0)</f>
        <v>103.97721875000001</v>
      </c>
      <c r="AV148" s="93">
        <f>IF('Net Plant'!M148&gt;0,'Gross Plant'!P148*$AJ148/12,0)</f>
        <v>103.97721875000001</v>
      </c>
      <c r="AW148" s="93">
        <f>IF('Net Plant'!N148&gt;0,'Gross Plant'!Q148*$AJ148/12,0)</f>
        <v>103.97721875000001</v>
      </c>
      <c r="AX148" s="93">
        <f>IF('Net Plant'!O148&gt;0,'Gross Plant'!R148*$AJ148/12,0)</f>
        <v>103.97721875000001</v>
      </c>
      <c r="AY148" s="93">
        <f>IF('Net Plant'!P148&gt;0,'Gross Plant'!S148*$AJ148/12,0)</f>
        <v>103.97721875000001</v>
      </c>
      <c r="AZ148" s="93">
        <f>IF('Net Plant'!Q148&gt;0,'Gross Plant'!T148*$AJ148/12,0)</f>
        <v>103.97721875000001</v>
      </c>
      <c r="BA148" s="93">
        <f>IF('Net Plant'!R148&gt;0,'Gross Plant'!U148*$AK148/12,0)</f>
        <v>119.78175600000002</v>
      </c>
      <c r="BB148" s="93">
        <f>IF('Net Plant'!S148&gt;0,'Gross Plant'!V148*$AK148/12,0)</f>
        <v>119.78175600000002</v>
      </c>
      <c r="BC148" s="93">
        <f>IF('Net Plant'!T148&gt;0,'Gross Plant'!W148*$AK148/12,0)</f>
        <v>119.78175600000002</v>
      </c>
      <c r="BD148" s="93">
        <f>IF('Net Plant'!U148&gt;0,'Gross Plant'!X148*$AK148/12,0)</f>
        <v>119.78175600000002</v>
      </c>
      <c r="BE148" s="93">
        <f>IF('Net Plant'!V148&gt;0,'Gross Plant'!Y148*$AK148/12,0)</f>
        <v>119.78175600000002</v>
      </c>
      <c r="BF148" s="93">
        <f>IF('Net Plant'!W148&gt;0,'Gross Plant'!Z148*$AK148/12,0)</f>
        <v>119.78175600000002</v>
      </c>
      <c r="BG148" s="93">
        <f>IF('Net Plant'!X148&gt;0,'Gross Plant'!AA148*$AK148/12,0)</f>
        <v>119.78175600000002</v>
      </c>
      <c r="BH148" s="93">
        <f>IF('Net Plant'!Y148&gt;0,'Gross Plant'!AB148*$AK148/12,0)</f>
        <v>119.78175600000002</v>
      </c>
      <c r="BI148" s="93">
        <f>IF('Net Plant'!Z148&gt;0,'Gross Plant'!AC148*$AK148/12,0)</f>
        <v>119.78175600000002</v>
      </c>
      <c r="BJ148" s="93">
        <f>IF('Net Plant'!AA148&gt;0,'Gross Plant'!AD148*$AK148/12,0)</f>
        <v>119.78175600000002</v>
      </c>
      <c r="BK148" s="93">
        <f>IF('Net Plant'!AB148&gt;0,'Gross Plant'!AE148*$AK148/12,0)</f>
        <v>119.78175600000002</v>
      </c>
      <c r="BL148" s="93">
        <f>IF('Net Plant'!AC148&gt;0,'Gross Plant'!AF148*$AK148/12,0)</f>
        <v>119.78175600000002</v>
      </c>
      <c r="BM148" s="110">
        <f t="shared" si="177"/>
        <v>1437.3810720000004</v>
      </c>
      <c r="BN148" s="41"/>
      <c r="BO148" s="92">
        <f>'[20]Reserve Retirements'!Q67</f>
        <v>0</v>
      </c>
      <c r="BP148" s="92">
        <f>'[20]Reserve Retirements'!R67</f>
        <v>0</v>
      </c>
      <c r="BQ148" s="92">
        <f>'[20]Reserve Retirements'!S67</f>
        <v>0</v>
      </c>
      <c r="BR148" s="92">
        <f>'[20]Reserve Retirements'!T67</f>
        <v>0</v>
      </c>
      <c r="BS148" s="92">
        <f>'[20]Reserve Retirements'!U67</f>
        <v>0</v>
      </c>
      <c r="BT148" s="92">
        <f>'[20]Reserve Retirements'!V67</f>
        <v>0</v>
      </c>
      <c r="BU148" s="93">
        <f>'Gross Plant'!BQ148</f>
        <v>0</v>
      </c>
      <c r="BV148" s="93">
        <f>'Gross Plant'!BR148</f>
        <v>0</v>
      </c>
      <c r="BW148" s="93">
        <f>'Gross Plant'!BS148</f>
        <v>0</v>
      </c>
      <c r="BX148" s="93">
        <f>'Gross Plant'!BT148</f>
        <v>0</v>
      </c>
      <c r="BY148" s="93">
        <f>'Gross Plant'!BU148</f>
        <v>0</v>
      </c>
      <c r="BZ148" s="93">
        <f>'Gross Plant'!BV148</f>
        <v>0</v>
      </c>
      <c r="CA148" s="93">
        <f>'Gross Plant'!BW148</f>
        <v>0</v>
      </c>
      <c r="CB148" s="93">
        <f>'Gross Plant'!BX148</f>
        <v>0</v>
      </c>
      <c r="CC148" s="93">
        <f>'Gross Plant'!BY148</f>
        <v>0</v>
      </c>
      <c r="CD148" s="93">
        <f>'Gross Plant'!BZ148</f>
        <v>0</v>
      </c>
      <c r="CE148" s="93">
        <f>'Gross Plant'!CA148</f>
        <v>0</v>
      </c>
      <c r="CF148" s="93">
        <f>'Gross Plant'!CB148</f>
        <v>0</v>
      </c>
      <c r="CG148" s="93">
        <f>'Gross Plant'!CC148</f>
        <v>0</v>
      </c>
      <c r="CH148" s="93">
        <f>'Gross Plant'!CD148</f>
        <v>0</v>
      </c>
      <c r="CI148" s="93">
        <f>'Gross Plant'!CE148</f>
        <v>0</v>
      </c>
      <c r="CJ148" s="93">
        <f>'Gross Plant'!CF148</f>
        <v>0</v>
      </c>
      <c r="CK148" s="93">
        <f>'Gross Plant'!CG148</f>
        <v>0</v>
      </c>
      <c r="CL148" s="93">
        <f>'Gross Plant'!CH148</f>
        <v>0</v>
      </c>
      <c r="CM148" s="93">
        <f>'Gross Plant'!CI148</f>
        <v>0</v>
      </c>
      <c r="CN148" s="93">
        <f>'Gross Plant'!CJ148</f>
        <v>0</v>
      </c>
      <c r="CO148" s="93">
        <f>'Gross Plant'!CK148</f>
        <v>0</v>
      </c>
      <c r="CP148" s="41"/>
      <c r="CQ148" s="92">
        <f>'[20]Reserve Transfers'!Q67</f>
        <v>0</v>
      </c>
      <c r="CR148" s="92">
        <f>'[20]Reserve Transfers'!R67</f>
        <v>0</v>
      </c>
      <c r="CS148" s="92">
        <f>'[20]Reserve Transfers'!S67</f>
        <v>0</v>
      </c>
      <c r="CT148" s="92">
        <f>'[20]Reserve Transfers'!T67</f>
        <v>0</v>
      </c>
      <c r="CU148" s="92">
        <f>'[20]Reserve Transfers'!U67</f>
        <v>0</v>
      </c>
      <c r="CV148" s="92">
        <f>'[20]Reserve Transfers'!V67</f>
        <v>0</v>
      </c>
      <c r="CW148" s="17">
        <v>0</v>
      </c>
      <c r="CX148" s="17">
        <v>0</v>
      </c>
      <c r="CY148" s="17">
        <v>0</v>
      </c>
      <c r="CZ148" s="17">
        <v>0</v>
      </c>
      <c r="DA148" s="17">
        <v>0</v>
      </c>
      <c r="DB148" s="17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/>
      <c r="DS148" s="92">
        <f>[20]COR!Q67</f>
        <v>0</v>
      </c>
      <c r="DT148" s="92">
        <f>[20]COR!R67</f>
        <v>0</v>
      </c>
      <c r="DU148" s="92">
        <f>[20]COR!S67</f>
        <v>0</v>
      </c>
      <c r="DV148" s="92">
        <f>[20]COR!T67</f>
        <v>0</v>
      </c>
      <c r="DW148" s="92">
        <f>[20]COR!U67</f>
        <v>0</v>
      </c>
      <c r="DX148" s="92">
        <f>[20]COR!V67</f>
        <v>0</v>
      </c>
      <c r="DY148" s="93">
        <f>IFERROR(SUM($DS148:$DX148)/SUM('Gross Plant'!$BK148:$BP148),0)*'Gross Plant'!BQ148*Reserve!$DY$1</f>
        <v>0</v>
      </c>
      <c r="DZ148" s="93">
        <f>IFERROR(SUM($DS148:$DX148)/SUM('Gross Plant'!$BK148:$BP148),0)*'Gross Plant'!BR148*Reserve!$DY$1</f>
        <v>0</v>
      </c>
      <c r="EA148" s="93">
        <f>IFERROR(SUM($DS148:$DX148)/SUM('Gross Plant'!$BK148:$BP148),0)*'Gross Plant'!BS148*Reserve!$DY$1</f>
        <v>0</v>
      </c>
      <c r="EB148" s="93">
        <f>IFERROR(SUM($DS148:$DX148)/SUM('Gross Plant'!$BK148:$BP148),0)*'Gross Plant'!BT148*Reserve!$DY$1</f>
        <v>0</v>
      </c>
      <c r="EC148" s="93">
        <f>IFERROR(SUM($DS148:$DX148)/SUM('Gross Plant'!$BK148:$BP148),0)*'Gross Plant'!BU148*Reserve!$DY$1</f>
        <v>0</v>
      </c>
      <c r="ED148" s="93">
        <f>IFERROR(SUM($DS148:$DX148)/SUM('Gross Plant'!$BK148:$BP148),0)*'Gross Plant'!BV148*Reserve!$DY$1</f>
        <v>0</v>
      </c>
      <c r="EE148" s="93">
        <f>IFERROR(SUM($DS148:$DX148)/SUM('Gross Plant'!$BK148:$BP148),0)*'Gross Plant'!BW148*Reserve!$DY$1</f>
        <v>0</v>
      </c>
      <c r="EF148" s="93">
        <f>IFERROR(SUM($DS148:$DX148)/SUM('Gross Plant'!$BK148:$BP148),0)*'Gross Plant'!BX148*Reserve!$DY$1</f>
        <v>0</v>
      </c>
      <c r="EG148" s="93">
        <f>IFERROR(SUM($DS148:$DX148)/SUM('Gross Plant'!$BK148:$BP148),0)*'Gross Plant'!BY148*Reserve!$DY$1</f>
        <v>0</v>
      </c>
      <c r="EH148" s="93">
        <f>IFERROR(SUM($DS148:$DX148)/SUM('Gross Plant'!$BK148:$BP148),0)*'Gross Plant'!BZ148*Reserve!$DY$1</f>
        <v>0</v>
      </c>
      <c r="EI148" s="93">
        <f>IFERROR(SUM($DS148:$DX148)/SUM('Gross Plant'!$BK148:$BP148),0)*'Gross Plant'!CA148*Reserve!$DY$1</f>
        <v>0</v>
      </c>
      <c r="EJ148" s="93">
        <f>IFERROR(SUM($DS148:$DX148)/SUM('Gross Plant'!$BK148:$BP148),0)*'Gross Plant'!CB148*Reserve!$DY$1</f>
        <v>0</v>
      </c>
      <c r="EK148" s="93">
        <f>IFERROR(SUM($DS148:$DX148)/SUM('Gross Plant'!$BK148:$BP148),0)*'Gross Plant'!CC148*Reserve!$DY$1</f>
        <v>0</v>
      </c>
      <c r="EL148" s="93">
        <f>IFERROR(SUM($DS148:$DX148)/SUM('Gross Plant'!$BK148:$BP148),0)*'Gross Plant'!CD148*Reserve!$DY$1</f>
        <v>0</v>
      </c>
      <c r="EM148" s="93">
        <f>IFERROR(SUM($DS148:$DX148)/SUM('Gross Plant'!$BK148:$BP148),0)*'Gross Plant'!CE148*Reserve!$DY$1</f>
        <v>0</v>
      </c>
      <c r="EN148" s="93">
        <f>IFERROR(SUM($DS148:$DX148)/SUM('Gross Plant'!$BK148:$BP148),0)*'Gross Plant'!CF148*Reserve!$DY$1</f>
        <v>0</v>
      </c>
      <c r="EO148" s="93">
        <f>IFERROR(SUM($DS148:$DX148)/SUM('Gross Plant'!$BK148:$BP148),0)*'Gross Plant'!CG148*Reserve!$DY$1</f>
        <v>0</v>
      </c>
      <c r="EP148" s="93">
        <f>IFERROR(SUM($DS148:$DX148)/SUM('Gross Plant'!$BK148:$BP148),0)*'Gross Plant'!CH148*Reserve!$DY$1</f>
        <v>0</v>
      </c>
      <c r="EQ148" s="93">
        <f>IFERROR(SUM($DS148:$DX148)/SUM('Gross Plant'!$BK148:$BP148),0)*'Gross Plant'!CI148*Reserve!$DY$1</f>
        <v>0</v>
      </c>
      <c r="ER148" s="93">
        <f>IFERROR(SUM($DS148:$DX148)/SUM('Gross Plant'!$BK148:$BP148),0)*'Gross Plant'!CJ148*Reserve!$DY$1</f>
        <v>0</v>
      </c>
      <c r="ES148" s="93">
        <f>IFERROR(SUM($DS148:$DX148)/SUM('Gross Plant'!$BK148:$BP148),0)*'Gross Plant'!CK148*Reserve!$DY$1</f>
        <v>0</v>
      </c>
    </row>
    <row r="149" spans="1:149">
      <c r="A149" s="138">
        <v>37502</v>
      </c>
      <c r="B149" s="171" t="s">
        <v>101</v>
      </c>
      <c r="C149" s="51">
        <f t="shared" si="181"/>
        <v>45294.503012019246</v>
      </c>
      <c r="D149" s="51">
        <f t="shared" si="148"/>
        <v>46048.51732740389</v>
      </c>
      <c r="E149" s="92">
        <f>'[20]Reserve End Balances'!P68</f>
        <v>45005.36</v>
      </c>
      <c r="F149" s="51">
        <f t="shared" si="182"/>
        <v>45053.55</v>
      </c>
      <c r="G149" s="51">
        <f t="shared" si="183"/>
        <v>45101.740000000005</v>
      </c>
      <c r="H149" s="51">
        <f t="shared" si="184"/>
        <v>45149.930000000008</v>
      </c>
      <c r="I149" s="51">
        <f t="shared" si="185"/>
        <v>45198.12000000001</v>
      </c>
      <c r="J149" s="51">
        <f t="shared" si="186"/>
        <v>45246.310000000012</v>
      </c>
      <c r="K149" s="51">
        <f t="shared" si="187"/>
        <v>45294.500000000015</v>
      </c>
      <c r="L149" s="51">
        <f t="shared" si="188"/>
        <v>45342.69186458335</v>
      </c>
      <c r="M149" s="51">
        <f t="shared" si="189"/>
        <v>45390.883729166686</v>
      </c>
      <c r="N149" s="51">
        <f t="shared" si="190"/>
        <v>45439.075593750022</v>
      </c>
      <c r="O149" s="51">
        <f t="shared" si="191"/>
        <v>45487.267458333357</v>
      </c>
      <c r="P149" s="51">
        <f t="shared" si="192"/>
        <v>45535.459322916693</v>
      </c>
      <c r="Q149" s="51">
        <f t="shared" si="193"/>
        <v>45583.651187500029</v>
      </c>
      <c r="R149" s="51">
        <f t="shared" si="194"/>
        <v>45631.843052083364</v>
      </c>
      <c r="S149" s="51">
        <f t="shared" si="195"/>
        <v>45680.0349166667</v>
      </c>
      <c r="T149" s="51">
        <f t="shared" si="196"/>
        <v>45728.226781250036</v>
      </c>
      <c r="U149" s="51">
        <f t="shared" si="197"/>
        <v>45783.743809250038</v>
      </c>
      <c r="V149" s="51">
        <f t="shared" si="198"/>
        <v>45839.26083725004</v>
      </c>
      <c r="W149" s="51">
        <f t="shared" si="199"/>
        <v>45894.777865250042</v>
      </c>
      <c r="X149" s="51">
        <f t="shared" si="200"/>
        <v>45950.294893250044</v>
      </c>
      <c r="Y149" s="51">
        <f t="shared" si="201"/>
        <v>46005.811921250046</v>
      </c>
      <c r="Z149" s="51">
        <f t="shared" si="202"/>
        <v>46061.328949250048</v>
      </c>
      <c r="AA149" s="51">
        <f t="shared" si="203"/>
        <v>46116.84597725005</v>
      </c>
      <c r="AB149" s="51">
        <f t="shared" si="204"/>
        <v>46172.363005250052</v>
      </c>
      <c r="AC149" s="51">
        <f t="shared" si="205"/>
        <v>46227.880033250054</v>
      </c>
      <c r="AD149" s="51">
        <f t="shared" si="206"/>
        <v>46283.397061250056</v>
      </c>
      <c r="AE149" s="51">
        <f t="shared" si="207"/>
        <v>46283.397061250056</v>
      </c>
      <c r="AF149" s="51">
        <f t="shared" si="208"/>
        <v>46283.397061250056</v>
      </c>
      <c r="AG149" s="110">
        <f t="shared" si="176"/>
        <v>46049</v>
      </c>
      <c r="AH149" s="145" t="b">
        <f t="shared" si="178"/>
        <v>1</v>
      </c>
      <c r="AI149" s="109" t="str">
        <f>'[23]KY Direct'!E44</f>
        <v>37502</v>
      </c>
      <c r="AJ149" s="109">
        <f>'[23]KY Direct'!F44</f>
        <v>1.2499999999999999E-2</v>
      </c>
      <c r="AK149" s="109">
        <f>'[23]KY Direct'!G44</f>
        <v>1.44E-2</v>
      </c>
      <c r="AL149" s="92">
        <f>'[20]Depreciation Provision'!Q68</f>
        <v>48.19</v>
      </c>
      <c r="AM149" s="92">
        <f>'[20]Depreciation Provision'!R68</f>
        <v>48.19</v>
      </c>
      <c r="AN149" s="92">
        <f>'[20]Depreciation Provision'!S68</f>
        <v>48.19</v>
      </c>
      <c r="AO149" s="92">
        <f>'[20]Depreciation Provision'!T68</f>
        <v>48.19</v>
      </c>
      <c r="AP149" s="92">
        <f>'[20]Depreciation Provision'!U68</f>
        <v>48.19</v>
      </c>
      <c r="AQ149" s="92">
        <f>'[20]Depreciation Provision'!V68</f>
        <v>48.19</v>
      </c>
      <c r="AR149" s="93">
        <f>IF('Net Plant'!I149&gt;0,'Gross Plant'!L149*$AJ149/12,0)</f>
        <v>48.191864583333334</v>
      </c>
      <c r="AS149" s="93">
        <f>IF('Net Plant'!J149&gt;0,'Gross Plant'!M149*$AJ149/12,0)</f>
        <v>48.191864583333334</v>
      </c>
      <c r="AT149" s="93">
        <f>IF('Net Plant'!K149&gt;0,'Gross Plant'!N149*$AJ149/12,0)</f>
        <v>48.191864583333334</v>
      </c>
      <c r="AU149" s="93">
        <f>IF('Net Plant'!L149&gt;0,'Gross Plant'!O149*$AJ149/12,0)</f>
        <v>48.191864583333334</v>
      </c>
      <c r="AV149" s="93">
        <f>IF('Net Plant'!M149&gt;0,'Gross Plant'!P149*$AJ149/12,0)</f>
        <v>48.191864583333334</v>
      </c>
      <c r="AW149" s="93">
        <f>IF('Net Plant'!N149&gt;0,'Gross Plant'!Q149*$AJ149/12,0)</f>
        <v>48.191864583333334</v>
      </c>
      <c r="AX149" s="93">
        <f>IF('Net Plant'!O149&gt;0,'Gross Plant'!R149*$AJ149/12,0)</f>
        <v>48.191864583333334</v>
      </c>
      <c r="AY149" s="93">
        <f>IF('Net Plant'!P149&gt;0,'Gross Plant'!S149*$AJ149/12,0)</f>
        <v>48.191864583333334</v>
      </c>
      <c r="AZ149" s="93">
        <f>IF('Net Plant'!Q149&gt;0,'Gross Plant'!T149*$AJ149/12,0)</f>
        <v>48.191864583333334</v>
      </c>
      <c r="BA149" s="93">
        <f>IF('Net Plant'!R149&gt;0,'Gross Plant'!U149*$AK149/12,0)</f>
        <v>55.517028000000003</v>
      </c>
      <c r="BB149" s="93">
        <f>IF('Net Plant'!S149&gt;0,'Gross Plant'!V149*$AK149/12,0)</f>
        <v>55.517028000000003</v>
      </c>
      <c r="BC149" s="93">
        <f>IF('Net Plant'!T149&gt;0,'Gross Plant'!W149*$AK149/12,0)</f>
        <v>55.517028000000003</v>
      </c>
      <c r="BD149" s="93">
        <f>IF('Net Plant'!U149&gt;0,'Gross Plant'!X149*$AK149/12,0)</f>
        <v>55.517028000000003</v>
      </c>
      <c r="BE149" s="93">
        <f>IF('Net Plant'!V149&gt;0,'Gross Plant'!Y149*$AK149/12,0)</f>
        <v>55.517028000000003</v>
      </c>
      <c r="BF149" s="93">
        <f>IF('Net Plant'!W149&gt;0,'Gross Plant'!Z149*$AK149/12,0)</f>
        <v>55.517028000000003</v>
      </c>
      <c r="BG149" s="93">
        <f>IF('Net Plant'!X149&gt;0,'Gross Plant'!AA149*$AK149/12,0)</f>
        <v>55.517028000000003</v>
      </c>
      <c r="BH149" s="93">
        <f>IF('Net Plant'!Y149&gt;0,'Gross Plant'!AB149*$AK149/12,0)</f>
        <v>55.517028000000003</v>
      </c>
      <c r="BI149" s="93">
        <f>IF('Net Plant'!Z149&gt;0,'Gross Plant'!AC149*$AK149/12,0)</f>
        <v>55.517028000000003</v>
      </c>
      <c r="BJ149" s="93">
        <f>IF('Net Plant'!AA149&gt;0,'Gross Plant'!AD149*$AK149/12,0)</f>
        <v>55.517028000000003</v>
      </c>
      <c r="BK149" s="93">
        <f>IF('Net Plant'!AB149&gt;0,'Gross Plant'!AE149*$AK149/12,0)</f>
        <v>0</v>
      </c>
      <c r="BL149" s="93">
        <f>IF('Net Plant'!AC149&gt;0,'Gross Plant'!AF149*$AK149/12,0)</f>
        <v>0</v>
      </c>
      <c r="BM149" s="110">
        <f t="shared" si="177"/>
        <v>555.17027999999993</v>
      </c>
      <c r="BN149" s="41"/>
      <c r="BO149" s="92">
        <f>'[20]Reserve Retirements'!Q68</f>
        <v>0</v>
      </c>
      <c r="BP149" s="92">
        <f>'[20]Reserve Retirements'!R68</f>
        <v>0</v>
      </c>
      <c r="BQ149" s="92">
        <f>'[20]Reserve Retirements'!S68</f>
        <v>0</v>
      </c>
      <c r="BR149" s="92">
        <f>'[20]Reserve Retirements'!T68</f>
        <v>0</v>
      </c>
      <c r="BS149" s="92">
        <f>'[20]Reserve Retirements'!U68</f>
        <v>0</v>
      </c>
      <c r="BT149" s="92">
        <f>'[20]Reserve Retirements'!V68</f>
        <v>0</v>
      </c>
      <c r="BU149" s="93">
        <f>'Gross Plant'!BQ149</f>
        <v>0</v>
      </c>
      <c r="BV149" s="93">
        <f>'Gross Plant'!BR149</f>
        <v>0</v>
      </c>
      <c r="BW149" s="93">
        <f>'Gross Plant'!BS149</f>
        <v>0</v>
      </c>
      <c r="BX149" s="93">
        <f>'Gross Plant'!BT149</f>
        <v>0</v>
      </c>
      <c r="BY149" s="93">
        <f>'Gross Plant'!BU149</f>
        <v>0</v>
      </c>
      <c r="BZ149" s="93">
        <f>'Gross Plant'!BV149</f>
        <v>0</v>
      </c>
      <c r="CA149" s="93">
        <f>'Gross Plant'!BW149</f>
        <v>0</v>
      </c>
      <c r="CB149" s="93">
        <f>'Gross Plant'!BX149</f>
        <v>0</v>
      </c>
      <c r="CC149" s="93">
        <f>'Gross Plant'!BY149</f>
        <v>0</v>
      </c>
      <c r="CD149" s="93">
        <f>'Gross Plant'!BZ149</f>
        <v>0</v>
      </c>
      <c r="CE149" s="93">
        <f>'Gross Plant'!CA149</f>
        <v>0</v>
      </c>
      <c r="CF149" s="93">
        <f>'Gross Plant'!CB149</f>
        <v>0</v>
      </c>
      <c r="CG149" s="93">
        <f>'Gross Plant'!CC149</f>
        <v>0</v>
      </c>
      <c r="CH149" s="93">
        <f>'Gross Plant'!CD149</f>
        <v>0</v>
      </c>
      <c r="CI149" s="93">
        <f>'Gross Plant'!CE149</f>
        <v>0</v>
      </c>
      <c r="CJ149" s="93">
        <f>'Gross Plant'!CF149</f>
        <v>0</v>
      </c>
      <c r="CK149" s="93">
        <f>'Gross Plant'!CG149</f>
        <v>0</v>
      </c>
      <c r="CL149" s="93">
        <f>'Gross Plant'!CH149</f>
        <v>0</v>
      </c>
      <c r="CM149" s="93">
        <f>'Gross Plant'!CI149</f>
        <v>0</v>
      </c>
      <c r="CN149" s="93">
        <f>'Gross Plant'!CJ149</f>
        <v>0</v>
      </c>
      <c r="CO149" s="93">
        <f>'Gross Plant'!CK149</f>
        <v>0</v>
      </c>
      <c r="CP149" s="41"/>
      <c r="CQ149" s="92">
        <f>'[20]Reserve Transfers'!Q68</f>
        <v>0</v>
      </c>
      <c r="CR149" s="92">
        <f>'[20]Reserve Transfers'!R68</f>
        <v>0</v>
      </c>
      <c r="CS149" s="92">
        <f>'[20]Reserve Transfers'!S68</f>
        <v>0</v>
      </c>
      <c r="CT149" s="92">
        <f>'[20]Reserve Transfers'!T68</f>
        <v>0</v>
      </c>
      <c r="CU149" s="92">
        <f>'[20]Reserve Transfers'!U68</f>
        <v>0</v>
      </c>
      <c r="CV149" s="92">
        <f>'[20]Reserve Transfers'!V68</f>
        <v>0</v>
      </c>
      <c r="CW149" s="17">
        <v>0</v>
      </c>
      <c r="CX149" s="17">
        <v>0</v>
      </c>
      <c r="CY149" s="17">
        <v>0</v>
      </c>
      <c r="CZ149" s="17">
        <v>0</v>
      </c>
      <c r="DA149" s="17">
        <v>0</v>
      </c>
      <c r="DB149" s="17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/>
      <c r="DS149" s="92">
        <f>[20]COR!Q68</f>
        <v>0</v>
      </c>
      <c r="DT149" s="92">
        <f>[20]COR!R68</f>
        <v>0</v>
      </c>
      <c r="DU149" s="92">
        <f>[20]COR!S68</f>
        <v>0</v>
      </c>
      <c r="DV149" s="92">
        <f>[20]COR!T68</f>
        <v>0</v>
      </c>
      <c r="DW149" s="92">
        <f>[20]COR!U68</f>
        <v>0</v>
      </c>
      <c r="DX149" s="92">
        <f>[20]COR!V68</f>
        <v>0</v>
      </c>
      <c r="DY149" s="93">
        <f>IFERROR(SUM($DS149:$DX149)/SUM('Gross Plant'!$BK149:$BP149),0)*'Gross Plant'!BQ149*Reserve!$DY$1</f>
        <v>0</v>
      </c>
      <c r="DZ149" s="93">
        <f>IFERROR(SUM($DS149:$DX149)/SUM('Gross Plant'!$BK149:$BP149),0)*'Gross Plant'!BR149*Reserve!$DY$1</f>
        <v>0</v>
      </c>
      <c r="EA149" s="93">
        <f>IFERROR(SUM($DS149:$DX149)/SUM('Gross Plant'!$BK149:$BP149),0)*'Gross Plant'!BS149*Reserve!$DY$1</f>
        <v>0</v>
      </c>
      <c r="EB149" s="93">
        <f>IFERROR(SUM($DS149:$DX149)/SUM('Gross Plant'!$BK149:$BP149),0)*'Gross Plant'!BT149*Reserve!$DY$1</f>
        <v>0</v>
      </c>
      <c r="EC149" s="93">
        <f>IFERROR(SUM($DS149:$DX149)/SUM('Gross Plant'!$BK149:$BP149),0)*'Gross Plant'!BU149*Reserve!$DY$1</f>
        <v>0</v>
      </c>
      <c r="ED149" s="93">
        <f>IFERROR(SUM($DS149:$DX149)/SUM('Gross Plant'!$BK149:$BP149),0)*'Gross Plant'!BV149*Reserve!$DY$1</f>
        <v>0</v>
      </c>
      <c r="EE149" s="93">
        <f>IFERROR(SUM($DS149:$DX149)/SUM('Gross Plant'!$BK149:$BP149),0)*'Gross Plant'!BW149*Reserve!$DY$1</f>
        <v>0</v>
      </c>
      <c r="EF149" s="93">
        <f>IFERROR(SUM($DS149:$DX149)/SUM('Gross Plant'!$BK149:$BP149),0)*'Gross Plant'!BX149*Reserve!$DY$1</f>
        <v>0</v>
      </c>
      <c r="EG149" s="93">
        <f>IFERROR(SUM($DS149:$DX149)/SUM('Gross Plant'!$BK149:$BP149),0)*'Gross Plant'!BY149*Reserve!$DY$1</f>
        <v>0</v>
      </c>
      <c r="EH149" s="93">
        <f>IFERROR(SUM($DS149:$DX149)/SUM('Gross Plant'!$BK149:$BP149),0)*'Gross Plant'!BZ149*Reserve!$DY$1</f>
        <v>0</v>
      </c>
      <c r="EI149" s="93">
        <f>IFERROR(SUM($DS149:$DX149)/SUM('Gross Plant'!$BK149:$BP149),0)*'Gross Plant'!CA149*Reserve!$DY$1</f>
        <v>0</v>
      </c>
      <c r="EJ149" s="93">
        <f>IFERROR(SUM($DS149:$DX149)/SUM('Gross Plant'!$BK149:$BP149),0)*'Gross Plant'!CB149*Reserve!$DY$1</f>
        <v>0</v>
      </c>
      <c r="EK149" s="93">
        <f>IFERROR(SUM($DS149:$DX149)/SUM('Gross Plant'!$BK149:$BP149),0)*'Gross Plant'!CC149*Reserve!$DY$1</f>
        <v>0</v>
      </c>
      <c r="EL149" s="93">
        <f>IFERROR(SUM($DS149:$DX149)/SUM('Gross Plant'!$BK149:$BP149),0)*'Gross Plant'!CD149*Reserve!$DY$1</f>
        <v>0</v>
      </c>
      <c r="EM149" s="93">
        <f>IFERROR(SUM($DS149:$DX149)/SUM('Gross Plant'!$BK149:$BP149),0)*'Gross Plant'!CE149*Reserve!$DY$1</f>
        <v>0</v>
      </c>
      <c r="EN149" s="93">
        <f>IFERROR(SUM($DS149:$DX149)/SUM('Gross Plant'!$BK149:$BP149),0)*'Gross Plant'!CF149*Reserve!$DY$1</f>
        <v>0</v>
      </c>
      <c r="EO149" s="93">
        <f>IFERROR(SUM($DS149:$DX149)/SUM('Gross Plant'!$BK149:$BP149),0)*'Gross Plant'!CG149*Reserve!$DY$1</f>
        <v>0</v>
      </c>
      <c r="EP149" s="93">
        <f>IFERROR(SUM($DS149:$DX149)/SUM('Gross Plant'!$BK149:$BP149),0)*'Gross Plant'!CH149*Reserve!$DY$1</f>
        <v>0</v>
      </c>
      <c r="EQ149" s="93">
        <f>IFERROR(SUM($DS149:$DX149)/SUM('Gross Plant'!$BK149:$BP149),0)*'Gross Plant'!CI149*Reserve!$DY$1</f>
        <v>0</v>
      </c>
      <c r="ER149" s="93">
        <f>IFERROR(SUM($DS149:$DX149)/SUM('Gross Plant'!$BK149:$BP149),0)*'Gross Plant'!CJ149*Reserve!$DY$1</f>
        <v>0</v>
      </c>
      <c r="ES149" s="93">
        <f>IFERROR(SUM($DS149:$DX149)/SUM('Gross Plant'!$BK149:$BP149),0)*'Gross Plant'!CK149*Reserve!$DY$1</f>
        <v>0</v>
      </c>
    </row>
    <row r="150" spans="1:149">
      <c r="A150" s="138">
        <v>37503</v>
      </c>
      <c r="B150" s="171" t="s">
        <v>102</v>
      </c>
      <c r="C150" s="51">
        <f t="shared" si="181"/>
        <v>3362.0131634615382</v>
      </c>
      <c r="D150" s="51">
        <f t="shared" si="148"/>
        <v>3428.3942009999987</v>
      </c>
      <c r="E150" s="92">
        <f>'[20]Reserve End Balances'!P69</f>
        <v>3336.99</v>
      </c>
      <c r="F150" s="51">
        <f t="shared" si="182"/>
        <v>3341.16</v>
      </c>
      <c r="G150" s="51">
        <f t="shared" si="183"/>
        <v>3345.33</v>
      </c>
      <c r="H150" s="51">
        <f t="shared" si="184"/>
        <v>3349.5</v>
      </c>
      <c r="I150" s="51">
        <f t="shared" si="185"/>
        <v>3353.67</v>
      </c>
      <c r="J150" s="51">
        <f t="shared" si="186"/>
        <v>3357.84</v>
      </c>
      <c r="K150" s="51">
        <f t="shared" si="187"/>
        <v>3362.01</v>
      </c>
      <c r="L150" s="51">
        <f t="shared" si="188"/>
        <v>3366.1819583333336</v>
      </c>
      <c r="M150" s="51">
        <f t="shared" si="189"/>
        <v>3370.3539166666669</v>
      </c>
      <c r="N150" s="51">
        <f t="shared" si="190"/>
        <v>3374.5258750000003</v>
      </c>
      <c r="O150" s="51">
        <f t="shared" si="191"/>
        <v>3378.6978333333336</v>
      </c>
      <c r="P150" s="51">
        <f t="shared" si="192"/>
        <v>3382.869791666667</v>
      </c>
      <c r="Q150" s="51">
        <f t="shared" si="193"/>
        <v>3387.0417500000003</v>
      </c>
      <c r="R150" s="51">
        <f t="shared" si="194"/>
        <v>3391.2137083333337</v>
      </c>
      <c r="S150" s="51">
        <f t="shared" si="195"/>
        <v>3395.385666666667</v>
      </c>
      <c r="T150" s="51">
        <f t="shared" si="196"/>
        <v>3399.5576250000004</v>
      </c>
      <c r="U150" s="51">
        <f t="shared" si="197"/>
        <v>3404.3637210000002</v>
      </c>
      <c r="V150" s="51">
        <f t="shared" si="198"/>
        <v>3409.169817</v>
      </c>
      <c r="W150" s="51">
        <f t="shared" si="199"/>
        <v>3413.9759129999998</v>
      </c>
      <c r="X150" s="51">
        <f t="shared" si="200"/>
        <v>3418.7820089999996</v>
      </c>
      <c r="Y150" s="51">
        <f t="shared" si="201"/>
        <v>3423.5881049999994</v>
      </c>
      <c r="Z150" s="51">
        <f t="shared" si="202"/>
        <v>3428.3942009999992</v>
      </c>
      <c r="AA150" s="51">
        <f t="shared" si="203"/>
        <v>3433.200296999999</v>
      </c>
      <c r="AB150" s="51">
        <f t="shared" si="204"/>
        <v>3438.0063929999988</v>
      </c>
      <c r="AC150" s="51">
        <f t="shared" si="205"/>
        <v>3442.8124889999985</v>
      </c>
      <c r="AD150" s="51">
        <f t="shared" si="206"/>
        <v>3447.6185849999983</v>
      </c>
      <c r="AE150" s="51">
        <f t="shared" si="207"/>
        <v>3452.4246809999981</v>
      </c>
      <c r="AF150" s="51">
        <f t="shared" si="208"/>
        <v>3457.2307769999979</v>
      </c>
      <c r="AG150" s="110">
        <f t="shared" si="176"/>
        <v>3428</v>
      </c>
      <c r="AH150" s="145" t="b">
        <f t="shared" si="178"/>
        <v>1</v>
      </c>
      <c r="AI150" s="109" t="str">
        <f>'[23]KY Direct'!E45</f>
        <v>37503</v>
      </c>
      <c r="AJ150" s="109">
        <f>'[23]KY Direct'!F45</f>
        <v>1.2499999999999999E-2</v>
      </c>
      <c r="AK150" s="109">
        <f>'[23]KY Direct'!G45</f>
        <v>1.44E-2</v>
      </c>
      <c r="AL150" s="92">
        <f>'[20]Depreciation Provision'!Q69</f>
        <v>4.17</v>
      </c>
      <c r="AM150" s="92">
        <f>'[20]Depreciation Provision'!R69</f>
        <v>4.17</v>
      </c>
      <c r="AN150" s="92">
        <f>'[20]Depreciation Provision'!S69</f>
        <v>4.17</v>
      </c>
      <c r="AO150" s="92">
        <f>'[20]Depreciation Provision'!T69</f>
        <v>4.17</v>
      </c>
      <c r="AP150" s="92">
        <f>'[20]Depreciation Provision'!U69</f>
        <v>4.17</v>
      </c>
      <c r="AQ150" s="92">
        <f>'[20]Depreciation Provision'!V69</f>
        <v>4.17</v>
      </c>
      <c r="AR150" s="93">
        <f>IF('Net Plant'!I150&gt;0,'Gross Plant'!L150*$AJ150/12,0)</f>
        <v>4.1719583333333334</v>
      </c>
      <c r="AS150" s="93">
        <f>IF('Net Plant'!J150&gt;0,'Gross Plant'!M150*$AJ150/12,0)</f>
        <v>4.1719583333333334</v>
      </c>
      <c r="AT150" s="93">
        <f>IF('Net Plant'!K150&gt;0,'Gross Plant'!N150*$AJ150/12,0)</f>
        <v>4.1719583333333334</v>
      </c>
      <c r="AU150" s="93">
        <f>IF('Net Plant'!L150&gt;0,'Gross Plant'!O150*$AJ150/12,0)</f>
        <v>4.1719583333333334</v>
      </c>
      <c r="AV150" s="93">
        <f>IF('Net Plant'!M150&gt;0,'Gross Plant'!P150*$AJ150/12,0)</f>
        <v>4.1719583333333334</v>
      </c>
      <c r="AW150" s="93">
        <f>IF('Net Plant'!N150&gt;0,'Gross Plant'!Q150*$AJ150/12,0)</f>
        <v>4.1719583333333334</v>
      </c>
      <c r="AX150" s="93">
        <f>IF('Net Plant'!O150&gt;0,'Gross Plant'!R150*$AJ150/12,0)</f>
        <v>4.1719583333333334</v>
      </c>
      <c r="AY150" s="93">
        <f>IF('Net Plant'!P150&gt;0,'Gross Plant'!S150*$AJ150/12,0)</f>
        <v>4.1719583333333334</v>
      </c>
      <c r="AZ150" s="93">
        <f>IF('Net Plant'!Q150&gt;0,'Gross Plant'!T150*$AJ150/12,0)</f>
        <v>4.1719583333333334</v>
      </c>
      <c r="BA150" s="93">
        <f>IF('Net Plant'!R150&gt;0,'Gross Plant'!U150*$AK150/12,0)</f>
        <v>4.8060959999999993</v>
      </c>
      <c r="BB150" s="93">
        <f>IF('Net Plant'!S150&gt;0,'Gross Plant'!V150*$AK150/12,0)</f>
        <v>4.8060959999999993</v>
      </c>
      <c r="BC150" s="93">
        <f>IF('Net Plant'!T150&gt;0,'Gross Plant'!W150*$AK150/12,0)</f>
        <v>4.8060959999999993</v>
      </c>
      <c r="BD150" s="93">
        <f>IF('Net Plant'!U150&gt;0,'Gross Plant'!X150*$AK150/12,0)</f>
        <v>4.8060959999999993</v>
      </c>
      <c r="BE150" s="93">
        <f>IF('Net Plant'!V150&gt;0,'Gross Plant'!Y150*$AK150/12,0)</f>
        <v>4.8060959999999993</v>
      </c>
      <c r="BF150" s="93">
        <f>IF('Net Plant'!W150&gt;0,'Gross Plant'!Z150*$AK150/12,0)</f>
        <v>4.8060959999999993</v>
      </c>
      <c r="BG150" s="93">
        <f>IF('Net Plant'!X150&gt;0,'Gross Plant'!AA150*$AK150/12,0)</f>
        <v>4.8060959999999993</v>
      </c>
      <c r="BH150" s="93">
        <f>IF('Net Plant'!Y150&gt;0,'Gross Plant'!AB150*$AK150/12,0)</f>
        <v>4.8060959999999993</v>
      </c>
      <c r="BI150" s="93">
        <f>IF('Net Plant'!Z150&gt;0,'Gross Plant'!AC150*$AK150/12,0)</f>
        <v>4.8060959999999993</v>
      </c>
      <c r="BJ150" s="93">
        <f>IF('Net Plant'!AA150&gt;0,'Gross Plant'!AD150*$AK150/12,0)</f>
        <v>4.8060959999999993</v>
      </c>
      <c r="BK150" s="93">
        <f>IF('Net Plant'!AB150&gt;0,'Gross Plant'!AE150*$AK150/12,0)</f>
        <v>4.8060959999999993</v>
      </c>
      <c r="BL150" s="93">
        <f>IF('Net Plant'!AC150&gt;0,'Gross Plant'!AF150*$AK150/12,0)</f>
        <v>4.8060959999999993</v>
      </c>
      <c r="BM150" s="110">
        <f t="shared" si="177"/>
        <v>57.67315199999998</v>
      </c>
      <c r="BN150" s="41"/>
      <c r="BO150" s="92">
        <f>'[20]Reserve Retirements'!Q69</f>
        <v>0</v>
      </c>
      <c r="BP150" s="92">
        <f>'[20]Reserve Retirements'!R69</f>
        <v>0</v>
      </c>
      <c r="BQ150" s="92">
        <f>'[20]Reserve Retirements'!S69</f>
        <v>0</v>
      </c>
      <c r="BR150" s="92">
        <f>'[20]Reserve Retirements'!T69</f>
        <v>0</v>
      </c>
      <c r="BS150" s="92">
        <f>'[20]Reserve Retirements'!U69</f>
        <v>0</v>
      </c>
      <c r="BT150" s="92">
        <f>'[20]Reserve Retirements'!V69</f>
        <v>0</v>
      </c>
      <c r="BU150" s="93">
        <f>'Gross Plant'!BQ150</f>
        <v>0</v>
      </c>
      <c r="BV150" s="93">
        <f>'Gross Plant'!BR150</f>
        <v>0</v>
      </c>
      <c r="BW150" s="93">
        <f>'Gross Plant'!BS150</f>
        <v>0</v>
      </c>
      <c r="BX150" s="93">
        <f>'Gross Plant'!BT150</f>
        <v>0</v>
      </c>
      <c r="BY150" s="93">
        <f>'Gross Plant'!BU150</f>
        <v>0</v>
      </c>
      <c r="BZ150" s="93">
        <f>'Gross Plant'!BV150</f>
        <v>0</v>
      </c>
      <c r="CA150" s="93">
        <f>'Gross Plant'!BW150</f>
        <v>0</v>
      </c>
      <c r="CB150" s="93">
        <f>'Gross Plant'!BX150</f>
        <v>0</v>
      </c>
      <c r="CC150" s="93">
        <f>'Gross Plant'!BY150</f>
        <v>0</v>
      </c>
      <c r="CD150" s="93">
        <f>'Gross Plant'!BZ150</f>
        <v>0</v>
      </c>
      <c r="CE150" s="93">
        <f>'Gross Plant'!CA150</f>
        <v>0</v>
      </c>
      <c r="CF150" s="93">
        <f>'Gross Plant'!CB150</f>
        <v>0</v>
      </c>
      <c r="CG150" s="93">
        <f>'Gross Plant'!CC150</f>
        <v>0</v>
      </c>
      <c r="CH150" s="93">
        <f>'Gross Plant'!CD150</f>
        <v>0</v>
      </c>
      <c r="CI150" s="93">
        <f>'Gross Plant'!CE150</f>
        <v>0</v>
      </c>
      <c r="CJ150" s="93">
        <f>'Gross Plant'!CF150</f>
        <v>0</v>
      </c>
      <c r="CK150" s="93">
        <f>'Gross Plant'!CG150</f>
        <v>0</v>
      </c>
      <c r="CL150" s="93">
        <f>'Gross Plant'!CH150</f>
        <v>0</v>
      </c>
      <c r="CM150" s="93">
        <f>'Gross Plant'!CI150</f>
        <v>0</v>
      </c>
      <c r="CN150" s="93">
        <f>'Gross Plant'!CJ150</f>
        <v>0</v>
      </c>
      <c r="CO150" s="93">
        <f>'Gross Plant'!CK150</f>
        <v>0</v>
      </c>
      <c r="CP150" s="41"/>
      <c r="CQ150" s="92">
        <f>'[20]Reserve Transfers'!Q69</f>
        <v>0</v>
      </c>
      <c r="CR150" s="92">
        <f>'[20]Reserve Transfers'!R69</f>
        <v>0</v>
      </c>
      <c r="CS150" s="92">
        <f>'[20]Reserve Transfers'!S69</f>
        <v>0</v>
      </c>
      <c r="CT150" s="92">
        <f>'[20]Reserve Transfers'!T69</f>
        <v>0</v>
      </c>
      <c r="CU150" s="92">
        <f>'[20]Reserve Transfers'!U69</f>
        <v>0</v>
      </c>
      <c r="CV150" s="92">
        <f>'[20]Reserve Transfers'!V69</f>
        <v>0</v>
      </c>
      <c r="CW150" s="17">
        <v>0</v>
      </c>
      <c r="CX150" s="17">
        <v>0</v>
      </c>
      <c r="CY150" s="17">
        <v>0</v>
      </c>
      <c r="CZ150" s="17">
        <v>0</v>
      </c>
      <c r="DA150" s="17">
        <v>0</v>
      </c>
      <c r="DB150" s="17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/>
      <c r="DS150" s="92">
        <f>[20]COR!Q69</f>
        <v>0</v>
      </c>
      <c r="DT150" s="92">
        <f>[20]COR!R69</f>
        <v>0</v>
      </c>
      <c r="DU150" s="92">
        <f>[20]COR!S69</f>
        <v>0</v>
      </c>
      <c r="DV150" s="92">
        <f>[20]COR!T69</f>
        <v>0</v>
      </c>
      <c r="DW150" s="92">
        <f>[20]COR!U69</f>
        <v>0</v>
      </c>
      <c r="DX150" s="92">
        <f>[20]COR!V69</f>
        <v>0</v>
      </c>
      <c r="DY150" s="93">
        <f>IFERROR(SUM($DS150:$DX150)/SUM('Gross Plant'!$BK150:$BP150),0)*'Gross Plant'!BQ150*Reserve!$DY$1</f>
        <v>0</v>
      </c>
      <c r="DZ150" s="93">
        <f>IFERROR(SUM($DS150:$DX150)/SUM('Gross Plant'!$BK150:$BP150),0)*'Gross Plant'!BR150*Reserve!$DY$1</f>
        <v>0</v>
      </c>
      <c r="EA150" s="93">
        <f>IFERROR(SUM($DS150:$DX150)/SUM('Gross Plant'!$BK150:$BP150),0)*'Gross Plant'!BS150*Reserve!$DY$1</f>
        <v>0</v>
      </c>
      <c r="EB150" s="93">
        <f>IFERROR(SUM($DS150:$DX150)/SUM('Gross Plant'!$BK150:$BP150),0)*'Gross Plant'!BT150*Reserve!$DY$1</f>
        <v>0</v>
      </c>
      <c r="EC150" s="93">
        <f>IFERROR(SUM($DS150:$DX150)/SUM('Gross Plant'!$BK150:$BP150),0)*'Gross Plant'!BU150*Reserve!$DY$1</f>
        <v>0</v>
      </c>
      <c r="ED150" s="93">
        <f>IFERROR(SUM($DS150:$DX150)/SUM('Gross Plant'!$BK150:$BP150),0)*'Gross Plant'!BV150*Reserve!$DY$1</f>
        <v>0</v>
      </c>
      <c r="EE150" s="93">
        <f>IFERROR(SUM($DS150:$DX150)/SUM('Gross Plant'!$BK150:$BP150),0)*'Gross Plant'!BW150*Reserve!$DY$1</f>
        <v>0</v>
      </c>
      <c r="EF150" s="93">
        <f>IFERROR(SUM($DS150:$DX150)/SUM('Gross Plant'!$BK150:$BP150),0)*'Gross Plant'!BX150*Reserve!$DY$1</f>
        <v>0</v>
      </c>
      <c r="EG150" s="93">
        <f>IFERROR(SUM($DS150:$DX150)/SUM('Gross Plant'!$BK150:$BP150),0)*'Gross Plant'!BY150*Reserve!$DY$1</f>
        <v>0</v>
      </c>
      <c r="EH150" s="93">
        <f>IFERROR(SUM($DS150:$DX150)/SUM('Gross Plant'!$BK150:$BP150),0)*'Gross Plant'!BZ150*Reserve!$DY$1</f>
        <v>0</v>
      </c>
      <c r="EI150" s="93">
        <f>IFERROR(SUM($DS150:$DX150)/SUM('Gross Plant'!$BK150:$BP150),0)*'Gross Plant'!CA150*Reserve!$DY$1</f>
        <v>0</v>
      </c>
      <c r="EJ150" s="93">
        <f>IFERROR(SUM($DS150:$DX150)/SUM('Gross Plant'!$BK150:$BP150),0)*'Gross Plant'!CB150*Reserve!$DY$1</f>
        <v>0</v>
      </c>
      <c r="EK150" s="93">
        <f>IFERROR(SUM($DS150:$DX150)/SUM('Gross Plant'!$BK150:$BP150),0)*'Gross Plant'!CC150*Reserve!$DY$1</f>
        <v>0</v>
      </c>
      <c r="EL150" s="93">
        <f>IFERROR(SUM($DS150:$DX150)/SUM('Gross Plant'!$BK150:$BP150),0)*'Gross Plant'!CD150*Reserve!$DY$1</f>
        <v>0</v>
      </c>
      <c r="EM150" s="93">
        <f>IFERROR(SUM($DS150:$DX150)/SUM('Gross Plant'!$BK150:$BP150),0)*'Gross Plant'!CE150*Reserve!$DY$1</f>
        <v>0</v>
      </c>
      <c r="EN150" s="93">
        <f>IFERROR(SUM($DS150:$DX150)/SUM('Gross Plant'!$BK150:$BP150),0)*'Gross Plant'!CF150*Reserve!$DY$1</f>
        <v>0</v>
      </c>
      <c r="EO150" s="93">
        <f>IFERROR(SUM($DS150:$DX150)/SUM('Gross Plant'!$BK150:$BP150),0)*'Gross Plant'!CG150*Reserve!$DY$1</f>
        <v>0</v>
      </c>
      <c r="EP150" s="93">
        <f>IFERROR(SUM($DS150:$DX150)/SUM('Gross Plant'!$BK150:$BP150),0)*'Gross Plant'!CH150*Reserve!$DY$1</f>
        <v>0</v>
      </c>
      <c r="EQ150" s="93">
        <f>IFERROR(SUM($DS150:$DX150)/SUM('Gross Plant'!$BK150:$BP150),0)*'Gross Plant'!CI150*Reserve!$DY$1</f>
        <v>0</v>
      </c>
      <c r="ER150" s="93">
        <f>IFERROR(SUM($DS150:$DX150)/SUM('Gross Plant'!$BK150:$BP150),0)*'Gross Plant'!CJ150*Reserve!$DY$1</f>
        <v>0</v>
      </c>
      <c r="ES150" s="93">
        <f>IFERROR(SUM($DS150:$DX150)/SUM('Gross Plant'!$BK150:$BP150),0)*'Gross Plant'!CK150*Reserve!$DY$1</f>
        <v>0</v>
      </c>
    </row>
    <row r="151" spans="1:149">
      <c r="A151" s="138">
        <v>37600</v>
      </c>
      <c r="B151" s="171" t="s">
        <v>52</v>
      </c>
      <c r="C151" s="51">
        <f t="shared" si="181"/>
        <v>1070547.6442800839</v>
      </c>
      <c r="D151" s="51">
        <f t="shared" si="148"/>
        <v>1232142.9648947881</v>
      </c>
      <c r="E151" s="92">
        <f>'[20]Reserve End Balances'!P70</f>
        <v>1019571.09</v>
      </c>
      <c r="F151" s="51">
        <f t="shared" si="182"/>
        <v>1027858</v>
      </c>
      <c r="G151" s="51">
        <f t="shared" si="183"/>
        <v>1036170.36</v>
      </c>
      <c r="H151" s="51">
        <f t="shared" si="184"/>
        <v>1044520.79</v>
      </c>
      <c r="I151" s="51">
        <f t="shared" si="185"/>
        <v>1052923.68</v>
      </c>
      <c r="J151" s="51">
        <f t="shared" si="186"/>
        <v>1061361.8399999999</v>
      </c>
      <c r="K151" s="51">
        <f t="shared" si="187"/>
        <v>1069827.5699999998</v>
      </c>
      <c r="L151" s="51">
        <f t="shared" si="188"/>
        <v>1078518.0560920537</v>
      </c>
      <c r="M151" s="51">
        <f t="shared" si="189"/>
        <v>1087312.9969801328</v>
      </c>
      <c r="N151" s="51">
        <f t="shared" si="190"/>
        <v>1096212.2200614368</v>
      </c>
      <c r="O151" s="51">
        <f t="shared" si="191"/>
        <v>1105199.7114572972</v>
      </c>
      <c r="P151" s="51">
        <f t="shared" si="192"/>
        <v>1114251.2019629509</v>
      </c>
      <c r="Q151" s="51">
        <f t="shared" si="193"/>
        <v>1123391.8590872192</v>
      </c>
      <c r="R151" s="51">
        <f t="shared" si="194"/>
        <v>1132628.5587672272</v>
      </c>
      <c r="S151" s="51">
        <f t="shared" si="195"/>
        <v>1141963.6145982319</v>
      </c>
      <c r="T151" s="51">
        <f t="shared" si="196"/>
        <v>1151403.8812077872</v>
      </c>
      <c r="U151" s="51">
        <f t="shared" si="197"/>
        <v>1164403.6942478693</v>
      </c>
      <c r="V151" s="51">
        <f t="shared" si="198"/>
        <v>1177534.8176556011</v>
      </c>
      <c r="W151" s="51">
        <f t="shared" si="199"/>
        <v>1190793.0716173335</v>
      </c>
      <c r="X151" s="51">
        <f t="shared" si="200"/>
        <v>1204178.6945202078</v>
      </c>
      <c r="Y151" s="51">
        <f t="shared" si="201"/>
        <v>1217693.6591246293</v>
      </c>
      <c r="Z151" s="51">
        <f t="shared" si="202"/>
        <v>1231335.1838352594</v>
      </c>
      <c r="AA151" s="51">
        <f t="shared" si="203"/>
        <v>1245098.9979153676</v>
      </c>
      <c r="AB151" s="51">
        <f t="shared" si="204"/>
        <v>1258978.0509341259</v>
      </c>
      <c r="AC151" s="51">
        <f t="shared" si="205"/>
        <v>1272970.6642339686</v>
      </c>
      <c r="AD151" s="51">
        <f t="shared" si="206"/>
        <v>1287022.8442605576</v>
      </c>
      <c r="AE151" s="51">
        <f t="shared" si="207"/>
        <v>1301134.5158809579</v>
      </c>
      <c r="AF151" s="51">
        <f t="shared" si="208"/>
        <v>1315310.4681985781</v>
      </c>
      <c r="AG151" s="110">
        <f t="shared" si="176"/>
        <v>1232143</v>
      </c>
      <c r="AH151" s="145" t="b">
        <f t="shared" si="178"/>
        <v>1</v>
      </c>
      <c r="AI151" s="109" t="str">
        <f>'[23]KY Direct'!E46</f>
        <v>37600</v>
      </c>
      <c r="AJ151" s="109">
        <f>'[23]KY Direct'!F46</f>
        <v>3.4200000000000001E-2</v>
      </c>
      <c r="AK151" s="109">
        <f>'[23]KY Direct'!G46</f>
        <v>4.6600000000000003E-2</v>
      </c>
      <c r="AL151" s="92">
        <f>'[20]Depreciation Provision'!Q70</f>
        <v>8286.91</v>
      </c>
      <c r="AM151" s="92">
        <f>'[20]Depreciation Provision'!R70</f>
        <v>8312.36</v>
      </c>
      <c r="AN151" s="92">
        <f>'[20]Depreciation Provision'!S70</f>
        <v>8350.43</v>
      </c>
      <c r="AO151" s="92">
        <f>'[20]Depreciation Provision'!T70</f>
        <v>8402.89</v>
      </c>
      <c r="AP151" s="92">
        <f>'[20]Depreciation Provision'!U70</f>
        <v>8438.16</v>
      </c>
      <c r="AQ151" s="92">
        <f>'[20]Depreciation Provision'!V70</f>
        <v>8465.73</v>
      </c>
      <c r="AR151" s="93">
        <f>IF('Net Plant'!I151&gt;0,'Gross Plant'!L151*$AJ151/12,0)</f>
        <v>8690.4860920538322</v>
      </c>
      <c r="AS151" s="93">
        <f>IF('Net Plant'!J151&gt;0,'Gross Plant'!M151*$AJ151/12,0)</f>
        <v>8794.9408880791852</v>
      </c>
      <c r="AT151" s="93">
        <f>IF('Net Plant'!K151&gt;0,'Gross Plant'!N151*$AJ151/12,0)</f>
        <v>8899.2230813040551</v>
      </c>
      <c r="AU151" s="93">
        <f>IF('Net Plant'!L151&gt;0,'Gross Plant'!O151*$AJ151/12,0)</f>
        <v>8987.4913958603811</v>
      </c>
      <c r="AV151" s="93">
        <f>IF('Net Plant'!M151&gt;0,'Gross Plant'!P151*$AJ151/12,0)</f>
        <v>9051.49050565373</v>
      </c>
      <c r="AW151" s="93">
        <f>IF('Net Plant'!N151&gt;0,'Gross Plant'!Q151*$AJ151/12,0)</f>
        <v>9140.6571242682749</v>
      </c>
      <c r="AX151" s="93">
        <f>IF('Net Plant'!O151&gt;0,'Gross Plant'!R151*$AJ151/12,0)</f>
        <v>9236.6996800081015</v>
      </c>
      <c r="AY151" s="93">
        <f>IF('Net Plant'!P151&gt;0,'Gross Plant'!S151*$AJ151/12,0)</f>
        <v>9335.0558310047072</v>
      </c>
      <c r="AZ151" s="93">
        <f>IF('Net Plant'!Q151&gt;0,'Gross Plant'!T151*$AJ151/12,0)</f>
        <v>9440.2666095553814</v>
      </c>
      <c r="BA151" s="93">
        <f>IF('Net Plant'!R151&gt;0,'Gross Plant'!U151*$AK151/12,0)</f>
        <v>12999.813040082003</v>
      </c>
      <c r="BB151" s="93">
        <f>IF('Net Plant'!S151&gt;0,'Gross Plant'!V151*$AK151/12,0)</f>
        <v>13131.123407731779</v>
      </c>
      <c r="BC151" s="93">
        <f>IF('Net Plant'!T151&gt;0,'Gross Plant'!W151*$AK151/12,0)</f>
        <v>13258.253961732466</v>
      </c>
      <c r="BD151" s="93">
        <f>IF('Net Plant'!U151&gt;0,'Gross Plant'!X151*$AK151/12,0)</f>
        <v>13385.622902874355</v>
      </c>
      <c r="BE151" s="93">
        <f>IF('Net Plant'!V151&gt;0,'Gross Plant'!Y151*$AK151/12,0)</f>
        <v>13514.964604421612</v>
      </c>
      <c r="BF151" s="93">
        <f>IF('Net Plant'!W151&gt;0,'Gross Plant'!Z151*$AK151/12,0)</f>
        <v>13641.524710630023</v>
      </c>
      <c r="BG151" s="93">
        <f>IF('Net Plant'!X151&gt;0,'Gross Plant'!AA151*$AK151/12,0)</f>
        <v>13763.814080108161</v>
      </c>
      <c r="BH151" s="93">
        <f>IF('Net Plant'!Y151&gt;0,'Gross Plant'!AB151*$AK151/12,0)</f>
        <v>13879.053018758323</v>
      </c>
      <c r="BI151" s="93">
        <f>IF('Net Plant'!Z151&gt;0,'Gross Plant'!AC151*$AK151/12,0)</f>
        <v>13992.613299842727</v>
      </c>
      <c r="BJ151" s="93">
        <f>IF('Net Plant'!AA151&gt;0,'Gross Plant'!AD151*$AK151/12,0)</f>
        <v>14052.180026589076</v>
      </c>
      <c r="BK151" s="93">
        <f>IF('Net Plant'!AB151&gt;0,'Gross Plant'!AE151*$AK151/12,0)</f>
        <v>14111.671620400426</v>
      </c>
      <c r="BL151" s="93">
        <f>IF('Net Plant'!AC151&gt;0,'Gross Plant'!AF151*$AK151/12,0)</f>
        <v>14175.952317620247</v>
      </c>
      <c r="BM151" s="110">
        <f t="shared" si="177"/>
        <v>163906.5869907912</v>
      </c>
      <c r="BN151" s="41"/>
      <c r="BO151" s="92">
        <f>'[20]Reserve Retirements'!Q70</f>
        <v>0</v>
      </c>
      <c r="BP151" s="92">
        <f>'[20]Reserve Retirements'!R70</f>
        <v>0</v>
      </c>
      <c r="BQ151" s="92">
        <f>'[20]Reserve Retirements'!S70</f>
        <v>0</v>
      </c>
      <c r="BR151" s="92">
        <f>'[20]Reserve Retirements'!T70</f>
        <v>0</v>
      </c>
      <c r="BS151" s="92">
        <f>'[20]Reserve Retirements'!U70</f>
        <v>0</v>
      </c>
      <c r="BT151" s="92">
        <f>'[20]Reserve Retirements'!V70</f>
        <v>0</v>
      </c>
      <c r="BU151" s="93">
        <f>'Gross Plant'!BQ151</f>
        <v>0</v>
      </c>
      <c r="BV151" s="93">
        <f>'Gross Plant'!BR151</f>
        <v>0</v>
      </c>
      <c r="BW151" s="93">
        <f>'Gross Plant'!BS151</f>
        <v>0</v>
      </c>
      <c r="BX151" s="93">
        <f>'Gross Plant'!BT151</f>
        <v>0</v>
      </c>
      <c r="BY151" s="93">
        <f>'Gross Plant'!BU151</f>
        <v>0</v>
      </c>
      <c r="BZ151" s="93">
        <f>'Gross Plant'!BV151</f>
        <v>0</v>
      </c>
      <c r="CA151" s="93">
        <f>'Gross Plant'!BW151</f>
        <v>0</v>
      </c>
      <c r="CB151" s="93">
        <f>'Gross Plant'!BX151</f>
        <v>0</v>
      </c>
      <c r="CC151" s="93">
        <f>'Gross Plant'!BY151</f>
        <v>0</v>
      </c>
      <c r="CD151" s="93">
        <f>'Gross Plant'!BZ151</f>
        <v>0</v>
      </c>
      <c r="CE151" s="93">
        <f>'Gross Plant'!CA151</f>
        <v>0</v>
      </c>
      <c r="CF151" s="93">
        <f>'Gross Plant'!CB151</f>
        <v>0</v>
      </c>
      <c r="CG151" s="93">
        <f>'Gross Plant'!CC151</f>
        <v>0</v>
      </c>
      <c r="CH151" s="93">
        <f>'Gross Plant'!CD151</f>
        <v>0</v>
      </c>
      <c r="CI151" s="93">
        <f>'Gross Plant'!CE151</f>
        <v>0</v>
      </c>
      <c r="CJ151" s="93">
        <f>'Gross Plant'!CF151</f>
        <v>0</v>
      </c>
      <c r="CK151" s="93">
        <f>'Gross Plant'!CG151</f>
        <v>0</v>
      </c>
      <c r="CL151" s="93">
        <f>'Gross Plant'!CH151</f>
        <v>0</v>
      </c>
      <c r="CM151" s="93">
        <f>'Gross Plant'!CI151</f>
        <v>0</v>
      </c>
      <c r="CN151" s="93">
        <f>'Gross Plant'!CJ151</f>
        <v>0</v>
      </c>
      <c r="CO151" s="93">
        <f>'Gross Plant'!CK151</f>
        <v>0</v>
      </c>
      <c r="CP151" s="41"/>
      <c r="CQ151" s="92">
        <f>'[20]Reserve Transfers'!Q70</f>
        <v>0</v>
      </c>
      <c r="CR151" s="92">
        <f>'[20]Reserve Transfers'!R70</f>
        <v>0</v>
      </c>
      <c r="CS151" s="92">
        <f>'[20]Reserve Transfers'!S70</f>
        <v>0</v>
      </c>
      <c r="CT151" s="92">
        <f>'[20]Reserve Transfers'!T70</f>
        <v>0</v>
      </c>
      <c r="CU151" s="92">
        <f>'[20]Reserve Transfers'!U70</f>
        <v>0</v>
      </c>
      <c r="CV151" s="92">
        <f>'[20]Reserve Transfers'!V70</f>
        <v>0</v>
      </c>
      <c r="CW151" s="17">
        <v>0</v>
      </c>
      <c r="CX151" s="17">
        <v>0</v>
      </c>
      <c r="CY151" s="17">
        <v>0</v>
      </c>
      <c r="CZ151" s="17">
        <v>0</v>
      </c>
      <c r="DA151" s="17">
        <v>0</v>
      </c>
      <c r="DB151" s="17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/>
      <c r="DS151" s="92">
        <f>[20]COR!Q70</f>
        <v>0</v>
      </c>
      <c r="DT151" s="92">
        <f>[20]COR!R70</f>
        <v>0</v>
      </c>
      <c r="DU151" s="92">
        <f>[20]COR!S70</f>
        <v>0</v>
      </c>
      <c r="DV151" s="92">
        <f>[20]COR!T70</f>
        <v>0</v>
      </c>
      <c r="DW151" s="92">
        <f>[20]COR!U70</f>
        <v>0</v>
      </c>
      <c r="DX151" s="92">
        <f>[20]COR!V70</f>
        <v>0</v>
      </c>
      <c r="DY151" s="93">
        <f>IFERROR(SUM($DS151:$DX151)/SUM('Gross Plant'!$BK151:$BP151),0)*'Gross Plant'!BQ151*Reserve!$DY$1</f>
        <v>0</v>
      </c>
      <c r="DZ151" s="93">
        <f>IFERROR(SUM($DS151:$DX151)/SUM('Gross Plant'!$BK151:$BP151),0)*'Gross Plant'!BR151*Reserve!$DY$1</f>
        <v>0</v>
      </c>
      <c r="EA151" s="93">
        <f>IFERROR(SUM($DS151:$DX151)/SUM('Gross Plant'!$BK151:$BP151),0)*'Gross Plant'!BS151*Reserve!$DY$1</f>
        <v>0</v>
      </c>
      <c r="EB151" s="93">
        <f>IFERROR(SUM($DS151:$DX151)/SUM('Gross Plant'!$BK151:$BP151),0)*'Gross Plant'!BT151*Reserve!$DY$1</f>
        <v>0</v>
      </c>
      <c r="EC151" s="93">
        <f>IFERROR(SUM($DS151:$DX151)/SUM('Gross Plant'!$BK151:$BP151),0)*'Gross Plant'!BU151*Reserve!$DY$1</f>
        <v>0</v>
      </c>
      <c r="ED151" s="93">
        <f>IFERROR(SUM($DS151:$DX151)/SUM('Gross Plant'!$BK151:$BP151),0)*'Gross Plant'!BV151*Reserve!$DY$1</f>
        <v>0</v>
      </c>
      <c r="EE151" s="93">
        <f>IFERROR(SUM($DS151:$DX151)/SUM('Gross Plant'!$BK151:$BP151),0)*'Gross Plant'!BW151*Reserve!$DY$1</f>
        <v>0</v>
      </c>
      <c r="EF151" s="93">
        <f>IFERROR(SUM($DS151:$DX151)/SUM('Gross Plant'!$BK151:$BP151),0)*'Gross Plant'!BX151*Reserve!$DY$1</f>
        <v>0</v>
      </c>
      <c r="EG151" s="93">
        <f>IFERROR(SUM($DS151:$DX151)/SUM('Gross Plant'!$BK151:$BP151),0)*'Gross Plant'!BY151*Reserve!$DY$1</f>
        <v>0</v>
      </c>
      <c r="EH151" s="93">
        <f>IFERROR(SUM($DS151:$DX151)/SUM('Gross Plant'!$BK151:$BP151),0)*'Gross Plant'!BZ151*Reserve!$DY$1</f>
        <v>0</v>
      </c>
      <c r="EI151" s="93">
        <f>IFERROR(SUM($DS151:$DX151)/SUM('Gross Plant'!$BK151:$BP151),0)*'Gross Plant'!CA151*Reserve!$DY$1</f>
        <v>0</v>
      </c>
      <c r="EJ151" s="93">
        <f>IFERROR(SUM($DS151:$DX151)/SUM('Gross Plant'!$BK151:$BP151),0)*'Gross Plant'!CB151*Reserve!$DY$1</f>
        <v>0</v>
      </c>
      <c r="EK151" s="93">
        <f>IFERROR(SUM($DS151:$DX151)/SUM('Gross Plant'!$BK151:$BP151),0)*'Gross Plant'!CC151*Reserve!$DY$1</f>
        <v>0</v>
      </c>
      <c r="EL151" s="93">
        <f>IFERROR(SUM($DS151:$DX151)/SUM('Gross Plant'!$BK151:$BP151),0)*'Gross Plant'!CD151*Reserve!$DY$1</f>
        <v>0</v>
      </c>
      <c r="EM151" s="93">
        <f>IFERROR(SUM($DS151:$DX151)/SUM('Gross Plant'!$BK151:$BP151),0)*'Gross Plant'!CE151*Reserve!$DY$1</f>
        <v>0</v>
      </c>
      <c r="EN151" s="93">
        <f>IFERROR(SUM($DS151:$DX151)/SUM('Gross Plant'!$BK151:$BP151),0)*'Gross Plant'!CF151*Reserve!$DY$1</f>
        <v>0</v>
      </c>
      <c r="EO151" s="93">
        <f>IFERROR(SUM($DS151:$DX151)/SUM('Gross Plant'!$BK151:$BP151),0)*'Gross Plant'!CG151*Reserve!$DY$1</f>
        <v>0</v>
      </c>
      <c r="EP151" s="93">
        <f>IFERROR(SUM($DS151:$DX151)/SUM('Gross Plant'!$BK151:$BP151),0)*'Gross Plant'!CH151*Reserve!$DY$1</f>
        <v>0</v>
      </c>
      <c r="EQ151" s="93">
        <f>IFERROR(SUM($DS151:$DX151)/SUM('Gross Plant'!$BK151:$BP151),0)*'Gross Plant'!CI151*Reserve!$DY$1</f>
        <v>0</v>
      </c>
      <c r="ER151" s="93">
        <f>IFERROR(SUM($DS151:$DX151)/SUM('Gross Plant'!$BK151:$BP151),0)*'Gross Plant'!CJ151*Reserve!$DY$1</f>
        <v>0</v>
      </c>
      <c r="ES151" s="93">
        <f>IFERROR(SUM($DS151:$DX151)/SUM('Gross Plant'!$BK151:$BP151),0)*'Gross Plant'!CK151*Reserve!$DY$1</f>
        <v>0</v>
      </c>
    </row>
    <row r="152" spans="1:149">
      <c r="A152" s="138">
        <v>37601</v>
      </c>
      <c r="B152" s="171" t="s">
        <v>37</v>
      </c>
      <c r="C152" s="51">
        <f t="shared" si="181"/>
        <v>24680053.654809061</v>
      </c>
      <c r="D152" s="51">
        <f t="shared" si="148"/>
        <v>24831671.178000007</v>
      </c>
      <c r="E152" s="92">
        <f>'[20]Reserve End Balances'!P71</f>
        <v>24800311.32</v>
      </c>
      <c r="F152" s="51">
        <f t="shared" si="182"/>
        <v>24923859.789999999</v>
      </c>
      <c r="G152" s="51">
        <f t="shared" si="183"/>
        <v>24509136.93</v>
      </c>
      <c r="H152" s="51">
        <f t="shared" si="184"/>
        <v>24422567.809999999</v>
      </c>
      <c r="I152" s="51">
        <f t="shared" si="185"/>
        <v>24538081.120000001</v>
      </c>
      <c r="J152" s="51">
        <f t="shared" si="186"/>
        <v>24543631.430000003</v>
      </c>
      <c r="K152" s="51">
        <f t="shared" si="187"/>
        <v>24782261.020000003</v>
      </c>
      <c r="L152" s="51">
        <f t="shared" si="188"/>
        <v>24741618.485518079</v>
      </c>
      <c r="M152" s="51">
        <f t="shared" si="189"/>
        <v>24706935.378826547</v>
      </c>
      <c r="N152" s="51">
        <f t="shared" si="190"/>
        <v>24672642.893187422</v>
      </c>
      <c r="O152" s="51">
        <f t="shared" si="191"/>
        <v>24681525.247902576</v>
      </c>
      <c r="P152" s="51">
        <f t="shared" si="192"/>
        <v>24755889.99713688</v>
      </c>
      <c r="Q152" s="51">
        <f t="shared" si="193"/>
        <v>24762236.08994627</v>
      </c>
      <c r="R152" s="51">
        <f t="shared" si="194"/>
        <v>24749947.174379848</v>
      </c>
      <c r="S152" s="51">
        <f t="shared" si="195"/>
        <v>24731340.243768021</v>
      </c>
      <c r="T152" s="51">
        <f t="shared" si="196"/>
        <v>24694149.211537849</v>
      </c>
      <c r="U152" s="51">
        <f t="shared" si="197"/>
        <v>24688945.181581385</v>
      </c>
      <c r="V152" s="51">
        <f t="shared" si="198"/>
        <v>24694464.505380549</v>
      </c>
      <c r="W152" s="51">
        <f t="shared" si="199"/>
        <v>24708193.88041148</v>
      </c>
      <c r="X152" s="51">
        <f t="shared" si="200"/>
        <v>24721378.062283397</v>
      </c>
      <c r="Y152" s="51">
        <f t="shared" si="201"/>
        <v>24730579.088724598</v>
      </c>
      <c r="Z152" s="51">
        <f t="shared" si="202"/>
        <v>24745219.782610647</v>
      </c>
      <c r="AA152" s="51">
        <f t="shared" si="203"/>
        <v>24768253.46819621</v>
      </c>
      <c r="AB152" s="51">
        <f t="shared" si="204"/>
        <v>24805192.41829529</v>
      </c>
      <c r="AC152" s="51">
        <f t="shared" si="205"/>
        <v>24845392.88479415</v>
      </c>
      <c r="AD152" s="51">
        <f t="shared" si="206"/>
        <v>24992552.947350424</v>
      </c>
      <c r="AE152" s="51">
        <f t="shared" si="207"/>
        <v>25139827.8874765</v>
      </c>
      <c r="AF152" s="51">
        <f t="shared" si="208"/>
        <v>25277575.995357566</v>
      </c>
      <c r="AG152" s="110">
        <f t="shared" si="176"/>
        <v>24831671</v>
      </c>
      <c r="AH152" s="145" t="b">
        <f t="shared" si="178"/>
        <v>1</v>
      </c>
      <c r="AI152" s="109" t="str">
        <f>'[23]KY Direct'!E47</f>
        <v>37601</v>
      </c>
      <c r="AJ152" s="109">
        <f>'[23]KY Direct'!F47</f>
        <v>1.4299999999999998E-2</v>
      </c>
      <c r="AK152" s="109">
        <f>'[23]KY Direct'!G47</f>
        <v>1.54E-2</v>
      </c>
      <c r="AL152" s="92">
        <f>'[20]Depreciation Provision'!Q71</f>
        <v>247767.4</v>
      </c>
      <c r="AM152" s="92">
        <f>'[20]Depreciation Provision'!R71</f>
        <v>247746.48</v>
      </c>
      <c r="AN152" s="92">
        <f>'[20]Depreciation Provision'!S71</f>
        <v>247638.66</v>
      </c>
      <c r="AO152" s="92">
        <f>'[20]Depreciation Provision'!T71</f>
        <v>247459.69</v>
      </c>
      <c r="AP152" s="92">
        <f>'[20]Depreciation Provision'!U71</f>
        <v>247342.17</v>
      </c>
      <c r="AQ152" s="92">
        <f>'[20]Depreciation Provision'!V71</f>
        <v>247646.31999999998</v>
      </c>
      <c r="AR152" s="93">
        <f>IF('Net Plant'!I152&gt;0,'Gross Plant'!L152*$AJ152/12,0)</f>
        <v>247428.25216230354</v>
      </c>
      <c r="AS152" s="93">
        <f>IF('Net Plant'!J152&gt;0,'Gross Plant'!M152*$AJ152/12,0)</f>
        <v>247352.70782604979</v>
      </c>
      <c r="AT152" s="93">
        <f>IF('Net Plant'!K152&gt;0,'Gross Plant'!N152*$AJ152/12,0)</f>
        <v>247277.28832048349</v>
      </c>
      <c r="AU152" s="93">
        <f>IF('Net Plant'!L152&gt;0,'Gross Plant'!O152*$AJ152/12,0)</f>
        <v>247213.45045483127</v>
      </c>
      <c r="AV152" s="93">
        <f>IF('Net Plant'!M152&gt;0,'Gross Plant'!P152*$AJ152/12,0)</f>
        <v>247167.16468860381</v>
      </c>
      <c r="AW152" s="93">
        <f>IF('Net Plant'!N152&gt;0,'Gross Plant'!Q152*$AJ152/12,0)</f>
        <v>247102.67714685804</v>
      </c>
      <c r="AX152" s="93">
        <f>IF('Net Plant'!O152&gt;0,'Gross Plant'!R152*$AJ152/12,0)</f>
        <v>247033.21675440538</v>
      </c>
      <c r="AY152" s="93">
        <f>IF('Net Plant'!P152&gt;0,'Gross Plant'!S152*$AJ152/12,0)</f>
        <v>246962.08311165997</v>
      </c>
      <c r="AZ152" s="93">
        <f>IF('Net Plant'!Q152&gt;0,'Gross Plant'!T152*$AJ152/12,0)</f>
        <v>246885.9920298256</v>
      </c>
      <c r="BA152" s="93">
        <f>IF('Net Plant'!R152&gt;0,'Gross Plant'!U152*$AK152/12,0)</f>
        <v>265799.04922581749</v>
      </c>
      <c r="BB152" s="93">
        <f>IF('Net Plant'!S152&gt;0,'Gross Plant'!V152*$AK152/12,0)</f>
        <v>265723.9911521129</v>
      </c>
      <c r="BC152" s="93">
        <f>IF('Net Plant'!T152&gt;0,'Gross Plant'!W152*$AK152/12,0)</f>
        <v>265651.32229387201</v>
      </c>
      <c r="BD152" s="93">
        <f>IF('Net Plant'!U152&gt;0,'Gross Plant'!X152*$AK152/12,0)</f>
        <v>265578.51717160316</v>
      </c>
      <c r="BE152" s="93">
        <f>IF('Net Plant'!V152&gt;0,'Gross Plant'!Y152*$AK152/12,0)</f>
        <v>265504.58440344798</v>
      </c>
      <c r="BF152" s="93">
        <f>IF('Net Plant'!W152&gt;0,'Gross Plant'!Z152*$AK152/12,0)</f>
        <v>265432.24161780294</v>
      </c>
      <c r="BG152" s="93">
        <f>IF('Net Plant'!X152&gt;0,'Gross Plant'!AA152*$AK152/12,0)</f>
        <v>265362.34001999412</v>
      </c>
      <c r="BH152" s="93">
        <f>IF('Net Plant'!Y152&gt;0,'Gross Plant'!AB152*$AK152/12,0)</f>
        <v>265296.46850576671</v>
      </c>
      <c r="BI152" s="93">
        <f>IF('Net Plant'!Z152&gt;0,'Gross Plant'!AC152*$AK152/12,0)</f>
        <v>265231.55652585143</v>
      </c>
      <c r="BJ152" s="93">
        <f>IF('Net Plant'!AA152&gt;0,'Gross Plant'!AD152*$AK152/12,0)</f>
        <v>265197.50770056446</v>
      </c>
      <c r="BK152" s="93">
        <f>IF('Net Plant'!AB152&gt;0,'Gross Plant'!AE152*$AK152/12,0)</f>
        <v>265163.50182187394</v>
      </c>
      <c r="BL152" s="93">
        <f>IF('Net Plant'!AC152&gt;0,'Gross Plant'!AF152*$AK152/12,0)</f>
        <v>265126.75845273968</v>
      </c>
      <c r="BM152" s="110">
        <f t="shared" si="177"/>
        <v>3185067.8388914466</v>
      </c>
      <c r="BN152" s="41"/>
      <c r="BO152" s="92">
        <f>'[20]Reserve Retirements'!Q71</f>
        <v>-83674</v>
      </c>
      <c r="BP152" s="92">
        <f>'[20]Reserve Retirements'!R71</f>
        <v>-362327.68</v>
      </c>
      <c r="BQ152" s="92">
        <f>'[20]Reserve Retirements'!S71</f>
        <v>-160610.60999999999</v>
      </c>
      <c r="BR152" s="92">
        <f>'[20]Reserve Retirements'!T71</f>
        <v>-85117.58</v>
      </c>
      <c r="BS152" s="92">
        <f>'[20]Reserve Retirements'!U71</f>
        <v>-182168.78</v>
      </c>
      <c r="BT152" s="92">
        <f>'[20]Reserve Retirements'!V71</f>
        <v>-5718.63</v>
      </c>
      <c r="BU152" s="93">
        <f>'Gross Plant'!BQ152</f>
        <v>-288070.78664422903</v>
      </c>
      <c r="BV152" s="93">
        <f>'Gross Plant'!BR152</f>
        <v>-282035.81451757817</v>
      </c>
      <c r="BW152" s="93">
        <f>'Gross Plant'!BS152</f>
        <v>-281569.77395960595</v>
      </c>
      <c r="BX152" s="93">
        <f>'Gross Plant'!BT152</f>
        <v>-238331.09573967647</v>
      </c>
      <c r="BY152" s="93">
        <f>'Gross Plant'!BU152</f>
        <v>-172802.41545429695</v>
      </c>
      <c r="BZ152" s="93">
        <f>'Gross Plant'!BV152</f>
        <v>-240756.58433746969</v>
      </c>
      <c r="CA152" s="93">
        <f>'Gross Plant'!BW152</f>
        <v>-259322.13232082746</v>
      </c>
      <c r="CB152" s="93">
        <f>'Gross Plant'!BX152</f>
        <v>-265569.0137234857</v>
      </c>
      <c r="CC152" s="93">
        <f>'Gross Plant'!BY152</f>
        <v>-284077.02426000085</v>
      </c>
      <c r="CD152" s="93">
        <f>'Gross Plant'!BZ152</f>
        <v>-271003.07918228023</v>
      </c>
      <c r="CE152" s="93">
        <f>'Gross Plant'!CA152</f>
        <v>-260204.66735294749</v>
      </c>
      <c r="CF152" s="93">
        <f>'Gross Plant'!CB152</f>
        <v>-251921.9472629407</v>
      </c>
      <c r="CG152" s="93">
        <f>'Gross Plant'!CC152</f>
        <v>-252394.33529968513</v>
      </c>
      <c r="CH152" s="93">
        <f>'Gross Plant'!CD152</f>
        <v>-256303.55796224685</v>
      </c>
      <c r="CI152" s="93">
        <f>'Gross Plant'!CE152</f>
        <v>-250791.54773175457</v>
      </c>
      <c r="CJ152" s="93">
        <f>'Gross Plant'!CF152</f>
        <v>-242328.65443443056</v>
      </c>
      <c r="CK152" s="93">
        <f>'Gross Plant'!CG152</f>
        <v>-228357.5184066839</v>
      </c>
      <c r="CL152" s="93">
        <f>'Gross Plant'!CH152</f>
        <v>-225031.09002699514</v>
      </c>
      <c r="CM152" s="93">
        <f>'Gross Plant'!CI152</f>
        <v>-118037.4451442914</v>
      </c>
      <c r="CN152" s="93">
        <f>'Gross Plant'!CJ152</f>
        <v>-117888.56169580003</v>
      </c>
      <c r="CO152" s="93">
        <f>'Gross Plant'!CK152</f>
        <v>-127378.65057167516</v>
      </c>
      <c r="CP152" s="41"/>
      <c r="CQ152" s="92">
        <f>'[20]Reserve Transfers'!Q71</f>
        <v>0</v>
      </c>
      <c r="CR152" s="92">
        <f>'[20]Reserve Transfers'!R71</f>
        <v>0</v>
      </c>
      <c r="CS152" s="92">
        <f>'[20]Reserve Transfers'!S71</f>
        <v>0</v>
      </c>
      <c r="CT152" s="92">
        <f>'[20]Reserve Transfers'!T71</f>
        <v>0</v>
      </c>
      <c r="CU152" s="92">
        <f>'[20]Reserve Transfers'!U71</f>
        <v>0</v>
      </c>
      <c r="CV152" s="92">
        <f>'[20]Reserve Transfers'!V71</f>
        <v>0</v>
      </c>
      <c r="CW152" s="17">
        <v>0</v>
      </c>
      <c r="CX152" s="17">
        <v>0</v>
      </c>
      <c r="CY152" s="17">
        <v>0</v>
      </c>
      <c r="CZ152" s="17">
        <v>0</v>
      </c>
      <c r="DA152" s="17">
        <v>0</v>
      </c>
      <c r="DB152" s="17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/>
      <c r="DS152" s="92">
        <f>[20]COR!Q71</f>
        <v>-40544.93</v>
      </c>
      <c r="DT152" s="92">
        <f>[20]COR!R71</f>
        <v>-300141.65999999997</v>
      </c>
      <c r="DU152" s="92">
        <f>[20]COR!S71</f>
        <v>-173597.17</v>
      </c>
      <c r="DV152" s="92">
        <f>[20]COR!T71</f>
        <v>-46828.800000000003</v>
      </c>
      <c r="DW152" s="92">
        <f>[20]COR!U71</f>
        <v>-59623.08</v>
      </c>
      <c r="DX152" s="92">
        <f>[20]COR!V71</f>
        <v>-3298.1</v>
      </c>
      <c r="DY152" s="93">
        <f>IFERROR(SUM($DS152:$DX152)/SUM('Gross Plant'!$BK152:$BP152),0)*'Gross Plant'!BQ152*Reserve!$DY$1</f>
        <v>0</v>
      </c>
      <c r="DZ152" s="93">
        <f>IFERROR(SUM($DS152:$DX152)/SUM('Gross Plant'!$BK152:$BP152),0)*'Gross Plant'!BR152*Reserve!$DY$1</f>
        <v>0</v>
      </c>
      <c r="EA152" s="93">
        <f>IFERROR(SUM($DS152:$DX152)/SUM('Gross Plant'!$BK152:$BP152),0)*'Gross Plant'!BS152*Reserve!$DY$1</f>
        <v>0</v>
      </c>
      <c r="EB152" s="93">
        <f>IFERROR(SUM($DS152:$DX152)/SUM('Gross Plant'!$BK152:$BP152),0)*'Gross Plant'!BT152*Reserve!$DY$1</f>
        <v>0</v>
      </c>
      <c r="EC152" s="93">
        <f>IFERROR(SUM($DS152:$DX152)/SUM('Gross Plant'!$BK152:$BP152),0)*'Gross Plant'!BU152*Reserve!$DY$1</f>
        <v>0</v>
      </c>
      <c r="ED152" s="93">
        <f>IFERROR(SUM($DS152:$DX152)/SUM('Gross Plant'!$BK152:$BP152),0)*'Gross Plant'!BV152*Reserve!$DY$1</f>
        <v>0</v>
      </c>
      <c r="EE152" s="93">
        <f>IFERROR(SUM($DS152:$DX152)/SUM('Gross Plant'!$BK152:$BP152),0)*'Gross Plant'!BW152*Reserve!$DY$1</f>
        <v>0</v>
      </c>
      <c r="EF152" s="93">
        <f>IFERROR(SUM($DS152:$DX152)/SUM('Gross Plant'!$BK152:$BP152),0)*'Gross Plant'!BX152*Reserve!$DY$1</f>
        <v>0</v>
      </c>
      <c r="EG152" s="93">
        <f>IFERROR(SUM($DS152:$DX152)/SUM('Gross Plant'!$BK152:$BP152),0)*'Gross Plant'!BY152*Reserve!$DY$1</f>
        <v>0</v>
      </c>
      <c r="EH152" s="93">
        <f>IFERROR(SUM($DS152:$DX152)/SUM('Gross Plant'!$BK152:$BP152),0)*'Gross Plant'!BZ152*Reserve!$DY$1</f>
        <v>0</v>
      </c>
      <c r="EI152" s="93">
        <f>IFERROR(SUM($DS152:$DX152)/SUM('Gross Plant'!$BK152:$BP152),0)*'Gross Plant'!CA152*Reserve!$DY$1</f>
        <v>0</v>
      </c>
      <c r="EJ152" s="93">
        <f>IFERROR(SUM($DS152:$DX152)/SUM('Gross Plant'!$BK152:$BP152),0)*'Gross Plant'!CB152*Reserve!$DY$1</f>
        <v>0</v>
      </c>
      <c r="EK152" s="93">
        <f>IFERROR(SUM($DS152:$DX152)/SUM('Gross Plant'!$BK152:$BP152),0)*'Gross Plant'!CC152*Reserve!$DY$1</f>
        <v>0</v>
      </c>
      <c r="EL152" s="93">
        <f>IFERROR(SUM($DS152:$DX152)/SUM('Gross Plant'!$BK152:$BP152),0)*'Gross Plant'!CD152*Reserve!$DY$1</f>
        <v>0</v>
      </c>
      <c r="EM152" s="93">
        <f>IFERROR(SUM($DS152:$DX152)/SUM('Gross Plant'!$BK152:$BP152),0)*'Gross Plant'!CE152*Reserve!$DY$1</f>
        <v>0</v>
      </c>
      <c r="EN152" s="93">
        <f>IFERROR(SUM($DS152:$DX152)/SUM('Gross Plant'!$BK152:$BP152),0)*'Gross Plant'!CF152*Reserve!$DY$1</f>
        <v>0</v>
      </c>
      <c r="EO152" s="93">
        <f>IFERROR(SUM($DS152:$DX152)/SUM('Gross Plant'!$BK152:$BP152),0)*'Gross Plant'!CG152*Reserve!$DY$1</f>
        <v>0</v>
      </c>
      <c r="EP152" s="93">
        <f>IFERROR(SUM($DS152:$DX152)/SUM('Gross Plant'!$BK152:$BP152),0)*'Gross Plant'!CH152*Reserve!$DY$1</f>
        <v>0</v>
      </c>
      <c r="EQ152" s="93">
        <f>IFERROR(SUM($DS152:$DX152)/SUM('Gross Plant'!$BK152:$BP152),0)*'Gross Plant'!CI152*Reserve!$DY$1</f>
        <v>0</v>
      </c>
      <c r="ER152" s="93">
        <f>IFERROR(SUM($DS152:$DX152)/SUM('Gross Plant'!$BK152:$BP152),0)*'Gross Plant'!CJ152*Reserve!$DY$1</f>
        <v>0</v>
      </c>
      <c r="ES152" s="93">
        <f>IFERROR(SUM($DS152:$DX152)/SUM('Gross Plant'!$BK152:$BP152),0)*'Gross Plant'!CK152*Reserve!$DY$1</f>
        <v>0</v>
      </c>
    </row>
    <row r="153" spans="1:149">
      <c r="A153" s="138">
        <v>37602</v>
      </c>
      <c r="B153" s="171" t="s">
        <v>53</v>
      </c>
      <c r="C153" s="51">
        <f t="shared" si="181"/>
        <v>16994937.629065141</v>
      </c>
      <c r="D153" s="51">
        <f t="shared" si="148"/>
        <v>20292484.793292549</v>
      </c>
      <c r="E153" s="92">
        <f>'[20]Reserve End Balances'!P72</f>
        <v>15881548.5</v>
      </c>
      <c r="F153" s="51">
        <f t="shared" si="182"/>
        <v>16057215.120000001</v>
      </c>
      <c r="G153" s="51">
        <f t="shared" si="183"/>
        <v>16203798.170000002</v>
      </c>
      <c r="H153" s="51">
        <f t="shared" si="184"/>
        <v>16394972.180000002</v>
      </c>
      <c r="I153" s="51">
        <f t="shared" si="185"/>
        <v>16584054.000000002</v>
      </c>
      <c r="J153" s="51">
        <f t="shared" si="186"/>
        <v>16783605.600000005</v>
      </c>
      <c r="K153" s="51">
        <f t="shared" si="187"/>
        <v>16980232.700000007</v>
      </c>
      <c r="L153" s="51">
        <f t="shared" si="188"/>
        <v>17172694.787330024</v>
      </c>
      <c r="M153" s="51">
        <f t="shared" si="189"/>
        <v>17368309.60628916</v>
      </c>
      <c r="N153" s="51">
        <f t="shared" si="190"/>
        <v>17566635.505476285</v>
      </c>
      <c r="O153" s="51">
        <f t="shared" si="191"/>
        <v>17770619.922708645</v>
      </c>
      <c r="P153" s="51">
        <f t="shared" si="192"/>
        <v>17981390.453434851</v>
      </c>
      <c r="Q153" s="51">
        <f t="shared" si="193"/>
        <v>18189112.632607847</v>
      </c>
      <c r="R153" s="51">
        <f t="shared" si="194"/>
        <v>18397840.375762697</v>
      </c>
      <c r="S153" s="51">
        <f t="shared" si="195"/>
        <v>18608600.174889218</v>
      </c>
      <c r="T153" s="51">
        <f t="shared" si="196"/>
        <v>18820605.189704999</v>
      </c>
      <c r="U153" s="51">
        <f t="shared" si="197"/>
        <v>19054432.506667316</v>
      </c>
      <c r="V153" s="51">
        <f t="shared" si="198"/>
        <v>19291769.296052832</v>
      </c>
      <c r="W153" s="51">
        <f t="shared" si="199"/>
        <v>19532333.322110508</v>
      </c>
      <c r="X153" s="51">
        <f t="shared" si="200"/>
        <v>19775442.041016378</v>
      </c>
      <c r="Y153" s="51">
        <f t="shared" si="201"/>
        <v>20020865.610053744</v>
      </c>
      <c r="Z153" s="51">
        <f t="shared" si="202"/>
        <v>20269287.32037149</v>
      </c>
      <c r="AA153" s="51">
        <f t="shared" si="203"/>
        <v>20520852.281738911</v>
      </c>
      <c r="AB153" s="51">
        <f t="shared" si="204"/>
        <v>20775850.041191921</v>
      </c>
      <c r="AC153" s="51">
        <f t="shared" si="205"/>
        <v>21033410.841087747</v>
      </c>
      <c r="AD153" s="51">
        <f t="shared" si="206"/>
        <v>21300579.28705392</v>
      </c>
      <c r="AE153" s="51">
        <f t="shared" si="207"/>
        <v>21568965.322406478</v>
      </c>
      <c r="AF153" s="51">
        <f t="shared" si="208"/>
        <v>21837909.253346913</v>
      </c>
      <c r="AG153" s="110">
        <f t="shared" si="176"/>
        <v>20292485</v>
      </c>
      <c r="AH153" s="145" t="b">
        <f t="shared" si="178"/>
        <v>1</v>
      </c>
      <c r="AI153" s="109" t="str">
        <f>'[23]KY Direct'!E48</f>
        <v>37602</v>
      </c>
      <c r="AJ153" s="109">
        <f>'[23]KY Direct'!F48</f>
        <v>1.4299999999999998E-2</v>
      </c>
      <c r="AK153" s="109">
        <f>'[23]KY Direct'!G48</f>
        <v>1.54E-2</v>
      </c>
      <c r="AL153" s="92">
        <f>'[20]Depreciation Provision'!Q72</f>
        <v>204380.55</v>
      </c>
      <c r="AM153" s="92">
        <f>'[20]Depreciation Provision'!R72</f>
        <v>204561.99</v>
      </c>
      <c r="AN153" s="92">
        <f>'[20]Depreciation Provision'!S72</f>
        <v>205455.44</v>
      </c>
      <c r="AO153" s="92">
        <f>'[20]Depreciation Provision'!T72</f>
        <v>205889.3</v>
      </c>
      <c r="AP153" s="92">
        <f>'[20]Depreciation Provision'!U72</f>
        <v>206174.90000000002</v>
      </c>
      <c r="AQ153" s="92">
        <f>'[20]Depreciation Provision'!V72</f>
        <v>210217.13</v>
      </c>
      <c r="AR153" s="93">
        <f>IF('Net Plant'!I153&gt;0,'Gross Plant'!L153*$AJ153/12,0)</f>
        <v>215078.93329017222</v>
      </c>
      <c r="AS153" s="93">
        <f>IF('Net Plant'!J153&gt;0,'Gross Plant'!M153*$AJ153/12,0)</f>
        <v>217757.85069969457</v>
      </c>
      <c r="AT153" s="93">
        <f>IF('Net Plant'!K153&gt;0,'Gross Plant'!N153*$AJ153/12,0)</f>
        <v>220432.34142260463</v>
      </c>
      <c r="AU153" s="93">
        <f>IF('Net Plant'!L153&gt;0,'Gross Plant'!O153*$AJ153/12,0)</f>
        <v>222696.12952589802</v>
      </c>
      <c r="AV153" s="93">
        <f>IF('Net Plant'!M153&gt;0,'Gross Plant'!P153*$AJ153/12,0)</f>
        <v>224337.49340714782</v>
      </c>
      <c r="AW153" s="93">
        <f>IF('Net Plant'!N153&gt;0,'Gross Plant'!Q153*$AJ153/12,0)</f>
        <v>226624.32001582513</v>
      </c>
      <c r="AX153" s="93">
        <f>IF('Net Plant'!O153&gt;0,'Gross Plant'!R153*$AJ153/12,0)</f>
        <v>229087.49149685496</v>
      </c>
      <c r="AY153" s="93">
        <f>IF('Net Plant'!P153&gt;0,'Gross Plant'!S153*$AJ153/12,0)</f>
        <v>231609.99898587874</v>
      </c>
      <c r="AZ153" s="93">
        <f>IF('Net Plant'!Q153&gt;0,'Gross Plant'!T153*$AJ153/12,0)</f>
        <v>234308.30482777022</v>
      </c>
      <c r="BA153" s="93">
        <f>IF('Net Plant'!R153&gt;0,'Gross Plant'!U153*$AK153/12,0)</f>
        <v>255104.15300665706</v>
      </c>
      <c r="BB153" s="93">
        <f>IF('Net Plant'!S153&gt;0,'Gross Plant'!V153*$AK153/12,0)</f>
        <v>257765.82680437434</v>
      </c>
      <c r="BC153" s="93">
        <f>IF('Net Plant'!T153&gt;0,'Gross Plant'!W153*$AK153/12,0)</f>
        <v>260342.77537689998</v>
      </c>
      <c r="BD153" s="93">
        <f>IF('Net Plant'!U153&gt;0,'Gross Plant'!X153*$AK153/12,0)</f>
        <v>262924.55607973505</v>
      </c>
      <c r="BE153" s="93">
        <f>IF('Net Plant'!V153&gt;0,'Gross Plant'!Y153*$AK153/12,0)</f>
        <v>265546.32482596772</v>
      </c>
      <c r="BF153" s="93">
        <f>IF('Net Plant'!W153&gt;0,'Gross Plant'!Z153*$AK153/12,0)</f>
        <v>268111.71036680869</v>
      </c>
      <c r="BG153" s="93">
        <f>IF('Net Plant'!X153&gt;0,'Gross Plant'!AA153*$AK153/12,0)</f>
        <v>270590.52766284643</v>
      </c>
      <c r="BH153" s="93">
        <f>IF('Net Plant'!Y153&gt;0,'Gross Plant'!AB153*$AK153/12,0)</f>
        <v>272926.43204703013</v>
      </c>
      <c r="BI153" s="93">
        <f>IF('Net Plant'!Z153&gt;0,'Gross Plant'!AC153*$AK153/12,0)</f>
        <v>275228.30988069775</v>
      </c>
      <c r="BJ153" s="93">
        <f>IF('Net Plant'!AA153&gt;0,'Gross Plant'!AD153*$AK153/12,0)</f>
        <v>276435.73316824355</v>
      </c>
      <c r="BK153" s="93">
        <f>IF('Net Plant'!AB153&gt;0,'Gross Plant'!AE153*$AK153/12,0)</f>
        <v>277641.63350396149</v>
      </c>
      <c r="BL153" s="93">
        <f>IF('Net Plant'!AC153&gt;0,'Gross Plant'!AF153*$AK153/12,0)</f>
        <v>278944.6094269696</v>
      </c>
      <c r="BM153" s="110">
        <f t="shared" si="177"/>
        <v>3221562.5921501918</v>
      </c>
      <c r="BN153" s="41"/>
      <c r="BO153" s="92">
        <f>'[20]Reserve Retirements'!Q72</f>
        <v>-28664.27</v>
      </c>
      <c r="BP153" s="92">
        <f>'[20]Reserve Retirements'!R72</f>
        <v>-4722.59</v>
      </c>
      <c r="BQ153" s="92">
        <f>'[20]Reserve Retirements'!S72</f>
        <v>-7464.45</v>
      </c>
      <c r="BR153" s="92">
        <f>'[20]Reserve Retirements'!T72</f>
        <v>-13603.66</v>
      </c>
      <c r="BS153" s="92">
        <f>'[20]Reserve Retirements'!U72</f>
        <v>-5455.72</v>
      </c>
      <c r="BT153" s="92">
        <f>'[20]Reserve Retirements'!V72</f>
        <v>-9149.31</v>
      </c>
      <c r="BU153" s="93">
        <f>'Gross Plant'!BQ153</f>
        <v>-22616.845960154918</v>
      </c>
      <c r="BV153" s="93">
        <f>'Gross Plant'!BR153</f>
        <v>-22143.031740558741</v>
      </c>
      <c r="BW153" s="93">
        <f>'Gross Plant'!BS153</f>
        <v>-22106.442235480397</v>
      </c>
      <c r="BX153" s="93">
        <f>'Gross Plant'!BT153</f>
        <v>-18711.712293535271</v>
      </c>
      <c r="BY153" s="93">
        <f>'Gross Plant'!BU153</f>
        <v>-13566.962680944318</v>
      </c>
      <c r="BZ153" s="93">
        <f>'Gross Plant'!BV153</f>
        <v>-18902.140842828438</v>
      </c>
      <c r="CA153" s="93">
        <f>'Gross Plant'!BW153</f>
        <v>-20359.74834200204</v>
      </c>
      <c r="CB153" s="93">
        <f>'Gross Plant'!BX153</f>
        <v>-20850.199859356922</v>
      </c>
      <c r="CC153" s="93">
        <f>'Gross Plant'!BY153</f>
        <v>-22303.290011987548</v>
      </c>
      <c r="CD153" s="93">
        <f>'Gross Plant'!BZ153</f>
        <v>-21276.836044339962</v>
      </c>
      <c r="CE153" s="93">
        <f>'Gross Plant'!CA153</f>
        <v>-20429.037418858523</v>
      </c>
      <c r="CF153" s="93">
        <f>'Gross Plant'!CB153</f>
        <v>-19778.749319225157</v>
      </c>
      <c r="CG153" s="93">
        <f>'Gross Plant'!CC153</f>
        <v>-19815.837173862998</v>
      </c>
      <c r="CH153" s="93">
        <f>'Gross Plant'!CD153</f>
        <v>-20122.755788600203</v>
      </c>
      <c r="CI153" s="93">
        <f>'Gross Plant'!CE153</f>
        <v>-19690.000049061076</v>
      </c>
      <c r="CJ153" s="93">
        <f>'Gross Plant'!CF153</f>
        <v>-19025.566295425411</v>
      </c>
      <c r="CK153" s="93">
        <f>'Gross Plant'!CG153</f>
        <v>-17928.672594023607</v>
      </c>
      <c r="CL153" s="93">
        <f>'Gross Plant'!CH153</f>
        <v>-17667.509984870107</v>
      </c>
      <c r="CM153" s="93">
        <f>'Gross Plant'!CI153</f>
        <v>-9267.2872020712966</v>
      </c>
      <c r="CN153" s="93">
        <f>'Gross Plant'!CJ153</f>
        <v>-9255.5981514050636</v>
      </c>
      <c r="CO153" s="93">
        <f>'Gross Plant'!CK153</f>
        <v>-10000.678486534378</v>
      </c>
      <c r="CP153" s="41"/>
      <c r="CQ153" s="92">
        <f>'[20]Reserve Transfers'!Q72</f>
        <v>0</v>
      </c>
      <c r="CR153" s="92">
        <f>'[20]Reserve Transfers'!R72</f>
        <v>0</v>
      </c>
      <c r="CS153" s="92">
        <f>'[20]Reserve Transfers'!S72</f>
        <v>0</v>
      </c>
      <c r="CT153" s="92">
        <f>'[20]Reserve Transfers'!T72</f>
        <v>0</v>
      </c>
      <c r="CU153" s="92">
        <f>'[20]Reserve Transfers'!U72</f>
        <v>0</v>
      </c>
      <c r="CV153" s="92">
        <f>'[20]Reserve Transfers'!V72</f>
        <v>0</v>
      </c>
      <c r="CW153" s="17">
        <v>0</v>
      </c>
      <c r="CX153" s="17">
        <v>0</v>
      </c>
      <c r="CY153" s="17">
        <v>0</v>
      </c>
      <c r="CZ153" s="17">
        <v>0</v>
      </c>
      <c r="DA153" s="17">
        <v>0</v>
      </c>
      <c r="DB153" s="17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/>
      <c r="DS153" s="92">
        <f>[20]COR!Q72</f>
        <v>-49.66</v>
      </c>
      <c r="DT153" s="92">
        <f>[20]COR!R72</f>
        <v>-53256.35</v>
      </c>
      <c r="DU153" s="92">
        <f>[20]COR!S72</f>
        <v>-6816.98</v>
      </c>
      <c r="DV153" s="92">
        <f>[20]COR!T72</f>
        <v>-3203.82</v>
      </c>
      <c r="DW153" s="92">
        <f>[20]COR!U72</f>
        <v>-1167.58</v>
      </c>
      <c r="DX153" s="92">
        <f>[20]COR!V72</f>
        <v>-4440.72</v>
      </c>
      <c r="DY153" s="93">
        <f>IFERROR(SUM($DS153:$DX153)/SUM('Gross Plant'!$BK153:$BP153),0)*'Gross Plant'!BQ153*Reserve!$DY$1</f>
        <v>0</v>
      </c>
      <c r="DZ153" s="93">
        <f>IFERROR(SUM($DS153:$DX153)/SUM('Gross Plant'!$BK153:$BP153),0)*'Gross Plant'!BR153*Reserve!$DY$1</f>
        <v>0</v>
      </c>
      <c r="EA153" s="93">
        <f>IFERROR(SUM($DS153:$DX153)/SUM('Gross Plant'!$BK153:$BP153),0)*'Gross Plant'!BS153*Reserve!$DY$1</f>
        <v>0</v>
      </c>
      <c r="EB153" s="93">
        <f>IFERROR(SUM($DS153:$DX153)/SUM('Gross Plant'!$BK153:$BP153),0)*'Gross Plant'!BT153*Reserve!$DY$1</f>
        <v>0</v>
      </c>
      <c r="EC153" s="93">
        <f>IFERROR(SUM($DS153:$DX153)/SUM('Gross Plant'!$BK153:$BP153),0)*'Gross Plant'!BU153*Reserve!$DY$1</f>
        <v>0</v>
      </c>
      <c r="ED153" s="93">
        <f>IFERROR(SUM($DS153:$DX153)/SUM('Gross Plant'!$BK153:$BP153),0)*'Gross Plant'!BV153*Reserve!$DY$1</f>
        <v>0</v>
      </c>
      <c r="EE153" s="93">
        <f>IFERROR(SUM($DS153:$DX153)/SUM('Gross Plant'!$BK153:$BP153),0)*'Gross Plant'!BW153*Reserve!$DY$1</f>
        <v>0</v>
      </c>
      <c r="EF153" s="93">
        <f>IFERROR(SUM($DS153:$DX153)/SUM('Gross Plant'!$BK153:$BP153),0)*'Gross Plant'!BX153*Reserve!$DY$1</f>
        <v>0</v>
      </c>
      <c r="EG153" s="93">
        <f>IFERROR(SUM($DS153:$DX153)/SUM('Gross Plant'!$BK153:$BP153),0)*'Gross Plant'!BY153*Reserve!$DY$1</f>
        <v>0</v>
      </c>
      <c r="EH153" s="93">
        <f>IFERROR(SUM($DS153:$DX153)/SUM('Gross Plant'!$BK153:$BP153),0)*'Gross Plant'!BZ153*Reserve!$DY$1</f>
        <v>0</v>
      </c>
      <c r="EI153" s="93">
        <f>IFERROR(SUM($DS153:$DX153)/SUM('Gross Plant'!$BK153:$BP153),0)*'Gross Plant'!CA153*Reserve!$DY$1</f>
        <v>0</v>
      </c>
      <c r="EJ153" s="93">
        <f>IFERROR(SUM($DS153:$DX153)/SUM('Gross Plant'!$BK153:$BP153),0)*'Gross Plant'!CB153*Reserve!$DY$1</f>
        <v>0</v>
      </c>
      <c r="EK153" s="93">
        <f>IFERROR(SUM($DS153:$DX153)/SUM('Gross Plant'!$BK153:$BP153),0)*'Gross Plant'!CC153*Reserve!$DY$1</f>
        <v>0</v>
      </c>
      <c r="EL153" s="93">
        <f>IFERROR(SUM($DS153:$DX153)/SUM('Gross Plant'!$BK153:$BP153),0)*'Gross Plant'!CD153*Reserve!$DY$1</f>
        <v>0</v>
      </c>
      <c r="EM153" s="93">
        <f>IFERROR(SUM($DS153:$DX153)/SUM('Gross Plant'!$BK153:$BP153),0)*'Gross Plant'!CE153*Reserve!$DY$1</f>
        <v>0</v>
      </c>
      <c r="EN153" s="93">
        <f>IFERROR(SUM($DS153:$DX153)/SUM('Gross Plant'!$BK153:$BP153),0)*'Gross Plant'!CF153*Reserve!$DY$1</f>
        <v>0</v>
      </c>
      <c r="EO153" s="93">
        <f>IFERROR(SUM($DS153:$DX153)/SUM('Gross Plant'!$BK153:$BP153),0)*'Gross Plant'!CG153*Reserve!$DY$1</f>
        <v>0</v>
      </c>
      <c r="EP153" s="93">
        <f>IFERROR(SUM($DS153:$DX153)/SUM('Gross Plant'!$BK153:$BP153),0)*'Gross Plant'!CH153*Reserve!$DY$1</f>
        <v>0</v>
      </c>
      <c r="EQ153" s="93">
        <f>IFERROR(SUM($DS153:$DX153)/SUM('Gross Plant'!$BK153:$BP153),0)*'Gross Plant'!CI153*Reserve!$DY$1</f>
        <v>0</v>
      </c>
      <c r="ER153" s="93">
        <f>IFERROR(SUM($DS153:$DX153)/SUM('Gross Plant'!$BK153:$BP153),0)*'Gross Plant'!CJ153*Reserve!$DY$1</f>
        <v>0</v>
      </c>
      <c r="ES153" s="93">
        <f>IFERROR(SUM($DS153:$DX153)/SUM('Gross Plant'!$BK153:$BP153),0)*'Gross Plant'!CK153*Reserve!$DY$1</f>
        <v>0</v>
      </c>
    </row>
    <row r="154" spans="1:149">
      <c r="A154" s="140">
        <v>37603</v>
      </c>
      <c r="B154" s="198" t="s">
        <v>182</v>
      </c>
      <c r="C154" s="98">
        <f t="shared" ref="C154:C155" si="209">SUM(E154:Q154)/13</f>
        <v>2528269.840574807</v>
      </c>
      <c r="D154" s="98">
        <f t="shared" ref="D154:D155" si="210">SUM(T154:AF154)/13</f>
        <v>2541354.7289809622</v>
      </c>
      <c r="E154" s="92">
        <f>'[20]Reserve End Balances'!P73</f>
        <v>2495819.7799999998</v>
      </c>
      <c r="F154" s="51">
        <f t="shared" si="182"/>
        <v>2510330.83</v>
      </c>
      <c r="G154" s="51">
        <f t="shared" si="183"/>
        <v>2524522.4300000002</v>
      </c>
      <c r="H154" s="51">
        <f t="shared" si="184"/>
        <v>2537202.16</v>
      </c>
      <c r="I154" s="51">
        <f t="shared" si="185"/>
        <v>2524929.16</v>
      </c>
      <c r="J154" s="51">
        <f t="shared" si="186"/>
        <v>2535871.27</v>
      </c>
      <c r="K154" s="51">
        <f t="shared" si="187"/>
        <v>2536730.7599999998</v>
      </c>
      <c r="L154" s="51">
        <f t="shared" si="188"/>
        <v>2534536.5259343032</v>
      </c>
      <c r="M154" s="51">
        <f t="shared" si="189"/>
        <v>2532648.9917935156</v>
      </c>
      <c r="N154" s="51">
        <f t="shared" si="190"/>
        <v>2530722.1440447508</v>
      </c>
      <c r="O154" s="51">
        <f t="shared" si="191"/>
        <v>2531424.9213335039</v>
      </c>
      <c r="P154" s="51">
        <f t="shared" si="192"/>
        <v>2536158.6075580125</v>
      </c>
      <c r="Q154" s="51">
        <f t="shared" si="193"/>
        <v>2536610.346808407</v>
      </c>
      <c r="R154" s="51">
        <f t="shared" si="194"/>
        <v>2535845.2945522917</v>
      </c>
      <c r="S154" s="51">
        <f t="shared" si="195"/>
        <v>2534627.5796724078</v>
      </c>
      <c r="T154" s="51">
        <f t="shared" si="196"/>
        <v>2532190.6464611767</v>
      </c>
      <c r="U154" s="51">
        <f t="shared" si="197"/>
        <v>2532197.7889940585</v>
      </c>
      <c r="V154" s="51">
        <f t="shared" si="198"/>
        <v>2532805.921079448</v>
      </c>
      <c r="W154" s="51">
        <f t="shared" si="199"/>
        <v>2533860.9180731485</v>
      </c>
      <c r="X154" s="51">
        <f t="shared" si="200"/>
        <v>2534818.4951913143</v>
      </c>
      <c r="Y154" s="51">
        <f t="shared" si="201"/>
        <v>2535463.9882507934</v>
      </c>
      <c r="Z154" s="51">
        <f t="shared" si="202"/>
        <v>2536384.4427377931</v>
      </c>
      <c r="AA154" s="51">
        <f t="shared" si="203"/>
        <v>2537765.547345052</v>
      </c>
      <c r="AB154" s="51">
        <f t="shared" si="204"/>
        <v>2539953.4240082484</v>
      </c>
      <c r="AC154" s="51">
        <f t="shared" si="205"/>
        <v>2542287.367783838</v>
      </c>
      <c r="AD154" s="51">
        <f t="shared" si="206"/>
        <v>2551239.4723983919</v>
      </c>
      <c r="AE154" s="51">
        <f t="shared" si="207"/>
        <v>2560169.0413062018</v>
      </c>
      <c r="AF154" s="51">
        <f t="shared" si="208"/>
        <v>2568474.4231230468</v>
      </c>
      <c r="AG154" s="110">
        <f t="shared" si="176"/>
        <v>2541355</v>
      </c>
      <c r="AH154" s="145" t="b">
        <f t="shared" si="178"/>
        <v>1</v>
      </c>
      <c r="AI154" s="109" t="str">
        <f>'[23]KY Direct'!E49</f>
        <v>37603</v>
      </c>
      <c r="AJ154" s="109">
        <f>'[23]KY Direct'!F49</f>
        <v>0.05</v>
      </c>
      <c r="AK154" s="109">
        <f>'[23]KY Direct'!G49</f>
        <v>5.5599999999999997E-2</v>
      </c>
      <c r="AL154" s="92">
        <f>'[20]Depreciation Provision'!Q73</f>
        <v>15990.35</v>
      </c>
      <c r="AM154" s="92">
        <f>'[20]Depreciation Provision'!R73</f>
        <v>15986.27</v>
      </c>
      <c r="AN154" s="92">
        <f>'[20]Depreciation Provision'!S73</f>
        <v>15978.02</v>
      </c>
      <c r="AO154" s="92">
        <f>'[20]Depreciation Provision'!T73</f>
        <v>15899.76</v>
      </c>
      <c r="AP154" s="92">
        <f>'[20]Depreciation Provision'!U73</f>
        <v>15884.32</v>
      </c>
      <c r="AQ154" s="92">
        <f>'[20]Depreciation Provision'!V73</f>
        <v>15843.23</v>
      </c>
      <c r="AR154" s="93">
        <f>IF('Net Plant'!I154&gt;0,'Gross Plant'!L154*$AJ154/12,0)</f>
        <v>15710.267917828527</v>
      </c>
      <c r="AS154" s="93">
        <f>IF('Net Plant'!J154&gt;0,'Gross Plant'!M154*$AJ154/12,0)</f>
        <v>15641.875416078277</v>
      </c>
      <c r="AT154" s="93">
        <f>IF('Net Plant'!K154&gt;0,'Gross Plant'!N154*$AJ154/12,0)</f>
        <v>15573.59592720808</v>
      </c>
      <c r="AU154" s="93">
        <f>IF('Net Plant'!L154&gt;0,'Gross Plant'!O154*$AJ154/12,0)</f>
        <v>15515.801636400029</v>
      </c>
      <c r="AV154" s="93">
        <f>IF('Net Plant'!M154&gt;0,'Gross Plant'!P154*$AJ154/12,0)</f>
        <v>15473.897775638157</v>
      </c>
      <c r="AW154" s="93">
        <f>IF('Net Plant'!N154&gt;0,'Gross Plant'!Q154*$AJ154/12,0)</f>
        <v>15415.515314021182</v>
      </c>
      <c r="AX154" s="93">
        <f>IF('Net Plant'!O154&gt;0,'Gross Plant'!R154*$AJ154/12,0)</f>
        <v>15352.630784909275</v>
      </c>
      <c r="AY154" s="93">
        <f>IF('Net Plant'!P154&gt;0,'Gross Plant'!S154*$AJ154/12,0)</f>
        <v>15288.23141326577</v>
      </c>
      <c r="AZ154" s="93">
        <f>IF('Net Plant'!Q154&gt;0,'Gross Plant'!T154*$AJ154/12,0)</f>
        <v>15219.3439267168</v>
      </c>
      <c r="BA154" s="93">
        <f>IF('Net Plant'!R154&gt;0,'Gross Plant'!U154*$AK154/12,0)</f>
        <v>16850.833020501716</v>
      </c>
      <c r="BB154" s="93">
        <f>IF('Net Plant'!S154&gt;0,'Gross Plant'!V154*$AK154/12,0)</f>
        <v>16780.667443849852</v>
      </c>
      <c r="BC154" s="93">
        <f>IF('Net Plant'!T154&gt;0,'Gross Plant'!W154*$AK154/12,0)</f>
        <v>16712.73534685565</v>
      </c>
      <c r="BD154" s="93">
        <f>IF('Net Plant'!U154&gt;0,'Gross Plant'!X154*$AK154/12,0)</f>
        <v>16644.675867907314</v>
      </c>
      <c r="BE154" s="93">
        <f>IF('Net Plant'!V154&gt;0,'Gross Plant'!Y154*$AK154/12,0)</f>
        <v>16575.562246213696</v>
      </c>
      <c r="BF154" s="93">
        <f>IF('Net Plant'!W154&gt;0,'Gross Plant'!Z154*$AK154/12,0)</f>
        <v>16507.934967483361</v>
      </c>
      <c r="BG154" s="93">
        <f>IF('Net Plant'!X154&gt;0,'Gross Plant'!AA154*$AK154/12,0)</f>
        <v>16442.589753077198</v>
      </c>
      <c r="BH154" s="93">
        <f>IF('Net Plant'!Y154&gt;0,'Gross Plant'!AB154*$AK154/12,0)</f>
        <v>16381.011930032006</v>
      </c>
      <c r="BI154" s="93">
        <f>IF('Net Plant'!Z154&gt;0,'Gross Plant'!AC154*$AK154/12,0)</f>
        <v>16320.331096144713</v>
      </c>
      <c r="BJ154" s="93">
        <f>IF('Net Plant'!AA154&gt;0,'Gross Plant'!AD154*$AK154/12,0)</f>
        <v>16288.501669373409</v>
      </c>
      <c r="BK154" s="93">
        <f>IF('Net Plant'!AB154&gt;0,'Gross Plant'!AE154*$AK154/12,0)</f>
        <v>16256.712389818233</v>
      </c>
      <c r="BL154" s="93">
        <f>IF('Net Plant'!AC154&gt;0,'Gross Plant'!AF154*$AK154/12,0)</f>
        <v>16222.364057171399</v>
      </c>
      <c r="BM154" s="110">
        <f t="shared" ref="BM154:BM155" si="211">SUM(BA154:BL154)</f>
        <v>197983.91978842852</v>
      </c>
      <c r="BN154" s="41"/>
      <c r="BO154" s="92">
        <f>'[20]Reserve Retirements'!Q73</f>
        <v>-1479.3</v>
      </c>
      <c r="BP154" s="92">
        <f>'[20]Reserve Retirements'!R73</f>
        <v>-1794.67</v>
      </c>
      <c r="BQ154" s="92">
        <f>'[20]Reserve Retirements'!S73</f>
        <v>-3298.29</v>
      </c>
      <c r="BR154" s="92">
        <f>'[20]Reserve Retirements'!T73</f>
        <v>-28172.76</v>
      </c>
      <c r="BS154" s="92">
        <f>'[20]Reserve Retirements'!U73</f>
        <v>-4942.21</v>
      </c>
      <c r="BT154" s="92">
        <f>'[20]Reserve Retirements'!V73</f>
        <v>-14983.74</v>
      </c>
      <c r="BU154" s="93">
        <f>'Gross Plant'!BQ154</f>
        <v>-17904.501983525206</v>
      </c>
      <c r="BV154" s="93">
        <f>'Gross Plant'!BR154</f>
        <v>-17529.40955686555</v>
      </c>
      <c r="BW154" s="93">
        <f>'Gross Plant'!BS154</f>
        <v>-17500.443675972805</v>
      </c>
      <c r="BX154" s="93">
        <f>'Gross Plant'!BT154</f>
        <v>-14813.024347646942</v>
      </c>
      <c r="BY154" s="93">
        <f>'Gross Plant'!BU154</f>
        <v>-10740.211551129833</v>
      </c>
      <c r="BZ154" s="93">
        <f>'Gross Plant'!BV154</f>
        <v>-14963.776063626528</v>
      </c>
      <c r="CA154" s="93">
        <f>'Gross Plant'!BW154</f>
        <v>-16117.683041024373</v>
      </c>
      <c r="CB154" s="93">
        <f>'Gross Plant'!BX154</f>
        <v>-16505.946293149529</v>
      </c>
      <c r="CC154" s="93">
        <f>'Gross Plant'!BY154</f>
        <v>-17656.277137947742</v>
      </c>
      <c r="CD154" s="93">
        <f>'Gross Plant'!BZ154</f>
        <v>-16843.690487619875</v>
      </c>
      <c r="CE154" s="93">
        <f>'Gross Plant'!CA154</f>
        <v>-16172.535358460636</v>
      </c>
      <c r="CF154" s="93">
        <f>'Gross Plant'!CB154</f>
        <v>-15657.738353154922</v>
      </c>
      <c r="CG154" s="93">
        <f>'Gross Plant'!CC154</f>
        <v>-15687.098749741508</v>
      </c>
      <c r="CH154" s="93">
        <f>'Gross Plant'!CD154</f>
        <v>-15930.069186734552</v>
      </c>
      <c r="CI154" s="93">
        <f>'Gross Plant'!CE154</f>
        <v>-15587.480480483877</v>
      </c>
      <c r="CJ154" s="93">
        <f>'Gross Plant'!CF154</f>
        <v>-15061.485145818328</v>
      </c>
      <c r="CK154" s="93">
        <f>'Gross Plant'!CG154</f>
        <v>-14193.135266835892</v>
      </c>
      <c r="CL154" s="93">
        <f>'Gross Plant'!CH154</f>
        <v>-13986.387320555083</v>
      </c>
      <c r="CM154" s="93">
        <f>'Gross Plant'!CI154</f>
        <v>-7336.397054819342</v>
      </c>
      <c r="CN154" s="93">
        <f>'Gross Plant'!CJ154</f>
        <v>-7327.1434820087115</v>
      </c>
      <c r="CO154" s="93">
        <f>'Gross Plant'!CK154</f>
        <v>-7916.9822403267644</v>
      </c>
      <c r="CP154" s="41"/>
      <c r="CQ154" s="92">
        <f>'[20]Reserve Transfers'!Q73</f>
        <v>0</v>
      </c>
      <c r="CR154" s="92">
        <f>'[20]Reserve Transfers'!R73</f>
        <v>0</v>
      </c>
      <c r="CS154" s="92">
        <f>'[20]Reserve Transfers'!S73</f>
        <v>0</v>
      </c>
      <c r="CT154" s="92">
        <f>'[20]Reserve Transfers'!T73</f>
        <v>0</v>
      </c>
      <c r="CU154" s="92">
        <f>'[20]Reserve Transfers'!U73</f>
        <v>0</v>
      </c>
      <c r="CV154" s="92">
        <f>'[20]Reserve Transfers'!V73</f>
        <v>0</v>
      </c>
      <c r="CW154" s="17">
        <v>0</v>
      </c>
      <c r="CX154" s="17">
        <v>0</v>
      </c>
      <c r="CY154" s="17">
        <v>0</v>
      </c>
      <c r="CZ154" s="17">
        <v>0</v>
      </c>
      <c r="DA154" s="17">
        <v>0</v>
      </c>
      <c r="DB154" s="17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/>
      <c r="DS154" s="92">
        <f>[20]COR!Q73</f>
        <v>0</v>
      </c>
      <c r="DT154" s="92">
        <f>[20]COR!R73</f>
        <v>0</v>
      </c>
      <c r="DU154" s="92">
        <f>[20]COR!S73</f>
        <v>0</v>
      </c>
      <c r="DV154" s="92">
        <f>[20]COR!T73</f>
        <v>0</v>
      </c>
      <c r="DW154" s="92">
        <f>[20]COR!U73</f>
        <v>0</v>
      </c>
      <c r="DX154" s="92">
        <f>[20]COR!V73</f>
        <v>0</v>
      </c>
      <c r="DY154" s="93">
        <f>IFERROR(SUM($DS154:$DX154)/SUM('Gross Plant'!$BK154:$BP154),0)*'Gross Plant'!BQ154*Reserve!$DY$1</f>
        <v>0</v>
      </c>
      <c r="DZ154" s="93">
        <f>IFERROR(SUM($DS154:$DX154)/SUM('Gross Plant'!$BK154:$BP154),0)*'Gross Plant'!BR154*Reserve!$DY$1</f>
        <v>0</v>
      </c>
      <c r="EA154" s="93">
        <f>IFERROR(SUM($DS154:$DX154)/SUM('Gross Plant'!$BK154:$BP154),0)*'Gross Plant'!BS154*Reserve!$DY$1</f>
        <v>0</v>
      </c>
      <c r="EB154" s="93">
        <f>IFERROR(SUM($DS154:$DX154)/SUM('Gross Plant'!$BK154:$BP154),0)*'Gross Plant'!BT154*Reserve!$DY$1</f>
        <v>0</v>
      </c>
      <c r="EC154" s="93">
        <f>IFERROR(SUM($DS154:$DX154)/SUM('Gross Plant'!$BK154:$BP154),0)*'Gross Plant'!BU154*Reserve!$DY$1</f>
        <v>0</v>
      </c>
      <c r="ED154" s="93">
        <f>IFERROR(SUM($DS154:$DX154)/SUM('Gross Plant'!$BK154:$BP154),0)*'Gross Plant'!BV154*Reserve!$DY$1</f>
        <v>0</v>
      </c>
      <c r="EE154" s="93">
        <f>IFERROR(SUM($DS154:$DX154)/SUM('Gross Plant'!$BK154:$BP154),0)*'Gross Plant'!BW154*Reserve!$DY$1</f>
        <v>0</v>
      </c>
      <c r="EF154" s="93">
        <f>IFERROR(SUM($DS154:$DX154)/SUM('Gross Plant'!$BK154:$BP154),0)*'Gross Plant'!BX154*Reserve!$DY$1</f>
        <v>0</v>
      </c>
      <c r="EG154" s="93">
        <f>IFERROR(SUM($DS154:$DX154)/SUM('Gross Plant'!$BK154:$BP154),0)*'Gross Plant'!BY154*Reserve!$DY$1</f>
        <v>0</v>
      </c>
      <c r="EH154" s="93">
        <f>IFERROR(SUM($DS154:$DX154)/SUM('Gross Plant'!$BK154:$BP154),0)*'Gross Plant'!BZ154*Reserve!$DY$1</f>
        <v>0</v>
      </c>
      <c r="EI154" s="93">
        <f>IFERROR(SUM($DS154:$DX154)/SUM('Gross Plant'!$BK154:$BP154),0)*'Gross Plant'!CA154*Reserve!$DY$1</f>
        <v>0</v>
      </c>
      <c r="EJ154" s="93">
        <f>IFERROR(SUM($DS154:$DX154)/SUM('Gross Plant'!$BK154:$BP154),0)*'Gross Plant'!CB154*Reserve!$DY$1</f>
        <v>0</v>
      </c>
      <c r="EK154" s="93">
        <f>IFERROR(SUM($DS154:$DX154)/SUM('Gross Plant'!$BK154:$BP154),0)*'Gross Plant'!CC154*Reserve!$DY$1</f>
        <v>0</v>
      </c>
      <c r="EL154" s="93">
        <f>IFERROR(SUM($DS154:$DX154)/SUM('Gross Plant'!$BK154:$BP154),0)*'Gross Plant'!CD154*Reserve!$DY$1</f>
        <v>0</v>
      </c>
      <c r="EM154" s="93">
        <f>IFERROR(SUM($DS154:$DX154)/SUM('Gross Plant'!$BK154:$BP154),0)*'Gross Plant'!CE154*Reserve!$DY$1</f>
        <v>0</v>
      </c>
      <c r="EN154" s="93">
        <f>IFERROR(SUM($DS154:$DX154)/SUM('Gross Plant'!$BK154:$BP154),0)*'Gross Plant'!CF154*Reserve!$DY$1</f>
        <v>0</v>
      </c>
      <c r="EO154" s="93">
        <f>IFERROR(SUM($DS154:$DX154)/SUM('Gross Plant'!$BK154:$BP154),0)*'Gross Plant'!CG154*Reserve!$DY$1</f>
        <v>0</v>
      </c>
      <c r="EP154" s="93">
        <f>IFERROR(SUM($DS154:$DX154)/SUM('Gross Plant'!$BK154:$BP154),0)*'Gross Plant'!CH154*Reserve!$DY$1</f>
        <v>0</v>
      </c>
      <c r="EQ154" s="93">
        <f>IFERROR(SUM($DS154:$DX154)/SUM('Gross Plant'!$BK154:$BP154),0)*'Gross Plant'!CI154*Reserve!$DY$1</f>
        <v>0</v>
      </c>
      <c r="ER154" s="93">
        <f>IFERROR(SUM($DS154:$DX154)/SUM('Gross Plant'!$BK154:$BP154),0)*'Gross Plant'!CJ154*Reserve!$DY$1</f>
        <v>0</v>
      </c>
      <c r="ES154" s="93">
        <f>IFERROR(SUM($DS154:$DX154)/SUM('Gross Plant'!$BK154:$BP154),0)*'Gross Plant'!CK154*Reserve!$DY$1</f>
        <v>0</v>
      </c>
    </row>
    <row r="155" spans="1:149">
      <c r="A155" s="140">
        <v>37604</v>
      </c>
      <c r="B155" s="198" t="s">
        <v>183</v>
      </c>
      <c r="C155" s="98">
        <f t="shared" si="209"/>
        <v>7839709.3112307703</v>
      </c>
      <c r="D155" s="98">
        <f t="shared" si="210"/>
        <v>8368387.7400000012</v>
      </c>
      <c r="E155" s="92">
        <f>'[20]Reserve End Balances'!P74</f>
        <v>7876590.0300000003</v>
      </c>
      <c r="F155" s="51">
        <f t="shared" si="182"/>
        <v>7823644.9000000004</v>
      </c>
      <c r="G155" s="51">
        <f t="shared" si="183"/>
        <v>7840613.6900000004</v>
      </c>
      <c r="H155" s="51">
        <f t="shared" si="184"/>
        <v>7852817.3500000006</v>
      </c>
      <c r="I155" s="51">
        <f t="shared" si="185"/>
        <v>7841635.3000000007</v>
      </c>
      <c r="J155" s="51">
        <f t="shared" si="186"/>
        <v>7802234.7400000012</v>
      </c>
      <c r="K155" s="51">
        <f t="shared" si="187"/>
        <v>7707668.2500000009</v>
      </c>
      <c r="L155" s="51">
        <f t="shared" si="188"/>
        <v>7751716.2160000009</v>
      </c>
      <c r="M155" s="51">
        <f t="shared" si="189"/>
        <v>7795764.182000001</v>
      </c>
      <c r="N155" s="51">
        <f t="shared" si="190"/>
        <v>7839812.148000001</v>
      </c>
      <c r="O155" s="51">
        <f t="shared" si="191"/>
        <v>7883860.114000001</v>
      </c>
      <c r="P155" s="51">
        <f t="shared" si="192"/>
        <v>7927908.080000001</v>
      </c>
      <c r="Q155" s="51">
        <f t="shared" si="193"/>
        <v>7971956.046000001</v>
      </c>
      <c r="R155" s="51">
        <f t="shared" si="194"/>
        <v>8016004.012000001</v>
      </c>
      <c r="S155" s="51">
        <f t="shared" si="195"/>
        <v>8060051.9780000011</v>
      </c>
      <c r="T155" s="51">
        <f t="shared" si="196"/>
        <v>8104099.9440000011</v>
      </c>
      <c r="U155" s="51">
        <f t="shared" si="197"/>
        <v>8148147.9100000011</v>
      </c>
      <c r="V155" s="51">
        <f t="shared" si="198"/>
        <v>8192195.8760000011</v>
      </c>
      <c r="W155" s="51">
        <f t="shared" si="199"/>
        <v>8236243.8420000011</v>
      </c>
      <c r="X155" s="51">
        <f t="shared" si="200"/>
        <v>8280291.8080000011</v>
      </c>
      <c r="Y155" s="51">
        <f t="shared" si="201"/>
        <v>8324339.7740000011</v>
      </c>
      <c r="Z155" s="51">
        <f t="shared" si="202"/>
        <v>8368387.7400000012</v>
      </c>
      <c r="AA155" s="51">
        <f t="shared" si="203"/>
        <v>8412435.7060000002</v>
      </c>
      <c r="AB155" s="51">
        <f t="shared" si="204"/>
        <v>8456483.6720000003</v>
      </c>
      <c r="AC155" s="51">
        <f t="shared" si="205"/>
        <v>8500531.6380000003</v>
      </c>
      <c r="AD155" s="51">
        <f t="shared" si="206"/>
        <v>8544579.6040000003</v>
      </c>
      <c r="AE155" s="51">
        <f t="shared" si="207"/>
        <v>8588627.5700000003</v>
      </c>
      <c r="AF155" s="51">
        <f t="shared" si="208"/>
        <v>8632675.5360000003</v>
      </c>
      <c r="AG155" s="110">
        <f t="shared" si="176"/>
        <v>8368388</v>
      </c>
      <c r="AH155" s="145" t="b">
        <f t="shared" si="178"/>
        <v>1</v>
      </c>
      <c r="AI155" s="109" t="str">
        <f>'[23]KY Direct'!E50</f>
        <v>37604</v>
      </c>
      <c r="AJ155" s="109">
        <f>'[23]KY Direct'!F50</f>
        <v>0.05</v>
      </c>
      <c r="AK155" s="109">
        <f>'[23]KY Direct'!G50</f>
        <v>0.05</v>
      </c>
      <c r="AL155" s="92">
        <f>'[20]Depreciation Provision'!Q74</f>
        <v>45679.34</v>
      </c>
      <c r="AM155" s="92">
        <f>'[20]Depreciation Provision'!R74</f>
        <v>45614.239999999998</v>
      </c>
      <c r="AN155" s="92">
        <f>'[20]Depreciation Provision'!S74</f>
        <v>45530.92</v>
      </c>
      <c r="AO155" s="92">
        <f>'[20]Depreciation Provision'!T74</f>
        <v>45373.82</v>
      </c>
      <c r="AP155" s="92">
        <f>'[20]Depreciation Provision'!U74</f>
        <v>45109.73</v>
      </c>
      <c r="AQ155" s="92">
        <f>'[20]Depreciation Provision'!V74</f>
        <v>44612.66</v>
      </c>
      <c r="AR155" s="93">
        <f>IF('Net Plant'!I155&gt;0,'Gross Plant'!L155*$AJ155/12,0)</f>
        <v>44047.966000000008</v>
      </c>
      <c r="AS155" s="93">
        <f>IF('Net Plant'!J155&gt;0,'Gross Plant'!M155*$AJ155/12,0)</f>
        <v>44047.966000000008</v>
      </c>
      <c r="AT155" s="93">
        <f>IF('Net Plant'!K155&gt;0,'Gross Plant'!N155*$AJ155/12,0)</f>
        <v>44047.966000000008</v>
      </c>
      <c r="AU155" s="93">
        <f>IF('Net Plant'!L155&gt;0,'Gross Plant'!O155*$AJ155/12,0)</f>
        <v>44047.966000000008</v>
      </c>
      <c r="AV155" s="93">
        <f>IF('Net Plant'!M155&gt;0,'Gross Plant'!P155*$AJ155/12,0)</f>
        <v>44047.966000000008</v>
      </c>
      <c r="AW155" s="93">
        <f>IF('Net Plant'!N155&gt;0,'Gross Plant'!Q155*$AJ155/12,0)</f>
        <v>44047.966000000008</v>
      </c>
      <c r="AX155" s="93">
        <f>IF('Net Plant'!O155&gt;0,'Gross Plant'!R155*$AJ155/12,0)</f>
        <v>44047.966000000008</v>
      </c>
      <c r="AY155" s="93">
        <f>IF('Net Plant'!P155&gt;0,'Gross Plant'!S155*$AJ155/12,0)</f>
        <v>44047.966000000008</v>
      </c>
      <c r="AZ155" s="93">
        <f>IF('Net Plant'!Q155&gt;0,'Gross Plant'!T155*$AJ155/12,0)</f>
        <v>44047.966000000008</v>
      </c>
      <c r="BA155" s="93">
        <f>IF('Net Plant'!R155&gt;0,'Gross Plant'!U155*$AK155/12,0)</f>
        <v>44047.966000000008</v>
      </c>
      <c r="BB155" s="93">
        <f>IF('Net Plant'!S155&gt;0,'Gross Plant'!V155*$AK155/12,0)</f>
        <v>44047.966000000008</v>
      </c>
      <c r="BC155" s="93">
        <f>IF('Net Plant'!T155&gt;0,'Gross Plant'!W155*$AK155/12,0)</f>
        <v>44047.966000000008</v>
      </c>
      <c r="BD155" s="93">
        <f>IF('Net Plant'!U155&gt;0,'Gross Plant'!X155*$AK155/12,0)</f>
        <v>44047.966000000008</v>
      </c>
      <c r="BE155" s="93">
        <f>IF('Net Plant'!V155&gt;0,'Gross Plant'!Y155*$AK155/12,0)</f>
        <v>44047.966000000008</v>
      </c>
      <c r="BF155" s="93">
        <f>IF('Net Plant'!W155&gt;0,'Gross Plant'!Z155*$AK155/12,0)</f>
        <v>44047.966000000008</v>
      </c>
      <c r="BG155" s="93">
        <f>IF('Net Plant'!X155&gt;0,'Gross Plant'!AA155*$AK155/12,0)</f>
        <v>44047.966000000008</v>
      </c>
      <c r="BH155" s="93">
        <f>IF('Net Plant'!Y155&gt;0,'Gross Plant'!AB155*$AK155/12,0)</f>
        <v>44047.966000000008</v>
      </c>
      <c r="BI155" s="93">
        <f>IF('Net Plant'!Z155&gt;0,'Gross Plant'!AC155*$AK155/12,0)</f>
        <v>44047.966000000008</v>
      </c>
      <c r="BJ155" s="93">
        <f>IF('Net Plant'!AA155&gt;0,'Gross Plant'!AD155*$AK155/12,0)</f>
        <v>44047.966000000008</v>
      </c>
      <c r="BK155" s="93">
        <f>IF('Net Plant'!AB155&gt;0,'Gross Plant'!AE155*$AK155/12,0)</f>
        <v>44047.966000000008</v>
      </c>
      <c r="BL155" s="93">
        <f>IF('Net Plant'!AC155&gt;0,'Gross Plant'!AF155*$AK155/12,0)</f>
        <v>44047.966000000008</v>
      </c>
      <c r="BM155" s="110">
        <f t="shared" si="211"/>
        <v>528575.59200000006</v>
      </c>
      <c r="BN155" s="41"/>
      <c r="BO155" s="92">
        <f>'[20]Reserve Retirements'!Q74</f>
        <v>-98624.47</v>
      </c>
      <c r="BP155" s="92">
        <f>'[20]Reserve Retirements'!R74</f>
        <v>-28645.45</v>
      </c>
      <c r="BQ155" s="92">
        <f>'[20]Reserve Retirements'!S74</f>
        <v>-33327.26</v>
      </c>
      <c r="BR155" s="92">
        <f>'[20]Reserve Retirements'!T74</f>
        <v>-56555.87</v>
      </c>
      <c r="BS155" s="92">
        <f>'[20]Reserve Retirements'!U74</f>
        <v>-84510.29</v>
      </c>
      <c r="BT155" s="92">
        <f>'[20]Reserve Retirements'!V74</f>
        <v>-139179.15</v>
      </c>
      <c r="BU155" s="93">
        <f>'Gross Plant'!BQ155</f>
        <v>0</v>
      </c>
      <c r="BV155" s="93">
        <f>'Gross Plant'!BR155</f>
        <v>0</v>
      </c>
      <c r="BW155" s="93">
        <f>'Gross Plant'!BS155</f>
        <v>0</v>
      </c>
      <c r="BX155" s="93">
        <f>'Gross Plant'!BT155</f>
        <v>0</v>
      </c>
      <c r="BY155" s="93">
        <f>'Gross Plant'!BU155</f>
        <v>0</v>
      </c>
      <c r="BZ155" s="93">
        <f>'Gross Plant'!BV155</f>
        <v>0</v>
      </c>
      <c r="CA155" s="93">
        <f>'Gross Plant'!BW155</f>
        <v>0</v>
      </c>
      <c r="CB155" s="93">
        <f>'Gross Plant'!BX155</f>
        <v>0</v>
      </c>
      <c r="CC155" s="93">
        <f>'Gross Plant'!BY155</f>
        <v>0</v>
      </c>
      <c r="CD155" s="93">
        <f>'Gross Plant'!BZ155</f>
        <v>0</v>
      </c>
      <c r="CE155" s="93">
        <f>'Gross Plant'!CA155</f>
        <v>0</v>
      </c>
      <c r="CF155" s="93">
        <f>'Gross Plant'!CB155</f>
        <v>0</v>
      </c>
      <c r="CG155" s="93">
        <f>'Gross Plant'!CC155</f>
        <v>0</v>
      </c>
      <c r="CH155" s="93">
        <f>'Gross Plant'!CD155</f>
        <v>0</v>
      </c>
      <c r="CI155" s="93">
        <f>'Gross Plant'!CE155</f>
        <v>0</v>
      </c>
      <c r="CJ155" s="93">
        <f>'Gross Plant'!CF155</f>
        <v>0</v>
      </c>
      <c r="CK155" s="93">
        <f>'Gross Plant'!CG155</f>
        <v>0</v>
      </c>
      <c r="CL155" s="93">
        <f>'Gross Plant'!CH155</f>
        <v>0</v>
      </c>
      <c r="CM155" s="93">
        <f>'Gross Plant'!CI155</f>
        <v>0</v>
      </c>
      <c r="CN155" s="93">
        <f>'Gross Plant'!CJ155</f>
        <v>0</v>
      </c>
      <c r="CO155" s="93">
        <f>'Gross Plant'!CK155</f>
        <v>0</v>
      </c>
      <c r="CP155" s="41"/>
      <c r="CQ155" s="92">
        <f>'[20]Reserve Transfers'!Q74</f>
        <v>0</v>
      </c>
      <c r="CR155" s="92">
        <f>'[20]Reserve Transfers'!R74</f>
        <v>0</v>
      </c>
      <c r="CS155" s="92">
        <f>'[20]Reserve Transfers'!S74</f>
        <v>0</v>
      </c>
      <c r="CT155" s="92">
        <f>'[20]Reserve Transfers'!T74</f>
        <v>0</v>
      </c>
      <c r="CU155" s="92">
        <f>'[20]Reserve Transfers'!U74</f>
        <v>0</v>
      </c>
      <c r="CV155" s="92">
        <f>'[20]Reserve Transfers'!V74</f>
        <v>0</v>
      </c>
      <c r="CW155" s="17">
        <v>0</v>
      </c>
      <c r="CX155" s="17">
        <v>0</v>
      </c>
      <c r="CY155" s="17">
        <v>0</v>
      </c>
      <c r="CZ155" s="17">
        <v>0</v>
      </c>
      <c r="DA155" s="17">
        <v>0</v>
      </c>
      <c r="DB155" s="17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/>
      <c r="DS155" s="92">
        <f>[20]COR!Q74</f>
        <v>0</v>
      </c>
      <c r="DT155" s="92">
        <f>[20]COR!R74</f>
        <v>0</v>
      </c>
      <c r="DU155" s="92">
        <f>[20]COR!S74</f>
        <v>0</v>
      </c>
      <c r="DV155" s="92">
        <f>[20]COR!T74</f>
        <v>0</v>
      </c>
      <c r="DW155" s="92">
        <f>[20]COR!U74</f>
        <v>0</v>
      </c>
      <c r="DX155" s="92">
        <f>[20]COR!V74</f>
        <v>0</v>
      </c>
      <c r="DY155" s="93">
        <f>IFERROR(SUM($DS155:$DX155)/SUM('Gross Plant'!$BK155:$BP155),0)*'Gross Plant'!BQ155*Reserve!$DY$1</f>
        <v>0</v>
      </c>
      <c r="DZ155" s="93">
        <f>IFERROR(SUM($DS155:$DX155)/SUM('Gross Plant'!$BK155:$BP155),0)*'Gross Plant'!BR155*Reserve!$DY$1</f>
        <v>0</v>
      </c>
      <c r="EA155" s="93">
        <f>IFERROR(SUM($DS155:$DX155)/SUM('Gross Plant'!$BK155:$BP155),0)*'Gross Plant'!BS155*Reserve!$DY$1</f>
        <v>0</v>
      </c>
      <c r="EB155" s="93">
        <f>IFERROR(SUM($DS155:$DX155)/SUM('Gross Plant'!$BK155:$BP155),0)*'Gross Plant'!BT155*Reserve!$DY$1</f>
        <v>0</v>
      </c>
      <c r="EC155" s="93">
        <f>IFERROR(SUM($DS155:$DX155)/SUM('Gross Plant'!$BK155:$BP155),0)*'Gross Plant'!BU155*Reserve!$DY$1</f>
        <v>0</v>
      </c>
      <c r="ED155" s="93">
        <f>IFERROR(SUM($DS155:$DX155)/SUM('Gross Plant'!$BK155:$BP155),0)*'Gross Plant'!BV155*Reserve!$DY$1</f>
        <v>0</v>
      </c>
      <c r="EE155" s="93">
        <f>IFERROR(SUM($DS155:$DX155)/SUM('Gross Plant'!$BK155:$BP155),0)*'Gross Plant'!BW155*Reserve!$DY$1</f>
        <v>0</v>
      </c>
      <c r="EF155" s="93">
        <f>IFERROR(SUM($DS155:$DX155)/SUM('Gross Plant'!$BK155:$BP155),0)*'Gross Plant'!BX155*Reserve!$DY$1</f>
        <v>0</v>
      </c>
      <c r="EG155" s="93">
        <f>IFERROR(SUM($DS155:$DX155)/SUM('Gross Plant'!$BK155:$BP155),0)*'Gross Plant'!BY155*Reserve!$DY$1</f>
        <v>0</v>
      </c>
      <c r="EH155" s="93">
        <f>IFERROR(SUM($DS155:$DX155)/SUM('Gross Plant'!$BK155:$BP155),0)*'Gross Plant'!BZ155*Reserve!$DY$1</f>
        <v>0</v>
      </c>
      <c r="EI155" s="93">
        <f>IFERROR(SUM($DS155:$DX155)/SUM('Gross Plant'!$BK155:$BP155),0)*'Gross Plant'!CA155*Reserve!$DY$1</f>
        <v>0</v>
      </c>
      <c r="EJ155" s="93">
        <f>IFERROR(SUM($DS155:$DX155)/SUM('Gross Plant'!$BK155:$BP155),0)*'Gross Plant'!CB155*Reserve!$DY$1</f>
        <v>0</v>
      </c>
      <c r="EK155" s="93">
        <f>IFERROR(SUM($DS155:$DX155)/SUM('Gross Plant'!$BK155:$BP155),0)*'Gross Plant'!CC155*Reserve!$DY$1</f>
        <v>0</v>
      </c>
      <c r="EL155" s="93">
        <f>IFERROR(SUM($DS155:$DX155)/SUM('Gross Plant'!$BK155:$BP155),0)*'Gross Plant'!CD155*Reserve!$DY$1</f>
        <v>0</v>
      </c>
      <c r="EM155" s="93">
        <f>IFERROR(SUM($DS155:$DX155)/SUM('Gross Plant'!$BK155:$BP155),0)*'Gross Plant'!CE155*Reserve!$DY$1</f>
        <v>0</v>
      </c>
      <c r="EN155" s="93">
        <f>IFERROR(SUM($DS155:$DX155)/SUM('Gross Plant'!$BK155:$BP155),0)*'Gross Plant'!CF155*Reserve!$DY$1</f>
        <v>0</v>
      </c>
      <c r="EO155" s="93">
        <f>IFERROR(SUM($DS155:$DX155)/SUM('Gross Plant'!$BK155:$BP155),0)*'Gross Plant'!CG155*Reserve!$DY$1</f>
        <v>0</v>
      </c>
      <c r="EP155" s="93">
        <f>IFERROR(SUM($DS155:$DX155)/SUM('Gross Plant'!$BK155:$BP155),0)*'Gross Plant'!CH155*Reserve!$DY$1</f>
        <v>0</v>
      </c>
      <c r="EQ155" s="93">
        <f>IFERROR(SUM($DS155:$DX155)/SUM('Gross Plant'!$BK155:$BP155),0)*'Gross Plant'!CI155*Reserve!$DY$1</f>
        <v>0</v>
      </c>
      <c r="ER155" s="93">
        <f>IFERROR(SUM($DS155:$DX155)/SUM('Gross Plant'!$BK155:$BP155),0)*'Gross Plant'!CJ155*Reserve!$DY$1</f>
        <v>0</v>
      </c>
      <c r="ES155" s="93">
        <f>IFERROR(SUM($DS155:$DX155)/SUM('Gross Plant'!$BK155:$BP155),0)*'Gross Plant'!CK155*Reserve!$DY$1</f>
        <v>0</v>
      </c>
    </row>
    <row r="156" spans="1:149">
      <c r="A156" s="138">
        <v>37800</v>
      </c>
      <c r="B156" s="171" t="s">
        <v>54</v>
      </c>
      <c r="C156" s="51">
        <f t="shared" si="181"/>
        <v>2860167.1210372527</v>
      </c>
      <c r="D156" s="51">
        <f t="shared" si="148"/>
        <v>3476301.5915876646</v>
      </c>
      <c r="E156" s="92">
        <f>'[20]Reserve End Balances'!P75</f>
        <v>2623996.37</v>
      </c>
      <c r="F156" s="51">
        <f t="shared" si="182"/>
        <v>2661707.4900000002</v>
      </c>
      <c r="G156" s="51">
        <f t="shared" si="183"/>
        <v>2701262.43</v>
      </c>
      <c r="H156" s="51">
        <f t="shared" si="184"/>
        <v>2740817.73</v>
      </c>
      <c r="I156" s="51">
        <f t="shared" si="185"/>
        <v>2780418.42</v>
      </c>
      <c r="J156" s="51">
        <f t="shared" si="186"/>
        <v>2820066.9299999997</v>
      </c>
      <c r="K156" s="51">
        <f t="shared" si="187"/>
        <v>2859714.6399999997</v>
      </c>
      <c r="L156" s="51">
        <f t="shared" si="188"/>
        <v>2899450.0937307109</v>
      </c>
      <c r="M156" s="51">
        <f t="shared" si="189"/>
        <v>2939230.0176341441</v>
      </c>
      <c r="N156" s="51">
        <f t="shared" si="190"/>
        <v>2979054.3382270643</v>
      </c>
      <c r="O156" s="51">
        <f t="shared" si="191"/>
        <v>3018916.2378239515</v>
      </c>
      <c r="P156" s="51">
        <f t="shared" si="192"/>
        <v>3058805.3841493265</v>
      </c>
      <c r="Q156" s="51">
        <f t="shared" si="193"/>
        <v>3098732.4919190938</v>
      </c>
      <c r="R156" s="51">
        <f t="shared" si="194"/>
        <v>3138700.4884675955</v>
      </c>
      <c r="S156" s="51">
        <f t="shared" si="195"/>
        <v>3178710.3587757479</v>
      </c>
      <c r="T156" s="51">
        <f t="shared" si="196"/>
        <v>3218765.0211056396</v>
      </c>
      <c r="U156" s="51">
        <f t="shared" si="197"/>
        <v>3261535.5735421176</v>
      </c>
      <c r="V156" s="51">
        <f t="shared" si="198"/>
        <v>3304349.8891071239</v>
      </c>
      <c r="W156" s="51">
        <f t="shared" si="199"/>
        <v>3347206.5747520728</v>
      </c>
      <c r="X156" s="51">
        <f t="shared" si="200"/>
        <v>3390105.7099266471</v>
      </c>
      <c r="Y156" s="51">
        <f t="shared" si="201"/>
        <v>3433047.9521125732</v>
      </c>
      <c r="Z156" s="51">
        <f t="shared" si="202"/>
        <v>3476032.3742595618</v>
      </c>
      <c r="AA156" s="51">
        <f t="shared" si="203"/>
        <v>3519057.553016176</v>
      </c>
      <c r="AB156" s="51">
        <f t="shared" si="204"/>
        <v>3562121.1386143356</v>
      </c>
      <c r="AC156" s="51">
        <f t="shared" si="205"/>
        <v>3605222.5715909298</v>
      </c>
      <c r="AD156" s="51">
        <f t="shared" si="206"/>
        <v>3648343.8569703866</v>
      </c>
      <c r="AE156" s="51">
        <f t="shared" si="207"/>
        <v>3691484.9697123957</v>
      </c>
      <c r="AF156" s="51">
        <f t="shared" si="208"/>
        <v>3734647.5059296773</v>
      </c>
      <c r="AG156" s="110">
        <f t="shared" si="176"/>
        <v>3476302</v>
      </c>
      <c r="AH156" s="145" t="b">
        <f t="shared" si="178"/>
        <v>1</v>
      </c>
      <c r="AI156" s="109" t="str">
        <f>'[23]KY Direct'!E51</f>
        <v>37800</v>
      </c>
      <c r="AJ156" s="109">
        <f>'[23]KY Direct'!F51</f>
        <v>2.0999999999999998E-2</v>
      </c>
      <c r="AK156" s="109">
        <f>'[23]KY Direct'!G51</f>
        <v>2.24E-2</v>
      </c>
      <c r="AL156" s="92">
        <f>'[20]Depreciation Provision'!Q75</f>
        <v>39555.040000000001</v>
      </c>
      <c r="AM156" s="92">
        <f>'[20]Depreciation Provision'!R75</f>
        <v>39554.75</v>
      </c>
      <c r="AN156" s="92">
        <f>'[20]Depreciation Provision'!S75</f>
        <v>39555.269999999997</v>
      </c>
      <c r="AO156" s="92">
        <f>'[20]Depreciation Provision'!T75</f>
        <v>39600.689999999995</v>
      </c>
      <c r="AP156" s="92">
        <f>'[20]Depreciation Provision'!U75</f>
        <v>39648.51</v>
      </c>
      <c r="AQ156" s="92">
        <f>'[20]Depreciation Provision'!V75</f>
        <v>39647.71</v>
      </c>
      <c r="AR156" s="93">
        <f>IF('Net Plant'!I156&gt;0,'Gross Plant'!L156*$AJ156/12,0)</f>
        <v>39735.453730711102</v>
      </c>
      <c r="AS156" s="93">
        <f>IF('Net Plant'!J156&gt;0,'Gross Plant'!M156*$AJ156/12,0)</f>
        <v>39779.923903433213</v>
      </c>
      <c r="AT156" s="93">
        <f>IF('Net Plant'!K156&gt;0,'Gross Plant'!N156*$AJ156/12,0)</f>
        <v>39824.32059292007</v>
      </c>
      <c r="AU156" s="93">
        <f>IF('Net Plant'!L156&gt;0,'Gross Plant'!O156*$AJ156/12,0)</f>
        <v>39861.899596887073</v>
      </c>
      <c r="AV156" s="93">
        <f>IF('Net Plant'!M156&gt;0,'Gross Plant'!P156*$AJ156/12,0)</f>
        <v>39889.146325375063</v>
      </c>
      <c r="AW156" s="93">
        <f>IF('Net Plant'!N156&gt;0,'Gross Plant'!Q156*$AJ156/12,0)</f>
        <v>39927.107769767455</v>
      </c>
      <c r="AX156" s="93">
        <f>IF('Net Plant'!O156&gt;0,'Gross Plant'!R156*$AJ156/12,0)</f>
        <v>39967.996548501818</v>
      </c>
      <c r="AY156" s="93">
        <f>IF('Net Plant'!P156&gt;0,'Gross Plant'!S156*$AJ156/12,0)</f>
        <v>40009.870308152254</v>
      </c>
      <c r="AZ156" s="93">
        <f>IF('Net Plant'!Q156&gt;0,'Gross Plant'!T156*$AJ156/12,0)</f>
        <v>40054.662329891878</v>
      </c>
      <c r="BA156" s="93">
        <f>IF('Net Plant'!R156&gt;0,'Gross Plant'!U156*$AK156/12,0)</f>
        <v>42770.552436478065</v>
      </c>
      <c r="BB156" s="93">
        <f>IF('Net Plant'!S156&gt;0,'Gross Plant'!V156*$AK156/12,0)</f>
        <v>42814.31556500632</v>
      </c>
      <c r="BC156" s="93">
        <f>IF('Net Plant'!T156&gt;0,'Gross Plant'!W156*$AK156/12,0)</f>
        <v>42856.685644948826</v>
      </c>
      <c r="BD156" s="93">
        <f>IF('Net Plant'!U156&gt;0,'Gross Plant'!X156*$AK156/12,0)</f>
        <v>42899.135174574447</v>
      </c>
      <c r="BE156" s="93">
        <f>IF('Net Plant'!V156&gt;0,'Gross Plant'!Y156*$AK156/12,0)</f>
        <v>42942.242185926159</v>
      </c>
      <c r="BF156" s="93">
        <f>IF('Net Plant'!W156&gt;0,'Gross Plant'!Z156*$AK156/12,0)</f>
        <v>42984.422146988487</v>
      </c>
      <c r="BG156" s="93">
        <f>IF('Net Plant'!X156&gt;0,'Gross Plant'!AA156*$AK156/12,0)</f>
        <v>43025.178756614201</v>
      </c>
      <c r="BH156" s="93">
        <f>IF('Net Plant'!Y156&gt;0,'Gross Plant'!AB156*$AK156/12,0)</f>
        <v>43063.585598159705</v>
      </c>
      <c r="BI156" s="93">
        <f>IF('Net Plant'!Z156&gt;0,'Gross Plant'!AC156*$AK156/12,0)</f>
        <v>43101.432976594107</v>
      </c>
      <c r="BJ156" s="93">
        <f>IF('Net Plant'!AA156&gt;0,'Gross Plant'!AD156*$AK156/12,0)</f>
        <v>43121.285379456618</v>
      </c>
      <c r="BK156" s="93">
        <f>IF('Net Plant'!AB156&gt;0,'Gross Plant'!AE156*$AK156/12,0)</f>
        <v>43141.112742009289</v>
      </c>
      <c r="BL156" s="93">
        <f>IF('Net Plant'!AC156&gt;0,'Gross Plant'!AF156*$AK156/12,0)</f>
        <v>43162.536217281398</v>
      </c>
      <c r="BM156" s="110">
        <f t="shared" si="177"/>
        <v>515882.48482403765</v>
      </c>
      <c r="BN156" s="41"/>
      <c r="BO156" s="92">
        <f>'[20]Reserve Retirements'!Q75</f>
        <v>0</v>
      </c>
      <c r="BP156" s="92">
        <f>'[20]Reserve Retirements'!R75</f>
        <v>0</v>
      </c>
      <c r="BQ156" s="92">
        <f>'[20]Reserve Retirements'!S75</f>
        <v>0</v>
      </c>
      <c r="BR156" s="92">
        <f>'[20]Reserve Retirements'!T75</f>
        <v>0</v>
      </c>
      <c r="BS156" s="92">
        <f>'[20]Reserve Retirements'!U75</f>
        <v>0</v>
      </c>
      <c r="BT156" s="92">
        <f>'[20]Reserve Retirements'!V75</f>
        <v>0</v>
      </c>
      <c r="BU156" s="93">
        <f>'Gross Plant'!BQ156</f>
        <v>0</v>
      </c>
      <c r="BV156" s="93">
        <f>'Gross Plant'!BR156</f>
        <v>0</v>
      </c>
      <c r="BW156" s="93">
        <f>'Gross Plant'!BS156</f>
        <v>0</v>
      </c>
      <c r="BX156" s="93">
        <f>'Gross Plant'!BT156</f>
        <v>0</v>
      </c>
      <c r="BY156" s="93">
        <f>'Gross Plant'!BU156</f>
        <v>0</v>
      </c>
      <c r="BZ156" s="93">
        <f>'Gross Plant'!BV156</f>
        <v>0</v>
      </c>
      <c r="CA156" s="93">
        <f>'Gross Plant'!BW156</f>
        <v>0</v>
      </c>
      <c r="CB156" s="93">
        <f>'Gross Plant'!BX156</f>
        <v>0</v>
      </c>
      <c r="CC156" s="93">
        <f>'Gross Plant'!BY156</f>
        <v>0</v>
      </c>
      <c r="CD156" s="93">
        <f>'Gross Plant'!BZ156</f>
        <v>0</v>
      </c>
      <c r="CE156" s="93">
        <f>'Gross Plant'!CA156</f>
        <v>0</v>
      </c>
      <c r="CF156" s="93">
        <f>'Gross Plant'!CB156</f>
        <v>0</v>
      </c>
      <c r="CG156" s="93">
        <f>'Gross Plant'!CC156</f>
        <v>0</v>
      </c>
      <c r="CH156" s="93">
        <f>'Gross Plant'!CD156</f>
        <v>0</v>
      </c>
      <c r="CI156" s="93">
        <f>'Gross Plant'!CE156</f>
        <v>0</v>
      </c>
      <c r="CJ156" s="93">
        <f>'Gross Plant'!CF156</f>
        <v>0</v>
      </c>
      <c r="CK156" s="93">
        <f>'Gross Plant'!CG156</f>
        <v>0</v>
      </c>
      <c r="CL156" s="93">
        <f>'Gross Plant'!CH156</f>
        <v>0</v>
      </c>
      <c r="CM156" s="93">
        <f>'Gross Plant'!CI156</f>
        <v>0</v>
      </c>
      <c r="CN156" s="93">
        <f>'Gross Plant'!CJ156</f>
        <v>0</v>
      </c>
      <c r="CO156" s="93">
        <f>'Gross Plant'!CK156</f>
        <v>0</v>
      </c>
      <c r="CP156" s="41"/>
      <c r="CQ156" s="92">
        <f>'[20]Reserve Transfers'!Q75</f>
        <v>0</v>
      </c>
      <c r="CR156" s="92">
        <f>'[20]Reserve Transfers'!R75</f>
        <v>0</v>
      </c>
      <c r="CS156" s="92">
        <f>'[20]Reserve Transfers'!S75</f>
        <v>0</v>
      </c>
      <c r="CT156" s="92">
        <f>'[20]Reserve Transfers'!T75</f>
        <v>0</v>
      </c>
      <c r="CU156" s="92">
        <f>'[20]Reserve Transfers'!U75</f>
        <v>0</v>
      </c>
      <c r="CV156" s="92">
        <f>'[20]Reserve Transfers'!V75</f>
        <v>0</v>
      </c>
      <c r="CW156" s="17">
        <v>0</v>
      </c>
      <c r="CX156" s="17">
        <v>0</v>
      </c>
      <c r="CY156" s="17">
        <v>0</v>
      </c>
      <c r="CZ156" s="17">
        <v>0</v>
      </c>
      <c r="DA156" s="17">
        <v>0</v>
      </c>
      <c r="DB156" s="17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/>
      <c r="DS156" s="92">
        <f>[20]COR!Q75</f>
        <v>-1843.92</v>
      </c>
      <c r="DT156" s="92">
        <f>[20]COR!R75</f>
        <v>0.19</v>
      </c>
      <c r="DU156" s="92">
        <f>[20]COR!S75</f>
        <v>0.03</v>
      </c>
      <c r="DV156" s="92">
        <f>[20]COR!T75</f>
        <v>0</v>
      </c>
      <c r="DW156" s="92">
        <f>[20]COR!U75</f>
        <v>0</v>
      </c>
      <c r="DX156" s="92">
        <f>[20]COR!V75</f>
        <v>0</v>
      </c>
      <c r="DY156" s="93">
        <f>IFERROR(SUM($DS156:$DX156)/SUM('Gross Plant'!$BK156:$BP156),0)*'Gross Plant'!BQ156*Reserve!$DY$1</f>
        <v>0</v>
      </c>
      <c r="DZ156" s="93">
        <f>IFERROR(SUM($DS156:$DX156)/SUM('Gross Plant'!$BK156:$BP156),0)*'Gross Plant'!BR156*Reserve!$DY$1</f>
        <v>0</v>
      </c>
      <c r="EA156" s="93">
        <f>IFERROR(SUM($DS156:$DX156)/SUM('Gross Plant'!$BK156:$BP156),0)*'Gross Plant'!BS156*Reserve!$DY$1</f>
        <v>0</v>
      </c>
      <c r="EB156" s="93">
        <f>IFERROR(SUM($DS156:$DX156)/SUM('Gross Plant'!$BK156:$BP156),0)*'Gross Plant'!BT156*Reserve!$DY$1</f>
        <v>0</v>
      </c>
      <c r="EC156" s="93">
        <f>IFERROR(SUM($DS156:$DX156)/SUM('Gross Plant'!$BK156:$BP156),0)*'Gross Plant'!BU156*Reserve!$DY$1</f>
        <v>0</v>
      </c>
      <c r="ED156" s="93">
        <f>IFERROR(SUM($DS156:$DX156)/SUM('Gross Plant'!$BK156:$BP156),0)*'Gross Plant'!BV156*Reserve!$DY$1</f>
        <v>0</v>
      </c>
      <c r="EE156" s="93">
        <f>IFERROR(SUM($DS156:$DX156)/SUM('Gross Plant'!$BK156:$BP156),0)*'Gross Plant'!BW156*Reserve!$DY$1</f>
        <v>0</v>
      </c>
      <c r="EF156" s="93">
        <f>IFERROR(SUM($DS156:$DX156)/SUM('Gross Plant'!$BK156:$BP156),0)*'Gross Plant'!BX156*Reserve!$DY$1</f>
        <v>0</v>
      </c>
      <c r="EG156" s="93">
        <f>IFERROR(SUM($DS156:$DX156)/SUM('Gross Plant'!$BK156:$BP156),0)*'Gross Plant'!BY156*Reserve!$DY$1</f>
        <v>0</v>
      </c>
      <c r="EH156" s="93">
        <f>IFERROR(SUM($DS156:$DX156)/SUM('Gross Plant'!$BK156:$BP156),0)*'Gross Plant'!BZ156*Reserve!$DY$1</f>
        <v>0</v>
      </c>
      <c r="EI156" s="93">
        <f>IFERROR(SUM($DS156:$DX156)/SUM('Gross Plant'!$BK156:$BP156),0)*'Gross Plant'!CA156*Reserve!$DY$1</f>
        <v>0</v>
      </c>
      <c r="EJ156" s="93">
        <f>IFERROR(SUM($DS156:$DX156)/SUM('Gross Plant'!$BK156:$BP156),0)*'Gross Plant'!CB156*Reserve!$DY$1</f>
        <v>0</v>
      </c>
      <c r="EK156" s="93">
        <f>IFERROR(SUM($DS156:$DX156)/SUM('Gross Plant'!$BK156:$BP156),0)*'Gross Plant'!CC156*Reserve!$DY$1</f>
        <v>0</v>
      </c>
      <c r="EL156" s="93">
        <f>IFERROR(SUM($DS156:$DX156)/SUM('Gross Plant'!$BK156:$BP156),0)*'Gross Plant'!CD156*Reserve!$DY$1</f>
        <v>0</v>
      </c>
      <c r="EM156" s="93">
        <f>IFERROR(SUM($DS156:$DX156)/SUM('Gross Plant'!$BK156:$BP156),0)*'Gross Plant'!CE156*Reserve!$DY$1</f>
        <v>0</v>
      </c>
      <c r="EN156" s="93">
        <f>IFERROR(SUM($DS156:$DX156)/SUM('Gross Plant'!$BK156:$BP156),0)*'Gross Plant'!CF156*Reserve!$DY$1</f>
        <v>0</v>
      </c>
      <c r="EO156" s="93">
        <f>IFERROR(SUM($DS156:$DX156)/SUM('Gross Plant'!$BK156:$BP156),0)*'Gross Plant'!CG156*Reserve!$DY$1</f>
        <v>0</v>
      </c>
      <c r="EP156" s="93">
        <f>IFERROR(SUM($DS156:$DX156)/SUM('Gross Plant'!$BK156:$BP156),0)*'Gross Plant'!CH156*Reserve!$DY$1</f>
        <v>0</v>
      </c>
      <c r="EQ156" s="93">
        <f>IFERROR(SUM($DS156:$DX156)/SUM('Gross Plant'!$BK156:$BP156),0)*'Gross Plant'!CI156*Reserve!$DY$1</f>
        <v>0</v>
      </c>
      <c r="ER156" s="93">
        <f>IFERROR(SUM($DS156:$DX156)/SUM('Gross Plant'!$BK156:$BP156),0)*'Gross Plant'!CJ156*Reserve!$DY$1</f>
        <v>0</v>
      </c>
      <c r="ES156" s="93">
        <f>IFERROR(SUM($DS156:$DX156)/SUM('Gross Plant'!$BK156:$BP156),0)*'Gross Plant'!CK156*Reserve!$DY$1</f>
        <v>0</v>
      </c>
    </row>
    <row r="157" spans="1:149">
      <c r="A157" s="138">
        <v>37900</v>
      </c>
      <c r="B157" s="171" t="s">
        <v>55</v>
      </c>
      <c r="C157" s="51">
        <f t="shared" si="181"/>
        <v>1007387.8395029625</v>
      </c>
      <c r="D157" s="51">
        <f t="shared" si="148"/>
        <v>655016.24323047267</v>
      </c>
      <c r="E157" s="92">
        <f>'[20]Reserve End Balances'!P76</f>
        <v>1105756.73</v>
      </c>
      <c r="F157" s="51">
        <f t="shared" si="182"/>
        <v>1114124.5900000001</v>
      </c>
      <c r="G157" s="51">
        <f t="shared" si="183"/>
        <v>1122492.4500000002</v>
      </c>
      <c r="H157" s="51">
        <f t="shared" si="184"/>
        <v>1013036.05</v>
      </c>
      <c r="I157" s="51">
        <f t="shared" si="185"/>
        <v>1021310.18</v>
      </c>
      <c r="J157" s="51">
        <f t="shared" si="186"/>
        <v>1029584.2200000001</v>
      </c>
      <c r="K157" s="51">
        <f t="shared" si="187"/>
        <v>1037858.1900000001</v>
      </c>
      <c r="L157" s="51">
        <f t="shared" si="188"/>
        <v>1007462.4534299381</v>
      </c>
      <c r="M157" s="51">
        <f t="shared" si="189"/>
        <v>977824.41394690704</v>
      </c>
      <c r="N157" s="51">
        <f t="shared" si="190"/>
        <v>948198.79208407912</v>
      </c>
      <c r="O157" s="51">
        <f t="shared" si="191"/>
        <v>924318.07507141202</v>
      </c>
      <c r="P157" s="51">
        <f t="shared" si="192"/>
        <v>909177.24892824108</v>
      </c>
      <c r="Q157" s="51">
        <f t="shared" si="193"/>
        <v>884898.52007793693</v>
      </c>
      <c r="R157" s="51">
        <f t="shared" si="194"/>
        <v>858088.91252052411</v>
      </c>
      <c r="S157" s="51">
        <f t="shared" si="195"/>
        <v>830396.08439108194</v>
      </c>
      <c r="T157" s="51">
        <f t="shared" si="196"/>
        <v>800175.68630201602</v>
      </c>
      <c r="U157" s="51">
        <f t="shared" si="197"/>
        <v>772358.35603961267</v>
      </c>
      <c r="V157" s="51">
        <f t="shared" si="198"/>
        <v>745935.97311521927</v>
      </c>
      <c r="W157" s="51">
        <f t="shared" si="199"/>
        <v>720573.43248045887</v>
      </c>
      <c r="X157" s="51">
        <f t="shared" si="200"/>
        <v>695098.83335522225</v>
      </c>
      <c r="Y157" s="51">
        <f t="shared" si="201"/>
        <v>669051.42335234501</v>
      </c>
      <c r="Z157" s="51">
        <f t="shared" si="202"/>
        <v>643693.23440168949</v>
      </c>
      <c r="AA157" s="51">
        <f t="shared" si="203"/>
        <v>619420.85874058423</v>
      </c>
      <c r="AB157" s="51">
        <f t="shared" si="204"/>
        <v>596974.23885655729</v>
      </c>
      <c r="AC157" s="51">
        <f t="shared" si="205"/>
        <v>574929.29940668086</v>
      </c>
      <c r="AD157" s="51">
        <f t="shared" si="206"/>
        <v>567181.86598557932</v>
      </c>
      <c r="AE157" s="51">
        <f t="shared" si="207"/>
        <v>559431.55074868677</v>
      </c>
      <c r="AF157" s="51">
        <f t="shared" si="208"/>
        <v>550386.40921149112</v>
      </c>
      <c r="AG157" s="110">
        <f t="shared" si="176"/>
        <v>655016</v>
      </c>
      <c r="AH157" s="145" t="b">
        <f t="shared" si="178"/>
        <v>1</v>
      </c>
      <c r="AI157" s="109" t="str">
        <f>'[23]KY Direct'!E52</f>
        <v>37900</v>
      </c>
      <c r="AJ157" s="109">
        <f>'[23]KY Direct'!F52</f>
        <v>1.9899999999999998E-2</v>
      </c>
      <c r="AK157" s="109">
        <f>'[23]KY Direct'!G52</f>
        <v>2.1700000000000001E-2</v>
      </c>
      <c r="AL157" s="92">
        <f>'[20]Depreciation Provision'!Q76</f>
        <v>8367.86</v>
      </c>
      <c r="AM157" s="92">
        <f>'[20]Depreciation Provision'!R76</f>
        <v>8367.86</v>
      </c>
      <c r="AN157" s="92">
        <f>'[20]Depreciation Provision'!S76</f>
        <v>8274.16</v>
      </c>
      <c r="AO157" s="92">
        <f>'[20]Depreciation Provision'!T76</f>
        <v>8274.130000000001</v>
      </c>
      <c r="AP157" s="92">
        <f>'[20]Depreciation Provision'!U76</f>
        <v>8274.0399999999991</v>
      </c>
      <c r="AQ157" s="92">
        <f>'[20]Depreciation Provision'!V76</f>
        <v>8273.9700000000012</v>
      </c>
      <c r="AR157" s="93">
        <f>IF('Net Plant'!I157&gt;0,'Gross Plant'!L157*$AJ157/12,0)</f>
        <v>8160.5035157008306</v>
      </c>
      <c r="AS157" s="93">
        <f>IF('Net Plant'!J157&gt;0,'Gross Plant'!M157*$AJ157/12,0)</f>
        <v>8110.4622098991049</v>
      </c>
      <c r="AT157" s="93">
        <f>IF('Net Plant'!K157&gt;0,'Gross Plant'!N157*$AJ157/12,0)</f>
        <v>8060.5035931633674</v>
      </c>
      <c r="AU157" s="93">
        <f>IF('Net Plant'!L157&gt;0,'Gross Plant'!O157*$AJ157/12,0)</f>
        <v>8018.2167677672041</v>
      </c>
      <c r="AV157" s="93">
        <f>IF('Net Plant'!M157&gt;0,'Gross Plant'!P157*$AJ157/12,0)</f>
        <v>7987.556624374366</v>
      </c>
      <c r="AW157" s="93">
        <f>IF('Net Plant'!N157&gt;0,'Gross Plant'!Q157*$AJ157/12,0)</f>
        <v>7944.8394471916808</v>
      </c>
      <c r="AX157" s="93">
        <f>IF('Net Plant'!O157&gt;0,'Gross Plant'!R157*$AJ157/12,0)</f>
        <v>7898.8282051555643</v>
      </c>
      <c r="AY157" s="93">
        <f>IF('Net Plant'!P157&gt;0,'Gross Plant'!S157*$AJ157/12,0)</f>
        <v>7851.7085857911543</v>
      </c>
      <c r="AZ157" s="93">
        <f>IF('Net Plant'!Q157&gt;0,'Gross Plant'!T157*$AJ157/12,0)</f>
        <v>7801.3051103795142</v>
      </c>
      <c r="BA157" s="93">
        <f>IF('Net Plant'!R157&gt;0,'Gross Plant'!U157*$AK157/12,0)</f>
        <v>8454.5177325044388</v>
      </c>
      <c r="BB157" s="93">
        <f>IF('Net Plant'!S157&gt;0,'Gross Plant'!V157*$AK157/12,0)</f>
        <v>8404.1739186875147</v>
      </c>
      <c r="BC157" s="93">
        <f>IF('Net Plant'!T157&gt;0,'Gross Plant'!W157*$AK157/12,0)</f>
        <v>8355.4326269250614</v>
      </c>
      <c r="BD157" s="93">
        <f>IF('Net Plant'!U157&gt;0,'Gross Plant'!X157*$AK157/12,0)</f>
        <v>8306.5999385876967</v>
      </c>
      <c r="BE157" s="93">
        <f>IF('Net Plant'!V157&gt;0,'Gross Plant'!Y157*$AK157/12,0)</f>
        <v>8257.0109026417576</v>
      </c>
      <c r="BF157" s="93">
        <f>IF('Net Plant'!W157&gt;0,'Gross Plant'!Z157*$AK157/12,0)</f>
        <v>8208.4883180382294</v>
      </c>
      <c r="BG157" s="93">
        <f>IF('Net Plant'!X157&gt;0,'Gross Plant'!AA157*$AK157/12,0)</f>
        <v>8161.6031149961018</v>
      </c>
      <c r="BH157" s="93">
        <f>IF('Net Plant'!Y157&gt;0,'Gross Plant'!AB157*$AK157/12,0)</f>
        <v>8117.4210159303411</v>
      </c>
      <c r="BI157" s="93">
        <f>IF('Net Plant'!Z157&gt;0,'Gross Plant'!AC157*$AK157/12,0)</f>
        <v>8073.882506746063</v>
      </c>
      <c r="BJ157" s="93">
        <f>IF('Net Plant'!AA157&gt;0,'Gross Plant'!AD157*$AK157/12,0)</f>
        <v>8051.0448873358409</v>
      </c>
      <c r="BK157" s="93">
        <f>IF('Net Plant'!AB157&gt;0,'Gross Plant'!AE157*$AK157/12,0)</f>
        <v>8028.2360735603843</v>
      </c>
      <c r="BL157" s="93">
        <f>IF('Net Plant'!AC157&gt;0,'Gross Plant'!AF157*$AK157/12,0)</f>
        <v>8003.5911387332444</v>
      </c>
      <c r="BM157" s="110">
        <f t="shared" si="177"/>
        <v>98422.00217468667</v>
      </c>
      <c r="BN157" s="41"/>
      <c r="BO157" s="92">
        <f>'[20]Reserve Retirements'!Q76</f>
        <v>0</v>
      </c>
      <c r="BP157" s="92">
        <f>'[20]Reserve Retirements'!R76</f>
        <v>0</v>
      </c>
      <c r="BQ157" s="92">
        <f>'[20]Reserve Retirements'!S76</f>
        <v>-117730.56</v>
      </c>
      <c r="BR157" s="92">
        <f>'[20]Reserve Retirements'!T76</f>
        <v>0</v>
      </c>
      <c r="BS157" s="92">
        <f>'[20]Reserve Retirements'!U76</f>
        <v>0</v>
      </c>
      <c r="BT157" s="92">
        <f>'[20]Reserve Retirements'!V76</f>
        <v>0</v>
      </c>
      <c r="BU157" s="93">
        <f>'Gross Plant'!BQ157</f>
        <v>-38556.240085762758</v>
      </c>
      <c r="BV157" s="93">
        <f>'Gross Plant'!BR157</f>
        <v>-37748.501692930135</v>
      </c>
      <c r="BW157" s="93">
        <f>'Gross Plant'!BS157</f>
        <v>-37686.1254559913</v>
      </c>
      <c r="BX157" s="93">
        <f>'Gross Plant'!BT157</f>
        <v>-31898.933780434283</v>
      </c>
      <c r="BY157" s="93">
        <f>'Gross Plant'!BU157</f>
        <v>-23128.382767545263</v>
      </c>
      <c r="BZ157" s="93">
        <f>'Gross Plant'!BV157</f>
        <v>-32223.568297495851</v>
      </c>
      <c r="CA157" s="93">
        <f>'Gross Plant'!BW157</f>
        <v>-34708.43576256837</v>
      </c>
      <c r="CB157" s="93">
        <f>'Gross Plant'!BX157</f>
        <v>-35544.536715233306</v>
      </c>
      <c r="CC157" s="93">
        <f>'Gross Plant'!BY157</f>
        <v>-38021.703199445423</v>
      </c>
      <c r="CD157" s="93">
        <f>'Gross Plant'!BZ157</f>
        <v>-36271.847994907737</v>
      </c>
      <c r="CE157" s="93">
        <f>'Gross Plant'!CA157</f>
        <v>-34826.556843080914</v>
      </c>
      <c r="CF157" s="93">
        <f>'Gross Plant'!CB157</f>
        <v>-33717.973261685438</v>
      </c>
      <c r="CG157" s="93">
        <f>'Gross Plant'!CC157</f>
        <v>-33781.199063824322</v>
      </c>
      <c r="CH157" s="93">
        <f>'Gross Plant'!CD157</f>
        <v>-34304.420905519022</v>
      </c>
      <c r="CI157" s="93">
        <f>'Gross Plant'!CE157</f>
        <v>-33566.677268693711</v>
      </c>
      <c r="CJ157" s="93">
        <f>'Gross Plant'!CF157</f>
        <v>-32433.978776101343</v>
      </c>
      <c r="CK157" s="93">
        <f>'Gross Plant'!CG157</f>
        <v>-30564.040899957312</v>
      </c>
      <c r="CL157" s="93">
        <f>'Gross Plant'!CH157</f>
        <v>-30118.821956622487</v>
      </c>
      <c r="CM157" s="93">
        <f>'Gross Plant'!CI157</f>
        <v>-15798.478308437399</v>
      </c>
      <c r="CN157" s="93">
        <f>'Gross Plant'!CJ157</f>
        <v>-15778.55131045298</v>
      </c>
      <c r="CO157" s="93">
        <f>'Gross Plant'!CK157</f>
        <v>-17048.732675928826</v>
      </c>
      <c r="CP157" s="41"/>
      <c r="CQ157" s="92">
        <f>'[20]Reserve Transfers'!Q76</f>
        <v>0</v>
      </c>
      <c r="CR157" s="92">
        <f>'[20]Reserve Transfers'!R76</f>
        <v>0</v>
      </c>
      <c r="CS157" s="92">
        <f>'[20]Reserve Transfers'!S76</f>
        <v>0</v>
      </c>
      <c r="CT157" s="92">
        <f>'[20]Reserve Transfers'!T76</f>
        <v>0</v>
      </c>
      <c r="CU157" s="92">
        <f>'[20]Reserve Transfers'!U76</f>
        <v>0</v>
      </c>
      <c r="CV157" s="92">
        <f>'[20]Reserve Transfers'!V76</f>
        <v>0</v>
      </c>
      <c r="CW157" s="17">
        <v>0</v>
      </c>
      <c r="CX157" s="17">
        <v>0</v>
      </c>
      <c r="CY157" s="17">
        <v>0</v>
      </c>
      <c r="CZ157" s="17">
        <v>0</v>
      </c>
      <c r="DA157" s="17">
        <v>0</v>
      </c>
      <c r="DB157" s="17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/>
      <c r="DS157" s="92">
        <f>[20]COR!Q76</f>
        <v>0</v>
      </c>
      <c r="DT157" s="92">
        <f>[20]COR!R76</f>
        <v>0</v>
      </c>
      <c r="DU157" s="92">
        <f>[20]COR!S76</f>
        <v>0</v>
      </c>
      <c r="DV157" s="92">
        <f>[20]COR!T76</f>
        <v>0</v>
      </c>
      <c r="DW157" s="92">
        <f>[20]COR!U76</f>
        <v>0</v>
      </c>
      <c r="DX157" s="92">
        <f>[20]COR!V76</f>
        <v>0</v>
      </c>
      <c r="DY157" s="93">
        <f>IFERROR(SUM($DS157:$DX157)/SUM('Gross Plant'!$BK157:$BP157),0)*'Gross Plant'!BQ157*Reserve!$DY$1</f>
        <v>0</v>
      </c>
      <c r="DZ157" s="93">
        <f>IFERROR(SUM($DS157:$DX157)/SUM('Gross Plant'!$BK157:$BP157),0)*'Gross Plant'!BR157*Reserve!$DY$1</f>
        <v>0</v>
      </c>
      <c r="EA157" s="93">
        <f>IFERROR(SUM($DS157:$DX157)/SUM('Gross Plant'!$BK157:$BP157),0)*'Gross Plant'!BS157*Reserve!$DY$1</f>
        <v>0</v>
      </c>
      <c r="EB157" s="93">
        <f>IFERROR(SUM($DS157:$DX157)/SUM('Gross Plant'!$BK157:$BP157),0)*'Gross Plant'!BT157*Reserve!$DY$1</f>
        <v>0</v>
      </c>
      <c r="EC157" s="93">
        <f>IFERROR(SUM($DS157:$DX157)/SUM('Gross Plant'!$BK157:$BP157),0)*'Gross Plant'!BU157*Reserve!$DY$1</f>
        <v>0</v>
      </c>
      <c r="ED157" s="93">
        <f>IFERROR(SUM($DS157:$DX157)/SUM('Gross Plant'!$BK157:$BP157),0)*'Gross Plant'!BV157*Reserve!$DY$1</f>
        <v>0</v>
      </c>
      <c r="EE157" s="93">
        <f>IFERROR(SUM($DS157:$DX157)/SUM('Gross Plant'!$BK157:$BP157),0)*'Gross Plant'!BW157*Reserve!$DY$1</f>
        <v>0</v>
      </c>
      <c r="EF157" s="93">
        <f>IFERROR(SUM($DS157:$DX157)/SUM('Gross Plant'!$BK157:$BP157),0)*'Gross Plant'!BX157*Reserve!$DY$1</f>
        <v>0</v>
      </c>
      <c r="EG157" s="93">
        <f>IFERROR(SUM($DS157:$DX157)/SUM('Gross Plant'!$BK157:$BP157),0)*'Gross Plant'!BY157*Reserve!$DY$1</f>
        <v>0</v>
      </c>
      <c r="EH157" s="93">
        <f>IFERROR(SUM($DS157:$DX157)/SUM('Gross Plant'!$BK157:$BP157),0)*'Gross Plant'!BZ157*Reserve!$DY$1</f>
        <v>0</v>
      </c>
      <c r="EI157" s="93">
        <f>IFERROR(SUM($DS157:$DX157)/SUM('Gross Plant'!$BK157:$BP157),0)*'Gross Plant'!CA157*Reserve!$DY$1</f>
        <v>0</v>
      </c>
      <c r="EJ157" s="93">
        <f>IFERROR(SUM($DS157:$DX157)/SUM('Gross Plant'!$BK157:$BP157),0)*'Gross Plant'!CB157*Reserve!$DY$1</f>
        <v>0</v>
      </c>
      <c r="EK157" s="93">
        <f>IFERROR(SUM($DS157:$DX157)/SUM('Gross Plant'!$BK157:$BP157),0)*'Gross Plant'!CC157*Reserve!$DY$1</f>
        <v>0</v>
      </c>
      <c r="EL157" s="93">
        <f>IFERROR(SUM($DS157:$DX157)/SUM('Gross Plant'!$BK157:$BP157),0)*'Gross Plant'!CD157*Reserve!$DY$1</f>
        <v>0</v>
      </c>
      <c r="EM157" s="93">
        <f>IFERROR(SUM($DS157:$DX157)/SUM('Gross Plant'!$BK157:$BP157),0)*'Gross Plant'!CE157*Reserve!$DY$1</f>
        <v>0</v>
      </c>
      <c r="EN157" s="93">
        <f>IFERROR(SUM($DS157:$DX157)/SUM('Gross Plant'!$BK157:$BP157),0)*'Gross Plant'!CF157*Reserve!$DY$1</f>
        <v>0</v>
      </c>
      <c r="EO157" s="93">
        <f>IFERROR(SUM($DS157:$DX157)/SUM('Gross Plant'!$BK157:$BP157),0)*'Gross Plant'!CG157*Reserve!$DY$1</f>
        <v>0</v>
      </c>
      <c r="EP157" s="93">
        <f>IFERROR(SUM($DS157:$DX157)/SUM('Gross Plant'!$BK157:$BP157),0)*'Gross Plant'!CH157*Reserve!$DY$1</f>
        <v>0</v>
      </c>
      <c r="EQ157" s="93">
        <f>IFERROR(SUM($DS157:$DX157)/SUM('Gross Plant'!$BK157:$BP157),0)*'Gross Plant'!CI157*Reserve!$DY$1</f>
        <v>0</v>
      </c>
      <c r="ER157" s="93">
        <f>IFERROR(SUM($DS157:$DX157)/SUM('Gross Plant'!$BK157:$BP157),0)*'Gross Plant'!CJ157*Reserve!$DY$1</f>
        <v>0</v>
      </c>
      <c r="ES157" s="93">
        <f>IFERROR(SUM($DS157:$DX157)/SUM('Gross Plant'!$BK157:$BP157),0)*'Gross Plant'!CK157*Reserve!$DY$1</f>
        <v>0</v>
      </c>
    </row>
    <row r="158" spans="1:149">
      <c r="A158" s="138">
        <v>37905</v>
      </c>
      <c r="B158" s="171" t="s">
        <v>103</v>
      </c>
      <c r="C158" s="51">
        <f t="shared" si="181"/>
        <v>1068825.9558724554</v>
      </c>
      <c r="D158" s="51">
        <f t="shared" si="148"/>
        <v>1101134.7008334526</v>
      </c>
      <c r="E158" s="92">
        <f>'[20]Reserve End Balances'!P77</f>
        <v>1054573.6599999999</v>
      </c>
      <c r="F158" s="51">
        <f t="shared" si="182"/>
        <v>1057435.3899999999</v>
      </c>
      <c r="G158" s="51">
        <f t="shared" si="183"/>
        <v>1060297.1199999999</v>
      </c>
      <c r="H158" s="51">
        <f t="shared" si="184"/>
        <v>1063158.8499999999</v>
      </c>
      <c r="I158" s="51">
        <f t="shared" si="185"/>
        <v>1066020.5799999998</v>
      </c>
      <c r="J158" s="51">
        <f t="shared" si="186"/>
        <v>1068882.3099999998</v>
      </c>
      <c r="K158" s="51">
        <f t="shared" si="187"/>
        <v>1068900.9499999997</v>
      </c>
      <c r="L158" s="51">
        <f t="shared" si="188"/>
        <v>1070830.2361388595</v>
      </c>
      <c r="M158" s="51">
        <f t="shared" si="189"/>
        <v>1072778.6089247209</v>
      </c>
      <c r="N158" s="51">
        <f t="shared" si="190"/>
        <v>1074728.0761587308</v>
      </c>
      <c r="O158" s="51">
        <f t="shared" si="191"/>
        <v>1076816.8967955047</v>
      </c>
      <c r="P158" s="51">
        <f t="shared" si="192"/>
        <v>1079117.1841981739</v>
      </c>
      <c r="Q158" s="51">
        <f t="shared" si="193"/>
        <v>1081197.5641259302</v>
      </c>
      <c r="R158" s="51">
        <f t="shared" si="194"/>
        <v>1083217.5810933651</v>
      </c>
      <c r="S158" s="51">
        <f t="shared" si="195"/>
        <v>1085217.0268388356</v>
      </c>
      <c r="T158" s="51">
        <f t="shared" si="196"/>
        <v>1087156.2593634883</v>
      </c>
      <c r="U158" s="51">
        <f t="shared" si="197"/>
        <v>1089395.7296116506</v>
      </c>
      <c r="V158" s="51">
        <f t="shared" si="198"/>
        <v>1091669.6744006465</v>
      </c>
      <c r="W158" s="51">
        <f t="shared" si="199"/>
        <v>1093969.9788765649</v>
      </c>
      <c r="X158" s="51">
        <f t="shared" si="200"/>
        <v>1096268.3550644184</v>
      </c>
      <c r="Y158" s="51">
        <f t="shared" si="201"/>
        <v>1098553.6925334213</v>
      </c>
      <c r="Z158" s="51">
        <f t="shared" si="202"/>
        <v>1100856.4394946732</v>
      </c>
      <c r="AA158" s="51">
        <f t="shared" si="203"/>
        <v>1103186.1435523909</v>
      </c>
      <c r="AB158" s="51">
        <f t="shared" si="204"/>
        <v>1105560.6237584262</v>
      </c>
      <c r="AC158" s="51">
        <f t="shared" si="205"/>
        <v>1107945.4930075365</v>
      </c>
      <c r="AD158" s="51">
        <f t="shared" si="206"/>
        <v>1110675.864205875</v>
      </c>
      <c r="AE158" s="51">
        <f t="shared" si="207"/>
        <v>1113406.5286566028</v>
      </c>
      <c r="AF158" s="51">
        <f t="shared" si="208"/>
        <v>1116106.3283091874</v>
      </c>
      <c r="AG158" s="110">
        <f t="shared" si="176"/>
        <v>1101135</v>
      </c>
      <c r="AH158" s="145" t="b">
        <f t="shared" si="178"/>
        <v>1</v>
      </c>
      <c r="AI158" s="109" t="str">
        <f>'[23]KY Direct'!E54</f>
        <v>37905</v>
      </c>
      <c r="AJ158" s="109">
        <f>'[23]KY Direct'!F54</f>
        <v>1.9899999999999998E-2</v>
      </c>
      <c r="AK158" s="109">
        <f>'[23]KY Direct'!G54</f>
        <v>2.1700000000000001E-2</v>
      </c>
      <c r="AL158" s="92">
        <f>'[20]Depreciation Provision'!Q77</f>
        <v>2861.73</v>
      </c>
      <c r="AM158" s="92">
        <f>'[20]Depreciation Provision'!R77</f>
        <v>2861.73</v>
      </c>
      <c r="AN158" s="92">
        <f>'[20]Depreciation Provision'!S77</f>
        <v>2861.73</v>
      </c>
      <c r="AO158" s="92">
        <f>'[20]Depreciation Provision'!T77</f>
        <v>2861.73</v>
      </c>
      <c r="AP158" s="92">
        <f>'[20]Depreciation Provision'!U77</f>
        <v>2861.73</v>
      </c>
      <c r="AQ158" s="92">
        <f>'[20]Depreciation Provision'!V77</f>
        <v>2860.63</v>
      </c>
      <c r="AR158" s="93">
        <f>IF('Net Plant'!I158&gt;0,'Gross Plant'!L158*$AJ158/12,0)</f>
        <v>2860.0253518674267</v>
      </c>
      <c r="AS158" s="93">
        <f>IF('Net Plant'!J158&gt;0,'Gross Plant'!M158*$AJ158/12,0)</f>
        <v>2859.6133705176148</v>
      </c>
      <c r="AT158" s="93">
        <f>IF('Net Plant'!K158&gt;0,'Gross Plant'!N158*$AJ158/12,0)</f>
        <v>2859.202069932473</v>
      </c>
      <c r="AU158" s="93">
        <f>IF('Net Plant'!L158&gt;0,'Gross Plant'!O158*$AJ158/12,0)</f>
        <v>2858.8539298684432</v>
      </c>
      <c r="AV158" s="93">
        <f>IF('Net Plant'!M158&gt;0,'Gross Plant'!P158*$AJ158/12,0)</f>
        <v>2858.6015102511287</v>
      </c>
      <c r="AW158" s="93">
        <f>IF('Net Plant'!N158&gt;0,'Gross Plant'!Q158*$AJ158/12,0)</f>
        <v>2858.2498271758391</v>
      </c>
      <c r="AX158" s="93">
        <f>IF('Net Plant'!O158&gt;0,'Gross Plant'!R158*$AJ158/12,0)</f>
        <v>2857.8710246386781</v>
      </c>
      <c r="AY158" s="93">
        <f>IF('Net Plant'!P158&gt;0,'Gross Plant'!S158*$AJ158/12,0)</f>
        <v>2857.4830970241342</v>
      </c>
      <c r="AZ158" s="93">
        <f>IF('Net Plant'!Q158&gt;0,'Gross Plant'!T158*$AJ158/12,0)</f>
        <v>2857.0681339950406</v>
      </c>
      <c r="BA158" s="93">
        <f>IF('Net Plant'!R158&gt;0,'Gross Plant'!U158*$AK158/12,0)</f>
        <v>3115.0647351249559</v>
      </c>
      <c r="BB158" s="93">
        <f>IF('Net Plant'!S158&gt;0,'Gross Plant'!V158*$AK158/12,0)</f>
        <v>3114.6502632793745</v>
      </c>
      <c r="BC158" s="93">
        <f>IF('Net Plant'!T158&gt;0,'Gross Plant'!W158*$AK158/12,0)</f>
        <v>3114.2489847185911</v>
      </c>
      <c r="BD158" s="93">
        <f>IF('Net Plant'!U158&gt;0,'Gross Plant'!X158*$AK158/12,0)</f>
        <v>3113.8469537057335</v>
      </c>
      <c r="BE158" s="93">
        <f>IF('Net Plant'!V158&gt;0,'Gross Plant'!Y158*$AK158/12,0)</f>
        <v>3113.4386958148261</v>
      </c>
      <c r="BF158" s="93">
        <f>IF('Net Plant'!W158&gt;0,'Gross Plant'!Z158*$AK158/12,0)</f>
        <v>3113.0392178319676</v>
      </c>
      <c r="BG158" s="93">
        <f>IF('Net Plant'!X158&gt;0,'Gross Plant'!AA158*$AK158/12,0)</f>
        <v>3112.6532201261521</v>
      </c>
      <c r="BH158" s="93">
        <f>IF('Net Plant'!Y158&gt;0,'Gross Plant'!AB158*$AK158/12,0)</f>
        <v>3112.2894766042955</v>
      </c>
      <c r="BI158" s="93">
        <f>IF('Net Plant'!Z158&gt;0,'Gross Plant'!AC158*$AK158/12,0)</f>
        <v>3111.9310316457736</v>
      </c>
      <c r="BJ158" s="93">
        <f>IF('Net Plant'!AA158&gt;0,'Gross Plant'!AD158*$AK158/12,0)</f>
        <v>3111.7430135051522</v>
      </c>
      <c r="BK158" s="93">
        <f>IF('Net Plant'!AB158&gt;0,'Gross Plant'!AE158*$AK158/12,0)</f>
        <v>3111.5552325163021</v>
      </c>
      <c r="BL158" s="93">
        <f>IF('Net Plant'!AC158&gt;0,'Gross Plant'!AF158*$AK158/12,0)</f>
        <v>3111.3523350628197</v>
      </c>
      <c r="BM158" s="110">
        <f t="shared" si="177"/>
        <v>37355.81315993594</v>
      </c>
      <c r="BN158" s="41"/>
      <c r="BO158" s="92">
        <f>'[20]Reserve Retirements'!Q77</f>
        <v>0</v>
      </c>
      <c r="BP158" s="92">
        <f>'[20]Reserve Retirements'!R77</f>
        <v>0</v>
      </c>
      <c r="BQ158" s="92">
        <f>'[20]Reserve Retirements'!S77</f>
        <v>0</v>
      </c>
      <c r="BR158" s="92">
        <f>'[20]Reserve Retirements'!T77</f>
        <v>0</v>
      </c>
      <c r="BS158" s="92">
        <f>'[20]Reserve Retirements'!U77</f>
        <v>0</v>
      </c>
      <c r="BT158" s="92">
        <f>'[20]Reserve Retirements'!V77</f>
        <v>-2841.99</v>
      </c>
      <c r="BU158" s="93">
        <f>'Gross Plant'!BQ158</f>
        <v>-930.73921300753932</v>
      </c>
      <c r="BV158" s="93">
        <f>'Gross Plant'!BR158</f>
        <v>-911.24058465610403</v>
      </c>
      <c r="BW158" s="93">
        <f>'Gross Plant'!BS158</f>
        <v>-909.73483592257367</v>
      </c>
      <c r="BX158" s="93">
        <f>'Gross Plant'!BT158</f>
        <v>-770.03329309447292</v>
      </c>
      <c r="BY158" s="93">
        <f>'Gross Plant'!BU158</f>
        <v>-558.31410758205811</v>
      </c>
      <c r="BZ158" s="93">
        <f>'Gross Plant'!BV158</f>
        <v>-777.86989941949014</v>
      </c>
      <c r="CA158" s="93">
        <f>'Gross Plant'!BW158</f>
        <v>-837.8540572036834</v>
      </c>
      <c r="CB158" s="93">
        <f>'Gross Plant'!BX158</f>
        <v>-858.03735155363131</v>
      </c>
      <c r="CC158" s="93">
        <f>'Gross Plant'!BY158</f>
        <v>-917.83560934214461</v>
      </c>
      <c r="CD158" s="93">
        <f>'Gross Plant'!BZ158</f>
        <v>-875.59448696283982</v>
      </c>
      <c r="CE158" s="93">
        <f>'Gross Plant'!CA158</f>
        <v>-840.70547428354655</v>
      </c>
      <c r="CF158" s="93">
        <f>'Gross Plant'!CB158</f>
        <v>-813.94450880024181</v>
      </c>
      <c r="CG158" s="93">
        <f>'Gross Plant'!CC158</f>
        <v>-815.47076585211255</v>
      </c>
      <c r="CH158" s="93">
        <f>'Gross Plant'!CD158</f>
        <v>-828.10122681210396</v>
      </c>
      <c r="CI158" s="93">
        <f>'Gross Plant'!CE158</f>
        <v>-810.29225658023586</v>
      </c>
      <c r="CJ158" s="93">
        <f>'Gross Plant'!CF158</f>
        <v>-782.9491624085731</v>
      </c>
      <c r="CK158" s="93">
        <f>'Gross Plant'!CG158</f>
        <v>-737.80927056891312</v>
      </c>
      <c r="CL158" s="93">
        <f>'Gross Plant'!CH158</f>
        <v>-727.06178253549069</v>
      </c>
      <c r="CM158" s="93">
        <f>'Gross Plant'!CI158</f>
        <v>-381.37181516673326</v>
      </c>
      <c r="CN158" s="93">
        <f>'Gross Plant'!CJ158</f>
        <v>-380.8907817884691</v>
      </c>
      <c r="CO158" s="93">
        <f>'Gross Plant'!CK158</f>
        <v>-411.55268247821948</v>
      </c>
      <c r="CP158" s="41"/>
      <c r="CQ158" s="92">
        <f>'[20]Reserve Transfers'!Q77</f>
        <v>0</v>
      </c>
      <c r="CR158" s="92">
        <f>'[20]Reserve Transfers'!R77</f>
        <v>0</v>
      </c>
      <c r="CS158" s="92">
        <f>'[20]Reserve Transfers'!S77</f>
        <v>0</v>
      </c>
      <c r="CT158" s="92">
        <f>'[20]Reserve Transfers'!T77</f>
        <v>0</v>
      </c>
      <c r="CU158" s="92">
        <f>'[20]Reserve Transfers'!U77</f>
        <v>0</v>
      </c>
      <c r="CV158" s="92">
        <f>'[20]Reserve Transfers'!V77</f>
        <v>0</v>
      </c>
      <c r="CW158" s="17">
        <v>0</v>
      </c>
      <c r="CX158" s="17">
        <v>0</v>
      </c>
      <c r="CY158" s="17">
        <v>0</v>
      </c>
      <c r="CZ158" s="17">
        <v>0</v>
      </c>
      <c r="DA158" s="17">
        <v>0</v>
      </c>
      <c r="DB158" s="17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0</v>
      </c>
      <c r="DJ158" s="41">
        <v>0</v>
      </c>
      <c r="DK158" s="41">
        <v>0</v>
      </c>
      <c r="DL158" s="41">
        <v>0</v>
      </c>
      <c r="DM158" s="41">
        <v>0</v>
      </c>
      <c r="DN158" s="41">
        <v>0</v>
      </c>
      <c r="DO158" s="41">
        <v>0</v>
      </c>
      <c r="DP158" s="41">
        <v>0</v>
      </c>
      <c r="DQ158" s="41">
        <v>0</v>
      </c>
      <c r="DR158" s="41"/>
      <c r="DS158" s="92">
        <f>[20]COR!Q77</f>
        <v>0</v>
      </c>
      <c r="DT158" s="92">
        <f>[20]COR!R77</f>
        <v>0</v>
      </c>
      <c r="DU158" s="92">
        <f>[20]COR!S77</f>
        <v>0</v>
      </c>
      <c r="DV158" s="92">
        <f>[20]COR!T77</f>
        <v>0</v>
      </c>
      <c r="DW158" s="92">
        <f>[20]COR!U77</f>
        <v>0</v>
      </c>
      <c r="DX158" s="92">
        <f>[20]COR!V77</f>
        <v>0</v>
      </c>
      <c r="DY158" s="93">
        <f>IFERROR(SUM($DS158:$DX158)/SUM('Gross Plant'!$BK158:$BP158),0)*'Gross Plant'!BQ158*Reserve!$DY$1</f>
        <v>0</v>
      </c>
      <c r="DZ158" s="93">
        <f>IFERROR(SUM($DS158:$DX158)/SUM('Gross Plant'!$BK158:$BP158),0)*'Gross Plant'!BR158*Reserve!$DY$1</f>
        <v>0</v>
      </c>
      <c r="EA158" s="93">
        <f>IFERROR(SUM($DS158:$DX158)/SUM('Gross Plant'!$BK158:$BP158),0)*'Gross Plant'!BS158*Reserve!$DY$1</f>
        <v>0</v>
      </c>
      <c r="EB158" s="93">
        <f>IFERROR(SUM($DS158:$DX158)/SUM('Gross Plant'!$BK158:$BP158),0)*'Gross Plant'!BT158*Reserve!$DY$1</f>
        <v>0</v>
      </c>
      <c r="EC158" s="93">
        <f>IFERROR(SUM($DS158:$DX158)/SUM('Gross Plant'!$BK158:$BP158),0)*'Gross Plant'!BU158*Reserve!$DY$1</f>
        <v>0</v>
      </c>
      <c r="ED158" s="93">
        <f>IFERROR(SUM($DS158:$DX158)/SUM('Gross Plant'!$BK158:$BP158),0)*'Gross Plant'!BV158*Reserve!$DY$1</f>
        <v>0</v>
      </c>
      <c r="EE158" s="93">
        <f>IFERROR(SUM($DS158:$DX158)/SUM('Gross Plant'!$BK158:$BP158),0)*'Gross Plant'!BW158*Reserve!$DY$1</f>
        <v>0</v>
      </c>
      <c r="EF158" s="93">
        <f>IFERROR(SUM($DS158:$DX158)/SUM('Gross Plant'!$BK158:$BP158),0)*'Gross Plant'!BX158*Reserve!$DY$1</f>
        <v>0</v>
      </c>
      <c r="EG158" s="93">
        <f>IFERROR(SUM($DS158:$DX158)/SUM('Gross Plant'!$BK158:$BP158),0)*'Gross Plant'!BY158*Reserve!$DY$1</f>
        <v>0</v>
      </c>
      <c r="EH158" s="93">
        <f>IFERROR(SUM($DS158:$DX158)/SUM('Gross Plant'!$BK158:$BP158),0)*'Gross Plant'!BZ158*Reserve!$DY$1</f>
        <v>0</v>
      </c>
      <c r="EI158" s="93">
        <f>IFERROR(SUM($DS158:$DX158)/SUM('Gross Plant'!$BK158:$BP158),0)*'Gross Plant'!CA158*Reserve!$DY$1</f>
        <v>0</v>
      </c>
      <c r="EJ158" s="93">
        <f>IFERROR(SUM($DS158:$DX158)/SUM('Gross Plant'!$BK158:$BP158),0)*'Gross Plant'!CB158*Reserve!$DY$1</f>
        <v>0</v>
      </c>
      <c r="EK158" s="93">
        <f>IFERROR(SUM($DS158:$DX158)/SUM('Gross Plant'!$BK158:$BP158),0)*'Gross Plant'!CC158*Reserve!$DY$1</f>
        <v>0</v>
      </c>
      <c r="EL158" s="93">
        <f>IFERROR(SUM($DS158:$DX158)/SUM('Gross Plant'!$BK158:$BP158),0)*'Gross Plant'!CD158*Reserve!$DY$1</f>
        <v>0</v>
      </c>
      <c r="EM158" s="93">
        <f>IFERROR(SUM($DS158:$DX158)/SUM('Gross Plant'!$BK158:$BP158),0)*'Gross Plant'!CE158*Reserve!$DY$1</f>
        <v>0</v>
      </c>
      <c r="EN158" s="93">
        <f>IFERROR(SUM($DS158:$DX158)/SUM('Gross Plant'!$BK158:$BP158),0)*'Gross Plant'!CF158*Reserve!$DY$1</f>
        <v>0</v>
      </c>
      <c r="EO158" s="93">
        <f>IFERROR(SUM($DS158:$DX158)/SUM('Gross Plant'!$BK158:$BP158),0)*'Gross Plant'!CG158*Reserve!$DY$1</f>
        <v>0</v>
      </c>
      <c r="EP158" s="93">
        <f>IFERROR(SUM($DS158:$DX158)/SUM('Gross Plant'!$BK158:$BP158),0)*'Gross Plant'!CH158*Reserve!$DY$1</f>
        <v>0</v>
      </c>
      <c r="EQ158" s="93">
        <f>IFERROR(SUM($DS158:$DX158)/SUM('Gross Plant'!$BK158:$BP158),0)*'Gross Plant'!CI158*Reserve!$DY$1</f>
        <v>0</v>
      </c>
      <c r="ER158" s="93">
        <f>IFERROR(SUM($DS158:$DX158)/SUM('Gross Plant'!$BK158:$BP158),0)*'Gross Plant'!CJ158*Reserve!$DY$1</f>
        <v>0</v>
      </c>
      <c r="ES158" s="93">
        <f>IFERROR(SUM($DS158:$DX158)/SUM('Gross Plant'!$BK158:$BP158),0)*'Gross Plant'!CK158*Reserve!$DY$1</f>
        <v>0</v>
      </c>
    </row>
    <row r="159" spans="1:149">
      <c r="A159" s="138">
        <v>38000</v>
      </c>
      <c r="B159" s="171" t="s">
        <v>56</v>
      </c>
      <c r="C159" s="51">
        <f t="shared" si="181"/>
        <v>43704429.221960142</v>
      </c>
      <c r="D159" s="51">
        <f t="shared" si="148"/>
        <v>39052235.393643729</v>
      </c>
      <c r="E159" s="92">
        <f>'[20]Reserve End Balances'!P78</f>
        <v>44984522.119999997</v>
      </c>
      <c r="F159" s="51">
        <f t="shared" si="182"/>
        <v>44673558.109999999</v>
      </c>
      <c r="G159" s="51">
        <f t="shared" si="183"/>
        <v>44847514.599999994</v>
      </c>
      <c r="H159" s="51">
        <f t="shared" si="184"/>
        <v>44556470.329999991</v>
      </c>
      <c r="I159" s="51">
        <f t="shared" si="185"/>
        <v>44350378.43999999</v>
      </c>
      <c r="J159" s="51">
        <f t="shared" si="186"/>
        <v>44009728.86999999</v>
      </c>
      <c r="K159" s="51">
        <f t="shared" si="187"/>
        <v>44192919.229999989</v>
      </c>
      <c r="L159" s="51">
        <f t="shared" si="188"/>
        <v>43714894.041598983</v>
      </c>
      <c r="M159" s="51">
        <f t="shared" si="189"/>
        <v>43256425.222759575</v>
      </c>
      <c r="N159" s="51">
        <f t="shared" si="190"/>
        <v>42802239.361575939</v>
      </c>
      <c r="O159" s="51">
        <f t="shared" si="191"/>
        <v>42469145.464370035</v>
      </c>
      <c r="P159" s="51">
        <f t="shared" si="192"/>
        <v>42317557.032308608</v>
      </c>
      <c r="Q159" s="51">
        <f t="shared" si="193"/>
        <v>41982227.062868841</v>
      </c>
      <c r="R159" s="51">
        <f t="shared" si="194"/>
        <v>41598763.359330438</v>
      </c>
      <c r="S159" s="51">
        <f t="shared" si="195"/>
        <v>41201006.900204614</v>
      </c>
      <c r="T159" s="51">
        <f t="shared" si="196"/>
        <v>40755538.66841545</v>
      </c>
      <c r="U159" s="51">
        <f t="shared" si="197"/>
        <v>40383183.543478057</v>
      </c>
      <c r="V159" s="51">
        <f t="shared" si="198"/>
        <v>40043495.678976491</v>
      </c>
      <c r="W159" s="51">
        <f t="shared" si="199"/>
        <v>39729480.320078999</v>
      </c>
      <c r="X159" s="51">
        <f t="shared" si="200"/>
        <v>39417138.989727177</v>
      </c>
      <c r="Y159" s="51">
        <f t="shared" si="201"/>
        <v>39097094.846198723</v>
      </c>
      <c r="Z159" s="51">
        <f t="shared" si="202"/>
        <v>38795113.406125613</v>
      </c>
      <c r="AA159" s="51">
        <f t="shared" si="203"/>
        <v>38519185.599602409</v>
      </c>
      <c r="AB159" s="51">
        <f t="shared" si="204"/>
        <v>38284249.115466453</v>
      </c>
      <c r="AC159" s="51">
        <f t="shared" si="205"/>
        <v>38061080.038827188</v>
      </c>
      <c r="AD159" s="51">
        <f t="shared" si="206"/>
        <v>38132645.924223386</v>
      </c>
      <c r="AE159" s="51">
        <f t="shared" si="207"/>
        <v>38206006.85459692</v>
      </c>
      <c r="AF159" s="51">
        <f t="shared" si="208"/>
        <v>38254847.131651685</v>
      </c>
      <c r="AG159" s="110">
        <f t="shared" si="176"/>
        <v>39052235</v>
      </c>
      <c r="AH159" s="145" t="b">
        <f t="shared" si="178"/>
        <v>1</v>
      </c>
      <c r="AI159" s="109" t="str">
        <f>'[23]KY Direct'!E55</f>
        <v>38000</v>
      </c>
      <c r="AJ159" s="109">
        <f>'[23]KY Direct'!F55</f>
        <v>2.2499999999999999E-2</v>
      </c>
      <c r="AK159" s="109">
        <f>'[23]KY Direct'!G55</f>
        <v>2.4799999999999999E-2</v>
      </c>
      <c r="AL159" s="92">
        <f>'[20]Depreciation Provision'!Q78</f>
        <v>299907.28999999998</v>
      </c>
      <c r="AM159" s="92">
        <f>'[20]Depreciation Provision'!R78</f>
        <v>300754.8</v>
      </c>
      <c r="AN159" s="92">
        <f>'[20]Depreciation Provision'!S78</f>
        <v>301940.23</v>
      </c>
      <c r="AO159" s="92">
        <f>'[20]Depreciation Provision'!T78</f>
        <v>302963.86</v>
      </c>
      <c r="AP159" s="92">
        <f>'[20]Depreciation Provision'!U78</f>
        <v>303409.31</v>
      </c>
      <c r="AQ159" s="92">
        <f>'[20]Depreciation Provision'!V78</f>
        <v>305600.43</v>
      </c>
      <c r="AR159" s="93">
        <f>IF('Net Plant'!I159&gt;0,'Gross Plant'!L159*$AJ159/12,0)</f>
        <v>311783.56464458047</v>
      </c>
      <c r="AS159" s="93">
        <f>IF('Net Plant'!J159&gt;0,'Gross Plant'!M159*$AJ159/12,0)</f>
        <v>314793.74475899449</v>
      </c>
      <c r="AT159" s="93">
        <f>IF('Net Plant'!K159&gt;0,'Gross Plant'!N159*$AJ159/12,0)</f>
        <v>317798.95080292557</v>
      </c>
      <c r="AU159" s="93">
        <f>IF('Net Plant'!L159&gt;0,'Gross Plant'!O159*$AJ159/12,0)</f>
        <v>320342.66861503822</v>
      </c>
      <c r="AV159" s="93">
        <f>IF('Net Plant'!M159&gt;0,'Gross Plant'!P159*$AJ159/12,0)</f>
        <v>322186.99606548267</v>
      </c>
      <c r="AW159" s="93">
        <f>IF('Net Plant'!N159&gt;0,'Gross Plant'!Q159*$AJ159/12,0)</f>
        <v>324756.60121944698</v>
      </c>
      <c r="AX159" s="93">
        <f>IF('Net Plant'!O159&gt;0,'Gross Plant'!R159*$AJ159/12,0)</f>
        <v>327524.35724814434</v>
      </c>
      <c r="AY159" s="93">
        <f>IF('Net Plant'!P159&gt;0,'Gross Plant'!S159*$AJ159/12,0)</f>
        <v>330358.78650487674</v>
      </c>
      <c r="AZ159" s="93">
        <f>IF('Net Plant'!Q159&gt;0,'Gross Plant'!T159*$AJ159/12,0)</f>
        <v>333390.75253675127</v>
      </c>
      <c r="BA159" s="93">
        <f>IF('Net Plant'!R159&gt;0,'Gross Plant'!U159*$AK159/12,0)</f>
        <v>370658.79373814468</v>
      </c>
      <c r="BB159" s="93">
        <f>IF('Net Plant'!S159&gt;0,'Gross Plant'!V159*$AK159/12,0)</f>
        <v>373719.8581373982</v>
      </c>
      <c r="BC159" s="93">
        <f>IF('Net Plant'!T159&gt;0,'Gross Plant'!W159*$AK159/12,0)</f>
        <v>376683.4840861641</v>
      </c>
      <c r="BD159" s="93">
        <f>IF('Net Plant'!U159&gt;0,'Gross Plant'!X159*$AK159/12,0)</f>
        <v>379652.66723809874</v>
      </c>
      <c r="BE159" s="93">
        <f>IF('Net Plant'!V159&gt;0,'Gross Plant'!Y159*$AK159/12,0)</f>
        <v>382667.83873621811</v>
      </c>
      <c r="BF159" s="93">
        <f>IF('Net Plant'!W159&gt;0,'Gross Plant'!Z159*$AK159/12,0)</f>
        <v>385618.16659238236</v>
      </c>
      <c r="BG159" s="93">
        <f>IF('Net Plant'!X159&gt;0,'Gross Plant'!AA159*$AK159/12,0)</f>
        <v>388468.93642888987</v>
      </c>
      <c r="BH159" s="93">
        <f>IF('Net Plant'!Y159&gt;0,'Gross Plant'!AB159*$AK159/12,0)</f>
        <v>391155.3489248979</v>
      </c>
      <c r="BI159" s="93">
        <f>IF('Net Plant'!Z159&gt;0,'Gross Plant'!AC159*$AK159/12,0)</f>
        <v>393802.62910405203</v>
      </c>
      <c r="BJ159" s="93">
        <f>IF('Net Plant'!AA159&gt;0,'Gross Plant'!AD159*$AK159/12,0)</f>
        <v>395191.22918100585</v>
      </c>
      <c r="BK159" s="93">
        <f>IF('Net Plant'!AB159&gt;0,'Gross Plant'!AE159*$AK159/12,0)</f>
        <v>396578.07778352039</v>
      </c>
      <c r="BL159" s="93">
        <f>IF('Net Plant'!AC159&gt;0,'Gross Plant'!AF159*$AK159/12,0)</f>
        <v>398076.56840037397</v>
      </c>
      <c r="BM159" s="110">
        <f t="shared" si="177"/>
        <v>4632273.5983511461</v>
      </c>
      <c r="BN159" s="41"/>
      <c r="BO159" s="92">
        <f>'[20]Reserve Retirements'!Q78</f>
        <v>-610871.30000000005</v>
      </c>
      <c r="BP159" s="92">
        <f>'[20]Reserve Retirements'!R78</f>
        <v>-125100.77</v>
      </c>
      <c r="BQ159" s="92">
        <f>'[20]Reserve Retirements'!S78</f>
        <v>-507280.9</v>
      </c>
      <c r="BR159" s="92">
        <f>'[20]Reserve Retirements'!T78</f>
        <v>-509055.75</v>
      </c>
      <c r="BS159" s="92">
        <f>'[20]Reserve Retirements'!U78</f>
        <v>-644058.88</v>
      </c>
      <c r="BT159" s="92">
        <f>'[20]Reserve Retirements'!V78</f>
        <v>-15294.6</v>
      </c>
      <c r="BU159" s="93">
        <f>'Gross Plant'!BQ159</f>
        <v>-789808.75304558827</v>
      </c>
      <c r="BV159" s="93">
        <f>'Gross Plant'!BR159</f>
        <v>-773262.56359840336</v>
      </c>
      <c r="BW159" s="93">
        <f>'Gross Plant'!BS159</f>
        <v>-771984.81198655628</v>
      </c>
      <c r="BX159" s="93">
        <f>'Gross Plant'!BT159</f>
        <v>-653436.56582094298</v>
      </c>
      <c r="BY159" s="93">
        <f>'Gross Plant'!BU159</f>
        <v>-473775.42812690517</v>
      </c>
      <c r="BZ159" s="93">
        <f>'Gross Plant'!BV159</f>
        <v>-660086.57065921638</v>
      </c>
      <c r="CA159" s="93">
        <f>'Gross Plant'!BW159</f>
        <v>-710988.06078654772</v>
      </c>
      <c r="CB159" s="93">
        <f>'Gross Plant'!BX159</f>
        <v>-728115.24563070398</v>
      </c>
      <c r="CC159" s="93">
        <f>'Gross Plant'!BY159</f>
        <v>-778858.98432591849</v>
      </c>
      <c r="CD159" s="93">
        <f>'Gross Plant'!BZ159</f>
        <v>-743013.91867553152</v>
      </c>
      <c r="CE159" s="93">
        <f>'Gross Plant'!CA159</f>
        <v>-713407.72263896139</v>
      </c>
      <c r="CF159" s="93">
        <f>'Gross Plant'!CB159</f>
        <v>-690698.8429836526</v>
      </c>
      <c r="CG159" s="93">
        <f>'Gross Plant'!CC159</f>
        <v>-691993.99758992495</v>
      </c>
      <c r="CH159" s="93">
        <f>'Gross Plant'!CD159</f>
        <v>-702711.98226467287</v>
      </c>
      <c r="CI159" s="93">
        <f>'Gross Plant'!CE159</f>
        <v>-687599.60666549008</v>
      </c>
      <c r="CJ159" s="93">
        <f>'Gross Plant'!CF159</f>
        <v>-664396.74295209232</v>
      </c>
      <c r="CK159" s="93">
        <f>'Gross Plant'!CG159</f>
        <v>-626091.83306085551</v>
      </c>
      <c r="CL159" s="93">
        <f>'Gross Plant'!CH159</f>
        <v>-616971.7057433218</v>
      </c>
      <c r="CM159" s="93">
        <f>'Gross Plant'!CI159</f>
        <v>-323625.34378481185</v>
      </c>
      <c r="CN159" s="93">
        <f>'Gross Plant'!CJ159</f>
        <v>-323217.14740998362</v>
      </c>
      <c r="CO159" s="93">
        <f>'Gross Plant'!CK159</f>
        <v>-349236.29134561494</v>
      </c>
      <c r="CP159" s="41"/>
      <c r="CQ159" s="92">
        <f>'[20]Reserve Transfers'!Q78</f>
        <v>0</v>
      </c>
      <c r="CR159" s="92">
        <f>'[20]Reserve Transfers'!R78</f>
        <v>0</v>
      </c>
      <c r="CS159" s="92">
        <f>'[20]Reserve Transfers'!S78</f>
        <v>0</v>
      </c>
      <c r="CT159" s="92">
        <f>'[20]Reserve Transfers'!T78</f>
        <v>0</v>
      </c>
      <c r="CU159" s="92">
        <f>'[20]Reserve Transfers'!U78</f>
        <v>0</v>
      </c>
      <c r="CV159" s="92">
        <f>'[20]Reserve Transfers'!V78</f>
        <v>0</v>
      </c>
      <c r="CW159" s="17">
        <v>0</v>
      </c>
      <c r="CX159" s="17">
        <v>0</v>
      </c>
      <c r="CY159" s="17">
        <v>0</v>
      </c>
      <c r="CZ159" s="17">
        <v>0</v>
      </c>
      <c r="DA159" s="17">
        <v>0</v>
      </c>
      <c r="DB159" s="17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/>
      <c r="DS159" s="92">
        <f>[20]COR!Q78</f>
        <v>0</v>
      </c>
      <c r="DT159" s="92">
        <f>[20]COR!R78</f>
        <v>-1697.54</v>
      </c>
      <c r="DU159" s="92">
        <f>[20]COR!S78</f>
        <v>-85703.6</v>
      </c>
      <c r="DV159" s="92">
        <f>[20]COR!T78</f>
        <v>0</v>
      </c>
      <c r="DW159" s="92">
        <f>[20]COR!U78</f>
        <v>0</v>
      </c>
      <c r="DX159" s="92">
        <f>[20]COR!V78</f>
        <v>-107115.47</v>
      </c>
      <c r="DY159" s="93">
        <f>IFERROR(SUM($DS159:$DX159)/SUM('Gross Plant'!$BK159:$BP159),0)*'Gross Plant'!BQ159*Reserve!$DY$1</f>
        <v>0</v>
      </c>
      <c r="DZ159" s="93">
        <f>IFERROR(SUM($DS159:$DX159)/SUM('Gross Plant'!$BK159:$BP159),0)*'Gross Plant'!BR159*Reserve!$DY$1</f>
        <v>0</v>
      </c>
      <c r="EA159" s="93">
        <f>IFERROR(SUM($DS159:$DX159)/SUM('Gross Plant'!$BK159:$BP159),0)*'Gross Plant'!BS159*Reserve!$DY$1</f>
        <v>0</v>
      </c>
      <c r="EB159" s="93">
        <f>IFERROR(SUM($DS159:$DX159)/SUM('Gross Plant'!$BK159:$BP159),0)*'Gross Plant'!BT159*Reserve!$DY$1</f>
        <v>0</v>
      </c>
      <c r="EC159" s="93">
        <f>IFERROR(SUM($DS159:$DX159)/SUM('Gross Plant'!$BK159:$BP159),0)*'Gross Plant'!BU159*Reserve!$DY$1</f>
        <v>0</v>
      </c>
      <c r="ED159" s="93">
        <f>IFERROR(SUM($DS159:$DX159)/SUM('Gross Plant'!$BK159:$BP159),0)*'Gross Plant'!BV159*Reserve!$DY$1</f>
        <v>0</v>
      </c>
      <c r="EE159" s="93">
        <f>IFERROR(SUM($DS159:$DX159)/SUM('Gross Plant'!$BK159:$BP159),0)*'Gross Plant'!BW159*Reserve!$DY$1</f>
        <v>0</v>
      </c>
      <c r="EF159" s="93">
        <f>IFERROR(SUM($DS159:$DX159)/SUM('Gross Plant'!$BK159:$BP159),0)*'Gross Plant'!BX159*Reserve!$DY$1</f>
        <v>0</v>
      </c>
      <c r="EG159" s="93">
        <f>IFERROR(SUM($DS159:$DX159)/SUM('Gross Plant'!$BK159:$BP159),0)*'Gross Plant'!BY159*Reserve!$DY$1</f>
        <v>0</v>
      </c>
      <c r="EH159" s="93">
        <f>IFERROR(SUM($DS159:$DX159)/SUM('Gross Plant'!$BK159:$BP159),0)*'Gross Plant'!BZ159*Reserve!$DY$1</f>
        <v>0</v>
      </c>
      <c r="EI159" s="93">
        <f>IFERROR(SUM($DS159:$DX159)/SUM('Gross Plant'!$BK159:$BP159),0)*'Gross Plant'!CA159*Reserve!$DY$1</f>
        <v>0</v>
      </c>
      <c r="EJ159" s="93">
        <f>IFERROR(SUM($DS159:$DX159)/SUM('Gross Plant'!$BK159:$BP159),0)*'Gross Plant'!CB159*Reserve!$DY$1</f>
        <v>0</v>
      </c>
      <c r="EK159" s="93">
        <f>IFERROR(SUM($DS159:$DX159)/SUM('Gross Plant'!$BK159:$BP159),0)*'Gross Plant'!CC159*Reserve!$DY$1</f>
        <v>0</v>
      </c>
      <c r="EL159" s="93">
        <f>IFERROR(SUM($DS159:$DX159)/SUM('Gross Plant'!$BK159:$BP159),0)*'Gross Plant'!CD159*Reserve!$DY$1</f>
        <v>0</v>
      </c>
      <c r="EM159" s="93">
        <f>IFERROR(SUM($DS159:$DX159)/SUM('Gross Plant'!$BK159:$BP159),0)*'Gross Plant'!CE159*Reserve!$DY$1</f>
        <v>0</v>
      </c>
      <c r="EN159" s="93">
        <f>IFERROR(SUM($DS159:$DX159)/SUM('Gross Plant'!$BK159:$BP159),0)*'Gross Plant'!CF159*Reserve!$DY$1</f>
        <v>0</v>
      </c>
      <c r="EO159" s="93">
        <f>IFERROR(SUM($DS159:$DX159)/SUM('Gross Plant'!$BK159:$BP159),0)*'Gross Plant'!CG159*Reserve!$DY$1</f>
        <v>0</v>
      </c>
      <c r="EP159" s="93">
        <f>IFERROR(SUM($DS159:$DX159)/SUM('Gross Plant'!$BK159:$BP159),0)*'Gross Plant'!CH159*Reserve!$DY$1</f>
        <v>0</v>
      </c>
      <c r="EQ159" s="93">
        <f>IFERROR(SUM($DS159:$DX159)/SUM('Gross Plant'!$BK159:$BP159),0)*'Gross Plant'!CI159*Reserve!$DY$1</f>
        <v>0</v>
      </c>
      <c r="ER159" s="93">
        <f>IFERROR(SUM($DS159:$DX159)/SUM('Gross Plant'!$BK159:$BP159),0)*'Gross Plant'!CJ159*Reserve!$DY$1</f>
        <v>0</v>
      </c>
      <c r="ES159" s="93">
        <f>IFERROR(SUM($DS159:$DX159)/SUM('Gross Plant'!$BK159:$BP159),0)*'Gross Plant'!CK159*Reserve!$DY$1</f>
        <v>0</v>
      </c>
    </row>
    <row r="160" spans="1:149">
      <c r="A160" s="138">
        <v>38100</v>
      </c>
      <c r="B160" s="171" t="s">
        <v>57</v>
      </c>
      <c r="C160" s="51">
        <f t="shared" si="181"/>
        <v>17665566.008327179</v>
      </c>
      <c r="D160" s="51">
        <f t="shared" si="148"/>
        <v>19847641.300832935</v>
      </c>
      <c r="E160" s="92">
        <f>'[20]Reserve End Balances'!P79</f>
        <v>16813594.870000001</v>
      </c>
      <c r="F160" s="51">
        <f t="shared" si="182"/>
        <v>16934963.759999998</v>
      </c>
      <c r="G160" s="51">
        <f t="shared" si="183"/>
        <v>17100707.129999999</v>
      </c>
      <c r="H160" s="51">
        <f t="shared" si="184"/>
        <v>17260012.27</v>
      </c>
      <c r="I160" s="51">
        <f t="shared" si="185"/>
        <v>17412321.23</v>
      </c>
      <c r="J160" s="51">
        <f t="shared" si="186"/>
        <v>17524441.359999999</v>
      </c>
      <c r="K160" s="51">
        <f t="shared" si="187"/>
        <v>17694906.170000002</v>
      </c>
      <c r="L160" s="51">
        <f t="shared" si="188"/>
        <v>17819665.69918086</v>
      </c>
      <c r="M160" s="51">
        <f t="shared" si="189"/>
        <v>17946553.812211096</v>
      </c>
      <c r="N160" s="51">
        <f t="shared" si="190"/>
        <v>18074548.684707038</v>
      </c>
      <c r="O160" s="51">
        <f t="shared" si="191"/>
        <v>18211328.691148788</v>
      </c>
      <c r="P160" s="51">
        <f t="shared" si="192"/>
        <v>18360739.277961981</v>
      </c>
      <c r="Q160" s="51">
        <f t="shared" si="193"/>
        <v>18498575.153043564</v>
      </c>
      <c r="R160" s="51">
        <f t="shared" si="194"/>
        <v>18633950.820413049</v>
      </c>
      <c r="S160" s="51">
        <f t="shared" si="195"/>
        <v>18769145.511337701</v>
      </c>
      <c r="T160" s="51">
        <f t="shared" si="196"/>
        <v>18901980.332311537</v>
      </c>
      <c r="U160" s="51">
        <f t="shared" si="197"/>
        <v>19050883.742676474</v>
      </c>
      <c r="V160" s="51">
        <f t="shared" si="198"/>
        <v>19202773.57667001</v>
      </c>
      <c r="W160" s="51">
        <f t="shared" si="199"/>
        <v>19357156.905263983</v>
      </c>
      <c r="X160" s="51">
        <f t="shared" si="200"/>
        <v>19512431.771694813</v>
      </c>
      <c r="Y160" s="51">
        <f t="shared" si="201"/>
        <v>19667983.755045496</v>
      </c>
      <c r="Z160" s="51">
        <f t="shared" si="202"/>
        <v>19825517.305441402</v>
      </c>
      <c r="AA160" s="51">
        <f t="shared" si="203"/>
        <v>19985540.179459918</v>
      </c>
      <c r="AB160" s="51">
        <f t="shared" si="204"/>
        <v>20149007.253218785</v>
      </c>
      <c r="AC160" s="51">
        <f t="shared" si="205"/>
        <v>20313955.706299298</v>
      </c>
      <c r="AD160" s="51">
        <f t="shared" si="206"/>
        <v>20498960.996161945</v>
      </c>
      <c r="AE160" s="51">
        <f t="shared" si="207"/>
        <v>20684450.39733284</v>
      </c>
      <c r="AF160" s="51">
        <f t="shared" si="208"/>
        <v>20868694.989251688</v>
      </c>
      <c r="AG160" s="110">
        <f t="shared" si="176"/>
        <v>19847641</v>
      </c>
      <c r="AH160" s="145" t="b">
        <f t="shared" si="178"/>
        <v>1</v>
      </c>
      <c r="AI160" s="109" t="str">
        <f>'[23]KY Direct'!E56</f>
        <v>38100</v>
      </c>
      <c r="AJ160" s="109">
        <f>'[23]KY Direct'!F56</f>
        <v>4.5399999999999996E-2</v>
      </c>
      <c r="AK160" s="109">
        <f>'[23]KY Direct'!G56</f>
        <v>4.8500000000000001E-2</v>
      </c>
      <c r="AL160" s="92">
        <f>'[20]Depreciation Provision'!Q79</f>
        <v>173486.33000000002</v>
      </c>
      <c r="AM160" s="92">
        <f>'[20]Depreciation Provision'!R79</f>
        <v>173756.46000000002</v>
      </c>
      <c r="AN160" s="92">
        <f>'[20]Depreciation Provision'!S79</f>
        <v>174564.04</v>
      </c>
      <c r="AO160" s="92">
        <f>'[20]Depreciation Provision'!T79</f>
        <v>174780.86</v>
      </c>
      <c r="AP160" s="92">
        <f>'[20]Depreciation Provision'!U79</f>
        <v>174854.79</v>
      </c>
      <c r="AQ160" s="92">
        <f>'[20]Depreciation Provision'!V79</f>
        <v>175317.65999999997</v>
      </c>
      <c r="AR160" s="93">
        <f>IF('Net Plant'!I160&gt;0,'Gross Plant'!L160*$AJ160/12,0)</f>
        <v>177529.21246930907</v>
      </c>
      <c r="AS160" s="93">
        <f>IF('Net Plant'!J160&gt;0,'Gross Plant'!M160*$AJ160/12,0)</f>
        <v>178552.29176028399</v>
      </c>
      <c r="AT160" s="93">
        <f>IF('Net Plant'!K160&gt;0,'Gross Plant'!N160*$AJ160/12,0)</f>
        <v>179573.68049843167</v>
      </c>
      <c r="AU160" s="93">
        <f>IF('Net Plant'!L160&gt;0,'Gross Plant'!O160*$AJ160/12,0)</f>
        <v>180438.22179388269</v>
      </c>
      <c r="AV160" s="93">
        <f>IF('Net Plant'!M160&gt;0,'Gross Plant'!P160*$AJ160/12,0)</f>
        <v>181065.05910879653</v>
      </c>
      <c r="AW160" s="93">
        <f>IF('Net Plant'!N160&gt;0,'Gross Plant'!Q160*$AJ160/12,0)</f>
        <v>181938.39881575128</v>
      </c>
      <c r="AX160" s="93">
        <f>IF('Net Plant'!O160&gt;0,'Gross Plant'!R160*$AJ160/12,0)</f>
        <v>182879.08467766107</v>
      </c>
      <c r="AY160" s="93">
        <f>IF('Net Plant'!P160&gt;0,'Gross Plant'!S160*$AJ160/12,0)</f>
        <v>183842.43097724314</v>
      </c>
      <c r="AZ160" s="93">
        <f>IF('Net Plant'!Q160&gt;0,'Gross Plant'!T160*$AJ160/12,0)</f>
        <v>184872.91471583964</v>
      </c>
      <c r="BA160" s="93">
        <f>IF('Net Plant'!R160&gt;0,'Gross Plant'!U160*$AK160/12,0)</f>
        <v>198546.57906397354</v>
      </c>
      <c r="BB160" s="93">
        <f>IF('Net Plant'!S160&gt;0,'Gross Plant'!V160*$AK160/12,0)</f>
        <v>199554.9167544246</v>
      </c>
      <c r="BC160" s="93">
        <f>IF('Net Plant'!T160&gt;0,'Gross Plant'!W160*$AK160/12,0)</f>
        <v>200531.15748469744</v>
      </c>
      <c r="BD160" s="93">
        <f>IF('Net Plant'!U160&gt;0,'Gross Plant'!X160*$AK160/12,0)</f>
        <v>201509.22879958976</v>
      </c>
      <c r="BE160" s="93">
        <f>IF('Net Plant'!V160&gt;0,'Gross Plant'!Y160*$AK160/12,0)</f>
        <v>202502.44902242103</v>
      </c>
      <c r="BF160" s="93">
        <f>IF('Net Plant'!W160&gt;0,'Gross Plant'!Z160*$AK160/12,0)</f>
        <v>203474.30926073669</v>
      </c>
      <c r="BG160" s="93">
        <f>IF('Net Plant'!X160&gt;0,'Gross Plant'!AA160*$AK160/12,0)</f>
        <v>204413.37433681035</v>
      </c>
      <c r="BH160" s="93">
        <f>IF('Net Plant'!Y160&gt;0,'Gross Plant'!AB160*$AK160/12,0)</f>
        <v>205298.29886583504</v>
      </c>
      <c r="BI160" s="93">
        <f>IF('Net Plant'!Z160&gt;0,'Gross Plant'!AC160*$AK160/12,0)</f>
        <v>206170.33291466985</v>
      </c>
      <c r="BJ160" s="93">
        <f>IF('Net Plant'!AA160&gt;0,'Gross Plant'!AD160*$AK160/12,0)</f>
        <v>206627.74824866187</v>
      </c>
      <c r="BK160" s="93">
        <f>IF('Net Plant'!AB160&gt;0,'Gross Plant'!AE160*$AK160/12,0)</f>
        <v>207084.5866337693</v>
      </c>
      <c r="BL160" s="93">
        <f>IF('Net Plant'!AC160&gt;0,'Gross Plant'!AF160*$AK160/12,0)</f>
        <v>207578.20074006813</v>
      </c>
      <c r="BM160" s="110">
        <f t="shared" si="177"/>
        <v>2443291.1821256573</v>
      </c>
      <c r="BN160" s="41"/>
      <c r="BO160" s="92">
        <f>'[20]Reserve Retirements'!Q79</f>
        <v>-52117.440000000002</v>
      </c>
      <c r="BP160" s="92">
        <f>'[20]Reserve Retirements'!R79</f>
        <v>-8013.09</v>
      </c>
      <c r="BQ160" s="92">
        <f>'[20]Reserve Retirements'!S79</f>
        <v>-12873.09</v>
      </c>
      <c r="BR160" s="92">
        <f>'[20]Reserve Retirements'!T79</f>
        <v>-22471.9</v>
      </c>
      <c r="BS160" s="92">
        <f>'[20]Reserve Retirements'!U79</f>
        <v>-62734.66</v>
      </c>
      <c r="BT160" s="92">
        <f>'[20]Reserve Retirements'!V79</f>
        <v>-2920.79</v>
      </c>
      <c r="BU160" s="93">
        <f>'Gross Plant'!BQ160</f>
        <v>-52769.6832884498</v>
      </c>
      <c r="BV160" s="93">
        <f>'Gross Plant'!BR160</f>
        <v>-51664.178730046602</v>
      </c>
      <c r="BW160" s="93">
        <f>'Gross Plant'!BS160</f>
        <v>-51578.808002489503</v>
      </c>
      <c r="BX160" s="93">
        <f>'Gross Plant'!BT160</f>
        <v>-43658.215352132385</v>
      </c>
      <c r="BY160" s="93">
        <f>'Gross Plant'!BU160</f>
        <v>-31654.47229560322</v>
      </c>
      <c r="BZ160" s="93">
        <f>'Gross Plant'!BV160</f>
        <v>-44102.523734166862</v>
      </c>
      <c r="CA160" s="93">
        <f>'Gross Plant'!BW160</f>
        <v>-47503.417308176664</v>
      </c>
      <c r="CB160" s="93">
        <f>'Gross Plant'!BX160</f>
        <v>-48647.740052592599</v>
      </c>
      <c r="CC160" s="93">
        <f>'Gross Plant'!BY160</f>
        <v>-52038.093742005003</v>
      </c>
      <c r="CD160" s="93">
        <f>'Gross Plant'!BZ160</f>
        <v>-49643.168699036505</v>
      </c>
      <c r="CE160" s="93">
        <f>'Gross Plant'!CA160</f>
        <v>-47665.082760888647</v>
      </c>
      <c r="CF160" s="93">
        <f>'Gross Plant'!CB160</f>
        <v>-46147.828890726749</v>
      </c>
      <c r="CG160" s="93">
        <f>'Gross Plant'!CC160</f>
        <v>-46234.362368760543</v>
      </c>
      <c r="CH160" s="93">
        <f>'Gross Plant'!CD160</f>
        <v>-46950.465671738573</v>
      </c>
      <c r="CI160" s="93">
        <f>'Gross Plant'!CE160</f>
        <v>-45940.758864831434</v>
      </c>
      <c r="CJ160" s="93">
        <f>'Gross Plant'!CF160</f>
        <v>-44390.500318291372</v>
      </c>
      <c r="CK160" s="93">
        <f>'Gross Plant'!CG160</f>
        <v>-41831.225106971331</v>
      </c>
      <c r="CL160" s="93">
        <f>'Gross Plant'!CH160</f>
        <v>-41221.87983415588</v>
      </c>
      <c r="CM160" s="93">
        <f>'Gross Plant'!CI160</f>
        <v>-21622.458386017002</v>
      </c>
      <c r="CN160" s="93">
        <f>'Gross Plant'!CJ160</f>
        <v>-21595.185462874379</v>
      </c>
      <c r="CO160" s="93">
        <f>'Gross Plant'!CK160</f>
        <v>-23333.608821219463</v>
      </c>
      <c r="CP160" s="41"/>
      <c r="CQ160" s="92">
        <f>'[20]Reserve Transfers'!Q79</f>
        <v>0</v>
      </c>
      <c r="CR160" s="92">
        <f>'[20]Reserve Transfers'!R79</f>
        <v>0</v>
      </c>
      <c r="CS160" s="92">
        <f>'[20]Reserve Transfers'!S79</f>
        <v>0</v>
      </c>
      <c r="CT160" s="92">
        <f>'[20]Reserve Transfers'!T79</f>
        <v>0</v>
      </c>
      <c r="CU160" s="92">
        <f>'[20]Reserve Transfers'!U79</f>
        <v>0</v>
      </c>
      <c r="CV160" s="92">
        <f>'[20]Reserve Transfers'!V79</f>
        <v>0</v>
      </c>
      <c r="CW160" s="17">
        <v>0</v>
      </c>
      <c r="CX160" s="17">
        <v>0</v>
      </c>
      <c r="CY160" s="17">
        <v>0</v>
      </c>
      <c r="CZ160" s="17">
        <v>0</v>
      </c>
      <c r="DA160" s="17">
        <v>0</v>
      </c>
      <c r="DB160" s="17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>
        <v>0</v>
      </c>
      <c r="DQ160" s="41">
        <v>0</v>
      </c>
      <c r="DR160" s="41"/>
      <c r="DS160" s="92">
        <f>[20]COR!Q79</f>
        <v>0</v>
      </c>
      <c r="DT160" s="92">
        <f>[20]COR!R79</f>
        <v>0</v>
      </c>
      <c r="DU160" s="92">
        <f>[20]COR!S79</f>
        <v>-2385.81</v>
      </c>
      <c r="DV160" s="92">
        <f>[20]COR!T79</f>
        <v>0</v>
      </c>
      <c r="DW160" s="92">
        <f>[20]COR!U79</f>
        <v>0</v>
      </c>
      <c r="DX160" s="92">
        <f>[20]COR!V79</f>
        <v>-1932.06</v>
      </c>
      <c r="DY160" s="93">
        <f>IFERROR(SUM($DS160:$DX160)/SUM('Gross Plant'!$BK160:$BP160),0)*'Gross Plant'!BQ160*Reserve!$DY$1</f>
        <v>0</v>
      </c>
      <c r="DZ160" s="93">
        <f>IFERROR(SUM($DS160:$DX160)/SUM('Gross Plant'!$BK160:$BP160),0)*'Gross Plant'!BR160*Reserve!$DY$1</f>
        <v>0</v>
      </c>
      <c r="EA160" s="93">
        <f>IFERROR(SUM($DS160:$DX160)/SUM('Gross Plant'!$BK160:$BP160),0)*'Gross Plant'!BS160*Reserve!$DY$1</f>
        <v>0</v>
      </c>
      <c r="EB160" s="93">
        <f>IFERROR(SUM($DS160:$DX160)/SUM('Gross Plant'!$BK160:$BP160),0)*'Gross Plant'!BT160*Reserve!$DY$1</f>
        <v>0</v>
      </c>
      <c r="EC160" s="93">
        <f>IFERROR(SUM($DS160:$DX160)/SUM('Gross Plant'!$BK160:$BP160),0)*'Gross Plant'!BU160*Reserve!$DY$1</f>
        <v>0</v>
      </c>
      <c r="ED160" s="93">
        <f>IFERROR(SUM($DS160:$DX160)/SUM('Gross Plant'!$BK160:$BP160),0)*'Gross Plant'!BV160*Reserve!$DY$1</f>
        <v>0</v>
      </c>
      <c r="EE160" s="93">
        <f>IFERROR(SUM($DS160:$DX160)/SUM('Gross Plant'!$BK160:$BP160),0)*'Gross Plant'!BW160*Reserve!$DY$1</f>
        <v>0</v>
      </c>
      <c r="EF160" s="93">
        <f>IFERROR(SUM($DS160:$DX160)/SUM('Gross Plant'!$BK160:$BP160),0)*'Gross Plant'!BX160*Reserve!$DY$1</f>
        <v>0</v>
      </c>
      <c r="EG160" s="93">
        <f>IFERROR(SUM($DS160:$DX160)/SUM('Gross Plant'!$BK160:$BP160),0)*'Gross Plant'!BY160*Reserve!$DY$1</f>
        <v>0</v>
      </c>
      <c r="EH160" s="93">
        <f>IFERROR(SUM($DS160:$DX160)/SUM('Gross Plant'!$BK160:$BP160),0)*'Gross Plant'!BZ160*Reserve!$DY$1</f>
        <v>0</v>
      </c>
      <c r="EI160" s="93">
        <f>IFERROR(SUM($DS160:$DX160)/SUM('Gross Plant'!$BK160:$BP160),0)*'Gross Plant'!CA160*Reserve!$DY$1</f>
        <v>0</v>
      </c>
      <c r="EJ160" s="93">
        <f>IFERROR(SUM($DS160:$DX160)/SUM('Gross Plant'!$BK160:$BP160),0)*'Gross Plant'!CB160*Reserve!$DY$1</f>
        <v>0</v>
      </c>
      <c r="EK160" s="93">
        <f>IFERROR(SUM($DS160:$DX160)/SUM('Gross Plant'!$BK160:$BP160),0)*'Gross Plant'!CC160*Reserve!$DY$1</f>
        <v>0</v>
      </c>
      <c r="EL160" s="93">
        <f>IFERROR(SUM($DS160:$DX160)/SUM('Gross Plant'!$BK160:$BP160),0)*'Gross Plant'!CD160*Reserve!$DY$1</f>
        <v>0</v>
      </c>
      <c r="EM160" s="93">
        <f>IFERROR(SUM($DS160:$DX160)/SUM('Gross Plant'!$BK160:$BP160),0)*'Gross Plant'!CE160*Reserve!$DY$1</f>
        <v>0</v>
      </c>
      <c r="EN160" s="93">
        <f>IFERROR(SUM($DS160:$DX160)/SUM('Gross Plant'!$BK160:$BP160),0)*'Gross Plant'!CF160*Reserve!$DY$1</f>
        <v>0</v>
      </c>
      <c r="EO160" s="93">
        <f>IFERROR(SUM($DS160:$DX160)/SUM('Gross Plant'!$BK160:$BP160),0)*'Gross Plant'!CG160*Reserve!$DY$1</f>
        <v>0</v>
      </c>
      <c r="EP160" s="93">
        <f>IFERROR(SUM($DS160:$DX160)/SUM('Gross Plant'!$BK160:$BP160),0)*'Gross Plant'!CH160*Reserve!$DY$1</f>
        <v>0</v>
      </c>
      <c r="EQ160" s="93">
        <f>IFERROR(SUM($DS160:$DX160)/SUM('Gross Plant'!$BK160:$BP160),0)*'Gross Plant'!CI160*Reserve!$DY$1</f>
        <v>0</v>
      </c>
      <c r="ER160" s="93">
        <f>IFERROR(SUM($DS160:$DX160)/SUM('Gross Plant'!$BK160:$BP160),0)*'Gross Plant'!CJ160*Reserve!$DY$1</f>
        <v>0</v>
      </c>
      <c r="ES160" s="93">
        <f>IFERROR(SUM($DS160:$DX160)/SUM('Gross Plant'!$BK160:$BP160),0)*'Gross Plant'!CK160*Reserve!$DY$1</f>
        <v>0</v>
      </c>
    </row>
    <row r="161" spans="1:149">
      <c r="A161" s="138">
        <v>38200</v>
      </c>
      <c r="B161" s="171" t="s">
        <v>58</v>
      </c>
      <c r="C161" s="51">
        <f t="shared" si="181"/>
        <v>26266344.091657463</v>
      </c>
      <c r="D161" s="51">
        <f t="shared" si="148"/>
        <v>27765269.163531892</v>
      </c>
      <c r="E161" s="92">
        <f>'[20]Reserve End Balances'!P80</f>
        <v>25695618.539999999</v>
      </c>
      <c r="F161" s="51">
        <f t="shared" si="182"/>
        <v>25773956.029999997</v>
      </c>
      <c r="G161" s="51">
        <f t="shared" si="183"/>
        <v>25890594.82</v>
      </c>
      <c r="H161" s="51">
        <f t="shared" si="184"/>
        <v>25997489.869999997</v>
      </c>
      <c r="I161" s="51">
        <f t="shared" si="185"/>
        <v>26106452.349999998</v>
      </c>
      <c r="J161" s="51">
        <f t="shared" si="186"/>
        <v>26181002.319999997</v>
      </c>
      <c r="K161" s="51">
        <f t="shared" si="187"/>
        <v>26295835.559999995</v>
      </c>
      <c r="L161" s="51">
        <f t="shared" si="188"/>
        <v>26374789.112825915</v>
      </c>
      <c r="M161" s="51">
        <f t="shared" si="189"/>
        <v>26454967.93154465</v>
      </c>
      <c r="N161" s="51">
        <f t="shared" si="190"/>
        <v>26535428.732897829</v>
      </c>
      <c r="O161" s="51">
        <f t="shared" si="191"/>
        <v>26623382.71587754</v>
      </c>
      <c r="P161" s="51">
        <f t="shared" si="192"/>
        <v>26722556.826246444</v>
      </c>
      <c r="Q161" s="51">
        <f t="shared" si="193"/>
        <v>26810398.382154733</v>
      </c>
      <c r="R161" s="51">
        <f t="shared" si="194"/>
        <v>26895283.393384382</v>
      </c>
      <c r="S161" s="51">
        <f t="shared" si="195"/>
        <v>26979302.196504477</v>
      </c>
      <c r="T161" s="51">
        <f t="shared" si="196"/>
        <v>27060392.050858986</v>
      </c>
      <c r="U161" s="51">
        <f t="shared" si="197"/>
        <v>27172269.420348022</v>
      </c>
      <c r="V161" s="51">
        <f t="shared" si="198"/>
        <v>27286204.030048974</v>
      </c>
      <c r="W161" s="51">
        <f t="shared" si="199"/>
        <v>27401762.632180765</v>
      </c>
      <c r="X161" s="51">
        <f t="shared" si="200"/>
        <v>27517463.202645123</v>
      </c>
      <c r="Y161" s="51">
        <f t="shared" si="201"/>
        <v>27632727.244696233</v>
      </c>
      <c r="Z161" s="51">
        <f t="shared" si="202"/>
        <v>27749145.140729655</v>
      </c>
      <c r="AA161" s="51">
        <f t="shared" si="203"/>
        <v>27867209.100330736</v>
      </c>
      <c r="AB161" s="51">
        <f t="shared" si="204"/>
        <v>27987839.508487489</v>
      </c>
      <c r="AC161" s="51">
        <f t="shared" si="205"/>
        <v>28109231.04813854</v>
      </c>
      <c r="AD161" s="51">
        <f t="shared" si="206"/>
        <v>28248842.854024407</v>
      </c>
      <c r="AE161" s="51">
        <f t="shared" si="207"/>
        <v>28388583.539926134</v>
      </c>
      <c r="AF161" s="51">
        <f t="shared" si="208"/>
        <v>28526829.353499524</v>
      </c>
      <c r="AG161" s="110">
        <f t="shared" si="176"/>
        <v>27765269</v>
      </c>
      <c r="AH161" s="145" t="b">
        <f t="shared" si="178"/>
        <v>1</v>
      </c>
      <c r="AI161" s="109" t="str">
        <f>'[23]KY Direct'!E57</f>
        <v>38200</v>
      </c>
      <c r="AJ161" s="109">
        <f>'[23]KY Direct'!F57</f>
        <v>2.69E-2</v>
      </c>
      <c r="AK161" s="109">
        <f>'[23]KY Direct'!G57</f>
        <v>3.2800000000000003E-2</v>
      </c>
      <c r="AL161" s="92">
        <f>'[20]Depreciation Provision'!Q80</f>
        <v>127036.9</v>
      </c>
      <c r="AM161" s="92">
        <f>'[20]Depreciation Provision'!R80</f>
        <v>127239.44</v>
      </c>
      <c r="AN161" s="92">
        <f>'[20]Depreciation Provision'!S80</f>
        <v>127244.31</v>
      </c>
      <c r="AO161" s="92">
        <f>'[20]Depreciation Provision'!T80</f>
        <v>127398.62</v>
      </c>
      <c r="AP161" s="92">
        <f>'[20]Depreciation Provision'!U80</f>
        <v>127504.45</v>
      </c>
      <c r="AQ161" s="92">
        <f>'[20]Depreciation Provision'!V80</f>
        <v>127148.99</v>
      </c>
      <c r="AR161" s="93">
        <f>IF('Net Plant'!I161&gt;0,'Gross Plant'!L161*$AJ161/12,0)</f>
        <v>127730.50803889211</v>
      </c>
      <c r="AS161" s="93">
        <f>IF('Net Plant'!J161&gt;0,'Gross Plant'!M161*$AJ161/12,0)</f>
        <v>127933.91549003198</v>
      </c>
      <c r="AT161" s="93">
        <f>IF('Net Plant'!K161&gt;0,'Gross Plant'!N161*$AJ161/12,0)</f>
        <v>128136.98682739785</v>
      </c>
      <c r="AU161" s="93">
        <f>IF('Net Plant'!L161&gt;0,'Gross Plant'!O161*$AJ161/12,0)</f>
        <v>128308.87393611383</v>
      </c>
      <c r="AV161" s="93">
        <f>IF('Net Plant'!M161&gt;0,'Gross Plant'!P161*$AJ161/12,0)</f>
        <v>128433.50101207045</v>
      </c>
      <c r="AW161" s="93">
        <f>IF('Net Plant'!N161&gt;0,'Gross Plant'!Q161*$AJ161/12,0)</f>
        <v>128607.13741086965</v>
      </c>
      <c r="AX161" s="93">
        <f>IF('Net Plant'!O161&gt;0,'Gross Plant'!R161*$AJ161/12,0)</f>
        <v>128794.16349494965</v>
      </c>
      <c r="AY161" s="93">
        <f>IF('Net Plant'!P161&gt;0,'Gross Plant'!S161*$AJ161/12,0)</f>
        <v>128985.6949012557</v>
      </c>
      <c r="AZ161" s="93">
        <f>IF('Net Plant'!Q161&gt;0,'Gross Plant'!T161*$AJ161/12,0)</f>
        <v>129190.57449617865</v>
      </c>
      <c r="BA161" s="93">
        <f>IF('Net Plant'!R161&gt;0,'Gross Plant'!U161*$AK161/12,0)</f>
        <v>157764.3725060299</v>
      </c>
      <c r="BB161" s="93">
        <f>IF('Net Plant'!S161&gt;0,'Gross Plant'!V161*$AK161/12,0)</f>
        <v>157993.1952782376</v>
      </c>
      <c r="BC161" s="93">
        <f>IF('Net Plant'!T161&gt;0,'Gross Plant'!W161*$AK161/12,0)</f>
        <v>158214.73426498633</v>
      </c>
      <c r="BD161" s="93">
        <f>IF('Net Plant'!U161&gt;0,'Gross Plant'!X161*$AK161/12,0)</f>
        <v>158436.68866757376</v>
      </c>
      <c r="BE161" s="93">
        <f>IF('Net Plant'!V161&gt;0,'Gross Plant'!Y161*$AK161/12,0)</f>
        <v>158662.08082235805</v>
      </c>
      <c r="BF161" s="93">
        <f>IF('Net Plant'!W161&gt;0,'Gross Plant'!Z161*$AK161/12,0)</f>
        <v>158882.62574102543</v>
      </c>
      <c r="BG161" s="93">
        <f>IF('Net Plant'!X161&gt;0,'Gross Plant'!AA161*$AK161/12,0)</f>
        <v>159095.72843075477</v>
      </c>
      <c r="BH161" s="93">
        <f>IF('Net Plant'!Y161&gt;0,'Gross Plant'!AB161*$AK161/12,0)</f>
        <v>159296.54496855117</v>
      </c>
      <c r="BI161" s="93">
        <f>IF('Net Plant'!Z161&gt;0,'Gross Plant'!AC161*$AK161/12,0)</f>
        <v>159494.43626072787</v>
      </c>
      <c r="BJ161" s="93">
        <f>IF('Net Plant'!AA161&gt;0,'Gross Plant'!AD161*$AK161/12,0)</f>
        <v>159598.23784006538</v>
      </c>
      <c r="BK161" s="93">
        <f>IF('Net Plant'!AB161&gt;0,'Gross Plant'!AE161*$AK161/12,0)</f>
        <v>159701.90849199196</v>
      </c>
      <c r="BL161" s="93">
        <f>IF('Net Plant'!AC161&gt;0,'Gross Plant'!AF161*$AK161/12,0)</f>
        <v>159813.92468386274</v>
      </c>
      <c r="BM161" s="110">
        <f t="shared" si="177"/>
        <v>1906954.4779561651</v>
      </c>
      <c r="BN161" s="41"/>
      <c r="BO161" s="92">
        <f>'[20]Reserve Retirements'!Q80</f>
        <v>-48699.41</v>
      </c>
      <c r="BP161" s="92">
        <f>'[20]Reserve Retirements'!R80</f>
        <v>-10600.65</v>
      </c>
      <c r="BQ161" s="92">
        <f>'[20]Reserve Retirements'!S80</f>
        <v>-13982.75</v>
      </c>
      <c r="BR161" s="92">
        <f>'[20]Reserve Retirements'!T80</f>
        <v>-18436.14</v>
      </c>
      <c r="BS161" s="92">
        <f>'[20]Reserve Retirements'!U80</f>
        <v>-52954.48</v>
      </c>
      <c r="BT161" s="92">
        <f>'[20]Reserve Retirements'!V80</f>
        <v>-4265.84</v>
      </c>
      <c r="BU161" s="93">
        <f>'Gross Plant'!BQ161</f>
        <v>-48776.955212973102</v>
      </c>
      <c r="BV161" s="93">
        <f>'Gross Plant'!BR161</f>
        <v>-47755.096771295226</v>
      </c>
      <c r="BW161" s="93">
        <f>'Gross Plant'!BS161</f>
        <v>-47676.18547421979</v>
      </c>
      <c r="BX161" s="93">
        <f>'Gross Plant'!BT161</f>
        <v>-40354.890956402676</v>
      </c>
      <c r="BY161" s="93">
        <f>'Gross Plant'!BU161</f>
        <v>-29259.390643166658</v>
      </c>
      <c r="BZ161" s="93">
        <f>'Gross Plant'!BV161</f>
        <v>-40765.581502578221</v>
      </c>
      <c r="CA161" s="93">
        <f>'Gross Plant'!BW161</f>
        <v>-43909.152265298202</v>
      </c>
      <c r="CB161" s="93">
        <f>'Gross Plant'!BX161</f>
        <v>-44966.891781157297</v>
      </c>
      <c r="CC161" s="93">
        <f>'Gross Plant'!BY161</f>
        <v>-48100.720141669808</v>
      </c>
      <c r="CD161" s="93">
        <f>'Gross Plant'!BZ161</f>
        <v>-45887.003016995091</v>
      </c>
      <c r="CE161" s="93">
        <f>'Gross Plant'!CA161</f>
        <v>-44058.585577287464</v>
      </c>
      <c r="CF161" s="93">
        <f>'Gross Plant'!CB161</f>
        <v>-42656.132133194202</v>
      </c>
      <c r="CG161" s="93">
        <f>'Gross Plant'!CC161</f>
        <v>-42736.11820321485</v>
      </c>
      <c r="CH161" s="93">
        <f>'Gross Plant'!CD161</f>
        <v>-43398.03877124803</v>
      </c>
      <c r="CI161" s="93">
        <f>'Gross Plant'!CE161</f>
        <v>-42464.72970760383</v>
      </c>
      <c r="CJ161" s="93">
        <f>'Gross Plant'!CF161</f>
        <v>-41031.768829673681</v>
      </c>
      <c r="CK161" s="93">
        <f>'Gross Plant'!CG161</f>
        <v>-38666.136811799624</v>
      </c>
      <c r="CL161" s="93">
        <f>'Gross Plant'!CH161</f>
        <v>-38102.89660967658</v>
      </c>
      <c r="CM161" s="93">
        <f>'Gross Plant'!CI161</f>
        <v>-19986.431954196949</v>
      </c>
      <c r="CN161" s="93">
        <f>'Gross Plant'!CJ161</f>
        <v>-19961.22259026382</v>
      </c>
      <c r="CO161" s="93">
        <f>'Gross Plant'!CK161</f>
        <v>-21568.111110471113</v>
      </c>
      <c r="CP161" s="41"/>
      <c r="CQ161" s="92">
        <f>'[20]Reserve Transfers'!Q80</f>
        <v>0</v>
      </c>
      <c r="CR161" s="92">
        <f>'[20]Reserve Transfers'!R80</f>
        <v>0</v>
      </c>
      <c r="CS161" s="92">
        <f>'[20]Reserve Transfers'!S80</f>
        <v>0</v>
      </c>
      <c r="CT161" s="92">
        <f>'[20]Reserve Transfers'!T80</f>
        <v>0</v>
      </c>
      <c r="CU161" s="92">
        <f>'[20]Reserve Transfers'!U80</f>
        <v>0</v>
      </c>
      <c r="CV161" s="92">
        <f>'[20]Reserve Transfers'!V80</f>
        <v>0</v>
      </c>
      <c r="CW161" s="17">
        <v>0</v>
      </c>
      <c r="CX161" s="17">
        <v>0</v>
      </c>
      <c r="CY161" s="17">
        <v>0</v>
      </c>
      <c r="CZ161" s="17">
        <v>0</v>
      </c>
      <c r="DA161" s="17">
        <v>0</v>
      </c>
      <c r="DB161" s="17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/>
      <c r="DS161" s="92">
        <f>[20]COR!Q80</f>
        <v>0</v>
      </c>
      <c r="DT161" s="92">
        <f>[20]COR!R80</f>
        <v>0</v>
      </c>
      <c r="DU161" s="92">
        <f>[20]COR!S80</f>
        <v>-6366.51</v>
      </c>
      <c r="DV161" s="92">
        <f>[20]COR!T80</f>
        <v>0</v>
      </c>
      <c r="DW161" s="92">
        <f>[20]COR!U80</f>
        <v>0</v>
      </c>
      <c r="DX161" s="92">
        <f>[20]COR!V80</f>
        <v>-8049.91</v>
      </c>
      <c r="DY161" s="93">
        <f>IFERROR(SUM($DS161:$DX161)/SUM('Gross Plant'!$BK161:$BP161),0)*'Gross Plant'!BQ161*Reserve!$DY$1</f>
        <v>0</v>
      </c>
      <c r="DZ161" s="93">
        <f>IFERROR(SUM($DS161:$DX161)/SUM('Gross Plant'!$BK161:$BP161),0)*'Gross Plant'!BR161*Reserve!$DY$1</f>
        <v>0</v>
      </c>
      <c r="EA161" s="93">
        <f>IFERROR(SUM($DS161:$DX161)/SUM('Gross Plant'!$BK161:$BP161),0)*'Gross Plant'!BS161*Reserve!$DY$1</f>
        <v>0</v>
      </c>
      <c r="EB161" s="93">
        <f>IFERROR(SUM($DS161:$DX161)/SUM('Gross Plant'!$BK161:$BP161),0)*'Gross Plant'!BT161*Reserve!$DY$1</f>
        <v>0</v>
      </c>
      <c r="EC161" s="93">
        <f>IFERROR(SUM($DS161:$DX161)/SUM('Gross Plant'!$BK161:$BP161),0)*'Gross Plant'!BU161*Reserve!$DY$1</f>
        <v>0</v>
      </c>
      <c r="ED161" s="93">
        <f>IFERROR(SUM($DS161:$DX161)/SUM('Gross Plant'!$BK161:$BP161),0)*'Gross Plant'!BV161*Reserve!$DY$1</f>
        <v>0</v>
      </c>
      <c r="EE161" s="93">
        <f>IFERROR(SUM($DS161:$DX161)/SUM('Gross Plant'!$BK161:$BP161),0)*'Gross Plant'!BW161*Reserve!$DY$1</f>
        <v>0</v>
      </c>
      <c r="EF161" s="93">
        <f>IFERROR(SUM($DS161:$DX161)/SUM('Gross Plant'!$BK161:$BP161),0)*'Gross Plant'!BX161*Reserve!$DY$1</f>
        <v>0</v>
      </c>
      <c r="EG161" s="93">
        <f>IFERROR(SUM($DS161:$DX161)/SUM('Gross Plant'!$BK161:$BP161),0)*'Gross Plant'!BY161*Reserve!$DY$1</f>
        <v>0</v>
      </c>
      <c r="EH161" s="93">
        <f>IFERROR(SUM($DS161:$DX161)/SUM('Gross Plant'!$BK161:$BP161),0)*'Gross Plant'!BZ161*Reserve!$DY$1</f>
        <v>0</v>
      </c>
      <c r="EI161" s="93">
        <f>IFERROR(SUM($DS161:$DX161)/SUM('Gross Plant'!$BK161:$BP161),0)*'Gross Plant'!CA161*Reserve!$DY$1</f>
        <v>0</v>
      </c>
      <c r="EJ161" s="93">
        <f>IFERROR(SUM($DS161:$DX161)/SUM('Gross Plant'!$BK161:$BP161),0)*'Gross Plant'!CB161*Reserve!$DY$1</f>
        <v>0</v>
      </c>
      <c r="EK161" s="93">
        <f>IFERROR(SUM($DS161:$DX161)/SUM('Gross Plant'!$BK161:$BP161),0)*'Gross Plant'!CC161*Reserve!$DY$1</f>
        <v>0</v>
      </c>
      <c r="EL161" s="93">
        <f>IFERROR(SUM($DS161:$DX161)/SUM('Gross Plant'!$BK161:$BP161),0)*'Gross Plant'!CD161*Reserve!$DY$1</f>
        <v>0</v>
      </c>
      <c r="EM161" s="93">
        <f>IFERROR(SUM($DS161:$DX161)/SUM('Gross Plant'!$BK161:$BP161),0)*'Gross Plant'!CE161*Reserve!$DY$1</f>
        <v>0</v>
      </c>
      <c r="EN161" s="93">
        <f>IFERROR(SUM($DS161:$DX161)/SUM('Gross Plant'!$BK161:$BP161),0)*'Gross Plant'!CF161*Reserve!$DY$1</f>
        <v>0</v>
      </c>
      <c r="EO161" s="93">
        <f>IFERROR(SUM($DS161:$DX161)/SUM('Gross Plant'!$BK161:$BP161),0)*'Gross Plant'!CG161*Reserve!$DY$1</f>
        <v>0</v>
      </c>
      <c r="EP161" s="93">
        <f>IFERROR(SUM($DS161:$DX161)/SUM('Gross Plant'!$BK161:$BP161),0)*'Gross Plant'!CH161*Reserve!$DY$1</f>
        <v>0</v>
      </c>
      <c r="EQ161" s="93">
        <f>IFERROR(SUM($DS161:$DX161)/SUM('Gross Plant'!$BK161:$BP161),0)*'Gross Plant'!CI161*Reserve!$DY$1</f>
        <v>0</v>
      </c>
      <c r="ER161" s="93">
        <f>IFERROR(SUM($DS161:$DX161)/SUM('Gross Plant'!$BK161:$BP161),0)*'Gross Plant'!CJ161*Reserve!$DY$1</f>
        <v>0</v>
      </c>
      <c r="ES161" s="93">
        <f>IFERROR(SUM($DS161:$DX161)/SUM('Gross Plant'!$BK161:$BP161),0)*'Gross Plant'!CK161*Reserve!$DY$1</f>
        <v>0</v>
      </c>
    </row>
    <row r="162" spans="1:149">
      <c r="A162" s="138">
        <v>38300</v>
      </c>
      <c r="B162" s="171" t="s">
        <v>59</v>
      </c>
      <c r="C162" s="51">
        <f t="shared" si="181"/>
        <v>-7457932.0859522736</v>
      </c>
      <c r="D162" s="51">
        <f t="shared" si="148"/>
        <v>-10249939.525555925</v>
      </c>
      <c r="E162" s="92">
        <f>'[20]Reserve End Balances'!P81</f>
        <v>-6736186.8099999996</v>
      </c>
      <c r="F162" s="51">
        <f t="shared" si="182"/>
        <v>-6726895.1199999992</v>
      </c>
      <c r="G162" s="51">
        <f t="shared" si="183"/>
        <v>-6717589.0899999989</v>
      </c>
      <c r="H162" s="51">
        <f t="shared" si="184"/>
        <v>-6708103.419999999</v>
      </c>
      <c r="I162" s="51">
        <f t="shared" si="185"/>
        <v>-6780854.0799999991</v>
      </c>
      <c r="J162" s="51">
        <f t="shared" si="186"/>
        <v>-7386432.8899999987</v>
      </c>
      <c r="K162" s="51">
        <f t="shared" si="187"/>
        <v>-7380535.3499999987</v>
      </c>
      <c r="L162" s="51">
        <f t="shared" si="188"/>
        <v>-7600024.8193314197</v>
      </c>
      <c r="M162" s="51">
        <f t="shared" si="189"/>
        <v>-7814934.8738072319</v>
      </c>
      <c r="N162" s="51">
        <f t="shared" si="190"/>
        <v>-8029671.8021954875</v>
      </c>
      <c r="O162" s="51">
        <f t="shared" si="191"/>
        <v>-8210360.2097009495</v>
      </c>
      <c r="P162" s="51">
        <f t="shared" si="192"/>
        <v>-8339316.818046282</v>
      </c>
      <c r="Q162" s="51">
        <f t="shared" si="193"/>
        <v>-8522211.8342981897</v>
      </c>
      <c r="R162" s="51">
        <f t="shared" si="194"/>
        <v>-8719977.6784954946</v>
      </c>
      <c r="S162" s="51">
        <f t="shared" si="195"/>
        <v>-8922871.1138432883</v>
      </c>
      <c r="T162" s="51">
        <f t="shared" si="196"/>
        <v>-9140607.0492062345</v>
      </c>
      <c r="U162" s="51">
        <f t="shared" si="197"/>
        <v>-9347241.3453725148</v>
      </c>
      <c r="V162" s="51">
        <f t="shared" si="198"/>
        <v>-9545536.7114373092</v>
      </c>
      <c r="W162" s="51">
        <f t="shared" si="199"/>
        <v>-9737477.2292907108</v>
      </c>
      <c r="X162" s="51">
        <f t="shared" si="200"/>
        <v>-9929991.0589922145</v>
      </c>
      <c r="Y162" s="51">
        <f t="shared" si="201"/>
        <v>-10125800.806831095</v>
      </c>
      <c r="Z162" s="51">
        <f t="shared" si="202"/>
        <v>-10317447.234312024</v>
      </c>
      <c r="AA162" s="51">
        <f t="shared" si="203"/>
        <v>-10502588.661689296</v>
      </c>
      <c r="AB162" s="51">
        <f t="shared" si="204"/>
        <v>-10676855.454335406</v>
      </c>
      <c r="AC162" s="51">
        <f t="shared" si="205"/>
        <v>-10848667.981289636</v>
      </c>
      <c r="AD162" s="51">
        <f t="shared" si="206"/>
        <v>-10935911.339771943</v>
      </c>
      <c r="AE162" s="51">
        <f t="shared" si="207"/>
        <v>-11023130.080145488</v>
      </c>
      <c r="AF162" s="51">
        <f t="shared" si="208"/>
        <v>-11117958.879553134</v>
      </c>
      <c r="AG162" s="110">
        <f t="shared" si="176"/>
        <v>-10249940</v>
      </c>
      <c r="AH162" s="145" t="b">
        <f t="shared" si="178"/>
        <v>1</v>
      </c>
      <c r="AI162" s="109" t="str">
        <f>'[23]KY Direct'!E58</f>
        <v>38300</v>
      </c>
      <c r="AJ162" s="109">
        <f>'[23]KY Direct'!F58</f>
        <v>2.76E-2</v>
      </c>
      <c r="AK162" s="109">
        <f>'[23]KY Direct'!G58</f>
        <v>3.1399999999999997E-2</v>
      </c>
      <c r="AL162" s="92">
        <f>'[20]Depreciation Provision'!Q81</f>
        <v>9291.6899999999987</v>
      </c>
      <c r="AM162" s="92">
        <f>'[20]Depreciation Provision'!R81</f>
        <v>9306.0299999999988</v>
      </c>
      <c r="AN162" s="92">
        <f>'[20]Depreciation Provision'!S81</f>
        <v>9485.67</v>
      </c>
      <c r="AO162" s="92">
        <f>'[20]Depreciation Provision'!T81</f>
        <v>9371.59</v>
      </c>
      <c r="AP162" s="92">
        <f>'[20]Depreciation Provision'!U81</f>
        <v>8326.99</v>
      </c>
      <c r="AQ162" s="92">
        <f>'[20]Depreciation Provision'!V81</f>
        <v>8823.85</v>
      </c>
      <c r="AR162" s="93">
        <f>IF('Net Plant'!I162&gt;0,'Gross Plant'!L162*$AJ162/12,0)</f>
        <v>8456.6527478868211</v>
      </c>
      <c r="AS162" s="93">
        <f>IF('Net Plant'!J162&gt;0,'Gross Plant'!M162*$AJ162/12,0)</f>
        <v>8260.6840626928588</v>
      </c>
      <c r="AT162" s="93">
        <f>IF('Net Plant'!K162&gt;0,'Gross Plant'!N162*$AJ162/12,0)</f>
        <v>8065.0391993353151</v>
      </c>
      <c r="AU162" s="93">
        <f>IF('Net Plant'!L162&gt;0,'Gross Plant'!O162*$AJ162/12,0)</f>
        <v>7899.4381335528351</v>
      </c>
      <c r="AV162" s="93">
        <f>IF('Net Plant'!M162&gt;0,'Gross Plant'!P162*$AJ162/12,0)</f>
        <v>7779.3687650123766</v>
      </c>
      <c r="AW162" s="93">
        <f>IF('Net Plant'!N162&gt;0,'Gross Plant'!Q162*$AJ162/12,0)</f>
        <v>7612.0823820219557</v>
      </c>
      <c r="AX162" s="93">
        <f>IF('Net Plant'!O162&gt;0,'Gross Plant'!R162*$AJ162/12,0)</f>
        <v>7431.8959847747383</v>
      </c>
      <c r="AY162" s="93">
        <f>IF('Net Plant'!P162&gt;0,'Gross Plant'!S162*$AJ162/12,0)</f>
        <v>7247.36902837855</v>
      </c>
      <c r="AZ162" s="93">
        <f>IF('Net Plant'!Q162&gt;0,'Gross Plant'!T162*$AJ162/12,0)</f>
        <v>7049.9820368247665</v>
      </c>
      <c r="BA162" s="93">
        <f>IF('Net Plant'!R162&gt;0,'Gross Plant'!U162*$AK162/12,0)</f>
        <v>7806.4032561299746</v>
      </c>
      <c r="BB162" s="93">
        <f>IF('Net Plant'!S162&gt;0,'Gross Plant'!V162*$AK162/12,0)</f>
        <v>7600.7109410727171</v>
      </c>
      <c r="BC162" s="93">
        <f>IF('Net Plant'!T162&gt;0,'Gross Plant'!W162*$AK162/12,0)</f>
        <v>7401.5661329745635</v>
      </c>
      <c r="BD162" s="93">
        <f>IF('Net Plant'!U162&gt;0,'Gross Plant'!X162*$AK162/12,0)</f>
        <v>7202.0479011793186</v>
      </c>
      <c r="BE162" s="93">
        <f>IF('Net Plant'!V162&gt;0,'Gross Plant'!Y162*$AK162/12,0)</f>
        <v>6999.4394209741722</v>
      </c>
      <c r="BF162" s="93">
        <f>IF('Net Plant'!W162&gt;0,'Gross Plant'!Z162*$AK162/12,0)</f>
        <v>6801.1881959884004</v>
      </c>
      <c r="BG162" s="93">
        <f>IF('Net Plant'!X162&gt;0,'Gross Plant'!AA162*$AK162/12,0)</f>
        <v>6609.6269052459975</v>
      </c>
      <c r="BH162" s="93">
        <f>IF('Net Plant'!Y162&gt;0,'Gross Plant'!AB162*$AK162/12,0)</f>
        <v>6429.1098257499261</v>
      </c>
      <c r="BI162" s="93">
        <f>IF('Net Plant'!Z162&gt;0,'Gross Plant'!AC162*$AK162/12,0)</f>
        <v>6251.222294606122</v>
      </c>
      <c r="BJ162" s="93">
        <f>IF('Net Plant'!AA162&gt;0,'Gross Plant'!AD162*$AK162/12,0)</f>
        <v>6157.9134558286833</v>
      </c>
      <c r="BK162" s="93">
        <f>IF('Net Plant'!AB162&gt;0,'Gross Plant'!AE162*$AK162/12,0)</f>
        <v>6064.722309717964</v>
      </c>
      <c r="BL162" s="93">
        <f>IF('Net Plant'!AC162&gt;0,'Gross Plant'!AF162*$AK162/12,0)</f>
        <v>5964.029229184488</v>
      </c>
      <c r="BM162" s="110">
        <f t="shared" si="177"/>
        <v>81287.979868652328</v>
      </c>
      <c r="BN162" s="41"/>
      <c r="BO162" s="92">
        <f>'[20]Reserve Retirements'!Q81</f>
        <v>0</v>
      </c>
      <c r="BP162" s="92">
        <f>'[20]Reserve Retirements'!R81</f>
        <v>0</v>
      </c>
      <c r="BQ162" s="92">
        <f>'[20]Reserve Retirements'!S81</f>
        <v>0</v>
      </c>
      <c r="BR162" s="92">
        <f>'[20]Reserve Retirements'!T81</f>
        <v>-82122.25</v>
      </c>
      <c r="BS162" s="92">
        <f>'[20]Reserve Retirements'!U81</f>
        <v>-613905.80000000005</v>
      </c>
      <c r="BT162" s="92">
        <f>'[20]Reserve Retirements'!V81</f>
        <v>0</v>
      </c>
      <c r="BU162" s="93">
        <f>'Gross Plant'!BQ162</f>
        <v>-227946.12207930794</v>
      </c>
      <c r="BV162" s="93">
        <f>'Gross Plant'!BR162</f>
        <v>-223170.73853850577</v>
      </c>
      <c r="BW162" s="93">
        <f>'Gross Plant'!BS162</f>
        <v>-222801.96758759141</v>
      </c>
      <c r="BX162" s="93">
        <f>'Gross Plant'!BT162</f>
        <v>-188587.84563901508</v>
      </c>
      <c r="BY162" s="93">
        <f>'Gross Plant'!BU162</f>
        <v>-136735.97711034529</v>
      </c>
      <c r="BZ162" s="93">
        <f>'Gross Plant'!BV162</f>
        <v>-190507.09863393041</v>
      </c>
      <c r="CA162" s="93">
        <f>'Gross Plant'!BW162</f>
        <v>-205197.74018207955</v>
      </c>
      <c r="CB162" s="93">
        <f>'Gross Plant'!BX162</f>
        <v>-210140.80437617254</v>
      </c>
      <c r="CC162" s="93">
        <f>'Gross Plant'!BY162</f>
        <v>-224785.91739977084</v>
      </c>
      <c r="CD162" s="93">
        <f>'Gross Plant'!BZ162</f>
        <v>-214440.69942241034</v>
      </c>
      <c r="CE162" s="93">
        <f>'Gross Plant'!CA162</f>
        <v>-205896.07700586639</v>
      </c>
      <c r="CF162" s="93">
        <f>'Gross Plant'!CB162</f>
        <v>-199342.08398637583</v>
      </c>
      <c r="CG162" s="93">
        <f>'Gross Plant'!CC162</f>
        <v>-199715.87760268425</v>
      </c>
      <c r="CH162" s="93">
        <f>'Gross Plant'!CD162</f>
        <v>-202809.18725985539</v>
      </c>
      <c r="CI162" s="93">
        <f>'Gross Plant'!CE162</f>
        <v>-198447.61567691699</v>
      </c>
      <c r="CJ162" s="93">
        <f>'Gross Plant'!CF162</f>
        <v>-191751.0542825177</v>
      </c>
      <c r="CK162" s="93">
        <f>'Gross Plant'!CG162</f>
        <v>-180695.90247186061</v>
      </c>
      <c r="CL162" s="93">
        <f>'Gross Plant'!CH162</f>
        <v>-178063.7492488368</v>
      </c>
      <c r="CM162" s="93">
        <f>'Gross Plant'!CI162</f>
        <v>-93401.271938135556</v>
      </c>
      <c r="CN162" s="93">
        <f>'Gross Plant'!CJ162</f>
        <v>-93283.462683261954</v>
      </c>
      <c r="CO162" s="93">
        <f>'Gross Plant'!CK162</f>
        <v>-100792.82863682993</v>
      </c>
      <c r="CP162" s="41"/>
      <c r="CQ162" s="92">
        <f>'[20]Reserve Transfers'!Q81</f>
        <v>0</v>
      </c>
      <c r="CR162" s="92">
        <f>'[20]Reserve Transfers'!R81</f>
        <v>0</v>
      </c>
      <c r="CS162" s="92">
        <f>'[20]Reserve Transfers'!S81</f>
        <v>0</v>
      </c>
      <c r="CT162" s="92">
        <f>'[20]Reserve Transfers'!T81</f>
        <v>0</v>
      </c>
      <c r="CU162" s="92">
        <f>'[20]Reserve Transfers'!U81</f>
        <v>0</v>
      </c>
      <c r="CV162" s="92">
        <f>'[20]Reserve Transfers'!V81</f>
        <v>0</v>
      </c>
      <c r="CW162" s="17">
        <v>0</v>
      </c>
      <c r="CX162" s="17">
        <v>0</v>
      </c>
      <c r="CY162" s="17">
        <v>0</v>
      </c>
      <c r="CZ162" s="17">
        <v>0</v>
      </c>
      <c r="DA162" s="17">
        <v>0</v>
      </c>
      <c r="DB162" s="17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>
        <v>0</v>
      </c>
      <c r="DQ162" s="41">
        <v>0</v>
      </c>
      <c r="DR162" s="41"/>
      <c r="DS162" s="92">
        <f>[20]COR!Q81</f>
        <v>0</v>
      </c>
      <c r="DT162" s="92">
        <f>[20]COR!R81</f>
        <v>0</v>
      </c>
      <c r="DU162" s="92">
        <f>[20]COR!S81</f>
        <v>0</v>
      </c>
      <c r="DV162" s="92">
        <f>[20]COR!T81</f>
        <v>0</v>
      </c>
      <c r="DW162" s="92">
        <f>[20]COR!U81</f>
        <v>0</v>
      </c>
      <c r="DX162" s="92">
        <f>[20]COR!V81</f>
        <v>-2926.31</v>
      </c>
      <c r="DY162" s="93">
        <f>IFERROR(SUM($DS162:$DX162)/SUM('Gross Plant'!$BK162:$BP162),0)*'Gross Plant'!BQ162*Reserve!$DY$1</f>
        <v>0</v>
      </c>
      <c r="DZ162" s="93">
        <f>IFERROR(SUM($DS162:$DX162)/SUM('Gross Plant'!$BK162:$BP162),0)*'Gross Plant'!BR162*Reserve!$DY$1</f>
        <v>0</v>
      </c>
      <c r="EA162" s="93">
        <f>IFERROR(SUM($DS162:$DX162)/SUM('Gross Plant'!$BK162:$BP162),0)*'Gross Plant'!BS162*Reserve!$DY$1</f>
        <v>0</v>
      </c>
      <c r="EB162" s="93">
        <f>IFERROR(SUM($DS162:$DX162)/SUM('Gross Plant'!$BK162:$BP162),0)*'Gross Plant'!BT162*Reserve!$DY$1</f>
        <v>0</v>
      </c>
      <c r="EC162" s="93">
        <f>IFERROR(SUM($DS162:$DX162)/SUM('Gross Plant'!$BK162:$BP162),0)*'Gross Plant'!BU162*Reserve!$DY$1</f>
        <v>0</v>
      </c>
      <c r="ED162" s="93">
        <f>IFERROR(SUM($DS162:$DX162)/SUM('Gross Plant'!$BK162:$BP162),0)*'Gross Plant'!BV162*Reserve!$DY$1</f>
        <v>0</v>
      </c>
      <c r="EE162" s="93">
        <f>IFERROR(SUM($DS162:$DX162)/SUM('Gross Plant'!$BK162:$BP162),0)*'Gross Plant'!BW162*Reserve!$DY$1</f>
        <v>0</v>
      </c>
      <c r="EF162" s="93">
        <f>IFERROR(SUM($DS162:$DX162)/SUM('Gross Plant'!$BK162:$BP162),0)*'Gross Plant'!BX162*Reserve!$DY$1</f>
        <v>0</v>
      </c>
      <c r="EG162" s="93">
        <f>IFERROR(SUM($DS162:$DX162)/SUM('Gross Plant'!$BK162:$BP162),0)*'Gross Plant'!BY162*Reserve!$DY$1</f>
        <v>0</v>
      </c>
      <c r="EH162" s="93">
        <f>IFERROR(SUM($DS162:$DX162)/SUM('Gross Plant'!$BK162:$BP162),0)*'Gross Plant'!BZ162*Reserve!$DY$1</f>
        <v>0</v>
      </c>
      <c r="EI162" s="93">
        <f>IFERROR(SUM($DS162:$DX162)/SUM('Gross Plant'!$BK162:$BP162),0)*'Gross Plant'!CA162*Reserve!$DY$1</f>
        <v>0</v>
      </c>
      <c r="EJ162" s="93">
        <f>IFERROR(SUM($DS162:$DX162)/SUM('Gross Plant'!$BK162:$BP162),0)*'Gross Plant'!CB162*Reserve!$DY$1</f>
        <v>0</v>
      </c>
      <c r="EK162" s="93">
        <f>IFERROR(SUM($DS162:$DX162)/SUM('Gross Plant'!$BK162:$BP162),0)*'Gross Plant'!CC162*Reserve!$DY$1</f>
        <v>0</v>
      </c>
      <c r="EL162" s="93">
        <f>IFERROR(SUM($DS162:$DX162)/SUM('Gross Plant'!$BK162:$BP162),0)*'Gross Plant'!CD162*Reserve!$DY$1</f>
        <v>0</v>
      </c>
      <c r="EM162" s="93">
        <f>IFERROR(SUM($DS162:$DX162)/SUM('Gross Plant'!$BK162:$BP162),0)*'Gross Plant'!CE162*Reserve!$DY$1</f>
        <v>0</v>
      </c>
      <c r="EN162" s="93">
        <f>IFERROR(SUM($DS162:$DX162)/SUM('Gross Plant'!$BK162:$BP162),0)*'Gross Plant'!CF162*Reserve!$DY$1</f>
        <v>0</v>
      </c>
      <c r="EO162" s="93">
        <f>IFERROR(SUM($DS162:$DX162)/SUM('Gross Plant'!$BK162:$BP162),0)*'Gross Plant'!CG162*Reserve!$DY$1</f>
        <v>0</v>
      </c>
      <c r="EP162" s="93">
        <f>IFERROR(SUM($DS162:$DX162)/SUM('Gross Plant'!$BK162:$BP162),0)*'Gross Plant'!CH162*Reserve!$DY$1</f>
        <v>0</v>
      </c>
      <c r="EQ162" s="93">
        <f>IFERROR(SUM($DS162:$DX162)/SUM('Gross Plant'!$BK162:$BP162),0)*'Gross Plant'!CI162*Reserve!$DY$1</f>
        <v>0</v>
      </c>
      <c r="ER162" s="93">
        <f>IFERROR(SUM($DS162:$DX162)/SUM('Gross Plant'!$BK162:$BP162),0)*'Gross Plant'!CJ162*Reserve!$DY$1</f>
        <v>0</v>
      </c>
      <c r="ES162" s="93">
        <f>IFERROR(SUM($DS162:$DX162)/SUM('Gross Plant'!$BK162:$BP162),0)*'Gross Plant'!CK162*Reserve!$DY$1</f>
        <v>0</v>
      </c>
    </row>
    <row r="163" spans="1:149">
      <c r="A163" s="138">
        <v>38400</v>
      </c>
      <c r="B163" s="171" t="s">
        <v>104</v>
      </c>
      <c r="C163" s="51">
        <f t="shared" si="181"/>
        <v>133185.60311840798</v>
      </c>
      <c r="D163" s="51">
        <f t="shared" si="148"/>
        <v>143956.28162508336</v>
      </c>
      <c r="E163" s="92">
        <f>'[20]Reserve End Balances'!P82</f>
        <v>129889.29</v>
      </c>
      <c r="F163" s="51">
        <f t="shared" si="182"/>
        <v>130419.11</v>
      </c>
      <c r="G163" s="51">
        <f t="shared" si="183"/>
        <v>130953.56</v>
      </c>
      <c r="H163" s="51">
        <f t="shared" si="184"/>
        <v>131493.16</v>
      </c>
      <c r="I163" s="51">
        <f t="shared" si="185"/>
        <v>132033.22</v>
      </c>
      <c r="J163" s="51">
        <f t="shared" si="186"/>
        <v>132573.57999999999</v>
      </c>
      <c r="K163" s="51">
        <f t="shared" si="187"/>
        <v>133120.09</v>
      </c>
      <c r="L163" s="51">
        <f t="shared" si="188"/>
        <v>133686.86218249064</v>
      </c>
      <c r="M163" s="51">
        <f t="shared" si="189"/>
        <v>134263.04253773321</v>
      </c>
      <c r="N163" s="51">
        <f t="shared" si="190"/>
        <v>134848.61551951035</v>
      </c>
      <c r="O163" s="51">
        <f t="shared" si="191"/>
        <v>135442.13876861334</v>
      </c>
      <c r="P163" s="51">
        <f t="shared" si="192"/>
        <v>136041.42637420178</v>
      </c>
      <c r="Q163" s="51">
        <f t="shared" si="193"/>
        <v>136648.74515675433</v>
      </c>
      <c r="R163" s="51">
        <f t="shared" si="194"/>
        <v>137264.71442727221</v>
      </c>
      <c r="S163" s="51">
        <f t="shared" si="195"/>
        <v>137889.54256971367</v>
      </c>
      <c r="T163" s="51">
        <f t="shared" si="196"/>
        <v>138523.84697574124</v>
      </c>
      <c r="U163" s="51">
        <f t="shared" si="197"/>
        <v>139388.67079427221</v>
      </c>
      <c r="V163" s="51">
        <f t="shared" si="198"/>
        <v>140265.16271225087</v>
      </c>
      <c r="W163" s="51">
        <f t="shared" si="199"/>
        <v>141152.9513158871</v>
      </c>
      <c r="X163" s="51">
        <f t="shared" si="200"/>
        <v>142052.05778800845</v>
      </c>
      <c r="Y163" s="51">
        <f t="shared" si="201"/>
        <v>142962.65742600389</v>
      </c>
      <c r="Z163" s="51">
        <f t="shared" si="202"/>
        <v>143884.50306027354</v>
      </c>
      <c r="AA163" s="51">
        <f t="shared" si="203"/>
        <v>144817.21519769906</v>
      </c>
      <c r="AB163" s="51">
        <f t="shared" si="204"/>
        <v>145760.16734450453</v>
      </c>
      <c r="AC163" s="51">
        <f t="shared" si="205"/>
        <v>146713.21033696612</v>
      </c>
      <c r="AD163" s="51">
        <f t="shared" si="206"/>
        <v>147671.54636533867</v>
      </c>
      <c r="AE163" s="51">
        <f t="shared" si="207"/>
        <v>148635.16875338956</v>
      </c>
      <c r="AF163" s="51">
        <f t="shared" si="208"/>
        <v>149604.50305574815</v>
      </c>
      <c r="AG163" s="110">
        <f t="shared" si="176"/>
        <v>143956</v>
      </c>
      <c r="AH163" s="145" t="b">
        <f t="shared" si="178"/>
        <v>1</v>
      </c>
      <c r="AI163" s="109" t="str">
        <f>'[23]KY Direct'!E59</f>
        <v>38400</v>
      </c>
      <c r="AJ163" s="109">
        <f>'[23]KY Direct'!F59</f>
        <v>2.4399999999999998E-2</v>
      </c>
      <c r="AK163" s="109">
        <f>'[23]KY Direct'!G59</f>
        <v>3.2800000000000003E-2</v>
      </c>
      <c r="AL163" s="92">
        <f>'[20]Depreciation Provision'!Q82</f>
        <v>529.81999999999994</v>
      </c>
      <c r="AM163" s="92">
        <f>'[20]Depreciation Provision'!R82</f>
        <v>534.44999999999993</v>
      </c>
      <c r="AN163" s="92">
        <f>'[20]Depreciation Provision'!S82</f>
        <v>539.6</v>
      </c>
      <c r="AO163" s="92">
        <f>'[20]Depreciation Provision'!T82</f>
        <v>540.05999999999995</v>
      </c>
      <c r="AP163" s="92">
        <f>'[20]Depreciation Provision'!U82</f>
        <v>540.36</v>
      </c>
      <c r="AQ163" s="92">
        <f>'[20]Depreciation Provision'!V82</f>
        <v>546.51</v>
      </c>
      <c r="AR163" s="93">
        <f>IF('Net Plant'!I163&gt;0,'Gross Plant'!L163*$AJ163/12,0)</f>
        <v>566.77218249064856</v>
      </c>
      <c r="AS163" s="93">
        <f>IF('Net Plant'!J163&gt;0,'Gross Plant'!M163*$AJ163/12,0)</f>
        <v>576.18035524257914</v>
      </c>
      <c r="AT163" s="93">
        <f>IF('Net Plant'!K163&gt;0,'Gross Plant'!N163*$AJ163/12,0)</f>
        <v>585.57298177713915</v>
      </c>
      <c r="AU163" s="93">
        <f>IF('Net Plant'!L163&gt;0,'Gross Plant'!O163*$AJ163/12,0)</f>
        <v>593.52324910297921</v>
      </c>
      <c r="AV163" s="93">
        <f>IF('Net Plant'!M163&gt;0,'Gross Plant'!P163*$AJ163/12,0)</f>
        <v>599.28760558843408</v>
      </c>
      <c r="AW163" s="93">
        <f>IF('Net Plant'!N163&gt;0,'Gross Plant'!Q163*$AJ163/12,0)</f>
        <v>607.31878255255856</v>
      </c>
      <c r="AX163" s="93">
        <f>IF('Net Plant'!O163&gt;0,'Gross Plant'!R163*$AJ163/12,0)</f>
        <v>615.96927051787793</v>
      </c>
      <c r="AY163" s="93">
        <f>IF('Net Plant'!P163&gt;0,'Gross Plant'!S163*$AJ163/12,0)</f>
        <v>624.82814244144595</v>
      </c>
      <c r="AZ163" s="93">
        <f>IF('Net Plant'!Q163&gt;0,'Gross Plant'!T163*$AJ163/12,0)</f>
        <v>634.30440602755834</v>
      </c>
      <c r="BA163" s="93">
        <f>IF('Net Plant'!R163&gt;0,'Gross Plant'!U163*$AK163/12,0)</f>
        <v>864.82381853096115</v>
      </c>
      <c r="BB163" s="93">
        <f>IF('Net Plant'!S163&gt;0,'Gross Plant'!V163*$AK163/12,0)</f>
        <v>876.49191797866058</v>
      </c>
      <c r="BC163" s="93">
        <f>IF('Net Plant'!T163&gt;0,'Gross Plant'!W163*$AK163/12,0)</f>
        <v>887.78860363624301</v>
      </c>
      <c r="BD163" s="93">
        <f>IF('Net Plant'!U163&gt;0,'Gross Plant'!X163*$AK163/12,0)</f>
        <v>899.10647212135393</v>
      </c>
      <c r="BE163" s="93">
        <f>IF('Net Plant'!V163&gt;0,'Gross Plant'!Y163*$AK163/12,0)</f>
        <v>910.59963799545494</v>
      </c>
      <c r="BF163" s="93">
        <f>IF('Net Plant'!W163&gt;0,'Gross Plant'!Z163*$AK163/12,0)</f>
        <v>921.84563426963905</v>
      </c>
      <c r="BG163" s="93">
        <f>IF('Net Plant'!X163&gt;0,'Gross Plant'!AA163*$AK163/12,0)</f>
        <v>932.71213742552902</v>
      </c>
      <c r="BH163" s="93">
        <f>IF('Net Plant'!Y163&gt;0,'Gross Plant'!AB163*$AK163/12,0)</f>
        <v>942.95214680547178</v>
      </c>
      <c r="BI163" s="93">
        <f>IF('Net Plant'!Z163&gt;0,'Gross Plant'!AC163*$AK163/12,0)</f>
        <v>953.0429924615861</v>
      </c>
      <c r="BJ163" s="93">
        <f>IF('Net Plant'!AA163&gt;0,'Gross Plant'!AD163*$AK163/12,0)</f>
        <v>958.33602837253613</v>
      </c>
      <c r="BK163" s="93">
        <f>IF('Net Plant'!AB163&gt;0,'Gross Plant'!AE163*$AK163/12,0)</f>
        <v>963.62238805088521</v>
      </c>
      <c r="BL163" s="93">
        <f>IF('Net Plant'!AC163&gt;0,'Gross Plant'!AF163*$AK163/12,0)</f>
        <v>969.3343023585868</v>
      </c>
      <c r="BM163" s="110">
        <f t="shared" si="177"/>
        <v>11080.656080006911</v>
      </c>
      <c r="BN163" s="41"/>
      <c r="BO163" s="92">
        <f>'[20]Reserve Retirements'!Q82</f>
        <v>0</v>
      </c>
      <c r="BP163" s="92">
        <f>'[20]Reserve Retirements'!R82</f>
        <v>0</v>
      </c>
      <c r="BQ163" s="92">
        <f>'[20]Reserve Retirements'!S82</f>
        <v>0</v>
      </c>
      <c r="BR163" s="92">
        <f>'[20]Reserve Retirements'!T82</f>
        <v>0</v>
      </c>
      <c r="BS163" s="92">
        <f>'[20]Reserve Retirements'!U82</f>
        <v>0</v>
      </c>
      <c r="BT163" s="92">
        <f>'[20]Reserve Retirements'!V82</f>
        <v>0</v>
      </c>
      <c r="BU163" s="93">
        <f>'Gross Plant'!BQ163</f>
        <v>0</v>
      </c>
      <c r="BV163" s="93">
        <f>'Gross Plant'!BR163</f>
        <v>0</v>
      </c>
      <c r="BW163" s="93">
        <f>'Gross Plant'!BS163</f>
        <v>0</v>
      </c>
      <c r="BX163" s="93">
        <f>'Gross Plant'!BT163</f>
        <v>0</v>
      </c>
      <c r="BY163" s="93">
        <f>'Gross Plant'!BU163</f>
        <v>0</v>
      </c>
      <c r="BZ163" s="93">
        <f>'Gross Plant'!BV163</f>
        <v>0</v>
      </c>
      <c r="CA163" s="93">
        <f>'Gross Plant'!BW163</f>
        <v>0</v>
      </c>
      <c r="CB163" s="93">
        <f>'Gross Plant'!BX163</f>
        <v>0</v>
      </c>
      <c r="CC163" s="93">
        <f>'Gross Plant'!BY163</f>
        <v>0</v>
      </c>
      <c r="CD163" s="93">
        <f>'Gross Plant'!BZ163</f>
        <v>0</v>
      </c>
      <c r="CE163" s="93">
        <f>'Gross Plant'!CA163</f>
        <v>0</v>
      </c>
      <c r="CF163" s="93">
        <f>'Gross Plant'!CB163</f>
        <v>0</v>
      </c>
      <c r="CG163" s="93">
        <f>'Gross Plant'!CC163</f>
        <v>0</v>
      </c>
      <c r="CH163" s="93">
        <f>'Gross Plant'!CD163</f>
        <v>0</v>
      </c>
      <c r="CI163" s="93">
        <f>'Gross Plant'!CE163</f>
        <v>0</v>
      </c>
      <c r="CJ163" s="93">
        <f>'Gross Plant'!CF163</f>
        <v>0</v>
      </c>
      <c r="CK163" s="93">
        <f>'Gross Plant'!CG163</f>
        <v>0</v>
      </c>
      <c r="CL163" s="93">
        <f>'Gross Plant'!CH163</f>
        <v>0</v>
      </c>
      <c r="CM163" s="93">
        <f>'Gross Plant'!CI163</f>
        <v>0</v>
      </c>
      <c r="CN163" s="93">
        <f>'Gross Plant'!CJ163</f>
        <v>0</v>
      </c>
      <c r="CO163" s="93">
        <f>'Gross Plant'!CK163</f>
        <v>0</v>
      </c>
      <c r="CP163" s="41"/>
      <c r="CQ163" s="92">
        <f>'[20]Reserve Transfers'!Q82</f>
        <v>0</v>
      </c>
      <c r="CR163" s="92">
        <f>'[20]Reserve Transfers'!R82</f>
        <v>0</v>
      </c>
      <c r="CS163" s="92">
        <f>'[20]Reserve Transfers'!S82</f>
        <v>0</v>
      </c>
      <c r="CT163" s="92">
        <f>'[20]Reserve Transfers'!T82</f>
        <v>0</v>
      </c>
      <c r="CU163" s="92">
        <f>'[20]Reserve Transfers'!U82</f>
        <v>0</v>
      </c>
      <c r="CV163" s="92">
        <f>'[20]Reserve Transfers'!V82</f>
        <v>0</v>
      </c>
      <c r="CW163" s="17">
        <v>0</v>
      </c>
      <c r="CX163" s="17">
        <v>0</v>
      </c>
      <c r="CY163" s="17">
        <v>0</v>
      </c>
      <c r="CZ163" s="17">
        <v>0</v>
      </c>
      <c r="DA163" s="17">
        <v>0</v>
      </c>
      <c r="DB163" s="17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/>
      <c r="DS163" s="92">
        <f>[20]COR!Q82</f>
        <v>0</v>
      </c>
      <c r="DT163" s="92">
        <f>[20]COR!R82</f>
        <v>0</v>
      </c>
      <c r="DU163" s="92">
        <f>[20]COR!S82</f>
        <v>0</v>
      </c>
      <c r="DV163" s="92">
        <f>[20]COR!T82</f>
        <v>0</v>
      </c>
      <c r="DW163" s="92">
        <f>[20]COR!U82</f>
        <v>0</v>
      </c>
      <c r="DX163" s="92">
        <f>[20]COR!V82</f>
        <v>0</v>
      </c>
      <c r="DY163" s="93">
        <f>IFERROR(SUM($DS163:$DX163)/SUM('Gross Plant'!$BK163:$BP163),0)*'Gross Plant'!BQ163*Reserve!$DY$1</f>
        <v>0</v>
      </c>
      <c r="DZ163" s="93">
        <f>IFERROR(SUM($DS163:$DX163)/SUM('Gross Plant'!$BK163:$BP163),0)*'Gross Plant'!BR163*Reserve!$DY$1</f>
        <v>0</v>
      </c>
      <c r="EA163" s="93">
        <f>IFERROR(SUM($DS163:$DX163)/SUM('Gross Plant'!$BK163:$BP163),0)*'Gross Plant'!BS163*Reserve!$DY$1</f>
        <v>0</v>
      </c>
      <c r="EB163" s="93">
        <f>IFERROR(SUM($DS163:$DX163)/SUM('Gross Plant'!$BK163:$BP163),0)*'Gross Plant'!BT163*Reserve!$DY$1</f>
        <v>0</v>
      </c>
      <c r="EC163" s="93">
        <f>IFERROR(SUM($DS163:$DX163)/SUM('Gross Plant'!$BK163:$BP163),0)*'Gross Plant'!BU163*Reserve!$DY$1</f>
        <v>0</v>
      </c>
      <c r="ED163" s="93">
        <f>IFERROR(SUM($DS163:$DX163)/SUM('Gross Plant'!$BK163:$BP163),0)*'Gross Plant'!BV163*Reserve!$DY$1</f>
        <v>0</v>
      </c>
      <c r="EE163" s="93">
        <f>IFERROR(SUM($DS163:$DX163)/SUM('Gross Plant'!$BK163:$BP163),0)*'Gross Plant'!BW163*Reserve!$DY$1</f>
        <v>0</v>
      </c>
      <c r="EF163" s="93">
        <f>IFERROR(SUM($DS163:$DX163)/SUM('Gross Plant'!$BK163:$BP163),0)*'Gross Plant'!BX163*Reserve!$DY$1</f>
        <v>0</v>
      </c>
      <c r="EG163" s="93">
        <f>IFERROR(SUM($DS163:$DX163)/SUM('Gross Plant'!$BK163:$BP163),0)*'Gross Plant'!BY163*Reserve!$DY$1</f>
        <v>0</v>
      </c>
      <c r="EH163" s="93">
        <f>IFERROR(SUM($DS163:$DX163)/SUM('Gross Plant'!$BK163:$BP163),0)*'Gross Plant'!BZ163*Reserve!$DY$1</f>
        <v>0</v>
      </c>
      <c r="EI163" s="93">
        <f>IFERROR(SUM($DS163:$DX163)/SUM('Gross Plant'!$BK163:$BP163),0)*'Gross Plant'!CA163*Reserve!$DY$1</f>
        <v>0</v>
      </c>
      <c r="EJ163" s="93">
        <f>IFERROR(SUM($DS163:$DX163)/SUM('Gross Plant'!$BK163:$BP163),0)*'Gross Plant'!CB163*Reserve!$DY$1</f>
        <v>0</v>
      </c>
      <c r="EK163" s="93">
        <f>IFERROR(SUM($DS163:$DX163)/SUM('Gross Plant'!$BK163:$BP163),0)*'Gross Plant'!CC163*Reserve!$DY$1</f>
        <v>0</v>
      </c>
      <c r="EL163" s="93">
        <f>IFERROR(SUM($DS163:$DX163)/SUM('Gross Plant'!$BK163:$BP163),0)*'Gross Plant'!CD163*Reserve!$DY$1</f>
        <v>0</v>
      </c>
      <c r="EM163" s="93">
        <f>IFERROR(SUM($DS163:$DX163)/SUM('Gross Plant'!$BK163:$BP163),0)*'Gross Plant'!CE163*Reserve!$DY$1</f>
        <v>0</v>
      </c>
      <c r="EN163" s="93">
        <f>IFERROR(SUM($DS163:$DX163)/SUM('Gross Plant'!$BK163:$BP163),0)*'Gross Plant'!CF163*Reserve!$DY$1</f>
        <v>0</v>
      </c>
      <c r="EO163" s="93">
        <f>IFERROR(SUM($DS163:$DX163)/SUM('Gross Plant'!$BK163:$BP163),0)*'Gross Plant'!CG163*Reserve!$DY$1</f>
        <v>0</v>
      </c>
      <c r="EP163" s="93">
        <f>IFERROR(SUM($DS163:$DX163)/SUM('Gross Plant'!$BK163:$BP163),0)*'Gross Plant'!CH163*Reserve!$DY$1</f>
        <v>0</v>
      </c>
      <c r="EQ163" s="93">
        <f>IFERROR(SUM($DS163:$DX163)/SUM('Gross Plant'!$BK163:$BP163),0)*'Gross Plant'!CI163*Reserve!$DY$1</f>
        <v>0</v>
      </c>
      <c r="ER163" s="93">
        <f>IFERROR(SUM($DS163:$DX163)/SUM('Gross Plant'!$BK163:$BP163),0)*'Gross Plant'!CJ163*Reserve!$DY$1</f>
        <v>0</v>
      </c>
      <c r="ES163" s="93">
        <f>IFERROR(SUM($DS163:$DX163)/SUM('Gross Plant'!$BK163:$BP163),0)*'Gross Plant'!CK163*Reserve!$DY$1</f>
        <v>0</v>
      </c>
    </row>
    <row r="164" spans="1:149">
      <c r="A164" s="138">
        <v>38500</v>
      </c>
      <c r="B164" s="171" t="s">
        <v>60</v>
      </c>
      <c r="C164" s="51">
        <f t="shared" si="181"/>
        <v>3374688.3745123702</v>
      </c>
      <c r="D164" s="51">
        <f t="shared" si="148"/>
        <v>3475215.6343409624</v>
      </c>
      <c r="E164" s="92">
        <f>'[20]Reserve End Balances'!P83</f>
        <v>3338238.15</v>
      </c>
      <c r="F164" s="51">
        <f t="shared" si="182"/>
        <v>3344298.6599999997</v>
      </c>
      <c r="G164" s="51">
        <f t="shared" si="183"/>
        <v>3350365.57</v>
      </c>
      <c r="H164" s="51">
        <f t="shared" si="184"/>
        <v>3356431.25</v>
      </c>
      <c r="I164" s="51">
        <f t="shared" si="185"/>
        <v>3362500.45</v>
      </c>
      <c r="J164" s="51">
        <f t="shared" si="186"/>
        <v>3368570.48</v>
      </c>
      <c r="K164" s="51">
        <f t="shared" si="187"/>
        <v>3374641.65</v>
      </c>
      <c r="L164" s="51">
        <f t="shared" si="188"/>
        <v>3380728.6507682321</v>
      </c>
      <c r="M164" s="51">
        <f t="shared" si="189"/>
        <v>3386822.5453990637</v>
      </c>
      <c r="N164" s="51">
        <f t="shared" si="190"/>
        <v>3392923.3225009642</v>
      </c>
      <c r="O164" s="51">
        <f t="shared" si="191"/>
        <v>3399029.9251815416</v>
      </c>
      <c r="P164" s="51">
        <f t="shared" si="192"/>
        <v>3405140.7517090477</v>
      </c>
      <c r="Q164" s="51">
        <f t="shared" si="193"/>
        <v>3411257.4631019752</v>
      </c>
      <c r="R164" s="51">
        <f t="shared" si="194"/>
        <v>3417380.5131620402</v>
      </c>
      <c r="S164" s="51">
        <f t="shared" si="195"/>
        <v>3423510.0545831206</v>
      </c>
      <c r="T164" s="51">
        <f t="shared" si="196"/>
        <v>3429646.5397605328</v>
      </c>
      <c r="U164" s="51">
        <f t="shared" si="197"/>
        <v>3437214.1382529936</v>
      </c>
      <c r="V164" s="51">
        <f t="shared" si="198"/>
        <v>3444789.5718226475</v>
      </c>
      <c r="W164" s="51">
        <f t="shared" si="199"/>
        <v>3452372.5910667763</v>
      </c>
      <c r="X164" s="51">
        <f t="shared" si="200"/>
        <v>3459963.2102095555</v>
      </c>
      <c r="Y164" s="51">
        <f t="shared" si="201"/>
        <v>3467561.546962406</v>
      </c>
      <c r="Z164" s="51">
        <f t="shared" si="202"/>
        <v>3475167.4353520349</v>
      </c>
      <c r="AA164" s="51">
        <f t="shared" si="203"/>
        <v>3482780.6205504909</v>
      </c>
      <c r="AB164" s="51">
        <f t="shared" si="204"/>
        <v>3490400.681869973</v>
      </c>
      <c r="AC164" s="51">
        <f t="shared" si="205"/>
        <v>3498027.5191477002</v>
      </c>
      <c r="AD164" s="51">
        <f t="shared" si="206"/>
        <v>3505657.9106756407</v>
      </c>
      <c r="AE164" s="51">
        <f t="shared" si="207"/>
        <v>3513291.8519707336</v>
      </c>
      <c r="AF164" s="51">
        <f t="shared" si="208"/>
        <v>3520929.628791031</v>
      </c>
      <c r="AG164" s="110">
        <f t="shared" si="176"/>
        <v>3475216</v>
      </c>
      <c r="AH164" s="145" t="b">
        <f t="shared" si="178"/>
        <v>1</v>
      </c>
      <c r="AI164" s="109" t="str">
        <f>'[23]KY Direct'!E60</f>
        <v>38500</v>
      </c>
      <c r="AJ164" s="109">
        <f>'[23]KY Direct'!F60</f>
        <v>1.38E-2</v>
      </c>
      <c r="AK164" s="109">
        <f>'[23]KY Direct'!G60</f>
        <v>1.7000000000000001E-2</v>
      </c>
      <c r="AL164" s="92">
        <f>'[20]Depreciation Provision'!Q83</f>
        <v>6060.51</v>
      </c>
      <c r="AM164" s="92">
        <f>'[20]Depreciation Provision'!R83</f>
        <v>6066.91</v>
      </c>
      <c r="AN164" s="92">
        <f>'[20]Depreciation Provision'!S83</f>
        <v>6065.68</v>
      </c>
      <c r="AO164" s="92">
        <f>'[20]Depreciation Provision'!T83</f>
        <v>6069.2</v>
      </c>
      <c r="AP164" s="92">
        <f>'[20]Depreciation Provision'!U83</f>
        <v>6070.03</v>
      </c>
      <c r="AQ164" s="92">
        <f>'[20]Depreciation Provision'!V83</f>
        <v>6071.17</v>
      </c>
      <c r="AR164" s="93">
        <f>IF('Net Plant'!I164&gt;0,'Gross Plant'!L164*$AJ164/12,0)</f>
        <v>6087.0007682322803</v>
      </c>
      <c r="AS164" s="93">
        <f>IF('Net Plant'!J164&gt;0,'Gross Plant'!M164*$AJ164/12,0)</f>
        <v>6093.8946308316363</v>
      </c>
      <c r="AT164" s="93">
        <f>IF('Net Plant'!K164&gt;0,'Gross Plant'!N164*$AJ164/12,0)</f>
        <v>6100.7771019005304</v>
      </c>
      <c r="AU164" s="93">
        <f>IF('Net Plant'!L164&gt;0,'Gross Plant'!O164*$AJ164/12,0)</f>
        <v>6106.6026805774563</v>
      </c>
      <c r="AV164" s="93">
        <f>IF('Net Plant'!M164&gt;0,'Gross Plant'!P164*$AJ164/12,0)</f>
        <v>6110.8265275063168</v>
      </c>
      <c r="AW164" s="93">
        <f>IF('Net Plant'!N164&gt;0,'Gross Plant'!Q164*$AJ164/12,0)</f>
        <v>6116.7113929272264</v>
      </c>
      <c r="AX164" s="93">
        <f>IF('Net Plant'!O164&gt;0,'Gross Plant'!R164*$AJ164/12,0)</f>
        <v>6123.0500600651185</v>
      </c>
      <c r="AY164" s="93">
        <f>IF('Net Plant'!P164&gt;0,'Gross Plant'!S164*$AJ164/12,0)</f>
        <v>6129.5414210803419</v>
      </c>
      <c r="AZ164" s="93">
        <f>IF('Net Plant'!Q164&gt;0,'Gross Plant'!T164*$AJ164/12,0)</f>
        <v>6136.4851774122517</v>
      </c>
      <c r="BA164" s="93">
        <f>IF('Net Plant'!R164&gt;0,'Gross Plant'!U164*$AK164/12,0)</f>
        <v>7567.5984924610175</v>
      </c>
      <c r="BB164" s="93">
        <f>IF('Net Plant'!S164&gt;0,'Gross Plant'!V164*$AK164/12,0)</f>
        <v>7575.4335696540184</v>
      </c>
      <c r="BC164" s="93">
        <f>IF('Net Plant'!T164&gt;0,'Gross Plant'!W164*$AK164/12,0)</f>
        <v>7583.0192441290228</v>
      </c>
      <c r="BD164" s="93">
        <f>IF('Net Plant'!U164&gt;0,'Gross Plant'!X164*$AK164/12,0)</f>
        <v>7590.6191427790591</v>
      </c>
      <c r="BE164" s="93">
        <f>IF('Net Plant'!V164&gt;0,'Gross Plant'!Y164*$AK164/12,0)</f>
        <v>7598.3367528507915</v>
      </c>
      <c r="BF164" s="93">
        <f>IF('Net Plant'!W164&gt;0,'Gross Plant'!Z164*$AK164/12,0)</f>
        <v>7605.8883896289472</v>
      </c>
      <c r="BG164" s="93">
        <f>IF('Net Plant'!X164&gt;0,'Gross Plant'!AA164*$AK164/12,0)</f>
        <v>7613.1851984559553</v>
      </c>
      <c r="BH164" s="93">
        <f>IF('Net Plant'!Y164&gt;0,'Gross Plant'!AB164*$AK164/12,0)</f>
        <v>7620.0613194822226</v>
      </c>
      <c r="BI164" s="93">
        <f>IF('Net Plant'!Z164&gt;0,'Gross Plant'!AC164*$AK164/12,0)</f>
        <v>7626.8372777274099</v>
      </c>
      <c r="BJ164" s="93">
        <f>IF('Net Plant'!AA164&gt;0,'Gross Plant'!AD164*$AK164/12,0)</f>
        <v>7630.3915279404382</v>
      </c>
      <c r="BK164" s="93">
        <f>IF('Net Plant'!AB164&gt;0,'Gross Plant'!AE164*$AK164/12,0)</f>
        <v>7633.9412950927908</v>
      </c>
      <c r="BL164" s="93">
        <f>IF('Net Plant'!AC164&gt;0,'Gross Plant'!AF164*$AK164/12,0)</f>
        <v>7637.7768202973239</v>
      </c>
      <c r="BM164" s="110">
        <f t="shared" si="177"/>
        <v>91283.089030498988</v>
      </c>
      <c r="BN164" s="41"/>
      <c r="BO164" s="92">
        <f>'[20]Reserve Retirements'!Q83</f>
        <v>0</v>
      </c>
      <c r="BP164" s="92">
        <f>'[20]Reserve Retirements'!R83</f>
        <v>0</v>
      </c>
      <c r="BQ164" s="92">
        <f>'[20]Reserve Retirements'!S83</f>
        <v>0</v>
      </c>
      <c r="BR164" s="92">
        <f>'[20]Reserve Retirements'!T83</f>
        <v>0</v>
      </c>
      <c r="BS164" s="92">
        <f>'[20]Reserve Retirements'!U83</f>
        <v>0</v>
      </c>
      <c r="BT164" s="92">
        <f>'[20]Reserve Retirements'!V83</f>
        <v>0</v>
      </c>
      <c r="BU164" s="93">
        <f>'Gross Plant'!BQ164</f>
        <v>0</v>
      </c>
      <c r="BV164" s="93">
        <f>'Gross Plant'!BR164</f>
        <v>0</v>
      </c>
      <c r="BW164" s="93">
        <f>'Gross Plant'!BS164</f>
        <v>0</v>
      </c>
      <c r="BX164" s="93">
        <f>'Gross Plant'!BT164</f>
        <v>0</v>
      </c>
      <c r="BY164" s="93">
        <f>'Gross Plant'!BU164</f>
        <v>0</v>
      </c>
      <c r="BZ164" s="93">
        <f>'Gross Plant'!BV164</f>
        <v>0</v>
      </c>
      <c r="CA164" s="93">
        <f>'Gross Plant'!BW164</f>
        <v>0</v>
      </c>
      <c r="CB164" s="93">
        <f>'Gross Plant'!BX164</f>
        <v>0</v>
      </c>
      <c r="CC164" s="93">
        <f>'Gross Plant'!BY164</f>
        <v>0</v>
      </c>
      <c r="CD164" s="93">
        <f>'Gross Plant'!BZ164</f>
        <v>0</v>
      </c>
      <c r="CE164" s="93">
        <f>'Gross Plant'!CA164</f>
        <v>0</v>
      </c>
      <c r="CF164" s="93">
        <f>'Gross Plant'!CB164</f>
        <v>0</v>
      </c>
      <c r="CG164" s="93">
        <f>'Gross Plant'!CC164</f>
        <v>0</v>
      </c>
      <c r="CH164" s="93">
        <f>'Gross Plant'!CD164</f>
        <v>0</v>
      </c>
      <c r="CI164" s="93">
        <f>'Gross Plant'!CE164</f>
        <v>0</v>
      </c>
      <c r="CJ164" s="93">
        <f>'Gross Plant'!CF164</f>
        <v>0</v>
      </c>
      <c r="CK164" s="93">
        <f>'Gross Plant'!CG164</f>
        <v>0</v>
      </c>
      <c r="CL164" s="93">
        <f>'Gross Plant'!CH164</f>
        <v>0</v>
      </c>
      <c r="CM164" s="93">
        <f>'Gross Plant'!CI164</f>
        <v>0</v>
      </c>
      <c r="CN164" s="93">
        <f>'Gross Plant'!CJ164</f>
        <v>0</v>
      </c>
      <c r="CO164" s="93">
        <f>'Gross Plant'!CK164</f>
        <v>0</v>
      </c>
      <c r="CP164" s="41"/>
      <c r="CQ164" s="92">
        <f>'[20]Reserve Transfers'!Q83</f>
        <v>0</v>
      </c>
      <c r="CR164" s="92">
        <f>'[20]Reserve Transfers'!R83</f>
        <v>0</v>
      </c>
      <c r="CS164" s="92">
        <f>'[20]Reserve Transfers'!S83</f>
        <v>0</v>
      </c>
      <c r="CT164" s="92">
        <f>'[20]Reserve Transfers'!T83</f>
        <v>0</v>
      </c>
      <c r="CU164" s="92">
        <f>'[20]Reserve Transfers'!U83</f>
        <v>0</v>
      </c>
      <c r="CV164" s="92">
        <f>'[20]Reserve Transfers'!V83</f>
        <v>0</v>
      </c>
      <c r="CW164" s="17">
        <v>0</v>
      </c>
      <c r="CX164" s="17">
        <v>0</v>
      </c>
      <c r="CY164" s="17">
        <v>0</v>
      </c>
      <c r="CZ164" s="17">
        <v>0</v>
      </c>
      <c r="DA164" s="17">
        <v>0</v>
      </c>
      <c r="DB164" s="17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/>
      <c r="DS164" s="92">
        <f>[20]COR!Q83</f>
        <v>0</v>
      </c>
      <c r="DT164" s="92">
        <f>[20]COR!R83</f>
        <v>0</v>
      </c>
      <c r="DU164" s="92">
        <f>[20]COR!S83</f>
        <v>0</v>
      </c>
      <c r="DV164" s="92">
        <f>[20]COR!T83</f>
        <v>0</v>
      </c>
      <c r="DW164" s="92">
        <f>[20]COR!U83</f>
        <v>0</v>
      </c>
      <c r="DX164" s="92">
        <f>[20]COR!V83</f>
        <v>0</v>
      </c>
      <c r="DY164" s="93">
        <f>IFERROR(SUM($DS164:$DX164)/SUM('Gross Plant'!$BK164:$BP164),0)*'Gross Plant'!BQ164*Reserve!$DY$1</f>
        <v>0</v>
      </c>
      <c r="DZ164" s="93">
        <f>IFERROR(SUM($DS164:$DX164)/SUM('Gross Plant'!$BK164:$BP164),0)*'Gross Plant'!BR164*Reserve!$DY$1</f>
        <v>0</v>
      </c>
      <c r="EA164" s="93">
        <f>IFERROR(SUM($DS164:$DX164)/SUM('Gross Plant'!$BK164:$BP164),0)*'Gross Plant'!BS164*Reserve!$DY$1</f>
        <v>0</v>
      </c>
      <c r="EB164" s="93">
        <f>IFERROR(SUM($DS164:$DX164)/SUM('Gross Plant'!$BK164:$BP164),0)*'Gross Plant'!BT164*Reserve!$DY$1</f>
        <v>0</v>
      </c>
      <c r="EC164" s="93">
        <f>IFERROR(SUM($DS164:$DX164)/SUM('Gross Plant'!$BK164:$BP164),0)*'Gross Plant'!BU164*Reserve!$DY$1</f>
        <v>0</v>
      </c>
      <c r="ED164" s="93">
        <f>IFERROR(SUM($DS164:$DX164)/SUM('Gross Plant'!$BK164:$BP164),0)*'Gross Plant'!BV164*Reserve!$DY$1</f>
        <v>0</v>
      </c>
      <c r="EE164" s="93">
        <f>IFERROR(SUM($DS164:$DX164)/SUM('Gross Plant'!$BK164:$BP164),0)*'Gross Plant'!BW164*Reserve!$DY$1</f>
        <v>0</v>
      </c>
      <c r="EF164" s="93">
        <f>IFERROR(SUM($DS164:$DX164)/SUM('Gross Plant'!$BK164:$BP164),0)*'Gross Plant'!BX164*Reserve!$DY$1</f>
        <v>0</v>
      </c>
      <c r="EG164" s="93">
        <f>IFERROR(SUM($DS164:$DX164)/SUM('Gross Plant'!$BK164:$BP164),0)*'Gross Plant'!BY164*Reserve!$DY$1</f>
        <v>0</v>
      </c>
      <c r="EH164" s="93">
        <f>IFERROR(SUM($DS164:$DX164)/SUM('Gross Plant'!$BK164:$BP164),0)*'Gross Plant'!BZ164*Reserve!$DY$1</f>
        <v>0</v>
      </c>
      <c r="EI164" s="93">
        <f>IFERROR(SUM($DS164:$DX164)/SUM('Gross Plant'!$BK164:$BP164),0)*'Gross Plant'!CA164*Reserve!$DY$1</f>
        <v>0</v>
      </c>
      <c r="EJ164" s="93">
        <f>IFERROR(SUM($DS164:$DX164)/SUM('Gross Plant'!$BK164:$BP164),0)*'Gross Plant'!CB164*Reserve!$DY$1</f>
        <v>0</v>
      </c>
      <c r="EK164" s="93">
        <f>IFERROR(SUM($DS164:$DX164)/SUM('Gross Plant'!$BK164:$BP164),0)*'Gross Plant'!CC164*Reserve!$DY$1</f>
        <v>0</v>
      </c>
      <c r="EL164" s="93">
        <f>IFERROR(SUM($DS164:$DX164)/SUM('Gross Plant'!$BK164:$BP164),0)*'Gross Plant'!CD164*Reserve!$DY$1</f>
        <v>0</v>
      </c>
      <c r="EM164" s="93">
        <f>IFERROR(SUM($DS164:$DX164)/SUM('Gross Plant'!$BK164:$BP164),0)*'Gross Plant'!CE164*Reserve!$DY$1</f>
        <v>0</v>
      </c>
      <c r="EN164" s="93">
        <f>IFERROR(SUM($DS164:$DX164)/SUM('Gross Plant'!$BK164:$BP164),0)*'Gross Plant'!CF164*Reserve!$DY$1</f>
        <v>0</v>
      </c>
      <c r="EO164" s="93">
        <f>IFERROR(SUM($DS164:$DX164)/SUM('Gross Plant'!$BK164:$BP164),0)*'Gross Plant'!CG164*Reserve!$DY$1</f>
        <v>0</v>
      </c>
      <c r="EP164" s="93">
        <f>IFERROR(SUM($DS164:$DX164)/SUM('Gross Plant'!$BK164:$BP164),0)*'Gross Plant'!CH164*Reserve!$DY$1</f>
        <v>0</v>
      </c>
      <c r="EQ164" s="93">
        <f>IFERROR(SUM($DS164:$DX164)/SUM('Gross Plant'!$BK164:$BP164),0)*'Gross Plant'!CI164*Reserve!$DY$1</f>
        <v>0</v>
      </c>
      <c r="ER164" s="93">
        <f>IFERROR(SUM($DS164:$DX164)/SUM('Gross Plant'!$BK164:$BP164),0)*'Gross Plant'!CJ164*Reserve!$DY$1</f>
        <v>0</v>
      </c>
      <c r="ES164" s="93">
        <f>IFERROR(SUM($DS164:$DX164)/SUM('Gross Plant'!$BK164:$BP164),0)*'Gross Plant'!CK164*Reserve!$DY$1</f>
        <v>0</v>
      </c>
    </row>
    <row r="165" spans="1:149">
      <c r="A165" s="138">
        <v>38900</v>
      </c>
      <c r="B165" s="171" t="s">
        <v>61</v>
      </c>
      <c r="C165" s="51">
        <f t="shared" si="181"/>
        <v>0</v>
      </c>
      <c r="D165" s="51">
        <f t="shared" si="148"/>
        <v>0</v>
      </c>
      <c r="E165" s="116">
        <f>0</f>
        <v>0</v>
      </c>
      <c r="F165" s="51">
        <f t="shared" si="182"/>
        <v>0</v>
      </c>
      <c r="G165" s="51">
        <f t="shared" si="183"/>
        <v>0</v>
      </c>
      <c r="H165" s="51">
        <f t="shared" si="184"/>
        <v>0</v>
      </c>
      <c r="I165" s="51">
        <f t="shared" si="185"/>
        <v>0</v>
      </c>
      <c r="J165" s="51">
        <f t="shared" si="186"/>
        <v>0</v>
      </c>
      <c r="K165" s="51">
        <f t="shared" si="187"/>
        <v>0</v>
      </c>
      <c r="L165" s="51">
        <f t="shared" si="188"/>
        <v>0</v>
      </c>
      <c r="M165" s="51">
        <f t="shared" si="189"/>
        <v>0</v>
      </c>
      <c r="N165" s="51">
        <f t="shared" si="190"/>
        <v>0</v>
      </c>
      <c r="O165" s="51">
        <f t="shared" si="191"/>
        <v>0</v>
      </c>
      <c r="P165" s="51">
        <f t="shared" si="192"/>
        <v>0</v>
      </c>
      <c r="Q165" s="51">
        <f t="shared" si="193"/>
        <v>0</v>
      </c>
      <c r="R165" s="51">
        <f t="shared" si="194"/>
        <v>0</v>
      </c>
      <c r="S165" s="51">
        <f t="shared" si="195"/>
        <v>0</v>
      </c>
      <c r="T165" s="51">
        <f t="shared" si="196"/>
        <v>0</v>
      </c>
      <c r="U165" s="51">
        <f t="shared" si="197"/>
        <v>0</v>
      </c>
      <c r="V165" s="51">
        <f t="shared" si="198"/>
        <v>0</v>
      </c>
      <c r="W165" s="51">
        <f t="shared" si="199"/>
        <v>0</v>
      </c>
      <c r="X165" s="51">
        <f t="shared" si="200"/>
        <v>0</v>
      </c>
      <c r="Y165" s="51">
        <f t="shared" si="201"/>
        <v>0</v>
      </c>
      <c r="Z165" s="51">
        <f t="shared" si="202"/>
        <v>0</v>
      </c>
      <c r="AA165" s="51">
        <f t="shared" si="203"/>
        <v>0</v>
      </c>
      <c r="AB165" s="51">
        <f t="shared" si="204"/>
        <v>0</v>
      </c>
      <c r="AC165" s="51">
        <f t="shared" si="205"/>
        <v>0</v>
      </c>
      <c r="AD165" s="51">
        <f t="shared" si="206"/>
        <v>0</v>
      </c>
      <c r="AE165" s="51">
        <f t="shared" si="207"/>
        <v>0</v>
      </c>
      <c r="AF165" s="51">
        <f t="shared" si="208"/>
        <v>0</v>
      </c>
      <c r="AG165" s="110">
        <f t="shared" si="176"/>
        <v>0</v>
      </c>
      <c r="AH165" s="145" t="b">
        <f t="shared" si="178"/>
        <v>1</v>
      </c>
      <c r="AI165" s="109" t="str">
        <f>'[23]KY Direct'!E62</f>
        <v>38900</v>
      </c>
      <c r="AJ165" s="109">
        <f>'[23]KY Direct'!F62</f>
        <v>0</v>
      </c>
      <c r="AK165" s="109">
        <f>'[23]KY Direct'!G62</f>
        <v>0</v>
      </c>
      <c r="AL165" s="116">
        <f>0</f>
        <v>0</v>
      </c>
      <c r="AM165" s="116">
        <f>0</f>
        <v>0</v>
      </c>
      <c r="AN165" s="116">
        <f>0</f>
        <v>0</v>
      </c>
      <c r="AO165" s="116">
        <f>0</f>
        <v>0</v>
      </c>
      <c r="AP165" s="116">
        <f>0</f>
        <v>0</v>
      </c>
      <c r="AQ165" s="116">
        <f>0</f>
        <v>0</v>
      </c>
      <c r="AR165" s="93">
        <f>IF('Net Plant'!I165&gt;0,'Gross Plant'!L165*$AJ165/12,0)</f>
        <v>0</v>
      </c>
      <c r="AS165" s="93">
        <f>IF('Net Plant'!J165&gt;0,'Gross Plant'!M165*$AJ165/12,0)</f>
        <v>0</v>
      </c>
      <c r="AT165" s="93">
        <f>IF('Net Plant'!K165&gt;0,'Gross Plant'!N165*$AJ165/12,0)</f>
        <v>0</v>
      </c>
      <c r="AU165" s="93">
        <f>IF('Net Plant'!L165&gt;0,'Gross Plant'!O165*$AJ165/12,0)</f>
        <v>0</v>
      </c>
      <c r="AV165" s="93">
        <f>IF('Net Plant'!M165&gt;0,'Gross Plant'!P165*$AJ165/12,0)</f>
        <v>0</v>
      </c>
      <c r="AW165" s="93">
        <f>IF('Net Plant'!N165&gt;0,'Gross Plant'!Q165*$AJ165/12,0)</f>
        <v>0</v>
      </c>
      <c r="AX165" s="93">
        <f>IF('Net Plant'!O165&gt;0,'Gross Plant'!R165*$AJ165/12,0)</f>
        <v>0</v>
      </c>
      <c r="AY165" s="93">
        <f>IF('Net Plant'!P165&gt;0,'Gross Plant'!S165*$AJ165/12,0)</f>
        <v>0</v>
      </c>
      <c r="AZ165" s="93">
        <f>IF('Net Plant'!Q165&gt;0,'Gross Plant'!T165*$AJ165/12,0)</f>
        <v>0</v>
      </c>
      <c r="BA165" s="93">
        <f>IF('Net Plant'!R165&gt;0,'Gross Plant'!U165*$AK165/12,0)</f>
        <v>0</v>
      </c>
      <c r="BB165" s="93">
        <f>IF('Net Plant'!S165&gt;0,'Gross Plant'!V165*$AK165/12,0)</f>
        <v>0</v>
      </c>
      <c r="BC165" s="93">
        <f>IF('Net Plant'!T165&gt;0,'Gross Plant'!W165*$AK165/12,0)</f>
        <v>0</v>
      </c>
      <c r="BD165" s="93">
        <f>IF('Net Plant'!U165&gt;0,'Gross Plant'!X165*$AK165/12,0)</f>
        <v>0</v>
      </c>
      <c r="BE165" s="93">
        <f>IF('Net Plant'!V165&gt;0,'Gross Plant'!Y165*$AK165/12,0)</f>
        <v>0</v>
      </c>
      <c r="BF165" s="93">
        <f>IF('Net Plant'!W165&gt;0,'Gross Plant'!Z165*$AK165/12,0)</f>
        <v>0</v>
      </c>
      <c r="BG165" s="93">
        <f>IF('Net Plant'!X165&gt;0,'Gross Plant'!AA165*$AK165/12,0)</f>
        <v>0</v>
      </c>
      <c r="BH165" s="93">
        <f>IF('Net Plant'!Y165&gt;0,'Gross Plant'!AB165*$AK165/12,0)</f>
        <v>0</v>
      </c>
      <c r="BI165" s="93">
        <f>IF('Net Plant'!Z165&gt;0,'Gross Plant'!AC165*$AK165/12,0)</f>
        <v>0</v>
      </c>
      <c r="BJ165" s="93">
        <f>IF('Net Plant'!AA165&gt;0,'Gross Plant'!AD165*$AK165/12,0)</f>
        <v>0</v>
      </c>
      <c r="BK165" s="93">
        <f>IF('Net Plant'!AB165&gt;0,'Gross Plant'!AE165*$AK165/12,0)</f>
        <v>0</v>
      </c>
      <c r="BL165" s="93">
        <f>IF('Net Plant'!AC165&gt;0,'Gross Plant'!AF165*$AK165/12,0)</f>
        <v>0</v>
      </c>
      <c r="BM165" s="110">
        <f t="shared" si="177"/>
        <v>0</v>
      </c>
      <c r="BN165" s="41"/>
      <c r="BO165" s="116">
        <f>0</f>
        <v>0</v>
      </c>
      <c r="BP165" s="116">
        <f>0</f>
        <v>0</v>
      </c>
      <c r="BQ165" s="116">
        <f>0</f>
        <v>0</v>
      </c>
      <c r="BR165" s="116">
        <f>0</f>
        <v>0</v>
      </c>
      <c r="BS165" s="116">
        <f>0</f>
        <v>0</v>
      </c>
      <c r="BT165" s="116">
        <f>0</f>
        <v>0</v>
      </c>
      <c r="BU165" s="93">
        <f>'Gross Plant'!BQ165</f>
        <v>0</v>
      </c>
      <c r="BV165" s="93">
        <f>'Gross Plant'!BR165</f>
        <v>0</v>
      </c>
      <c r="BW165" s="93">
        <f>'Gross Plant'!BS165</f>
        <v>0</v>
      </c>
      <c r="BX165" s="93">
        <f>'Gross Plant'!BT165</f>
        <v>0</v>
      </c>
      <c r="BY165" s="93">
        <f>'Gross Plant'!BU165</f>
        <v>0</v>
      </c>
      <c r="BZ165" s="93">
        <f>'Gross Plant'!BV165</f>
        <v>0</v>
      </c>
      <c r="CA165" s="93">
        <f>'Gross Plant'!BW165</f>
        <v>0</v>
      </c>
      <c r="CB165" s="93">
        <f>'Gross Plant'!BX165</f>
        <v>0</v>
      </c>
      <c r="CC165" s="93">
        <f>'Gross Plant'!BY165</f>
        <v>0</v>
      </c>
      <c r="CD165" s="93">
        <f>'Gross Plant'!BZ165</f>
        <v>0</v>
      </c>
      <c r="CE165" s="93">
        <f>'Gross Plant'!CA165</f>
        <v>0</v>
      </c>
      <c r="CF165" s="93">
        <f>'Gross Plant'!CB165</f>
        <v>0</v>
      </c>
      <c r="CG165" s="93">
        <f>'Gross Plant'!CC165</f>
        <v>0</v>
      </c>
      <c r="CH165" s="93">
        <f>'Gross Plant'!CD165</f>
        <v>0</v>
      </c>
      <c r="CI165" s="93">
        <f>'Gross Plant'!CE165</f>
        <v>0</v>
      </c>
      <c r="CJ165" s="93">
        <f>'Gross Plant'!CF165</f>
        <v>0</v>
      </c>
      <c r="CK165" s="93">
        <f>'Gross Plant'!CG165</f>
        <v>0</v>
      </c>
      <c r="CL165" s="93">
        <f>'Gross Plant'!CH165</f>
        <v>0</v>
      </c>
      <c r="CM165" s="93">
        <f>'Gross Plant'!CI165</f>
        <v>0</v>
      </c>
      <c r="CN165" s="93">
        <f>'Gross Plant'!CJ165</f>
        <v>0</v>
      </c>
      <c r="CO165" s="93">
        <f>'Gross Plant'!CK165</f>
        <v>0</v>
      </c>
      <c r="CP165" s="41"/>
      <c r="CQ165" s="116">
        <f>0</f>
        <v>0</v>
      </c>
      <c r="CR165" s="116">
        <f>0</f>
        <v>0</v>
      </c>
      <c r="CS165" s="116">
        <f>0</f>
        <v>0</v>
      </c>
      <c r="CT165" s="116">
        <f>0</f>
        <v>0</v>
      </c>
      <c r="CU165" s="116">
        <f>0</f>
        <v>0</v>
      </c>
      <c r="CV165" s="116">
        <f>0</f>
        <v>0</v>
      </c>
      <c r="CW165" s="17">
        <v>0</v>
      </c>
      <c r="CX165" s="17">
        <v>0</v>
      </c>
      <c r="CY165" s="17">
        <v>0</v>
      </c>
      <c r="CZ165" s="17">
        <v>0</v>
      </c>
      <c r="DA165" s="17">
        <v>0</v>
      </c>
      <c r="DB165" s="17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/>
      <c r="DS165" s="116">
        <f>0</f>
        <v>0</v>
      </c>
      <c r="DT165" s="116">
        <f>0</f>
        <v>0</v>
      </c>
      <c r="DU165" s="116">
        <f>0</f>
        <v>0</v>
      </c>
      <c r="DV165" s="116">
        <f>0</f>
        <v>0</v>
      </c>
      <c r="DW165" s="116">
        <f>0</f>
        <v>0</v>
      </c>
      <c r="DX165" s="116">
        <f>0</f>
        <v>0</v>
      </c>
      <c r="DY165" s="93">
        <f>IFERROR(SUM($DS165:$DX165)/SUM('Gross Plant'!$BK165:$BP165),0)*'Gross Plant'!BQ165*Reserve!$DY$1</f>
        <v>0</v>
      </c>
      <c r="DZ165" s="93">
        <f>IFERROR(SUM($DS165:$DX165)/SUM('Gross Plant'!$BK165:$BP165),0)*'Gross Plant'!BR165*Reserve!$DY$1</f>
        <v>0</v>
      </c>
      <c r="EA165" s="93">
        <f>IFERROR(SUM($DS165:$DX165)/SUM('Gross Plant'!$BK165:$BP165),0)*'Gross Plant'!BS165*Reserve!$DY$1</f>
        <v>0</v>
      </c>
      <c r="EB165" s="93">
        <f>IFERROR(SUM($DS165:$DX165)/SUM('Gross Plant'!$BK165:$BP165),0)*'Gross Plant'!BT165*Reserve!$DY$1</f>
        <v>0</v>
      </c>
      <c r="EC165" s="93">
        <f>IFERROR(SUM($DS165:$DX165)/SUM('Gross Plant'!$BK165:$BP165),0)*'Gross Plant'!BU165*Reserve!$DY$1</f>
        <v>0</v>
      </c>
      <c r="ED165" s="93">
        <f>IFERROR(SUM($DS165:$DX165)/SUM('Gross Plant'!$BK165:$BP165),0)*'Gross Plant'!BV165*Reserve!$DY$1</f>
        <v>0</v>
      </c>
      <c r="EE165" s="93">
        <f>IFERROR(SUM($DS165:$DX165)/SUM('Gross Plant'!$BK165:$BP165),0)*'Gross Plant'!BW165*Reserve!$DY$1</f>
        <v>0</v>
      </c>
      <c r="EF165" s="93">
        <f>IFERROR(SUM($DS165:$DX165)/SUM('Gross Plant'!$BK165:$BP165),0)*'Gross Plant'!BX165*Reserve!$DY$1</f>
        <v>0</v>
      </c>
      <c r="EG165" s="93">
        <f>IFERROR(SUM($DS165:$DX165)/SUM('Gross Plant'!$BK165:$BP165),0)*'Gross Plant'!BY165*Reserve!$DY$1</f>
        <v>0</v>
      </c>
      <c r="EH165" s="93">
        <f>IFERROR(SUM($DS165:$DX165)/SUM('Gross Plant'!$BK165:$BP165),0)*'Gross Plant'!BZ165*Reserve!$DY$1</f>
        <v>0</v>
      </c>
      <c r="EI165" s="93">
        <f>IFERROR(SUM($DS165:$DX165)/SUM('Gross Plant'!$BK165:$BP165),0)*'Gross Plant'!CA165*Reserve!$DY$1</f>
        <v>0</v>
      </c>
      <c r="EJ165" s="93">
        <f>IFERROR(SUM($DS165:$DX165)/SUM('Gross Plant'!$BK165:$BP165),0)*'Gross Plant'!CB165*Reserve!$DY$1</f>
        <v>0</v>
      </c>
      <c r="EK165" s="93">
        <f>IFERROR(SUM($DS165:$DX165)/SUM('Gross Plant'!$BK165:$BP165),0)*'Gross Plant'!CC165*Reserve!$DY$1</f>
        <v>0</v>
      </c>
      <c r="EL165" s="93">
        <f>IFERROR(SUM($DS165:$DX165)/SUM('Gross Plant'!$BK165:$BP165),0)*'Gross Plant'!CD165*Reserve!$DY$1</f>
        <v>0</v>
      </c>
      <c r="EM165" s="93">
        <f>IFERROR(SUM($DS165:$DX165)/SUM('Gross Plant'!$BK165:$BP165),0)*'Gross Plant'!CE165*Reserve!$DY$1</f>
        <v>0</v>
      </c>
      <c r="EN165" s="93">
        <f>IFERROR(SUM($DS165:$DX165)/SUM('Gross Plant'!$BK165:$BP165),0)*'Gross Plant'!CF165*Reserve!$DY$1</f>
        <v>0</v>
      </c>
      <c r="EO165" s="93">
        <f>IFERROR(SUM($DS165:$DX165)/SUM('Gross Plant'!$BK165:$BP165),0)*'Gross Plant'!CG165*Reserve!$DY$1</f>
        <v>0</v>
      </c>
      <c r="EP165" s="93">
        <f>IFERROR(SUM($DS165:$DX165)/SUM('Gross Plant'!$BK165:$BP165),0)*'Gross Plant'!CH165*Reserve!$DY$1</f>
        <v>0</v>
      </c>
      <c r="EQ165" s="93">
        <f>IFERROR(SUM($DS165:$DX165)/SUM('Gross Plant'!$BK165:$BP165),0)*'Gross Plant'!CI165*Reserve!$DY$1</f>
        <v>0</v>
      </c>
      <c r="ER165" s="93">
        <f>IFERROR(SUM($DS165:$DX165)/SUM('Gross Plant'!$BK165:$BP165),0)*'Gross Plant'!CJ165*Reserve!$DY$1</f>
        <v>0</v>
      </c>
      <c r="ES165" s="93">
        <f>IFERROR(SUM($DS165:$DX165)/SUM('Gross Plant'!$BK165:$BP165),0)*'Gross Plant'!CK165*Reserve!$DY$1</f>
        <v>0</v>
      </c>
    </row>
    <row r="166" spans="1:149">
      <c r="A166" s="138">
        <v>39000</v>
      </c>
      <c r="B166" s="172" t="s">
        <v>10</v>
      </c>
      <c r="C166" s="51">
        <f t="shared" si="181"/>
        <v>1470664.65924679</v>
      </c>
      <c r="D166" s="51">
        <f t="shared" si="148"/>
        <v>1745163.7957468631</v>
      </c>
      <c r="E166" s="92">
        <f>'[20]Reserve End Balances'!P84</f>
        <v>1364175.6</v>
      </c>
      <c r="F166" s="51">
        <f t="shared" si="182"/>
        <v>1381716.78</v>
      </c>
      <c r="G166" s="51">
        <f t="shared" si="183"/>
        <v>1399363.33</v>
      </c>
      <c r="H166" s="51">
        <f t="shared" si="184"/>
        <v>1417034.1700000002</v>
      </c>
      <c r="I166" s="51">
        <f t="shared" si="185"/>
        <v>1434705.0100000002</v>
      </c>
      <c r="J166" s="51">
        <f t="shared" si="186"/>
        <v>1452375.8500000003</v>
      </c>
      <c r="K166" s="51">
        <f t="shared" si="187"/>
        <v>1470046.6900000004</v>
      </c>
      <c r="L166" s="51">
        <f t="shared" si="188"/>
        <v>1487945.8769268584</v>
      </c>
      <c r="M166" s="51">
        <f t="shared" si="189"/>
        <v>1505938.5142771807</v>
      </c>
      <c r="N166" s="51">
        <f t="shared" si="190"/>
        <v>1524024.4476319703</v>
      </c>
      <c r="O166" s="51">
        <f t="shared" si="191"/>
        <v>1542189.3501838443</v>
      </c>
      <c r="P166" s="51">
        <f t="shared" si="192"/>
        <v>1560411.5095026558</v>
      </c>
      <c r="Q166" s="51">
        <f t="shared" si="193"/>
        <v>1578713.4416857632</v>
      </c>
      <c r="R166" s="51">
        <f t="shared" si="194"/>
        <v>1597101.2982863791</v>
      </c>
      <c r="S166" s="51">
        <f t="shared" si="195"/>
        <v>1615577.1491611756</v>
      </c>
      <c r="T166" s="51">
        <f t="shared" si="196"/>
        <v>1634147.1267987697</v>
      </c>
      <c r="U166" s="51">
        <f t="shared" si="197"/>
        <v>1652357.2661757937</v>
      </c>
      <c r="V166" s="51">
        <f t="shared" si="198"/>
        <v>1670651.5448774137</v>
      </c>
      <c r="W166" s="51">
        <f t="shared" si="199"/>
        <v>1689027.2846177968</v>
      </c>
      <c r="X166" s="51">
        <f t="shared" si="200"/>
        <v>1707484.6381475099</v>
      </c>
      <c r="Y166" s="51">
        <f t="shared" si="201"/>
        <v>1726024.8695459326</v>
      </c>
      <c r="Z166" s="51">
        <f t="shared" si="202"/>
        <v>1744646.1964591099</v>
      </c>
      <c r="AA166" s="51">
        <f t="shared" si="203"/>
        <v>1763345.8823407169</v>
      </c>
      <c r="AB166" s="51">
        <f t="shared" si="204"/>
        <v>1782119.4095087259</v>
      </c>
      <c r="AC166" s="51">
        <f t="shared" si="205"/>
        <v>1800965.7023350939</v>
      </c>
      <c r="AD166" s="51">
        <f t="shared" si="206"/>
        <v>1819850.1635425771</v>
      </c>
      <c r="AE166" s="51">
        <f t="shared" si="207"/>
        <v>1838772.7449884848</v>
      </c>
      <c r="AF166" s="51">
        <f t="shared" si="208"/>
        <v>1857736.5153713017</v>
      </c>
      <c r="AG166" s="110">
        <f t="shared" si="176"/>
        <v>1745164</v>
      </c>
      <c r="AH166" s="145" t="b">
        <f t="shared" si="178"/>
        <v>1</v>
      </c>
      <c r="AI166" s="109" t="str">
        <f>'[23]KY Direct'!E63</f>
        <v>39000</v>
      </c>
      <c r="AJ166" s="109">
        <f>'[23]KY Direct'!F63</f>
        <v>2.4900000000000002E-2</v>
      </c>
      <c r="AK166" s="109">
        <f>'[23]KY Direct'!G63</f>
        <v>2.4299999999999999E-2</v>
      </c>
      <c r="AL166" s="92">
        <f>'[20]Depreciation Provision'!Q84</f>
        <v>17541.18</v>
      </c>
      <c r="AM166" s="92">
        <f>'[20]Depreciation Provision'!R84</f>
        <v>17646.55</v>
      </c>
      <c r="AN166" s="92">
        <f>'[20]Depreciation Provision'!S84</f>
        <v>17670.84</v>
      </c>
      <c r="AO166" s="92">
        <f>'[20]Depreciation Provision'!T84</f>
        <v>17670.84</v>
      </c>
      <c r="AP166" s="92">
        <f>'[20]Depreciation Provision'!U84</f>
        <v>17670.84</v>
      </c>
      <c r="AQ166" s="92">
        <f>'[20]Depreciation Provision'!V84</f>
        <v>17670.84</v>
      </c>
      <c r="AR166" s="93">
        <f>IF('Net Plant'!I166&gt;0,'Gross Plant'!L166*$AJ166/12,0)</f>
        <v>17899.186926858081</v>
      </c>
      <c r="AS166" s="93">
        <f>IF('Net Plant'!J166&gt;0,'Gross Plant'!M166*$AJ166/12,0)</f>
        <v>17992.637350322151</v>
      </c>
      <c r="AT166" s="93">
        <f>IF('Net Plant'!K166&gt;0,'Gross Plant'!N166*$AJ166/12,0)</f>
        <v>18085.93335478958</v>
      </c>
      <c r="AU166" s="93">
        <f>IF('Net Plant'!L166&gt;0,'Gross Plant'!O166*$AJ166/12,0)</f>
        <v>18164.902551874085</v>
      </c>
      <c r="AV166" s="93">
        <f>IF('Net Plant'!M166&gt;0,'Gross Plant'!P166*$AJ166/12,0)</f>
        <v>18222.159318811438</v>
      </c>
      <c r="AW166" s="93">
        <f>IF('Net Plant'!N166&gt;0,'Gross Plant'!Q166*$AJ166/12,0)</f>
        <v>18301.932183107354</v>
      </c>
      <c r="AX166" s="93">
        <f>IF('Net Plant'!O166&gt;0,'Gross Plant'!R166*$AJ166/12,0)</f>
        <v>18387.856600615956</v>
      </c>
      <c r="AY166" s="93">
        <f>IF('Net Plant'!P166&gt;0,'Gross Plant'!S166*$AJ166/12,0)</f>
        <v>18475.850874796506</v>
      </c>
      <c r="AZ166" s="93">
        <f>IF('Net Plant'!Q166&gt;0,'Gross Plant'!T166*$AJ166/12,0)</f>
        <v>18569.977637594053</v>
      </c>
      <c r="BA166" s="93">
        <f>IF('Net Plant'!R166&gt;0,'Gross Plant'!U166*$AK166/12,0)</f>
        <v>18210.139377023919</v>
      </c>
      <c r="BB166" s="93">
        <f>IF('Net Plant'!S166&gt;0,'Gross Plant'!V166*$AK166/12,0)</f>
        <v>18294.278701619955</v>
      </c>
      <c r="BC166" s="93">
        <f>IF('Net Plant'!T166&gt;0,'Gross Plant'!W166*$AK166/12,0)</f>
        <v>18375.739740383218</v>
      </c>
      <c r="BD166" s="93">
        <f>IF('Net Plant'!U166&gt;0,'Gross Plant'!X166*$AK166/12,0)</f>
        <v>18457.353529713044</v>
      </c>
      <c r="BE166" s="93">
        <f>IF('Net Plant'!V166&gt;0,'Gross Plant'!Y166*$AK166/12,0)</f>
        <v>18540.231398422646</v>
      </c>
      <c r="BF166" s="93">
        <f>IF('Net Plant'!W166&gt;0,'Gross Plant'!Z166*$AK166/12,0)</f>
        <v>18621.326913177272</v>
      </c>
      <c r="BG166" s="93">
        <f>IF('Net Plant'!X166&gt;0,'Gross Plant'!AA166*$AK166/12,0)</f>
        <v>18699.685881607005</v>
      </c>
      <c r="BH166" s="93">
        <f>IF('Net Plant'!Y166&gt;0,'Gross Plant'!AB166*$AK166/12,0)</f>
        <v>18773.527168009077</v>
      </c>
      <c r="BI166" s="93">
        <f>IF('Net Plant'!Z166&gt;0,'Gross Plant'!AC166*$AK166/12,0)</f>
        <v>18846.292826367917</v>
      </c>
      <c r="BJ166" s="93">
        <f>IF('Net Plant'!AA166&gt;0,'Gross Plant'!AD166*$AK166/12,0)</f>
        <v>18884.46120748312</v>
      </c>
      <c r="BK166" s="93">
        <f>IF('Net Plant'!AB166&gt;0,'Gross Plant'!AE166*$AK166/12,0)</f>
        <v>18922.581445907697</v>
      </c>
      <c r="BL166" s="93">
        <f>IF('Net Plant'!AC166&gt;0,'Gross Plant'!AF166*$AK166/12,0)</f>
        <v>18963.770382816798</v>
      </c>
      <c r="BM166" s="110">
        <f t="shared" si="177"/>
        <v>223589.38857253166</v>
      </c>
      <c r="BN166" s="41"/>
      <c r="BO166" s="92">
        <f>'[20]Reserve Retirements'!Q84</f>
        <v>0</v>
      </c>
      <c r="BP166" s="92">
        <f>'[20]Reserve Retirements'!R84</f>
        <v>0</v>
      </c>
      <c r="BQ166" s="92">
        <f>'[20]Reserve Retirements'!S84</f>
        <v>0</v>
      </c>
      <c r="BR166" s="92">
        <f>'[20]Reserve Retirements'!T84</f>
        <v>0</v>
      </c>
      <c r="BS166" s="92">
        <f>'[20]Reserve Retirements'!U84</f>
        <v>0</v>
      </c>
      <c r="BT166" s="92">
        <f>'[20]Reserve Retirements'!V84</f>
        <v>0</v>
      </c>
      <c r="BU166" s="93">
        <f>'Gross Plant'!BQ166</f>
        <v>0</v>
      </c>
      <c r="BV166" s="93">
        <f>'Gross Plant'!BR166</f>
        <v>0</v>
      </c>
      <c r="BW166" s="93">
        <f>'Gross Plant'!BS166</f>
        <v>0</v>
      </c>
      <c r="BX166" s="93">
        <f>'Gross Plant'!BT166</f>
        <v>0</v>
      </c>
      <c r="BY166" s="93">
        <f>'Gross Plant'!BU166</f>
        <v>0</v>
      </c>
      <c r="BZ166" s="93">
        <f>'Gross Plant'!BV166</f>
        <v>0</v>
      </c>
      <c r="CA166" s="93">
        <f>'Gross Plant'!BW166</f>
        <v>0</v>
      </c>
      <c r="CB166" s="93">
        <f>'Gross Plant'!BX166</f>
        <v>0</v>
      </c>
      <c r="CC166" s="93">
        <f>'Gross Plant'!BY166</f>
        <v>0</v>
      </c>
      <c r="CD166" s="93">
        <f>'Gross Plant'!BZ166</f>
        <v>0</v>
      </c>
      <c r="CE166" s="93">
        <f>'Gross Plant'!CA166</f>
        <v>0</v>
      </c>
      <c r="CF166" s="93">
        <f>'Gross Plant'!CB166</f>
        <v>0</v>
      </c>
      <c r="CG166" s="93">
        <f>'Gross Plant'!CC166</f>
        <v>0</v>
      </c>
      <c r="CH166" s="93">
        <f>'Gross Plant'!CD166</f>
        <v>0</v>
      </c>
      <c r="CI166" s="93">
        <f>'Gross Plant'!CE166</f>
        <v>0</v>
      </c>
      <c r="CJ166" s="93">
        <f>'Gross Plant'!CF166</f>
        <v>0</v>
      </c>
      <c r="CK166" s="93">
        <f>'Gross Plant'!CG166</f>
        <v>0</v>
      </c>
      <c r="CL166" s="93">
        <f>'Gross Plant'!CH166</f>
        <v>0</v>
      </c>
      <c r="CM166" s="93">
        <f>'Gross Plant'!CI166</f>
        <v>0</v>
      </c>
      <c r="CN166" s="93">
        <f>'Gross Plant'!CJ166</f>
        <v>0</v>
      </c>
      <c r="CO166" s="93">
        <f>'Gross Plant'!CK166</f>
        <v>0</v>
      </c>
      <c r="CP166" s="41"/>
      <c r="CQ166" s="92">
        <f>'[20]Reserve Transfers'!Q84</f>
        <v>0</v>
      </c>
      <c r="CR166" s="92">
        <f>'[20]Reserve Transfers'!R84</f>
        <v>0</v>
      </c>
      <c r="CS166" s="92">
        <f>'[20]Reserve Transfers'!S84</f>
        <v>0</v>
      </c>
      <c r="CT166" s="92">
        <f>'[20]Reserve Transfers'!T84</f>
        <v>0</v>
      </c>
      <c r="CU166" s="92">
        <f>'[20]Reserve Transfers'!U84</f>
        <v>0</v>
      </c>
      <c r="CV166" s="92">
        <f>'[20]Reserve Transfers'!V84</f>
        <v>0</v>
      </c>
      <c r="CW166" s="17">
        <v>0</v>
      </c>
      <c r="CX166" s="17">
        <v>0</v>
      </c>
      <c r="CY166" s="17">
        <v>0</v>
      </c>
      <c r="CZ166" s="17">
        <v>0</v>
      </c>
      <c r="DA166" s="17">
        <v>0</v>
      </c>
      <c r="DB166" s="17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/>
      <c r="DS166" s="92">
        <f>[20]COR!Q84</f>
        <v>0</v>
      </c>
      <c r="DT166" s="92">
        <f>[20]COR!R84</f>
        <v>0</v>
      </c>
      <c r="DU166" s="92">
        <f>[20]COR!S84</f>
        <v>0</v>
      </c>
      <c r="DV166" s="92">
        <f>[20]COR!T84</f>
        <v>0</v>
      </c>
      <c r="DW166" s="92">
        <f>[20]COR!U84</f>
        <v>0</v>
      </c>
      <c r="DX166" s="92">
        <f>[20]COR!V84</f>
        <v>0</v>
      </c>
      <c r="DY166" s="93">
        <f>IFERROR(SUM($DS166:$DX166)/SUM('Gross Plant'!$BK166:$BP166),0)*'Gross Plant'!BQ166*Reserve!$DY$1</f>
        <v>0</v>
      </c>
      <c r="DZ166" s="93">
        <f>IFERROR(SUM($DS166:$DX166)/SUM('Gross Plant'!$BK166:$BP166),0)*'Gross Plant'!BR166*Reserve!$DY$1</f>
        <v>0</v>
      </c>
      <c r="EA166" s="93">
        <f>IFERROR(SUM($DS166:$DX166)/SUM('Gross Plant'!$BK166:$BP166),0)*'Gross Plant'!BS166*Reserve!$DY$1</f>
        <v>0</v>
      </c>
      <c r="EB166" s="93">
        <f>IFERROR(SUM($DS166:$DX166)/SUM('Gross Plant'!$BK166:$BP166),0)*'Gross Plant'!BT166*Reserve!$DY$1</f>
        <v>0</v>
      </c>
      <c r="EC166" s="93">
        <f>IFERROR(SUM($DS166:$DX166)/SUM('Gross Plant'!$BK166:$BP166),0)*'Gross Plant'!BU166*Reserve!$DY$1</f>
        <v>0</v>
      </c>
      <c r="ED166" s="93">
        <f>IFERROR(SUM($DS166:$DX166)/SUM('Gross Plant'!$BK166:$BP166),0)*'Gross Plant'!BV166*Reserve!$DY$1</f>
        <v>0</v>
      </c>
      <c r="EE166" s="93">
        <f>IFERROR(SUM($DS166:$DX166)/SUM('Gross Plant'!$BK166:$BP166),0)*'Gross Plant'!BW166*Reserve!$DY$1</f>
        <v>0</v>
      </c>
      <c r="EF166" s="93">
        <f>IFERROR(SUM($DS166:$DX166)/SUM('Gross Plant'!$BK166:$BP166),0)*'Gross Plant'!BX166*Reserve!$DY$1</f>
        <v>0</v>
      </c>
      <c r="EG166" s="93">
        <f>IFERROR(SUM($DS166:$DX166)/SUM('Gross Plant'!$BK166:$BP166),0)*'Gross Plant'!BY166*Reserve!$DY$1</f>
        <v>0</v>
      </c>
      <c r="EH166" s="93">
        <f>IFERROR(SUM($DS166:$DX166)/SUM('Gross Plant'!$BK166:$BP166),0)*'Gross Plant'!BZ166*Reserve!$DY$1</f>
        <v>0</v>
      </c>
      <c r="EI166" s="93">
        <f>IFERROR(SUM($DS166:$DX166)/SUM('Gross Plant'!$BK166:$BP166),0)*'Gross Plant'!CA166*Reserve!$DY$1</f>
        <v>0</v>
      </c>
      <c r="EJ166" s="93">
        <f>IFERROR(SUM($DS166:$DX166)/SUM('Gross Plant'!$BK166:$BP166),0)*'Gross Plant'!CB166*Reserve!$DY$1</f>
        <v>0</v>
      </c>
      <c r="EK166" s="93">
        <f>IFERROR(SUM($DS166:$DX166)/SUM('Gross Plant'!$BK166:$BP166),0)*'Gross Plant'!CC166*Reserve!$DY$1</f>
        <v>0</v>
      </c>
      <c r="EL166" s="93">
        <f>IFERROR(SUM($DS166:$DX166)/SUM('Gross Plant'!$BK166:$BP166),0)*'Gross Plant'!CD166*Reserve!$DY$1</f>
        <v>0</v>
      </c>
      <c r="EM166" s="93">
        <f>IFERROR(SUM($DS166:$DX166)/SUM('Gross Plant'!$BK166:$BP166),0)*'Gross Plant'!CE166*Reserve!$DY$1</f>
        <v>0</v>
      </c>
      <c r="EN166" s="93">
        <f>IFERROR(SUM($DS166:$DX166)/SUM('Gross Plant'!$BK166:$BP166),0)*'Gross Plant'!CF166*Reserve!$DY$1</f>
        <v>0</v>
      </c>
      <c r="EO166" s="93">
        <f>IFERROR(SUM($DS166:$DX166)/SUM('Gross Plant'!$BK166:$BP166),0)*'Gross Plant'!CG166*Reserve!$DY$1</f>
        <v>0</v>
      </c>
      <c r="EP166" s="93">
        <f>IFERROR(SUM($DS166:$DX166)/SUM('Gross Plant'!$BK166:$BP166),0)*'Gross Plant'!CH166*Reserve!$DY$1</f>
        <v>0</v>
      </c>
      <c r="EQ166" s="93">
        <f>IFERROR(SUM($DS166:$DX166)/SUM('Gross Plant'!$BK166:$BP166),0)*'Gross Plant'!CI166*Reserve!$DY$1</f>
        <v>0</v>
      </c>
      <c r="ER166" s="93">
        <f>IFERROR(SUM($DS166:$DX166)/SUM('Gross Plant'!$BK166:$BP166),0)*'Gross Plant'!CJ166*Reserve!$DY$1</f>
        <v>0</v>
      </c>
      <c r="ES166" s="93">
        <f>IFERROR(SUM($DS166:$DX166)/SUM('Gross Plant'!$BK166:$BP166),0)*'Gross Plant'!CK166*Reserve!$DY$1</f>
        <v>0</v>
      </c>
    </row>
    <row r="167" spans="1:149">
      <c r="A167" s="138">
        <v>39002</v>
      </c>
      <c r="B167" s="171" t="s">
        <v>105</v>
      </c>
      <c r="C167" s="51">
        <f t="shared" si="181"/>
        <v>147386.6991991346</v>
      </c>
      <c r="D167" s="51">
        <f t="shared" si="148"/>
        <v>152722.97525125</v>
      </c>
      <c r="E167" s="92">
        <f>'[20]Reserve End Balances'!P85</f>
        <v>145231.39000000001</v>
      </c>
      <c r="F167" s="51">
        <f t="shared" si="182"/>
        <v>145590.61000000002</v>
      </c>
      <c r="G167" s="51">
        <f t="shared" si="183"/>
        <v>145949.83000000002</v>
      </c>
      <c r="H167" s="51">
        <f t="shared" si="184"/>
        <v>146309.05000000002</v>
      </c>
      <c r="I167" s="51">
        <f t="shared" si="185"/>
        <v>146668.27000000002</v>
      </c>
      <c r="J167" s="51">
        <f t="shared" si="186"/>
        <v>147027.49000000002</v>
      </c>
      <c r="K167" s="51">
        <f t="shared" si="187"/>
        <v>147386.71000000002</v>
      </c>
      <c r="L167" s="51">
        <f t="shared" si="188"/>
        <v>147745.92331375001</v>
      </c>
      <c r="M167" s="51">
        <f t="shared" si="189"/>
        <v>148105.1366275</v>
      </c>
      <c r="N167" s="51">
        <f t="shared" si="190"/>
        <v>148464.34994125</v>
      </c>
      <c r="O167" s="51">
        <f t="shared" si="191"/>
        <v>148823.56325499999</v>
      </c>
      <c r="P167" s="51">
        <f t="shared" si="192"/>
        <v>149182.77656874998</v>
      </c>
      <c r="Q167" s="51">
        <f t="shared" si="193"/>
        <v>149541.98988249997</v>
      </c>
      <c r="R167" s="51">
        <f t="shared" si="194"/>
        <v>149901.20319624996</v>
      </c>
      <c r="S167" s="51">
        <f t="shared" si="195"/>
        <v>150260.41650999995</v>
      </c>
      <c r="T167" s="51">
        <f t="shared" si="196"/>
        <v>150619.62982374994</v>
      </c>
      <c r="U167" s="51">
        <f t="shared" si="197"/>
        <v>150970.18739499996</v>
      </c>
      <c r="V167" s="51">
        <f t="shared" si="198"/>
        <v>151320.74496624997</v>
      </c>
      <c r="W167" s="51">
        <f t="shared" si="199"/>
        <v>151671.30253749999</v>
      </c>
      <c r="X167" s="51">
        <f t="shared" si="200"/>
        <v>152021.86010875</v>
      </c>
      <c r="Y167" s="51">
        <f t="shared" si="201"/>
        <v>152372.41768000001</v>
      </c>
      <c r="Z167" s="51">
        <f t="shared" si="202"/>
        <v>152722.97525125003</v>
      </c>
      <c r="AA167" s="51">
        <f t="shared" si="203"/>
        <v>153073.53282250004</v>
      </c>
      <c r="AB167" s="51">
        <f t="shared" si="204"/>
        <v>153424.09039375006</v>
      </c>
      <c r="AC167" s="51">
        <f t="shared" si="205"/>
        <v>153774.64796500007</v>
      </c>
      <c r="AD167" s="51">
        <f t="shared" si="206"/>
        <v>154125.20553625008</v>
      </c>
      <c r="AE167" s="51">
        <f t="shared" si="207"/>
        <v>154475.7631075001</v>
      </c>
      <c r="AF167" s="51">
        <f t="shared" si="208"/>
        <v>154826.32067875011</v>
      </c>
      <c r="AG167" s="110">
        <f t="shared" si="176"/>
        <v>152723</v>
      </c>
      <c r="AH167" s="145" t="b">
        <f t="shared" si="178"/>
        <v>1</v>
      </c>
      <c r="AI167" s="109" t="str">
        <f>'[23]KY Direct'!E64</f>
        <v>39002</v>
      </c>
      <c r="AJ167" s="109">
        <f>'[23]KY Direct'!F64</f>
        <v>2.4900000000000002E-2</v>
      </c>
      <c r="AK167" s="109">
        <f>'[23]KY Direct'!G64</f>
        <v>2.4299999999999999E-2</v>
      </c>
      <c r="AL167" s="92">
        <f>'[20]Depreciation Provision'!Q85</f>
        <v>359.22</v>
      </c>
      <c r="AM167" s="92">
        <f>'[20]Depreciation Provision'!R85</f>
        <v>359.22</v>
      </c>
      <c r="AN167" s="92">
        <f>'[20]Depreciation Provision'!S85</f>
        <v>359.22</v>
      </c>
      <c r="AO167" s="92">
        <f>'[20]Depreciation Provision'!T85</f>
        <v>359.22</v>
      </c>
      <c r="AP167" s="92">
        <f>'[20]Depreciation Provision'!U85</f>
        <v>359.22</v>
      </c>
      <c r="AQ167" s="92">
        <f>'[20]Depreciation Provision'!V85</f>
        <v>359.22</v>
      </c>
      <c r="AR167" s="93">
        <f>IF('Net Plant'!I167&gt;0,'Gross Plant'!L167*$AJ167/12,0)</f>
        <v>359.21331375000005</v>
      </c>
      <c r="AS167" s="93">
        <f>IF('Net Plant'!J167&gt;0,'Gross Plant'!M167*$AJ167/12,0)</f>
        <v>359.21331375000005</v>
      </c>
      <c r="AT167" s="93">
        <f>IF('Net Plant'!K167&gt;0,'Gross Plant'!N167*$AJ167/12,0)</f>
        <v>359.21331375000005</v>
      </c>
      <c r="AU167" s="93">
        <f>IF('Net Plant'!L167&gt;0,'Gross Plant'!O167*$AJ167/12,0)</f>
        <v>359.21331375000005</v>
      </c>
      <c r="AV167" s="93">
        <f>IF('Net Plant'!M167&gt;0,'Gross Plant'!P167*$AJ167/12,0)</f>
        <v>359.21331375000005</v>
      </c>
      <c r="AW167" s="93">
        <f>IF('Net Plant'!N167&gt;0,'Gross Plant'!Q167*$AJ167/12,0)</f>
        <v>359.21331375000005</v>
      </c>
      <c r="AX167" s="93">
        <f>IF('Net Plant'!O167&gt;0,'Gross Plant'!R167*$AJ167/12,0)</f>
        <v>359.21331375000005</v>
      </c>
      <c r="AY167" s="93">
        <f>IF('Net Plant'!P167&gt;0,'Gross Plant'!S167*$AJ167/12,0)</f>
        <v>359.21331375000005</v>
      </c>
      <c r="AZ167" s="93">
        <f>IF('Net Plant'!Q167&gt;0,'Gross Plant'!T167*$AJ167/12,0)</f>
        <v>359.21331375000005</v>
      </c>
      <c r="BA167" s="93">
        <f>IF('Net Plant'!R167&gt;0,'Gross Plant'!U167*$AK167/12,0)</f>
        <v>350.55757124999997</v>
      </c>
      <c r="BB167" s="93">
        <f>IF('Net Plant'!S167&gt;0,'Gross Plant'!V167*$AK167/12,0)</f>
        <v>350.55757124999997</v>
      </c>
      <c r="BC167" s="93">
        <f>IF('Net Plant'!T167&gt;0,'Gross Plant'!W167*$AK167/12,0)</f>
        <v>350.55757124999997</v>
      </c>
      <c r="BD167" s="93">
        <f>IF('Net Plant'!U167&gt;0,'Gross Plant'!X167*$AK167/12,0)</f>
        <v>350.55757124999997</v>
      </c>
      <c r="BE167" s="93">
        <f>IF('Net Plant'!V167&gt;0,'Gross Plant'!Y167*$AK167/12,0)</f>
        <v>350.55757124999997</v>
      </c>
      <c r="BF167" s="93">
        <f>IF('Net Plant'!W167&gt;0,'Gross Plant'!Z167*$AK167/12,0)</f>
        <v>350.55757124999997</v>
      </c>
      <c r="BG167" s="93">
        <f>IF('Net Plant'!X167&gt;0,'Gross Plant'!AA167*$AK167/12,0)</f>
        <v>350.55757124999997</v>
      </c>
      <c r="BH167" s="93">
        <f>IF('Net Plant'!Y167&gt;0,'Gross Plant'!AB167*$AK167/12,0)</f>
        <v>350.55757124999997</v>
      </c>
      <c r="BI167" s="93">
        <f>IF('Net Plant'!Z167&gt;0,'Gross Plant'!AC167*$AK167/12,0)</f>
        <v>350.55757124999997</v>
      </c>
      <c r="BJ167" s="93">
        <f>IF('Net Plant'!AA167&gt;0,'Gross Plant'!AD167*$AK167/12,0)</f>
        <v>350.55757124999997</v>
      </c>
      <c r="BK167" s="93">
        <f>IF('Net Plant'!AB167&gt;0,'Gross Plant'!AE167*$AK167/12,0)</f>
        <v>350.55757124999997</v>
      </c>
      <c r="BL167" s="93">
        <f>IF('Net Plant'!AC167&gt;0,'Gross Plant'!AF167*$AK167/12,0)</f>
        <v>350.55757124999997</v>
      </c>
      <c r="BM167" s="110">
        <f t="shared" si="177"/>
        <v>4206.6908549999998</v>
      </c>
      <c r="BN167" s="41"/>
      <c r="BO167" s="92">
        <f>'[20]Reserve Retirements'!Q85</f>
        <v>0</v>
      </c>
      <c r="BP167" s="92">
        <f>'[20]Reserve Retirements'!R85</f>
        <v>0</v>
      </c>
      <c r="BQ167" s="92">
        <f>'[20]Reserve Retirements'!S85</f>
        <v>0</v>
      </c>
      <c r="BR167" s="92">
        <f>'[20]Reserve Retirements'!T85</f>
        <v>0</v>
      </c>
      <c r="BS167" s="92">
        <f>'[20]Reserve Retirements'!U85</f>
        <v>0</v>
      </c>
      <c r="BT167" s="92">
        <f>'[20]Reserve Retirements'!V85</f>
        <v>0</v>
      </c>
      <c r="BU167" s="93">
        <f>'Gross Plant'!BQ167</f>
        <v>0</v>
      </c>
      <c r="BV167" s="93">
        <f>'Gross Plant'!BR167</f>
        <v>0</v>
      </c>
      <c r="BW167" s="93">
        <f>'Gross Plant'!BS167</f>
        <v>0</v>
      </c>
      <c r="BX167" s="93">
        <f>'Gross Plant'!BT167</f>
        <v>0</v>
      </c>
      <c r="BY167" s="93">
        <f>'Gross Plant'!BU167</f>
        <v>0</v>
      </c>
      <c r="BZ167" s="93">
        <f>'Gross Plant'!BV167</f>
        <v>0</v>
      </c>
      <c r="CA167" s="93">
        <f>'Gross Plant'!BW167</f>
        <v>0</v>
      </c>
      <c r="CB167" s="93">
        <f>'Gross Plant'!BX167</f>
        <v>0</v>
      </c>
      <c r="CC167" s="93">
        <f>'Gross Plant'!BY167</f>
        <v>0</v>
      </c>
      <c r="CD167" s="93">
        <f>'Gross Plant'!BZ167</f>
        <v>0</v>
      </c>
      <c r="CE167" s="93">
        <f>'Gross Plant'!CA167</f>
        <v>0</v>
      </c>
      <c r="CF167" s="93">
        <f>'Gross Plant'!CB167</f>
        <v>0</v>
      </c>
      <c r="CG167" s="93">
        <f>'Gross Plant'!CC167</f>
        <v>0</v>
      </c>
      <c r="CH167" s="93">
        <f>'Gross Plant'!CD167</f>
        <v>0</v>
      </c>
      <c r="CI167" s="93">
        <f>'Gross Plant'!CE167</f>
        <v>0</v>
      </c>
      <c r="CJ167" s="93">
        <f>'Gross Plant'!CF167</f>
        <v>0</v>
      </c>
      <c r="CK167" s="93">
        <f>'Gross Plant'!CG167</f>
        <v>0</v>
      </c>
      <c r="CL167" s="93">
        <f>'Gross Plant'!CH167</f>
        <v>0</v>
      </c>
      <c r="CM167" s="93">
        <f>'Gross Plant'!CI167</f>
        <v>0</v>
      </c>
      <c r="CN167" s="93">
        <f>'Gross Plant'!CJ167</f>
        <v>0</v>
      </c>
      <c r="CO167" s="93">
        <f>'Gross Plant'!CK167</f>
        <v>0</v>
      </c>
      <c r="CP167" s="41"/>
      <c r="CQ167" s="92">
        <f>'[20]Reserve Transfers'!Q85</f>
        <v>0</v>
      </c>
      <c r="CR167" s="92">
        <f>'[20]Reserve Transfers'!R85</f>
        <v>0</v>
      </c>
      <c r="CS167" s="92">
        <f>'[20]Reserve Transfers'!S85</f>
        <v>0</v>
      </c>
      <c r="CT167" s="92">
        <f>'[20]Reserve Transfers'!T85</f>
        <v>0</v>
      </c>
      <c r="CU167" s="92">
        <f>'[20]Reserve Transfers'!U85</f>
        <v>0</v>
      </c>
      <c r="CV167" s="92">
        <f>'[20]Reserve Transfers'!V85</f>
        <v>0</v>
      </c>
      <c r="CW167" s="17">
        <v>0</v>
      </c>
      <c r="CX167" s="17">
        <v>0</v>
      </c>
      <c r="CY167" s="17">
        <v>0</v>
      </c>
      <c r="CZ167" s="17">
        <v>0</v>
      </c>
      <c r="DA167" s="17">
        <v>0</v>
      </c>
      <c r="DB167" s="17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/>
      <c r="DS167" s="92">
        <f>[20]COR!Q85</f>
        <v>0</v>
      </c>
      <c r="DT167" s="92">
        <f>[20]COR!R85</f>
        <v>0</v>
      </c>
      <c r="DU167" s="92">
        <f>[20]COR!S85</f>
        <v>0</v>
      </c>
      <c r="DV167" s="92">
        <f>[20]COR!T85</f>
        <v>0</v>
      </c>
      <c r="DW167" s="92">
        <f>[20]COR!U85</f>
        <v>0</v>
      </c>
      <c r="DX167" s="92">
        <f>[20]COR!V85</f>
        <v>0</v>
      </c>
      <c r="DY167" s="93">
        <f>IFERROR(SUM($DS167:$DX167)/SUM('Gross Plant'!$BK167:$BP167),0)*'Gross Plant'!BQ167*Reserve!$DY$1</f>
        <v>0</v>
      </c>
      <c r="DZ167" s="93">
        <f>IFERROR(SUM($DS167:$DX167)/SUM('Gross Plant'!$BK167:$BP167),0)*'Gross Plant'!BR167*Reserve!$DY$1</f>
        <v>0</v>
      </c>
      <c r="EA167" s="93">
        <f>IFERROR(SUM($DS167:$DX167)/SUM('Gross Plant'!$BK167:$BP167),0)*'Gross Plant'!BS167*Reserve!$DY$1</f>
        <v>0</v>
      </c>
      <c r="EB167" s="93">
        <f>IFERROR(SUM($DS167:$DX167)/SUM('Gross Plant'!$BK167:$BP167),0)*'Gross Plant'!BT167*Reserve!$DY$1</f>
        <v>0</v>
      </c>
      <c r="EC167" s="93">
        <f>IFERROR(SUM($DS167:$DX167)/SUM('Gross Plant'!$BK167:$BP167),0)*'Gross Plant'!BU167*Reserve!$DY$1</f>
        <v>0</v>
      </c>
      <c r="ED167" s="93">
        <f>IFERROR(SUM($DS167:$DX167)/SUM('Gross Plant'!$BK167:$BP167),0)*'Gross Plant'!BV167*Reserve!$DY$1</f>
        <v>0</v>
      </c>
      <c r="EE167" s="93">
        <f>IFERROR(SUM($DS167:$DX167)/SUM('Gross Plant'!$BK167:$BP167),0)*'Gross Plant'!BW167*Reserve!$DY$1</f>
        <v>0</v>
      </c>
      <c r="EF167" s="93">
        <f>IFERROR(SUM($DS167:$DX167)/SUM('Gross Plant'!$BK167:$BP167),0)*'Gross Plant'!BX167*Reserve!$DY$1</f>
        <v>0</v>
      </c>
      <c r="EG167" s="93">
        <f>IFERROR(SUM($DS167:$DX167)/SUM('Gross Plant'!$BK167:$BP167),0)*'Gross Plant'!BY167*Reserve!$DY$1</f>
        <v>0</v>
      </c>
      <c r="EH167" s="93">
        <f>IFERROR(SUM($DS167:$DX167)/SUM('Gross Plant'!$BK167:$BP167),0)*'Gross Plant'!BZ167*Reserve!$DY$1</f>
        <v>0</v>
      </c>
      <c r="EI167" s="93">
        <f>IFERROR(SUM($DS167:$DX167)/SUM('Gross Plant'!$BK167:$BP167),0)*'Gross Plant'!CA167*Reserve!$DY$1</f>
        <v>0</v>
      </c>
      <c r="EJ167" s="93">
        <f>IFERROR(SUM($DS167:$DX167)/SUM('Gross Plant'!$BK167:$BP167),0)*'Gross Plant'!CB167*Reserve!$DY$1</f>
        <v>0</v>
      </c>
      <c r="EK167" s="93">
        <f>IFERROR(SUM($DS167:$DX167)/SUM('Gross Plant'!$BK167:$BP167),0)*'Gross Plant'!CC167*Reserve!$DY$1</f>
        <v>0</v>
      </c>
      <c r="EL167" s="93">
        <f>IFERROR(SUM($DS167:$DX167)/SUM('Gross Plant'!$BK167:$BP167),0)*'Gross Plant'!CD167*Reserve!$DY$1</f>
        <v>0</v>
      </c>
      <c r="EM167" s="93">
        <f>IFERROR(SUM($DS167:$DX167)/SUM('Gross Plant'!$BK167:$BP167),0)*'Gross Plant'!CE167*Reserve!$DY$1</f>
        <v>0</v>
      </c>
      <c r="EN167" s="93">
        <f>IFERROR(SUM($DS167:$DX167)/SUM('Gross Plant'!$BK167:$BP167),0)*'Gross Plant'!CF167*Reserve!$DY$1</f>
        <v>0</v>
      </c>
      <c r="EO167" s="93">
        <f>IFERROR(SUM($DS167:$DX167)/SUM('Gross Plant'!$BK167:$BP167),0)*'Gross Plant'!CG167*Reserve!$DY$1</f>
        <v>0</v>
      </c>
      <c r="EP167" s="93">
        <f>IFERROR(SUM($DS167:$DX167)/SUM('Gross Plant'!$BK167:$BP167),0)*'Gross Plant'!CH167*Reserve!$DY$1</f>
        <v>0</v>
      </c>
      <c r="EQ167" s="93">
        <f>IFERROR(SUM($DS167:$DX167)/SUM('Gross Plant'!$BK167:$BP167),0)*'Gross Plant'!CI167*Reserve!$DY$1</f>
        <v>0</v>
      </c>
      <c r="ER167" s="93">
        <f>IFERROR(SUM($DS167:$DX167)/SUM('Gross Plant'!$BK167:$BP167),0)*'Gross Plant'!CJ167*Reserve!$DY$1</f>
        <v>0</v>
      </c>
      <c r="ES167" s="93">
        <f>IFERROR(SUM($DS167:$DX167)/SUM('Gross Plant'!$BK167:$BP167),0)*'Gross Plant'!CK167*Reserve!$DY$1</f>
        <v>0</v>
      </c>
    </row>
    <row r="168" spans="1:149">
      <c r="A168" s="138">
        <v>39003</v>
      </c>
      <c r="B168" s="171" t="s">
        <v>62</v>
      </c>
      <c r="C168" s="51">
        <f t="shared" si="181"/>
        <v>361258.4272514233</v>
      </c>
      <c r="D168" s="51">
        <f t="shared" si="148"/>
        <v>383119.49472350004</v>
      </c>
      <c r="E168" s="92">
        <f>'[20]Reserve End Balances'!P86</f>
        <v>352428.89</v>
      </c>
      <c r="F168" s="51">
        <f t="shared" si="182"/>
        <v>353900.48000000004</v>
      </c>
      <c r="G168" s="51">
        <f t="shared" si="183"/>
        <v>355372.07000000007</v>
      </c>
      <c r="H168" s="51">
        <f t="shared" si="184"/>
        <v>356843.66000000009</v>
      </c>
      <c r="I168" s="51">
        <f t="shared" si="185"/>
        <v>358315.25000000012</v>
      </c>
      <c r="J168" s="51">
        <f t="shared" si="186"/>
        <v>359786.84000000014</v>
      </c>
      <c r="K168" s="51">
        <f t="shared" si="187"/>
        <v>361258.43000000017</v>
      </c>
      <c r="L168" s="51">
        <f t="shared" si="188"/>
        <v>362730.01829850016</v>
      </c>
      <c r="M168" s="51">
        <f t="shared" si="189"/>
        <v>364201.60659700015</v>
      </c>
      <c r="N168" s="51">
        <f t="shared" si="190"/>
        <v>365673.19489550014</v>
      </c>
      <c r="O168" s="51">
        <f t="shared" si="191"/>
        <v>367144.78319400013</v>
      </c>
      <c r="P168" s="51">
        <f t="shared" si="192"/>
        <v>368616.37149250013</v>
      </c>
      <c r="Q168" s="51">
        <f t="shared" si="193"/>
        <v>370087.95979100012</v>
      </c>
      <c r="R168" s="51">
        <f t="shared" si="194"/>
        <v>371559.54808950011</v>
      </c>
      <c r="S168" s="51">
        <f t="shared" si="195"/>
        <v>373031.1363880001</v>
      </c>
      <c r="T168" s="51">
        <f t="shared" si="196"/>
        <v>374502.72468650009</v>
      </c>
      <c r="U168" s="51">
        <f t="shared" si="197"/>
        <v>375938.85302600008</v>
      </c>
      <c r="V168" s="51">
        <f t="shared" si="198"/>
        <v>377374.98136550008</v>
      </c>
      <c r="W168" s="51">
        <f t="shared" si="199"/>
        <v>378811.10970500007</v>
      </c>
      <c r="X168" s="51">
        <f t="shared" si="200"/>
        <v>380247.23804450006</v>
      </c>
      <c r="Y168" s="51">
        <f t="shared" si="201"/>
        <v>381683.36638400005</v>
      </c>
      <c r="Z168" s="51">
        <f t="shared" si="202"/>
        <v>383119.49472350004</v>
      </c>
      <c r="AA168" s="51">
        <f t="shared" si="203"/>
        <v>384555.62306300004</v>
      </c>
      <c r="AB168" s="51">
        <f t="shared" si="204"/>
        <v>385991.75140250003</v>
      </c>
      <c r="AC168" s="51">
        <f t="shared" si="205"/>
        <v>387427.87974200002</v>
      </c>
      <c r="AD168" s="51">
        <f t="shared" si="206"/>
        <v>388864.00808150001</v>
      </c>
      <c r="AE168" s="51">
        <f t="shared" si="207"/>
        <v>390300.136421</v>
      </c>
      <c r="AF168" s="51">
        <f t="shared" si="208"/>
        <v>391736.26476049999</v>
      </c>
      <c r="AG168" s="110">
        <f t="shared" si="176"/>
        <v>383119</v>
      </c>
      <c r="AH168" s="145" t="b">
        <f t="shared" si="178"/>
        <v>1</v>
      </c>
      <c r="AI168" s="109" t="str">
        <f>'[23]KY Direct'!E65</f>
        <v>39003</v>
      </c>
      <c r="AJ168" s="109">
        <f>'[23]KY Direct'!F65</f>
        <v>2.4900000000000002E-2</v>
      </c>
      <c r="AK168" s="109">
        <f>'[23]KY Direct'!G65</f>
        <v>2.4299999999999999E-2</v>
      </c>
      <c r="AL168" s="92">
        <f>'[20]Depreciation Provision'!Q86</f>
        <v>1471.59</v>
      </c>
      <c r="AM168" s="92">
        <f>'[20]Depreciation Provision'!R86</f>
        <v>1471.59</v>
      </c>
      <c r="AN168" s="92">
        <f>'[20]Depreciation Provision'!S86</f>
        <v>1471.59</v>
      </c>
      <c r="AO168" s="92">
        <f>'[20]Depreciation Provision'!T86</f>
        <v>1471.59</v>
      </c>
      <c r="AP168" s="92">
        <f>'[20]Depreciation Provision'!U86</f>
        <v>1471.59</v>
      </c>
      <c r="AQ168" s="92">
        <f>'[20]Depreciation Provision'!V86</f>
        <v>1471.59</v>
      </c>
      <c r="AR168" s="93">
        <f>IF('Net Plant'!I168&gt;0,'Gross Plant'!L168*$AJ168/12,0)</f>
        <v>1471.5882985000001</v>
      </c>
      <c r="AS168" s="93">
        <f>IF('Net Plant'!J168&gt;0,'Gross Plant'!M168*$AJ168/12,0)</f>
        <v>1471.5882985000001</v>
      </c>
      <c r="AT168" s="93">
        <f>IF('Net Plant'!K168&gt;0,'Gross Plant'!N168*$AJ168/12,0)</f>
        <v>1471.5882985000001</v>
      </c>
      <c r="AU168" s="93">
        <f>IF('Net Plant'!L168&gt;0,'Gross Plant'!O168*$AJ168/12,0)</f>
        <v>1471.5882985000001</v>
      </c>
      <c r="AV168" s="93">
        <f>IF('Net Plant'!M168&gt;0,'Gross Plant'!P168*$AJ168/12,0)</f>
        <v>1471.5882985000001</v>
      </c>
      <c r="AW168" s="93">
        <f>IF('Net Plant'!N168&gt;0,'Gross Plant'!Q168*$AJ168/12,0)</f>
        <v>1471.5882985000001</v>
      </c>
      <c r="AX168" s="93">
        <f>IF('Net Plant'!O168&gt;0,'Gross Plant'!R168*$AJ168/12,0)</f>
        <v>1471.5882985000001</v>
      </c>
      <c r="AY168" s="93">
        <f>IF('Net Plant'!P168&gt;0,'Gross Plant'!S168*$AJ168/12,0)</f>
        <v>1471.5882985000001</v>
      </c>
      <c r="AZ168" s="93">
        <f>IF('Net Plant'!Q168&gt;0,'Gross Plant'!T168*$AJ168/12,0)</f>
        <v>1471.5882985000001</v>
      </c>
      <c r="BA168" s="93">
        <f>IF('Net Plant'!R168&gt;0,'Gross Plant'!U168*$AK168/12,0)</f>
        <v>1436.1283395</v>
      </c>
      <c r="BB168" s="93">
        <f>IF('Net Plant'!S168&gt;0,'Gross Plant'!V168*$AK168/12,0)</f>
        <v>1436.1283395</v>
      </c>
      <c r="BC168" s="93">
        <f>IF('Net Plant'!T168&gt;0,'Gross Plant'!W168*$AK168/12,0)</f>
        <v>1436.1283395</v>
      </c>
      <c r="BD168" s="93">
        <f>IF('Net Plant'!U168&gt;0,'Gross Plant'!X168*$AK168/12,0)</f>
        <v>1436.1283395</v>
      </c>
      <c r="BE168" s="93">
        <f>IF('Net Plant'!V168&gt;0,'Gross Plant'!Y168*$AK168/12,0)</f>
        <v>1436.1283395</v>
      </c>
      <c r="BF168" s="93">
        <f>IF('Net Plant'!W168&gt;0,'Gross Plant'!Z168*$AK168/12,0)</f>
        <v>1436.1283395</v>
      </c>
      <c r="BG168" s="93">
        <f>IF('Net Plant'!X168&gt;0,'Gross Plant'!AA168*$AK168/12,0)</f>
        <v>1436.1283395</v>
      </c>
      <c r="BH168" s="93">
        <f>IF('Net Plant'!Y168&gt;0,'Gross Plant'!AB168*$AK168/12,0)</f>
        <v>1436.1283395</v>
      </c>
      <c r="BI168" s="93">
        <f>IF('Net Plant'!Z168&gt;0,'Gross Plant'!AC168*$AK168/12,0)</f>
        <v>1436.1283395</v>
      </c>
      <c r="BJ168" s="93">
        <f>IF('Net Plant'!AA168&gt;0,'Gross Plant'!AD168*$AK168/12,0)</f>
        <v>1436.1283395</v>
      </c>
      <c r="BK168" s="93">
        <f>IF('Net Plant'!AB168&gt;0,'Gross Plant'!AE168*$AK168/12,0)</f>
        <v>1436.1283395</v>
      </c>
      <c r="BL168" s="93">
        <f>IF('Net Plant'!AC168&gt;0,'Gross Plant'!AF168*$AK168/12,0)</f>
        <v>1436.1283395</v>
      </c>
      <c r="BM168" s="110">
        <f t="shared" si="177"/>
        <v>17233.540073999997</v>
      </c>
      <c r="BN168" s="41"/>
      <c r="BO168" s="92">
        <f>'[20]Reserve Retirements'!Q86</f>
        <v>0</v>
      </c>
      <c r="BP168" s="92">
        <f>'[20]Reserve Retirements'!R86</f>
        <v>0</v>
      </c>
      <c r="BQ168" s="92">
        <f>'[20]Reserve Retirements'!S86</f>
        <v>0</v>
      </c>
      <c r="BR168" s="92">
        <f>'[20]Reserve Retirements'!T86</f>
        <v>0</v>
      </c>
      <c r="BS168" s="92">
        <f>'[20]Reserve Retirements'!U86</f>
        <v>0</v>
      </c>
      <c r="BT168" s="92">
        <f>'[20]Reserve Retirements'!V86</f>
        <v>0</v>
      </c>
      <c r="BU168" s="93">
        <f>'Gross Plant'!BQ168</f>
        <v>0</v>
      </c>
      <c r="BV168" s="93">
        <f>'Gross Plant'!BR168</f>
        <v>0</v>
      </c>
      <c r="BW168" s="93">
        <f>'Gross Plant'!BS168</f>
        <v>0</v>
      </c>
      <c r="BX168" s="93">
        <f>'Gross Plant'!BT168</f>
        <v>0</v>
      </c>
      <c r="BY168" s="93">
        <f>'Gross Plant'!BU168</f>
        <v>0</v>
      </c>
      <c r="BZ168" s="93">
        <f>'Gross Plant'!BV168</f>
        <v>0</v>
      </c>
      <c r="CA168" s="93">
        <f>'Gross Plant'!BW168</f>
        <v>0</v>
      </c>
      <c r="CB168" s="93">
        <f>'Gross Plant'!BX168</f>
        <v>0</v>
      </c>
      <c r="CC168" s="93">
        <f>'Gross Plant'!BY168</f>
        <v>0</v>
      </c>
      <c r="CD168" s="93">
        <f>'Gross Plant'!BZ168</f>
        <v>0</v>
      </c>
      <c r="CE168" s="93">
        <f>'Gross Plant'!CA168</f>
        <v>0</v>
      </c>
      <c r="CF168" s="93">
        <f>'Gross Plant'!CB168</f>
        <v>0</v>
      </c>
      <c r="CG168" s="93">
        <f>'Gross Plant'!CC168</f>
        <v>0</v>
      </c>
      <c r="CH168" s="93">
        <f>'Gross Plant'!CD168</f>
        <v>0</v>
      </c>
      <c r="CI168" s="93">
        <f>'Gross Plant'!CE168</f>
        <v>0</v>
      </c>
      <c r="CJ168" s="93">
        <f>'Gross Plant'!CF168</f>
        <v>0</v>
      </c>
      <c r="CK168" s="93">
        <f>'Gross Plant'!CG168</f>
        <v>0</v>
      </c>
      <c r="CL168" s="93">
        <f>'Gross Plant'!CH168</f>
        <v>0</v>
      </c>
      <c r="CM168" s="93">
        <f>'Gross Plant'!CI168</f>
        <v>0</v>
      </c>
      <c r="CN168" s="93">
        <f>'Gross Plant'!CJ168</f>
        <v>0</v>
      </c>
      <c r="CO168" s="93">
        <f>'Gross Plant'!CK168</f>
        <v>0</v>
      </c>
      <c r="CP168" s="41"/>
      <c r="CQ168" s="92">
        <f>'[20]Reserve Transfers'!Q86</f>
        <v>0</v>
      </c>
      <c r="CR168" s="92">
        <f>'[20]Reserve Transfers'!R86</f>
        <v>0</v>
      </c>
      <c r="CS168" s="92">
        <f>'[20]Reserve Transfers'!S86</f>
        <v>0</v>
      </c>
      <c r="CT168" s="92">
        <f>'[20]Reserve Transfers'!T86</f>
        <v>0</v>
      </c>
      <c r="CU168" s="92">
        <f>'[20]Reserve Transfers'!U86</f>
        <v>0</v>
      </c>
      <c r="CV168" s="92">
        <f>'[20]Reserve Transfers'!V86</f>
        <v>0</v>
      </c>
      <c r="CW168" s="17">
        <v>0</v>
      </c>
      <c r="CX168" s="17">
        <v>0</v>
      </c>
      <c r="CY168" s="17">
        <v>0</v>
      </c>
      <c r="CZ168" s="17">
        <v>0</v>
      </c>
      <c r="DA168" s="17">
        <v>0</v>
      </c>
      <c r="DB168" s="17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/>
      <c r="DS168" s="92">
        <f>[20]COR!Q86</f>
        <v>0</v>
      </c>
      <c r="DT168" s="92">
        <f>[20]COR!R86</f>
        <v>0</v>
      </c>
      <c r="DU168" s="92">
        <f>[20]COR!S86</f>
        <v>0</v>
      </c>
      <c r="DV168" s="92">
        <f>[20]COR!T86</f>
        <v>0</v>
      </c>
      <c r="DW168" s="92">
        <f>[20]COR!U86</f>
        <v>0</v>
      </c>
      <c r="DX168" s="92">
        <f>[20]COR!V86</f>
        <v>0</v>
      </c>
      <c r="DY168" s="93">
        <f>IFERROR(SUM($DS168:$DX168)/SUM('Gross Plant'!$BK168:$BP168),0)*'Gross Plant'!BQ168*Reserve!$DY$1</f>
        <v>0</v>
      </c>
      <c r="DZ168" s="93">
        <f>IFERROR(SUM($DS168:$DX168)/SUM('Gross Plant'!$BK168:$BP168),0)*'Gross Plant'!BR168*Reserve!$DY$1</f>
        <v>0</v>
      </c>
      <c r="EA168" s="93">
        <f>IFERROR(SUM($DS168:$DX168)/SUM('Gross Plant'!$BK168:$BP168),0)*'Gross Plant'!BS168*Reserve!$DY$1</f>
        <v>0</v>
      </c>
      <c r="EB168" s="93">
        <f>IFERROR(SUM($DS168:$DX168)/SUM('Gross Plant'!$BK168:$BP168),0)*'Gross Plant'!BT168*Reserve!$DY$1</f>
        <v>0</v>
      </c>
      <c r="EC168" s="93">
        <f>IFERROR(SUM($DS168:$DX168)/SUM('Gross Plant'!$BK168:$BP168),0)*'Gross Plant'!BU168*Reserve!$DY$1</f>
        <v>0</v>
      </c>
      <c r="ED168" s="93">
        <f>IFERROR(SUM($DS168:$DX168)/SUM('Gross Plant'!$BK168:$BP168),0)*'Gross Plant'!BV168*Reserve!$DY$1</f>
        <v>0</v>
      </c>
      <c r="EE168" s="93">
        <f>IFERROR(SUM($DS168:$DX168)/SUM('Gross Plant'!$BK168:$BP168),0)*'Gross Plant'!BW168*Reserve!$DY$1</f>
        <v>0</v>
      </c>
      <c r="EF168" s="93">
        <f>IFERROR(SUM($DS168:$DX168)/SUM('Gross Plant'!$BK168:$BP168),0)*'Gross Plant'!BX168*Reserve!$DY$1</f>
        <v>0</v>
      </c>
      <c r="EG168" s="93">
        <f>IFERROR(SUM($DS168:$DX168)/SUM('Gross Plant'!$BK168:$BP168),0)*'Gross Plant'!BY168*Reserve!$DY$1</f>
        <v>0</v>
      </c>
      <c r="EH168" s="93">
        <f>IFERROR(SUM($DS168:$DX168)/SUM('Gross Plant'!$BK168:$BP168),0)*'Gross Plant'!BZ168*Reserve!$DY$1</f>
        <v>0</v>
      </c>
      <c r="EI168" s="93">
        <f>IFERROR(SUM($DS168:$DX168)/SUM('Gross Plant'!$BK168:$BP168),0)*'Gross Plant'!CA168*Reserve!$DY$1</f>
        <v>0</v>
      </c>
      <c r="EJ168" s="93">
        <f>IFERROR(SUM($DS168:$DX168)/SUM('Gross Plant'!$BK168:$BP168),0)*'Gross Plant'!CB168*Reserve!$DY$1</f>
        <v>0</v>
      </c>
      <c r="EK168" s="93">
        <f>IFERROR(SUM($DS168:$DX168)/SUM('Gross Plant'!$BK168:$BP168),0)*'Gross Plant'!CC168*Reserve!$DY$1</f>
        <v>0</v>
      </c>
      <c r="EL168" s="93">
        <f>IFERROR(SUM($DS168:$DX168)/SUM('Gross Plant'!$BK168:$BP168),0)*'Gross Plant'!CD168*Reserve!$DY$1</f>
        <v>0</v>
      </c>
      <c r="EM168" s="93">
        <f>IFERROR(SUM($DS168:$DX168)/SUM('Gross Plant'!$BK168:$BP168),0)*'Gross Plant'!CE168*Reserve!$DY$1</f>
        <v>0</v>
      </c>
      <c r="EN168" s="93">
        <f>IFERROR(SUM($DS168:$DX168)/SUM('Gross Plant'!$BK168:$BP168),0)*'Gross Plant'!CF168*Reserve!$DY$1</f>
        <v>0</v>
      </c>
      <c r="EO168" s="93">
        <f>IFERROR(SUM($DS168:$DX168)/SUM('Gross Plant'!$BK168:$BP168),0)*'Gross Plant'!CG168*Reserve!$DY$1</f>
        <v>0</v>
      </c>
      <c r="EP168" s="93">
        <f>IFERROR(SUM($DS168:$DX168)/SUM('Gross Plant'!$BK168:$BP168),0)*'Gross Plant'!CH168*Reserve!$DY$1</f>
        <v>0</v>
      </c>
      <c r="EQ168" s="93">
        <f>IFERROR(SUM($DS168:$DX168)/SUM('Gross Plant'!$BK168:$BP168),0)*'Gross Plant'!CI168*Reserve!$DY$1</f>
        <v>0</v>
      </c>
      <c r="ER168" s="93">
        <f>IFERROR(SUM($DS168:$DX168)/SUM('Gross Plant'!$BK168:$BP168),0)*'Gross Plant'!CJ168*Reserve!$DY$1</f>
        <v>0</v>
      </c>
      <c r="ES168" s="93">
        <f>IFERROR(SUM($DS168:$DX168)/SUM('Gross Plant'!$BK168:$BP168),0)*'Gross Plant'!CK168*Reserve!$DY$1</f>
        <v>0</v>
      </c>
    </row>
    <row r="169" spans="1:149">
      <c r="A169" s="138">
        <v>39004</v>
      </c>
      <c r="B169" s="171" t="s">
        <v>39</v>
      </c>
      <c r="C169" s="51">
        <f t="shared" si="181"/>
        <v>10040.713602269232</v>
      </c>
      <c r="D169" s="51">
        <f t="shared" si="148"/>
        <v>10804.078054499996</v>
      </c>
      <c r="E169" s="92">
        <f>'[20]Reserve End Balances'!P87</f>
        <v>9716.18</v>
      </c>
      <c r="F169" s="51">
        <f t="shared" si="182"/>
        <v>9770.27</v>
      </c>
      <c r="G169" s="51">
        <f t="shared" si="183"/>
        <v>9824.36</v>
      </c>
      <c r="H169" s="51">
        <f t="shared" si="184"/>
        <v>9878.4500000000007</v>
      </c>
      <c r="I169" s="51">
        <f t="shared" si="185"/>
        <v>9932.5400000000009</v>
      </c>
      <c r="J169" s="51">
        <f t="shared" si="186"/>
        <v>9986.630000000001</v>
      </c>
      <c r="K169" s="51">
        <f t="shared" si="187"/>
        <v>10040.720000000001</v>
      </c>
      <c r="L169" s="51">
        <f t="shared" si="188"/>
        <v>10094.806039500001</v>
      </c>
      <c r="M169" s="51">
        <f t="shared" si="189"/>
        <v>10148.892079000001</v>
      </c>
      <c r="N169" s="51">
        <f t="shared" si="190"/>
        <v>10202.978118500001</v>
      </c>
      <c r="O169" s="51">
        <f t="shared" si="191"/>
        <v>10257.064158000001</v>
      </c>
      <c r="P169" s="51">
        <f t="shared" si="192"/>
        <v>10311.150197500001</v>
      </c>
      <c r="Q169" s="51">
        <f t="shared" si="193"/>
        <v>10365.236237000001</v>
      </c>
      <c r="R169" s="51">
        <f t="shared" si="194"/>
        <v>10419.322276500001</v>
      </c>
      <c r="S169" s="51">
        <f t="shared" si="195"/>
        <v>10473.408316000001</v>
      </c>
      <c r="T169" s="51">
        <f t="shared" si="196"/>
        <v>10527.494355500001</v>
      </c>
      <c r="U169" s="51">
        <f t="shared" si="197"/>
        <v>10573.591638666667</v>
      </c>
      <c r="V169" s="51">
        <f t="shared" si="198"/>
        <v>10619.688921833333</v>
      </c>
      <c r="W169" s="51">
        <f t="shared" si="199"/>
        <v>10665.786204999999</v>
      </c>
      <c r="X169" s="51">
        <f t="shared" si="200"/>
        <v>10711.883488166664</v>
      </c>
      <c r="Y169" s="51">
        <f t="shared" si="201"/>
        <v>10757.98077133333</v>
      </c>
      <c r="Z169" s="51">
        <f t="shared" si="202"/>
        <v>10804.078054499996</v>
      </c>
      <c r="AA169" s="51">
        <f t="shared" si="203"/>
        <v>10850.175337666662</v>
      </c>
      <c r="AB169" s="51">
        <f t="shared" si="204"/>
        <v>10896.272620833328</v>
      </c>
      <c r="AC169" s="51">
        <f t="shared" si="205"/>
        <v>10942.369903999994</v>
      </c>
      <c r="AD169" s="51">
        <f t="shared" si="206"/>
        <v>10988.46718716666</v>
      </c>
      <c r="AE169" s="51">
        <f t="shared" si="207"/>
        <v>11034.564470333326</v>
      </c>
      <c r="AF169" s="51">
        <f t="shared" si="208"/>
        <v>11080.661753499991</v>
      </c>
      <c r="AG169" s="110">
        <f t="shared" si="176"/>
        <v>10804</v>
      </c>
      <c r="AH169" s="145" t="b">
        <f t="shared" si="178"/>
        <v>1</v>
      </c>
      <c r="AI169" s="109" t="str">
        <f>'[23]KY Direct'!E66</f>
        <v>39004</v>
      </c>
      <c r="AJ169" s="109">
        <f>'[23]KY Direct'!F66</f>
        <v>5.0100000000000006E-2</v>
      </c>
      <c r="AK169" s="109">
        <f>'[23]KY Direct'!G66</f>
        <v>4.2700000000000002E-2</v>
      </c>
      <c r="AL169" s="92">
        <f>'[20]Depreciation Provision'!Q87</f>
        <v>54.09</v>
      </c>
      <c r="AM169" s="92">
        <f>'[20]Depreciation Provision'!R87</f>
        <v>54.09</v>
      </c>
      <c r="AN169" s="92">
        <f>'[20]Depreciation Provision'!S87</f>
        <v>54.09</v>
      </c>
      <c r="AO169" s="92">
        <f>'[20]Depreciation Provision'!T87</f>
        <v>54.09</v>
      </c>
      <c r="AP169" s="92">
        <f>'[20]Depreciation Provision'!U87</f>
        <v>54.09</v>
      </c>
      <c r="AQ169" s="92">
        <f>'[20]Depreciation Provision'!V87</f>
        <v>54.09</v>
      </c>
      <c r="AR169" s="93">
        <f>IF('Net Plant'!I169&gt;0,'Gross Plant'!L169*$AJ169/12,0)</f>
        <v>54.086039500000005</v>
      </c>
      <c r="AS169" s="93">
        <f>IF('Net Plant'!J169&gt;0,'Gross Plant'!M169*$AJ169/12,0)</f>
        <v>54.086039500000005</v>
      </c>
      <c r="AT169" s="93">
        <f>IF('Net Plant'!K169&gt;0,'Gross Plant'!N169*$AJ169/12,0)</f>
        <v>54.086039500000005</v>
      </c>
      <c r="AU169" s="93">
        <f>IF('Net Plant'!L169&gt;0,'Gross Plant'!O169*$AJ169/12,0)</f>
        <v>54.086039500000005</v>
      </c>
      <c r="AV169" s="93">
        <f>IF('Net Plant'!M169&gt;0,'Gross Plant'!P169*$AJ169/12,0)</f>
        <v>54.086039500000005</v>
      </c>
      <c r="AW169" s="93">
        <f>IF('Net Plant'!N169&gt;0,'Gross Plant'!Q169*$AJ169/12,0)</f>
        <v>54.086039500000005</v>
      </c>
      <c r="AX169" s="93">
        <f>IF('Net Plant'!O169&gt;0,'Gross Plant'!R169*$AJ169/12,0)</f>
        <v>54.086039500000005</v>
      </c>
      <c r="AY169" s="93">
        <f>IF('Net Plant'!P169&gt;0,'Gross Plant'!S169*$AJ169/12,0)</f>
        <v>54.086039500000005</v>
      </c>
      <c r="AZ169" s="93">
        <f>IF('Net Plant'!Q169&gt;0,'Gross Plant'!T169*$AJ169/12,0)</f>
        <v>54.086039500000005</v>
      </c>
      <c r="BA169" s="93">
        <f>IF('Net Plant'!R169&gt;0,'Gross Plant'!U169*$AK169/12,0)</f>
        <v>46.097283166666671</v>
      </c>
      <c r="BB169" s="93">
        <f>IF('Net Plant'!S169&gt;0,'Gross Plant'!V169*$AK169/12,0)</f>
        <v>46.097283166666671</v>
      </c>
      <c r="BC169" s="93">
        <f>IF('Net Plant'!T169&gt;0,'Gross Plant'!W169*$AK169/12,0)</f>
        <v>46.097283166666671</v>
      </c>
      <c r="BD169" s="93">
        <f>IF('Net Plant'!U169&gt;0,'Gross Plant'!X169*$AK169/12,0)</f>
        <v>46.097283166666671</v>
      </c>
      <c r="BE169" s="93">
        <f>IF('Net Plant'!V169&gt;0,'Gross Plant'!Y169*$AK169/12,0)</f>
        <v>46.097283166666671</v>
      </c>
      <c r="BF169" s="93">
        <f>IF('Net Plant'!W169&gt;0,'Gross Plant'!Z169*$AK169/12,0)</f>
        <v>46.097283166666671</v>
      </c>
      <c r="BG169" s="93">
        <f>IF('Net Plant'!X169&gt;0,'Gross Plant'!AA169*$AK169/12,0)</f>
        <v>46.097283166666671</v>
      </c>
      <c r="BH169" s="93">
        <f>IF('Net Plant'!Y169&gt;0,'Gross Plant'!AB169*$AK169/12,0)</f>
        <v>46.097283166666671</v>
      </c>
      <c r="BI169" s="93">
        <f>IF('Net Plant'!Z169&gt;0,'Gross Plant'!AC169*$AK169/12,0)</f>
        <v>46.097283166666671</v>
      </c>
      <c r="BJ169" s="93">
        <f>IF('Net Plant'!AA169&gt;0,'Gross Plant'!AD169*$AK169/12,0)</f>
        <v>46.097283166666671</v>
      </c>
      <c r="BK169" s="93">
        <f>IF('Net Plant'!AB169&gt;0,'Gross Plant'!AE169*$AK169/12,0)</f>
        <v>46.097283166666671</v>
      </c>
      <c r="BL169" s="93">
        <f>IF('Net Plant'!AC169&gt;0,'Gross Plant'!AF169*$AK169/12,0)</f>
        <v>46.097283166666671</v>
      </c>
      <c r="BM169" s="110">
        <f t="shared" si="177"/>
        <v>553.16739800000005</v>
      </c>
      <c r="BN169" s="41"/>
      <c r="BO169" s="92">
        <f>'[20]Reserve Retirements'!Q87</f>
        <v>0</v>
      </c>
      <c r="BP169" s="92">
        <f>'[20]Reserve Retirements'!R87</f>
        <v>0</v>
      </c>
      <c r="BQ169" s="92">
        <f>'[20]Reserve Retirements'!S87</f>
        <v>0</v>
      </c>
      <c r="BR169" s="92">
        <f>'[20]Reserve Retirements'!T87</f>
        <v>0</v>
      </c>
      <c r="BS169" s="92">
        <f>'[20]Reserve Retirements'!U87</f>
        <v>0</v>
      </c>
      <c r="BT169" s="92">
        <f>'[20]Reserve Retirements'!V87</f>
        <v>0</v>
      </c>
      <c r="BU169" s="93">
        <f>'Gross Plant'!BQ169</f>
        <v>0</v>
      </c>
      <c r="BV169" s="93">
        <f>'Gross Plant'!BR169</f>
        <v>0</v>
      </c>
      <c r="BW169" s="93">
        <f>'Gross Plant'!BS169</f>
        <v>0</v>
      </c>
      <c r="BX169" s="93">
        <f>'Gross Plant'!BT169</f>
        <v>0</v>
      </c>
      <c r="BY169" s="93">
        <f>'Gross Plant'!BU169</f>
        <v>0</v>
      </c>
      <c r="BZ169" s="93">
        <f>'Gross Plant'!BV169</f>
        <v>0</v>
      </c>
      <c r="CA169" s="93">
        <f>'Gross Plant'!BW169</f>
        <v>0</v>
      </c>
      <c r="CB169" s="93">
        <f>'Gross Plant'!BX169</f>
        <v>0</v>
      </c>
      <c r="CC169" s="93">
        <f>'Gross Plant'!BY169</f>
        <v>0</v>
      </c>
      <c r="CD169" s="93">
        <f>'Gross Plant'!BZ169</f>
        <v>0</v>
      </c>
      <c r="CE169" s="93">
        <f>'Gross Plant'!CA169</f>
        <v>0</v>
      </c>
      <c r="CF169" s="93">
        <f>'Gross Plant'!CB169</f>
        <v>0</v>
      </c>
      <c r="CG169" s="93">
        <f>'Gross Plant'!CC169</f>
        <v>0</v>
      </c>
      <c r="CH169" s="93">
        <f>'Gross Plant'!CD169</f>
        <v>0</v>
      </c>
      <c r="CI169" s="93">
        <f>'Gross Plant'!CE169</f>
        <v>0</v>
      </c>
      <c r="CJ169" s="93">
        <f>'Gross Plant'!CF169</f>
        <v>0</v>
      </c>
      <c r="CK169" s="93">
        <f>'Gross Plant'!CG169</f>
        <v>0</v>
      </c>
      <c r="CL169" s="93">
        <f>'Gross Plant'!CH169</f>
        <v>0</v>
      </c>
      <c r="CM169" s="93">
        <f>'Gross Plant'!CI169</f>
        <v>0</v>
      </c>
      <c r="CN169" s="93">
        <f>'Gross Plant'!CJ169</f>
        <v>0</v>
      </c>
      <c r="CO169" s="93">
        <f>'Gross Plant'!CK169</f>
        <v>0</v>
      </c>
      <c r="CP169" s="41"/>
      <c r="CQ169" s="92">
        <f>'[20]Reserve Transfers'!Q87</f>
        <v>0</v>
      </c>
      <c r="CR169" s="92">
        <f>'[20]Reserve Transfers'!R87</f>
        <v>0</v>
      </c>
      <c r="CS169" s="92">
        <f>'[20]Reserve Transfers'!S87</f>
        <v>0</v>
      </c>
      <c r="CT169" s="92">
        <f>'[20]Reserve Transfers'!T87</f>
        <v>0</v>
      </c>
      <c r="CU169" s="92">
        <f>'[20]Reserve Transfers'!U87</f>
        <v>0</v>
      </c>
      <c r="CV169" s="92">
        <f>'[20]Reserve Transfers'!V87</f>
        <v>0</v>
      </c>
      <c r="CW169" s="17">
        <v>0</v>
      </c>
      <c r="CX169" s="17">
        <v>0</v>
      </c>
      <c r="CY169" s="17">
        <v>0</v>
      </c>
      <c r="CZ169" s="17">
        <v>0</v>
      </c>
      <c r="DA169" s="17">
        <v>0</v>
      </c>
      <c r="DB169" s="17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/>
      <c r="DS169" s="92">
        <f>[20]COR!Q87</f>
        <v>0</v>
      </c>
      <c r="DT169" s="92">
        <f>[20]COR!R87</f>
        <v>0</v>
      </c>
      <c r="DU169" s="92">
        <f>[20]COR!S87</f>
        <v>0</v>
      </c>
      <c r="DV169" s="92">
        <f>[20]COR!T87</f>
        <v>0</v>
      </c>
      <c r="DW169" s="92">
        <f>[20]COR!U87</f>
        <v>0</v>
      </c>
      <c r="DX169" s="92">
        <f>[20]COR!V87</f>
        <v>0</v>
      </c>
      <c r="DY169" s="93">
        <f>IFERROR(SUM($DS169:$DX169)/SUM('Gross Plant'!$BK169:$BP169),0)*'Gross Plant'!BQ169*Reserve!$DY$1</f>
        <v>0</v>
      </c>
      <c r="DZ169" s="93">
        <f>IFERROR(SUM($DS169:$DX169)/SUM('Gross Plant'!$BK169:$BP169),0)*'Gross Plant'!BR169*Reserve!$DY$1</f>
        <v>0</v>
      </c>
      <c r="EA169" s="93">
        <f>IFERROR(SUM($DS169:$DX169)/SUM('Gross Plant'!$BK169:$BP169),0)*'Gross Plant'!BS169*Reserve!$DY$1</f>
        <v>0</v>
      </c>
      <c r="EB169" s="93">
        <f>IFERROR(SUM($DS169:$DX169)/SUM('Gross Plant'!$BK169:$BP169),0)*'Gross Plant'!BT169*Reserve!$DY$1</f>
        <v>0</v>
      </c>
      <c r="EC169" s="93">
        <f>IFERROR(SUM($DS169:$DX169)/SUM('Gross Plant'!$BK169:$BP169),0)*'Gross Plant'!BU169*Reserve!$DY$1</f>
        <v>0</v>
      </c>
      <c r="ED169" s="93">
        <f>IFERROR(SUM($DS169:$DX169)/SUM('Gross Plant'!$BK169:$BP169),0)*'Gross Plant'!BV169*Reserve!$DY$1</f>
        <v>0</v>
      </c>
      <c r="EE169" s="93">
        <f>IFERROR(SUM($DS169:$DX169)/SUM('Gross Plant'!$BK169:$BP169),0)*'Gross Plant'!BW169*Reserve!$DY$1</f>
        <v>0</v>
      </c>
      <c r="EF169" s="93">
        <f>IFERROR(SUM($DS169:$DX169)/SUM('Gross Plant'!$BK169:$BP169),0)*'Gross Plant'!BX169*Reserve!$DY$1</f>
        <v>0</v>
      </c>
      <c r="EG169" s="93">
        <f>IFERROR(SUM($DS169:$DX169)/SUM('Gross Plant'!$BK169:$BP169),0)*'Gross Plant'!BY169*Reserve!$DY$1</f>
        <v>0</v>
      </c>
      <c r="EH169" s="93">
        <f>IFERROR(SUM($DS169:$DX169)/SUM('Gross Plant'!$BK169:$BP169),0)*'Gross Plant'!BZ169*Reserve!$DY$1</f>
        <v>0</v>
      </c>
      <c r="EI169" s="93">
        <f>IFERROR(SUM($DS169:$DX169)/SUM('Gross Plant'!$BK169:$BP169),0)*'Gross Plant'!CA169*Reserve!$DY$1</f>
        <v>0</v>
      </c>
      <c r="EJ169" s="93">
        <f>IFERROR(SUM($DS169:$DX169)/SUM('Gross Plant'!$BK169:$BP169),0)*'Gross Plant'!CB169*Reserve!$DY$1</f>
        <v>0</v>
      </c>
      <c r="EK169" s="93">
        <f>IFERROR(SUM($DS169:$DX169)/SUM('Gross Plant'!$BK169:$BP169),0)*'Gross Plant'!CC169*Reserve!$DY$1</f>
        <v>0</v>
      </c>
      <c r="EL169" s="93">
        <f>IFERROR(SUM($DS169:$DX169)/SUM('Gross Plant'!$BK169:$BP169),0)*'Gross Plant'!CD169*Reserve!$DY$1</f>
        <v>0</v>
      </c>
      <c r="EM169" s="93">
        <f>IFERROR(SUM($DS169:$DX169)/SUM('Gross Plant'!$BK169:$BP169),0)*'Gross Plant'!CE169*Reserve!$DY$1</f>
        <v>0</v>
      </c>
      <c r="EN169" s="93">
        <f>IFERROR(SUM($DS169:$DX169)/SUM('Gross Plant'!$BK169:$BP169),0)*'Gross Plant'!CF169*Reserve!$DY$1</f>
        <v>0</v>
      </c>
      <c r="EO169" s="93">
        <f>IFERROR(SUM($DS169:$DX169)/SUM('Gross Plant'!$BK169:$BP169),0)*'Gross Plant'!CG169*Reserve!$DY$1</f>
        <v>0</v>
      </c>
      <c r="EP169" s="93">
        <f>IFERROR(SUM($DS169:$DX169)/SUM('Gross Plant'!$BK169:$BP169),0)*'Gross Plant'!CH169*Reserve!$DY$1</f>
        <v>0</v>
      </c>
      <c r="EQ169" s="93">
        <f>IFERROR(SUM($DS169:$DX169)/SUM('Gross Plant'!$BK169:$BP169),0)*'Gross Plant'!CI169*Reserve!$DY$1</f>
        <v>0</v>
      </c>
      <c r="ER169" s="93">
        <f>IFERROR(SUM($DS169:$DX169)/SUM('Gross Plant'!$BK169:$BP169),0)*'Gross Plant'!CJ169*Reserve!$DY$1</f>
        <v>0</v>
      </c>
      <c r="ES169" s="93">
        <f>IFERROR(SUM($DS169:$DX169)/SUM('Gross Plant'!$BK169:$BP169),0)*'Gross Plant'!CK169*Reserve!$DY$1</f>
        <v>0</v>
      </c>
    </row>
    <row r="170" spans="1:149">
      <c r="A170" s="138">
        <v>39009</v>
      </c>
      <c r="B170" s="171" t="s">
        <v>11</v>
      </c>
      <c r="C170" s="51">
        <f t="shared" si="181"/>
        <v>1246194.18</v>
      </c>
      <c r="D170" s="51">
        <f t="shared" si="148"/>
        <v>1246194.18</v>
      </c>
      <c r="E170" s="92">
        <f>'[20]Reserve End Balances'!P88</f>
        <v>1246194.18</v>
      </c>
      <c r="F170" s="51">
        <f t="shared" si="182"/>
        <v>1246194.18</v>
      </c>
      <c r="G170" s="51">
        <f t="shared" si="183"/>
        <v>1246194.18</v>
      </c>
      <c r="H170" s="51">
        <f t="shared" si="184"/>
        <v>1246194.18</v>
      </c>
      <c r="I170" s="51">
        <f t="shared" si="185"/>
        <v>1246194.18</v>
      </c>
      <c r="J170" s="51">
        <f t="shared" si="186"/>
        <v>1246194.18</v>
      </c>
      <c r="K170" s="51">
        <f t="shared" si="187"/>
        <v>1246194.18</v>
      </c>
      <c r="L170" s="51">
        <f t="shared" si="188"/>
        <v>1246194.18</v>
      </c>
      <c r="M170" s="51">
        <f t="shared" si="189"/>
        <v>1246194.18</v>
      </c>
      <c r="N170" s="51">
        <f t="shared" si="190"/>
        <v>1246194.18</v>
      </c>
      <c r="O170" s="51">
        <f t="shared" si="191"/>
        <v>1246194.18</v>
      </c>
      <c r="P170" s="51">
        <f t="shared" si="192"/>
        <v>1246194.18</v>
      </c>
      <c r="Q170" s="51">
        <f t="shared" si="193"/>
        <v>1246194.18</v>
      </c>
      <c r="R170" s="51">
        <f t="shared" si="194"/>
        <v>1246194.18</v>
      </c>
      <c r="S170" s="51">
        <f t="shared" si="195"/>
        <v>1246194.18</v>
      </c>
      <c r="T170" s="51">
        <f t="shared" si="196"/>
        <v>1246194.18</v>
      </c>
      <c r="U170" s="51">
        <f t="shared" si="197"/>
        <v>1246194.18</v>
      </c>
      <c r="V170" s="51">
        <f t="shared" si="198"/>
        <v>1246194.18</v>
      </c>
      <c r="W170" s="51">
        <f t="shared" si="199"/>
        <v>1246194.18</v>
      </c>
      <c r="X170" s="51">
        <f t="shared" si="200"/>
        <v>1246194.18</v>
      </c>
      <c r="Y170" s="51">
        <f t="shared" si="201"/>
        <v>1246194.18</v>
      </c>
      <c r="Z170" s="51">
        <f t="shared" si="202"/>
        <v>1246194.18</v>
      </c>
      <c r="AA170" s="51">
        <f t="shared" si="203"/>
        <v>1246194.18</v>
      </c>
      <c r="AB170" s="51">
        <f t="shared" si="204"/>
        <v>1246194.18</v>
      </c>
      <c r="AC170" s="51">
        <f t="shared" si="205"/>
        <v>1246194.18</v>
      </c>
      <c r="AD170" s="51">
        <f t="shared" si="206"/>
        <v>1246194.18</v>
      </c>
      <c r="AE170" s="51">
        <f t="shared" si="207"/>
        <v>1246194.18</v>
      </c>
      <c r="AF170" s="51">
        <f t="shared" si="208"/>
        <v>1246194.18</v>
      </c>
      <c r="AG170" s="110">
        <f t="shared" si="176"/>
        <v>1246194</v>
      </c>
      <c r="AH170" s="145" t="b">
        <f t="shared" si="178"/>
        <v>1</v>
      </c>
      <c r="AI170" s="109" t="str">
        <f>'[23]KY Direct'!E67</f>
        <v>39009</v>
      </c>
      <c r="AJ170" s="109">
        <f>'[23]KY Direct'!F67</f>
        <v>0.1237</v>
      </c>
      <c r="AK170" s="109">
        <f>'[23]KY Direct'!G67</f>
        <v>3.1300000000000001E-2</v>
      </c>
      <c r="AL170" s="92">
        <f>'[20]Depreciation Provision'!Q88</f>
        <v>0</v>
      </c>
      <c r="AM170" s="92">
        <f>'[20]Depreciation Provision'!R88</f>
        <v>0</v>
      </c>
      <c r="AN170" s="92">
        <f>'[20]Depreciation Provision'!S88</f>
        <v>0</v>
      </c>
      <c r="AO170" s="92">
        <f>'[20]Depreciation Provision'!T88</f>
        <v>0</v>
      </c>
      <c r="AP170" s="92">
        <f>'[20]Depreciation Provision'!U88</f>
        <v>0</v>
      </c>
      <c r="AQ170" s="92">
        <f>'[20]Depreciation Provision'!V88</f>
        <v>0</v>
      </c>
      <c r="AR170" s="93">
        <f>IF('Net Plant'!I170&gt;0,'Gross Plant'!L170*$AJ170/12,0)</f>
        <v>0</v>
      </c>
      <c r="AS170" s="93">
        <f>IF('Net Plant'!J170&gt;0,'Gross Plant'!M170*$AJ170/12,0)</f>
        <v>0</v>
      </c>
      <c r="AT170" s="93">
        <f>IF('Net Plant'!K170&gt;0,'Gross Plant'!N170*$AJ170/12,0)</f>
        <v>0</v>
      </c>
      <c r="AU170" s="93">
        <f>IF('Net Plant'!L170&gt;0,'Gross Plant'!O170*$AJ170/12,0)</f>
        <v>0</v>
      </c>
      <c r="AV170" s="93">
        <f>IF('Net Plant'!M170&gt;0,'Gross Plant'!P170*$AJ170/12,0)</f>
        <v>0</v>
      </c>
      <c r="AW170" s="93">
        <f>IF('Net Plant'!N170&gt;0,'Gross Plant'!Q170*$AJ170/12,0)</f>
        <v>0</v>
      </c>
      <c r="AX170" s="93">
        <f>IF('Net Plant'!O170&gt;0,'Gross Plant'!R170*$AJ170/12,0)</f>
        <v>0</v>
      </c>
      <c r="AY170" s="93">
        <f>IF('Net Plant'!P170&gt;0,'Gross Plant'!S170*$AJ170/12,0)</f>
        <v>0</v>
      </c>
      <c r="AZ170" s="93">
        <f>IF('Net Plant'!Q170&gt;0,'Gross Plant'!T170*$AJ170/12,0)</f>
        <v>0</v>
      </c>
      <c r="BA170" s="93">
        <f>IF('Net Plant'!R170&gt;0,'Gross Plant'!U170*$AK170/12,0)</f>
        <v>0</v>
      </c>
      <c r="BB170" s="93">
        <f>IF('Net Plant'!S170&gt;0,'Gross Plant'!V170*$AK170/12,0)</f>
        <v>0</v>
      </c>
      <c r="BC170" s="93">
        <f>IF('Net Plant'!T170&gt;0,'Gross Plant'!W170*$AK170/12,0)</f>
        <v>0</v>
      </c>
      <c r="BD170" s="93">
        <f>IF('Net Plant'!U170&gt;0,'Gross Plant'!X170*$AK170/12,0)</f>
        <v>0</v>
      </c>
      <c r="BE170" s="93">
        <f>IF('Net Plant'!V170&gt;0,'Gross Plant'!Y170*$AK170/12,0)</f>
        <v>0</v>
      </c>
      <c r="BF170" s="93">
        <f>IF('Net Plant'!W170&gt;0,'Gross Plant'!Z170*$AK170/12,0)</f>
        <v>0</v>
      </c>
      <c r="BG170" s="93">
        <f>IF('Net Plant'!X170&gt;0,'Gross Plant'!AA170*$AK170/12,0)</f>
        <v>0</v>
      </c>
      <c r="BH170" s="93">
        <f>IF('Net Plant'!Y170&gt;0,'Gross Plant'!AB170*$AK170/12,0)</f>
        <v>0</v>
      </c>
      <c r="BI170" s="93">
        <f>IF('Net Plant'!Z170&gt;0,'Gross Plant'!AC170*$AK170/12,0)</f>
        <v>0</v>
      </c>
      <c r="BJ170" s="93">
        <f>IF('Net Plant'!AA170&gt;0,'Gross Plant'!AD170*$AK170/12,0)</f>
        <v>0</v>
      </c>
      <c r="BK170" s="93">
        <f>IF('Net Plant'!AB170&gt;0,'Gross Plant'!AE170*$AK170/12,0)</f>
        <v>0</v>
      </c>
      <c r="BL170" s="93">
        <f>IF('Net Plant'!AC170&gt;0,'Gross Plant'!AF170*$AK170/12,0)</f>
        <v>0</v>
      </c>
      <c r="BM170" s="110">
        <f t="shared" si="177"/>
        <v>0</v>
      </c>
      <c r="BN170" s="41"/>
      <c r="BO170" s="92">
        <f>'[20]Reserve Retirements'!Q88</f>
        <v>0</v>
      </c>
      <c r="BP170" s="92">
        <f>'[20]Reserve Retirements'!R88</f>
        <v>0</v>
      </c>
      <c r="BQ170" s="92">
        <f>'[20]Reserve Retirements'!S88</f>
        <v>0</v>
      </c>
      <c r="BR170" s="92">
        <f>'[20]Reserve Retirements'!T88</f>
        <v>0</v>
      </c>
      <c r="BS170" s="92">
        <f>'[20]Reserve Retirements'!U88</f>
        <v>0</v>
      </c>
      <c r="BT170" s="92">
        <f>'[20]Reserve Retirements'!V88</f>
        <v>0</v>
      </c>
      <c r="BU170" s="93">
        <f>'Gross Plant'!BQ170</f>
        <v>0</v>
      </c>
      <c r="BV170" s="93">
        <f>'Gross Plant'!BR170</f>
        <v>0</v>
      </c>
      <c r="BW170" s="93">
        <f>'Gross Plant'!BS170</f>
        <v>0</v>
      </c>
      <c r="BX170" s="93">
        <f>'Gross Plant'!BT170</f>
        <v>0</v>
      </c>
      <c r="BY170" s="93">
        <f>'Gross Plant'!BU170</f>
        <v>0</v>
      </c>
      <c r="BZ170" s="93">
        <f>'Gross Plant'!BV170</f>
        <v>0</v>
      </c>
      <c r="CA170" s="93">
        <f>'Gross Plant'!BW170</f>
        <v>0</v>
      </c>
      <c r="CB170" s="93">
        <f>'Gross Plant'!BX170</f>
        <v>0</v>
      </c>
      <c r="CC170" s="93">
        <f>'Gross Plant'!BY170</f>
        <v>0</v>
      </c>
      <c r="CD170" s="93">
        <f>'Gross Plant'!BZ170</f>
        <v>0</v>
      </c>
      <c r="CE170" s="93">
        <f>'Gross Plant'!CA170</f>
        <v>0</v>
      </c>
      <c r="CF170" s="93">
        <f>'Gross Plant'!CB170</f>
        <v>0</v>
      </c>
      <c r="CG170" s="93">
        <f>'Gross Plant'!CC170</f>
        <v>0</v>
      </c>
      <c r="CH170" s="93">
        <f>'Gross Plant'!CD170</f>
        <v>0</v>
      </c>
      <c r="CI170" s="93">
        <f>'Gross Plant'!CE170</f>
        <v>0</v>
      </c>
      <c r="CJ170" s="93">
        <f>'Gross Plant'!CF170</f>
        <v>0</v>
      </c>
      <c r="CK170" s="93">
        <f>'Gross Plant'!CG170</f>
        <v>0</v>
      </c>
      <c r="CL170" s="93">
        <f>'Gross Plant'!CH170</f>
        <v>0</v>
      </c>
      <c r="CM170" s="93">
        <f>'Gross Plant'!CI170</f>
        <v>0</v>
      </c>
      <c r="CN170" s="93">
        <f>'Gross Plant'!CJ170</f>
        <v>0</v>
      </c>
      <c r="CO170" s="93">
        <f>'Gross Plant'!CK170</f>
        <v>0</v>
      </c>
      <c r="CP170" s="41"/>
      <c r="CQ170" s="92">
        <f>'[20]Reserve Transfers'!Q88</f>
        <v>0</v>
      </c>
      <c r="CR170" s="92">
        <f>'[20]Reserve Transfers'!R88</f>
        <v>0</v>
      </c>
      <c r="CS170" s="92">
        <f>'[20]Reserve Transfers'!S88</f>
        <v>0</v>
      </c>
      <c r="CT170" s="92">
        <f>'[20]Reserve Transfers'!T88</f>
        <v>0</v>
      </c>
      <c r="CU170" s="92">
        <f>'[20]Reserve Transfers'!U88</f>
        <v>0</v>
      </c>
      <c r="CV170" s="92">
        <f>'[20]Reserve Transfers'!V88</f>
        <v>0</v>
      </c>
      <c r="CW170" s="17">
        <v>0</v>
      </c>
      <c r="CX170" s="17">
        <v>0</v>
      </c>
      <c r="CY170" s="17">
        <v>0</v>
      </c>
      <c r="CZ170" s="17">
        <v>0</v>
      </c>
      <c r="DA170" s="17">
        <v>0</v>
      </c>
      <c r="DB170" s="17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/>
      <c r="DS170" s="92">
        <f>[20]COR!Q88</f>
        <v>0</v>
      </c>
      <c r="DT170" s="92">
        <f>[20]COR!R88</f>
        <v>0</v>
      </c>
      <c r="DU170" s="92">
        <f>[20]COR!S88</f>
        <v>0</v>
      </c>
      <c r="DV170" s="92">
        <f>[20]COR!T88</f>
        <v>0</v>
      </c>
      <c r="DW170" s="92">
        <f>[20]COR!U88</f>
        <v>0</v>
      </c>
      <c r="DX170" s="92">
        <f>[20]COR!V88</f>
        <v>0</v>
      </c>
      <c r="DY170" s="93">
        <f>IFERROR(SUM($DS170:$DX170)/SUM('Gross Plant'!$BK170:$BP170),0)*'Gross Plant'!BQ170*Reserve!$DY$1</f>
        <v>0</v>
      </c>
      <c r="DZ170" s="93">
        <f>IFERROR(SUM($DS170:$DX170)/SUM('Gross Plant'!$BK170:$BP170),0)*'Gross Plant'!BR170*Reserve!$DY$1</f>
        <v>0</v>
      </c>
      <c r="EA170" s="93">
        <f>IFERROR(SUM($DS170:$DX170)/SUM('Gross Plant'!$BK170:$BP170),0)*'Gross Plant'!BS170*Reserve!$DY$1</f>
        <v>0</v>
      </c>
      <c r="EB170" s="93">
        <f>IFERROR(SUM($DS170:$DX170)/SUM('Gross Plant'!$BK170:$BP170),0)*'Gross Plant'!BT170*Reserve!$DY$1</f>
        <v>0</v>
      </c>
      <c r="EC170" s="93">
        <f>IFERROR(SUM($DS170:$DX170)/SUM('Gross Plant'!$BK170:$BP170),0)*'Gross Plant'!BU170*Reserve!$DY$1</f>
        <v>0</v>
      </c>
      <c r="ED170" s="93">
        <f>IFERROR(SUM($DS170:$DX170)/SUM('Gross Plant'!$BK170:$BP170),0)*'Gross Plant'!BV170*Reserve!$DY$1</f>
        <v>0</v>
      </c>
      <c r="EE170" s="93">
        <f>IFERROR(SUM($DS170:$DX170)/SUM('Gross Plant'!$BK170:$BP170),0)*'Gross Plant'!BW170*Reserve!$DY$1</f>
        <v>0</v>
      </c>
      <c r="EF170" s="93">
        <f>IFERROR(SUM($DS170:$DX170)/SUM('Gross Plant'!$BK170:$BP170),0)*'Gross Plant'!BX170*Reserve!$DY$1</f>
        <v>0</v>
      </c>
      <c r="EG170" s="93">
        <f>IFERROR(SUM($DS170:$DX170)/SUM('Gross Plant'!$BK170:$BP170),0)*'Gross Plant'!BY170*Reserve!$DY$1</f>
        <v>0</v>
      </c>
      <c r="EH170" s="93">
        <f>IFERROR(SUM($DS170:$DX170)/SUM('Gross Plant'!$BK170:$BP170),0)*'Gross Plant'!BZ170*Reserve!$DY$1</f>
        <v>0</v>
      </c>
      <c r="EI170" s="93">
        <f>IFERROR(SUM($DS170:$DX170)/SUM('Gross Plant'!$BK170:$BP170),0)*'Gross Plant'!CA170*Reserve!$DY$1</f>
        <v>0</v>
      </c>
      <c r="EJ170" s="93">
        <f>IFERROR(SUM($DS170:$DX170)/SUM('Gross Plant'!$BK170:$BP170),0)*'Gross Plant'!CB170*Reserve!$DY$1</f>
        <v>0</v>
      </c>
      <c r="EK170" s="93">
        <f>IFERROR(SUM($DS170:$DX170)/SUM('Gross Plant'!$BK170:$BP170),0)*'Gross Plant'!CC170*Reserve!$DY$1</f>
        <v>0</v>
      </c>
      <c r="EL170" s="93">
        <f>IFERROR(SUM($DS170:$DX170)/SUM('Gross Plant'!$BK170:$BP170),0)*'Gross Plant'!CD170*Reserve!$DY$1</f>
        <v>0</v>
      </c>
      <c r="EM170" s="93">
        <f>IFERROR(SUM($DS170:$DX170)/SUM('Gross Plant'!$BK170:$BP170),0)*'Gross Plant'!CE170*Reserve!$DY$1</f>
        <v>0</v>
      </c>
      <c r="EN170" s="93">
        <f>IFERROR(SUM($DS170:$DX170)/SUM('Gross Plant'!$BK170:$BP170),0)*'Gross Plant'!CF170*Reserve!$DY$1</f>
        <v>0</v>
      </c>
      <c r="EO170" s="93">
        <f>IFERROR(SUM($DS170:$DX170)/SUM('Gross Plant'!$BK170:$BP170),0)*'Gross Plant'!CG170*Reserve!$DY$1</f>
        <v>0</v>
      </c>
      <c r="EP170" s="93">
        <f>IFERROR(SUM($DS170:$DX170)/SUM('Gross Plant'!$BK170:$BP170),0)*'Gross Plant'!CH170*Reserve!$DY$1</f>
        <v>0</v>
      </c>
      <c r="EQ170" s="93">
        <f>IFERROR(SUM($DS170:$DX170)/SUM('Gross Plant'!$BK170:$BP170),0)*'Gross Plant'!CI170*Reserve!$DY$1</f>
        <v>0</v>
      </c>
      <c r="ER170" s="93">
        <f>IFERROR(SUM($DS170:$DX170)/SUM('Gross Plant'!$BK170:$BP170),0)*'Gross Plant'!CJ170*Reserve!$DY$1</f>
        <v>0</v>
      </c>
      <c r="ES170" s="93">
        <f>IFERROR(SUM($DS170:$DX170)/SUM('Gross Plant'!$BK170:$BP170),0)*'Gross Plant'!CK170*Reserve!$DY$1</f>
        <v>0</v>
      </c>
    </row>
    <row r="171" spans="1:149">
      <c r="A171" s="138">
        <v>39100</v>
      </c>
      <c r="B171" s="171" t="s">
        <v>12</v>
      </c>
      <c r="C171" s="51">
        <f t="shared" si="181"/>
        <v>1078420.1195288459</v>
      </c>
      <c r="D171" s="51">
        <f t="shared" si="148"/>
        <v>1188005.9156249987</v>
      </c>
      <c r="E171" s="92">
        <f>'[20]Reserve End Balances'!P89</f>
        <v>1034585.8</v>
      </c>
      <c r="F171" s="51">
        <f t="shared" si="182"/>
        <v>1041891.52</v>
      </c>
      <c r="G171" s="51">
        <f t="shared" si="183"/>
        <v>1049197.24</v>
      </c>
      <c r="H171" s="51">
        <f t="shared" si="184"/>
        <v>1056502.96</v>
      </c>
      <c r="I171" s="51">
        <f t="shared" si="185"/>
        <v>1063808.68</v>
      </c>
      <c r="J171" s="51">
        <f t="shared" si="186"/>
        <v>1071114.3999999999</v>
      </c>
      <c r="K171" s="51">
        <f t="shared" si="187"/>
        <v>1078420.1199999999</v>
      </c>
      <c r="L171" s="51">
        <f t="shared" si="188"/>
        <v>1085725.8397083331</v>
      </c>
      <c r="M171" s="51">
        <f t="shared" si="189"/>
        <v>1093031.5594166664</v>
      </c>
      <c r="N171" s="51">
        <f t="shared" si="190"/>
        <v>1100337.2791249997</v>
      </c>
      <c r="O171" s="51">
        <f t="shared" si="191"/>
        <v>1107642.9988333329</v>
      </c>
      <c r="P171" s="51">
        <f t="shared" si="192"/>
        <v>1114948.7185416662</v>
      </c>
      <c r="Q171" s="51">
        <f t="shared" si="193"/>
        <v>1122254.4382499994</v>
      </c>
      <c r="R171" s="51">
        <f t="shared" si="194"/>
        <v>1129560.1579583327</v>
      </c>
      <c r="S171" s="51">
        <f t="shared" si="195"/>
        <v>1136865.8776666659</v>
      </c>
      <c r="T171" s="51">
        <f t="shared" si="196"/>
        <v>1144171.5973749992</v>
      </c>
      <c r="U171" s="51">
        <f t="shared" si="197"/>
        <v>1151477.3170833325</v>
      </c>
      <c r="V171" s="51">
        <f t="shared" si="198"/>
        <v>1158783.0367916657</v>
      </c>
      <c r="W171" s="51">
        <f t="shared" si="199"/>
        <v>1166088.756499999</v>
      </c>
      <c r="X171" s="51">
        <f t="shared" si="200"/>
        <v>1173394.4762083322</v>
      </c>
      <c r="Y171" s="51">
        <f t="shared" si="201"/>
        <v>1180700.1959166655</v>
      </c>
      <c r="Z171" s="51">
        <f t="shared" si="202"/>
        <v>1188005.9156249987</v>
      </c>
      <c r="AA171" s="51">
        <f t="shared" si="203"/>
        <v>1195311.635333332</v>
      </c>
      <c r="AB171" s="51">
        <f t="shared" si="204"/>
        <v>1202617.3550416653</v>
      </c>
      <c r="AC171" s="51">
        <f t="shared" si="205"/>
        <v>1209923.0747499985</v>
      </c>
      <c r="AD171" s="51">
        <f t="shared" si="206"/>
        <v>1217228.7944583318</v>
      </c>
      <c r="AE171" s="51">
        <f t="shared" si="207"/>
        <v>1224534.514166665</v>
      </c>
      <c r="AF171" s="51">
        <f t="shared" si="208"/>
        <v>1231840.2338749983</v>
      </c>
      <c r="AG171" s="110">
        <f t="shared" si="176"/>
        <v>1188006</v>
      </c>
      <c r="AH171" s="145" t="b">
        <f t="shared" si="178"/>
        <v>1</v>
      </c>
      <c r="AI171" s="109" t="str">
        <f>'[23]KY Direct'!E68</f>
        <v>39100</v>
      </c>
      <c r="AJ171" s="109">
        <f>'[23]KY Direct'!F68</f>
        <v>0.05</v>
      </c>
      <c r="AK171" s="109">
        <f>'[23]KY Direct'!G68</f>
        <v>0.05</v>
      </c>
      <c r="AL171" s="92">
        <f>'[20]Depreciation Provision'!Q89</f>
        <v>7305.72</v>
      </c>
      <c r="AM171" s="92">
        <f>'[20]Depreciation Provision'!R89</f>
        <v>7305.72</v>
      </c>
      <c r="AN171" s="92">
        <f>'[20]Depreciation Provision'!S89</f>
        <v>7305.72</v>
      </c>
      <c r="AO171" s="92">
        <f>'[20]Depreciation Provision'!T89</f>
        <v>7305.72</v>
      </c>
      <c r="AP171" s="92">
        <f>'[20]Depreciation Provision'!U89</f>
        <v>7305.72</v>
      </c>
      <c r="AQ171" s="92">
        <f>'[20]Depreciation Provision'!V89</f>
        <v>7305.72</v>
      </c>
      <c r="AR171" s="93">
        <f>IF('Net Plant'!I171&gt;0,'Gross Plant'!L171*$AJ171/12,0)</f>
        <v>7305.719708333334</v>
      </c>
      <c r="AS171" s="93">
        <f>IF('Net Plant'!J171&gt;0,'Gross Plant'!M171*$AJ171/12,0)</f>
        <v>7305.719708333334</v>
      </c>
      <c r="AT171" s="93">
        <f>IF('Net Plant'!K171&gt;0,'Gross Plant'!N171*$AJ171/12,0)</f>
        <v>7305.719708333334</v>
      </c>
      <c r="AU171" s="93">
        <f>IF('Net Plant'!L171&gt;0,'Gross Plant'!O171*$AJ171/12,0)</f>
        <v>7305.719708333334</v>
      </c>
      <c r="AV171" s="93">
        <f>IF('Net Plant'!M171&gt;0,'Gross Plant'!P171*$AJ171/12,0)</f>
        <v>7305.719708333334</v>
      </c>
      <c r="AW171" s="93">
        <f>IF('Net Plant'!N171&gt;0,'Gross Plant'!Q171*$AJ171/12,0)</f>
        <v>7305.719708333334</v>
      </c>
      <c r="AX171" s="93">
        <f>IF('Net Plant'!O171&gt;0,'Gross Plant'!R171*$AJ171/12,0)</f>
        <v>7305.719708333334</v>
      </c>
      <c r="AY171" s="93">
        <f>IF('Net Plant'!P171&gt;0,'Gross Plant'!S171*$AJ171/12,0)</f>
        <v>7305.719708333334</v>
      </c>
      <c r="AZ171" s="93">
        <f>IF('Net Plant'!Q171&gt;0,'Gross Plant'!T171*$AJ171/12,0)</f>
        <v>7305.719708333334</v>
      </c>
      <c r="BA171" s="93">
        <f>IF('Net Plant'!R171&gt;0,'Gross Plant'!U171*$AK171/12,0)</f>
        <v>7305.719708333334</v>
      </c>
      <c r="BB171" s="93">
        <f>IF('Net Plant'!S171&gt;0,'Gross Plant'!V171*$AK171/12,0)</f>
        <v>7305.719708333334</v>
      </c>
      <c r="BC171" s="93">
        <f>IF('Net Plant'!T171&gt;0,'Gross Plant'!W171*$AK171/12,0)</f>
        <v>7305.719708333334</v>
      </c>
      <c r="BD171" s="93">
        <f>IF('Net Plant'!U171&gt;0,'Gross Plant'!X171*$AK171/12,0)</f>
        <v>7305.719708333334</v>
      </c>
      <c r="BE171" s="93">
        <f>IF('Net Plant'!V171&gt;0,'Gross Plant'!Y171*$AK171/12,0)</f>
        <v>7305.719708333334</v>
      </c>
      <c r="BF171" s="93">
        <f>IF('Net Plant'!W171&gt;0,'Gross Plant'!Z171*$AK171/12,0)</f>
        <v>7305.719708333334</v>
      </c>
      <c r="BG171" s="93">
        <f>IF('Net Plant'!X171&gt;0,'Gross Plant'!AA171*$AK171/12,0)</f>
        <v>7305.719708333334</v>
      </c>
      <c r="BH171" s="93">
        <f>IF('Net Plant'!Y171&gt;0,'Gross Plant'!AB171*$AK171/12,0)</f>
        <v>7305.719708333334</v>
      </c>
      <c r="BI171" s="93">
        <f>IF('Net Plant'!Z171&gt;0,'Gross Plant'!AC171*$AK171/12,0)</f>
        <v>7305.719708333334</v>
      </c>
      <c r="BJ171" s="93">
        <f>IF('Net Plant'!AA171&gt;0,'Gross Plant'!AD171*$AK171/12,0)</f>
        <v>7305.719708333334</v>
      </c>
      <c r="BK171" s="93">
        <f>IF('Net Plant'!AB171&gt;0,'Gross Plant'!AE171*$AK171/12,0)</f>
        <v>7305.719708333334</v>
      </c>
      <c r="BL171" s="93">
        <f>IF('Net Plant'!AC171&gt;0,'Gross Plant'!AF171*$AK171/12,0)</f>
        <v>7305.719708333334</v>
      </c>
      <c r="BM171" s="110">
        <f t="shared" si="177"/>
        <v>87668.636499999979</v>
      </c>
      <c r="BN171" s="41"/>
      <c r="BO171" s="92">
        <f>'[20]Reserve Retirements'!Q89</f>
        <v>0</v>
      </c>
      <c r="BP171" s="92">
        <f>'[20]Reserve Retirements'!R89</f>
        <v>0</v>
      </c>
      <c r="BQ171" s="92">
        <f>'[20]Reserve Retirements'!S89</f>
        <v>0</v>
      </c>
      <c r="BR171" s="92">
        <f>'[20]Reserve Retirements'!T89</f>
        <v>0</v>
      </c>
      <c r="BS171" s="92">
        <f>'[20]Reserve Retirements'!U89</f>
        <v>0</v>
      </c>
      <c r="BT171" s="92">
        <f>'[20]Reserve Retirements'!V89</f>
        <v>0</v>
      </c>
      <c r="BU171" s="93">
        <f>'Gross Plant'!BQ171</f>
        <v>0</v>
      </c>
      <c r="BV171" s="93">
        <f>'Gross Plant'!BR171</f>
        <v>0</v>
      </c>
      <c r="BW171" s="93">
        <f>'Gross Plant'!BS171</f>
        <v>0</v>
      </c>
      <c r="BX171" s="93">
        <f>'Gross Plant'!BT171</f>
        <v>0</v>
      </c>
      <c r="BY171" s="93">
        <f>'Gross Plant'!BU171</f>
        <v>0</v>
      </c>
      <c r="BZ171" s="93">
        <f>'Gross Plant'!BV171</f>
        <v>0</v>
      </c>
      <c r="CA171" s="93">
        <f>'Gross Plant'!BW171</f>
        <v>0</v>
      </c>
      <c r="CB171" s="93">
        <f>'Gross Plant'!BX171</f>
        <v>0</v>
      </c>
      <c r="CC171" s="93">
        <f>'Gross Plant'!BY171</f>
        <v>0</v>
      </c>
      <c r="CD171" s="93">
        <f>'Gross Plant'!BZ171</f>
        <v>0</v>
      </c>
      <c r="CE171" s="93">
        <f>'Gross Plant'!CA171</f>
        <v>0</v>
      </c>
      <c r="CF171" s="93">
        <f>'Gross Plant'!CB171</f>
        <v>0</v>
      </c>
      <c r="CG171" s="93">
        <f>'Gross Plant'!CC171</f>
        <v>0</v>
      </c>
      <c r="CH171" s="93">
        <f>'Gross Plant'!CD171</f>
        <v>0</v>
      </c>
      <c r="CI171" s="93">
        <f>'Gross Plant'!CE171</f>
        <v>0</v>
      </c>
      <c r="CJ171" s="93">
        <f>'Gross Plant'!CF171</f>
        <v>0</v>
      </c>
      <c r="CK171" s="93">
        <f>'Gross Plant'!CG171</f>
        <v>0</v>
      </c>
      <c r="CL171" s="93">
        <f>'Gross Plant'!CH171</f>
        <v>0</v>
      </c>
      <c r="CM171" s="93">
        <f>'Gross Plant'!CI171</f>
        <v>0</v>
      </c>
      <c r="CN171" s="93">
        <f>'Gross Plant'!CJ171</f>
        <v>0</v>
      </c>
      <c r="CO171" s="93">
        <f>'Gross Plant'!CK171</f>
        <v>0</v>
      </c>
      <c r="CP171" s="41"/>
      <c r="CQ171" s="92">
        <f>'[20]Reserve Transfers'!Q89</f>
        <v>0</v>
      </c>
      <c r="CR171" s="92">
        <f>'[20]Reserve Transfers'!R89</f>
        <v>0</v>
      </c>
      <c r="CS171" s="92">
        <f>'[20]Reserve Transfers'!S89</f>
        <v>0</v>
      </c>
      <c r="CT171" s="92">
        <f>'[20]Reserve Transfers'!T89</f>
        <v>0</v>
      </c>
      <c r="CU171" s="92">
        <f>'[20]Reserve Transfers'!U89</f>
        <v>0</v>
      </c>
      <c r="CV171" s="92">
        <f>'[20]Reserve Transfers'!V89</f>
        <v>0</v>
      </c>
      <c r="CW171" s="17">
        <v>0</v>
      </c>
      <c r="CX171" s="17">
        <v>0</v>
      </c>
      <c r="CY171" s="17">
        <v>0</v>
      </c>
      <c r="CZ171" s="17">
        <v>0</v>
      </c>
      <c r="DA171" s="17">
        <v>0</v>
      </c>
      <c r="DB171" s="17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/>
      <c r="DS171" s="92">
        <f>[20]COR!Q89</f>
        <v>0</v>
      </c>
      <c r="DT171" s="92">
        <f>[20]COR!R89</f>
        <v>0</v>
      </c>
      <c r="DU171" s="92">
        <f>[20]COR!S89</f>
        <v>0</v>
      </c>
      <c r="DV171" s="92">
        <f>[20]COR!T89</f>
        <v>0</v>
      </c>
      <c r="DW171" s="92">
        <f>[20]COR!U89</f>
        <v>0</v>
      </c>
      <c r="DX171" s="92">
        <f>[20]COR!V89</f>
        <v>0</v>
      </c>
      <c r="DY171" s="93">
        <f>IFERROR(SUM($DS171:$DX171)/SUM('Gross Plant'!$BK171:$BP171),0)*'Gross Plant'!BQ171*Reserve!$DY$1</f>
        <v>0</v>
      </c>
      <c r="DZ171" s="93">
        <f>IFERROR(SUM($DS171:$DX171)/SUM('Gross Plant'!$BK171:$BP171),0)*'Gross Plant'!BR171*Reserve!$DY$1</f>
        <v>0</v>
      </c>
      <c r="EA171" s="93">
        <f>IFERROR(SUM($DS171:$DX171)/SUM('Gross Plant'!$BK171:$BP171),0)*'Gross Plant'!BS171*Reserve!$DY$1</f>
        <v>0</v>
      </c>
      <c r="EB171" s="93">
        <f>IFERROR(SUM($DS171:$DX171)/SUM('Gross Plant'!$BK171:$BP171),0)*'Gross Plant'!BT171*Reserve!$DY$1</f>
        <v>0</v>
      </c>
      <c r="EC171" s="93">
        <f>IFERROR(SUM($DS171:$DX171)/SUM('Gross Plant'!$BK171:$BP171),0)*'Gross Plant'!BU171*Reserve!$DY$1</f>
        <v>0</v>
      </c>
      <c r="ED171" s="93">
        <f>IFERROR(SUM($DS171:$DX171)/SUM('Gross Plant'!$BK171:$BP171),0)*'Gross Plant'!BV171*Reserve!$DY$1</f>
        <v>0</v>
      </c>
      <c r="EE171" s="93">
        <f>IFERROR(SUM($DS171:$DX171)/SUM('Gross Plant'!$BK171:$BP171),0)*'Gross Plant'!BW171*Reserve!$DY$1</f>
        <v>0</v>
      </c>
      <c r="EF171" s="93">
        <f>IFERROR(SUM($DS171:$DX171)/SUM('Gross Plant'!$BK171:$BP171),0)*'Gross Plant'!BX171*Reserve!$DY$1</f>
        <v>0</v>
      </c>
      <c r="EG171" s="93">
        <f>IFERROR(SUM($DS171:$DX171)/SUM('Gross Plant'!$BK171:$BP171),0)*'Gross Plant'!BY171*Reserve!$DY$1</f>
        <v>0</v>
      </c>
      <c r="EH171" s="93">
        <f>IFERROR(SUM($DS171:$DX171)/SUM('Gross Plant'!$BK171:$BP171),0)*'Gross Plant'!BZ171*Reserve!$DY$1</f>
        <v>0</v>
      </c>
      <c r="EI171" s="93">
        <f>IFERROR(SUM($DS171:$DX171)/SUM('Gross Plant'!$BK171:$BP171),0)*'Gross Plant'!CA171*Reserve!$DY$1</f>
        <v>0</v>
      </c>
      <c r="EJ171" s="93">
        <f>IFERROR(SUM($DS171:$DX171)/SUM('Gross Plant'!$BK171:$BP171),0)*'Gross Plant'!CB171*Reserve!$DY$1</f>
        <v>0</v>
      </c>
      <c r="EK171" s="93">
        <f>IFERROR(SUM($DS171:$DX171)/SUM('Gross Plant'!$BK171:$BP171),0)*'Gross Plant'!CC171*Reserve!$DY$1</f>
        <v>0</v>
      </c>
      <c r="EL171" s="93">
        <f>IFERROR(SUM($DS171:$DX171)/SUM('Gross Plant'!$BK171:$BP171),0)*'Gross Plant'!CD171*Reserve!$DY$1</f>
        <v>0</v>
      </c>
      <c r="EM171" s="93">
        <f>IFERROR(SUM($DS171:$DX171)/SUM('Gross Plant'!$BK171:$BP171),0)*'Gross Plant'!CE171*Reserve!$DY$1</f>
        <v>0</v>
      </c>
      <c r="EN171" s="93">
        <f>IFERROR(SUM($DS171:$DX171)/SUM('Gross Plant'!$BK171:$BP171),0)*'Gross Plant'!CF171*Reserve!$DY$1</f>
        <v>0</v>
      </c>
      <c r="EO171" s="93">
        <f>IFERROR(SUM($DS171:$DX171)/SUM('Gross Plant'!$BK171:$BP171),0)*'Gross Plant'!CG171*Reserve!$DY$1</f>
        <v>0</v>
      </c>
      <c r="EP171" s="93">
        <f>IFERROR(SUM($DS171:$DX171)/SUM('Gross Plant'!$BK171:$BP171),0)*'Gross Plant'!CH171*Reserve!$DY$1</f>
        <v>0</v>
      </c>
      <c r="EQ171" s="93">
        <f>IFERROR(SUM($DS171:$DX171)/SUM('Gross Plant'!$BK171:$BP171),0)*'Gross Plant'!CI171*Reserve!$DY$1</f>
        <v>0</v>
      </c>
      <c r="ER171" s="93">
        <f>IFERROR(SUM($DS171:$DX171)/SUM('Gross Plant'!$BK171:$BP171),0)*'Gross Plant'!CJ171*Reserve!$DY$1</f>
        <v>0</v>
      </c>
      <c r="ES171" s="93">
        <f>IFERROR(SUM($DS171:$DX171)/SUM('Gross Plant'!$BK171:$BP171),0)*'Gross Plant'!CK171*Reserve!$DY$1</f>
        <v>0</v>
      </c>
    </row>
    <row r="172" spans="1:149">
      <c r="A172" s="176">
        <v>39103</v>
      </c>
      <c r="B172" s="171" t="s">
        <v>174</v>
      </c>
      <c r="C172" s="34"/>
      <c r="D172" s="34"/>
      <c r="E172" s="116">
        <f>0</f>
        <v>0</v>
      </c>
      <c r="F172" s="51">
        <f t="shared" si="182"/>
        <v>0</v>
      </c>
      <c r="G172" s="51">
        <f t="shared" si="183"/>
        <v>0</v>
      </c>
      <c r="H172" s="51">
        <f t="shared" si="184"/>
        <v>0</v>
      </c>
      <c r="I172" s="51">
        <f t="shared" si="185"/>
        <v>0</v>
      </c>
      <c r="J172" s="51">
        <f t="shared" si="186"/>
        <v>0</v>
      </c>
      <c r="K172" s="51">
        <f t="shared" si="187"/>
        <v>0</v>
      </c>
      <c r="L172" s="51">
        <f t="shared" si="188"/>
        <v>0</v>
      </c>
      <c r="M172" s="51">
        <f t="shared" si="189"/>
        <v>0</v>
      </c>
      <c r="N172" s="51">
        <f t="shared" si="190"/>
        <v>0</v>
      </c>
      <c r="O172" s="51">
        <f t="shared" si="191"/>
        <v>0</v>
      </c>
      <c r="P172" s="51">
        <f t="shared" si="192"/>
        <v>0</v>
      </c>
      <c r="Q172" s="51">
        <f t="shared" si="193"/>
        <v>0</v>
      </c>
      <c r="R172" s="51">
        <f t="shared" si="194"/>
        <v>0</v>
      </c>
      <c r="S172" s="51">
        <f t="shared" si="195"/>
        <v>0</v>
      </c>
      <c r="T172" s="51">
        <f t="shared" si="196"/>
        <v>0</v>
      </c>
      <c r="U172" s="51">
        <f t="shared" si="197"/>
        <v>0</v>
      </c>
      <c r="V172" s="51">
        <f t="shared" si="198"/>
        <v>0</v>
      </c>
      <c r="W172" s="51">
        <f t="shared" si="199"/>
        <v>0</v>
      </c>
      <c r="X172" s="51">
        <f t="shared" si="200"/>
        <v>0</v>
      </c>
      <c r="Y172" s="51">
        <f t="shared" si="201"/>
        <v>0</v>
      </c>
      <c r="Z172" s="51">
        <f t="shared" si="202"/>
        <v>0</v>
      </c>
      <c r="AA172" s="51">
        <f t="shared" si="203"/>
        <v>0</v>
      </c>
      <c r="AB172" s="51">
        <f t="shared" si="204"/>
        <v>0</v>
      </c>
      <c r="AC172" s="51">
        <f t="shared" si="205"/>
        <v>0</v>
      </c>
      <c r="AD172" s="51">
        <f t="shared" si="206"/>
        <v>0</v>
      </c>
      <c r="AE172" s="51">
        <f t="shared" si="207"/>
        <v>0</v>
      </c>
      <c r="AF172" s="51">
        <f t="shared" si="208"/>
        <v>0</v>
      </c>
      <c r="AG172" s="177"/>
      <c r="AH172" s="145" t="b">
        <f t="shared" si="178"/>
        <v>1</v>
      </c>
      <c r="AI172" s="109" t="str">
        <f>'[23]KY Direct'!E69</f>
        <v>39103</v>
      </c>
      <c r="AJ172" s="109">
        <f>'[23]KY Direct'!F69</f>
        <v>0.05</v>
      </c>
      <c r="AK172" s="109">
        <f>'[23]KY Direct'!G69</f>
        <v>0.05</v>
      </c>
      <c r="AL172" s="116">
        <f>0</f>
        <v>0</v>
      </c>
      <c r="AM172" s="116">
        <f>0</f>
        <v>0</v>
      </c>
      <c r="AN172" s="116">
        <f>0</f>
        <v>0</v>
      </c>
      <c r="AO172" s="116">
        <f>0</f>
        <v>0</v>
      </c>
      <c r="AP172" s="116">
        <f>0</f>
        <v>0</v>
      </c>
      <c r="AQ172" s="116">
        <f>0</f>
        <v>0</v>
      </c>
      <c r="AR172" s="93">
        <f>IF('Net Plant'!I172&gt;0,'Gross Plant'!L172*$AJ172/12,0)</f>
        <v>0</v>
      </c>
      <c r="AS172" s="93">
        <f>IF('Net Plant'!J172&gt;0,'Gross Plant'!M172*$AJ172/12,0)</f>
        <v>0</v>
      </c>
      <c r="AT172" s="93">
        <f>IF('Net Plant'!K172&gt;0,'Gross Plant'!N172*$AJ172/12,0)</f>
        <v>0</v>
      </c>
      <c r="AU172" s="93">
        <f>IF('Net Plant'!L172&gt;0,'Gross Plant'!O172*$AJ172/12,0)</f>
        <v>0</v>
      </c>
      <c r="AV172" s="93">
        <f>IF('Net Plant'!M172&gt;0,'Gross Plant'!P172*$AJ172/12,0)</f>
        <v>0</v>
      </c>
      <c r="AW172" s="93">
        <f>IF('Net Plant'!N172&gt;0,'Gross Plant'!Q172*$AJ172/12,0)</f>
        <v>0</v>
      </c>
      <c r="AX172" s="93">
        <f>IF('Net Plant'!O172&gt;0,'Gross Plant'!R172*$AJ172/12,0)</f>
        <v>0</v>
      </c>
      <c r="AY172" s="93">
        <f>IF('Net Plant'!P172&gt;0,'Gross Plant'!S172*$AJ172/12,0)</f>
        <v>0</v>
      </c>
      <c r="AZ172" s="93">
        <f>IF('Net Plant'!Q172&gt;0,'Gross Plant'!T172*$AJ172/12,0)</f>
        <v>0</v>
      </c>
      <c r="BA172" s="93">
        <f>IF('Net Plant'!R172&gt;0,'Gross Plant'!U172*$AK172/12,0)</f>
        <v>0</v>
      </c>
      <c r="BB172" s="93">
        <f>IF('Net Plant'!S172&gt;0,'Gross Plant'!V172*$AK172/12,0)</f>
        <v>0</v>
      </c>
      <c r="BC172" s="93">
        <f>IF('Net Plant'!T172&gt;0,'Gross Plant'!W172*$AK172/12,0)</f>
        <v>0</v>
      </c>
      <c r="BD172" s="93">
        <f>IF('Net Plant'!U172&gt;0,'Gross Plant'!X172*$AK172/12,0)</f>
        <v>0</v>
      </c>
      <c r="BE172" s="93">
        <f>IF('Net Plant'!V172&gt;0,'Gross Plant'!Y172*$AK172/12,0)</f>
        <v>0</v>
      </c>
      <c r="BF172" s="93">
        <f>IF('Net Plant'!W172&gt;0,'Gross Plant'!Z172*$AK172/12,0)</f>
        <v>0</v>
      </c>
      <c r="BG172" s="93">
        <f>IF('Net Plant'!X172&gt;0,'Gross Plant'!AA172*$AK172/12,0)</f>
        <v>0</v>
      </c>
      <c r="BH172" s="93">
        <f>IF('Net Plant'!Y172&gt;0,'Gross Plant'!AB172*$AK172/12,0)</f>
        <v>0</v>
      </c>
      <c r="BI172" s="93">
        <f>IF('Net Plant'!Z172&gt;0,'Gross Plant'!AC172*$AK172/12,0)</f>
        <v>0</v>
      </c>
      <c r="BJ172" s="93">
        <f>IF('Net Plant'!AA172&gt;0,'Gross Plant'!AD172*$AK172/12,0)</f>
        <v>0</v>
      </c>
      <c r="BK172" s="93">
        <f>IF('Net Plant'!AB172&gt;0,'Gross Plant'!AE172*$AK172/12,0)</f>
        <v>0</v>
      </c>
      <c r="BL172" s="93">
        <f>IF('Net Plant'!AC172&gt;0,'Gross Plant'!AF172*$AK172/12,0)</f>
        <v>0</v>
      </c>
      <c r="BM172" s="110">
        <f t="shared" ref="BM172:BM192" si="212">SUM(BA172:BL172)</f>
        <v>0</v>
      </c>
      <c r="BN172" s="41"/>
      <c r="BO172" s="116">
        <f>0</f>
        <v>0</v>
      </c>
      <c r="BP172" s="116">
        <f>0</f>
        <v>0</v>
      </c>
      <c r="BQ172" s="116">
        <f>0</f>
        <v>0</v>
      </c>
      <c r="BR172" s="116">
        <f>0</f>
        <v>0</v>
      </c>
      <c r="BS172" s="116">
        <f>0</f>
        <v>0</v>
      </c>
      <c r="BT172" s="116">
        <f>0</f>
        <v>0</v>
      </c>
      <c r="BU172" s="93">
        <f>'Gross Plant'!BQ172</f>
        <v>0</v>
      </c>
      <c r="BV172" s="93">
        <f>'Gross Plant'!BR172</f>
        <v>0</v>
      </c>
      <c r="BW172" s="93">
        <f>'Gross Plant'!BS172</f>
        <v>0</v>
      </c>
      <c r="BX172" s="93">
        <f>'Gross Plant'!BT172</f>
        <v>0</v>
      </c>
      <c r="BY172" s="93">
        <f>'Gross Plant'!BU172</f>
        <v>0</v>
      </c>
      <c r="BZ172" s="93">
        <f>'Gross Plant'!BV172</f>
        <v>0</v>
      </c>
      <c r="CA172" s="93">
        <f>'Gross Plant'!BW172</f>
        <v>0</v>
      </c>
      <c r="CB172" s="93">
        <f>'Gross Plant'!BX172</f>
        <v>0</v>
      </c>
      <c r="CC172" s="93">
        <f>'Gross Plant'!BY172</f>
        <v>0</v>
      </c>
      <c r="CD172" s="93">
        <f>'Gross Plant'!BZ172</f>
        <v>0</v>
      </c>
      <c r="CE172" s="93">
        <f>'Gross Plant'!CA172</f>
        <v>0</v>
      </c>
      <c r="CF172" s="93">
        <f>'Gross Plant'!CB172</f>
        <v>0</v>
      </c>
      <c r="CG172" s="93">
        <f>'Gross Plant'!CC172</f>
        <v>0</v>
      </c>
      <c r="CH172" s="93">
        <f>'Gross Plant'!CD172</f>
        <v>0</v>
      </c>
      <c r="CI172" s="93">
        <f>'Gross Plant'!CE172</f>
        <v>0</v>
      </c>
      <c r="CJ172" s="93">
        <f>'Gross Plant'!CF172</f>
        <v>0</v>
      </c>
      <c r="CK172" s="93">
        <f>'Gross Plant'!CG172</f>
        <v>0</v>
      </c>
      <c r="CL172" s="93">
        <f>'Gross Plant'!CH172</f>
        <v>0</v>
      </c>
      <c r="CM172" s="93">
        <f>'Gross Plant'!CI172</f>
        <v>0</v>
      </c>
      <c r="CN172" s="93">
        <f>'Gross Plant'!CJ172</f>
        <v>0</v>
      </c>
      <c r="CO172" s="93">
        <f>'Gross Plant'!CK172</f>
        <v>0</v>
      </c>
      <c r="CP172" s="41"/>
      <c r="CQ172" s="116">
        <f>0</f>
        <v>0</v>
      </c>
      <c r="CR172" s="116">
        <f>0</f>
        <v>0</v>
      </c>
      <c r="CS172" s="116">
        <f>0</f>
        <v>0</v>
      </c>
      <c r="CT172" s="116">
        <f>0</f>
        <v>0</v>
      </c>
      <c r="CU172" s="116">
        <f>0</f>
        <v>0</v>
      </c>
      <c r="CV172" s="116">
        <f>0</f>
        <v>0</v>
      </c>
      <c r="CW172" s="17">
        <v>0</v>
      </c>
      <c r="CX172" s="17">
        <v>0</v>
      </c>
      <c r="CY172" s="17">
        <v>0</v>
      </c>
      <c r="CZ172" s="17">
        <v>0</v>
      </c>
      <c r="DA172" s="17">
        <v>0</v>
      </c>
      <c r="DB172" s="17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/>
      <c r="DS172" s="116">
        <f>0</f>
        <v>0</v>
      </c>
      <c r="DT172" s="116">
        <f>0</f>
        <v>0</v>
      </c>
      <c r="DU172" s="116">
        <f>0</f>
        <v>0</v>
      </c>
      <c r="DV172" s="116">
        <f>0</f>
        <v>0</v>
      </c>
      <c r="DW172" s="116">
        <f>0</f>
        <v>0</v>
      </c>
      <c r="DX172" s="116">
        <f>0</f>
        <v>0</v>
      </c>
      <c r="DY172" s="93">
        <f>IFERROR(SUM($DS172:$DX172)/SUM('Gross Plant'!$BK172:$BP172),0)*'Gross Plant'!BQ172*Reserve!$DY$1</f>
        <v>0</v>
      </c>
      <c r="DZ172" s="93">
        <f>IFERROR(SUM($DS172:$DX172)/SUM('Gross Plant'!$BK172:$BP172),0)*'Gross Plant'!BR172*Reserve!$DY$1</f>
        <v>0</v>
      </c>
      <c r="EA172" s="93">
        <f>IFERROR(SUM($DS172:$DX172)/SUM('Gross Plant'!$BK172:$BP172),0)*'Gross Plant'!BS172*Reserve!$DY$1</f>
        <v>0</v>
      </c>
      <c r="EB172" s="93">
        <f>IFERROR(SUM($DS172:$DX172)/SUM('Gross Plant'!$BK172:$BP172),0)*'Gross Plant'!BT172*Reserve!$DY$1</f>
        <v>0</v>
      </c>
      <c r="EC172" s="93">
        <f>IFERROR(SUM($DS172:$DX172)/SUM('Gross Plant'!$BK172:$BP172),0)*'Gross Plant'!BU172*Reserve!$DY$1</f>
        <v>0</v>
      </c>
      <c r="ED172" s="93">
        <f>IFERROR(SUM($DS172:$DX172)/SUM('Gross Plant'!$BK172:$BP172),0)*'Gross Plant'!BV172*Reserve!$DY$1</f>
        <v>0</v>
      </c>
      <c r="EE172" s="93">
        <f>IFERROR(SUM($DS172:$DX172)/SUM('Gross Plant'!$BK172:$BP172),0)*'Gross Plant'!BW172*Reserve!$DY$1</f>
        <v>0</v>
      </c>
      <c r="EF172" s="93">
        <f>IFERROR(SUM($DS172:$DX172)/SUM('Gross Plant'!$BK172:$BP172),0)*'Gross Plant'!BX172*Reserve!$DY$1</f>
        <v>0</v>
      </c>
      <c r="EG172" s="93">
        <f>IFERROR(SUM($DS172:$DX172)/SUM('Gross Plant'!$BK172:$BP172),0)*'Gross Plant'!BY172*Reserve!$DY$1</f>
        <v>0</v>
      </c>
      <c r="EH172" s="93">
        <f>IFERROR(SUM($DS172:$DX172)/SUM('Gross Plant'!$BK172:$BP172),0)*'Gross Plant'!BZ172*Reserve!$DY$1</f>
        <v>0</v>
      </c>
      <c r="EI172" s="93">
        <f>IFERROR(SUM($DS172:$DX172)/SUM('Gross Plant'!$BK172:$BP172),0)*'Gross Plant'!CA172*Reserve!$DY$1</f>
        <v>0</v>
      </c>
      <c r="EJ172" s="93">
        <f>IFERROR(SUM($DS172:$DX172)/SUM('Gross Plant'!$BK172:$BP172),0)*'Gross Plant'!CB172*Reserve!$DY$1</f>
        <v>0</v>
      </c>
      <c r="EK172" s="93">
        <f>IFERROR(SUM($DS172:$DX172)/SUM('Gross Plant'!$BK172:$BP172),0)*'Gross Plant'!CC172*Reserve!$DY$1</f>
        <v>0</v>
      </c>
      <c r="EL172" s="93">
        <f>IFERROR(SUM($DS172:$DX172)/SUM('Gross Plant'!$BK172:$BP172),0)*'Gross Plant'!CD172*Reserve!$DY$1</f>
        <v>0</v>
      </c>
      <c r="EM172" s="93">
        <f>IFERROR(SUM($DS172:$DX172)/SUM('Gross Plant'!$BK172:$BP172),0)*'Gross Plant'!CE172*Reserve!$DY$1</f>
        <v>0</v>
      </c>
      <c r="EN172" s="93">
        <f>IFERROR(SUM($DS172:$DX172)/SUM('Gross Plant'!$BK172:$BP172),0)*'Gross Plant'!CF172*Reserve!$DY$1</f>
        <v>0</v>
      </c>
      <c r="EO172" s="93">
        <f>IFERROR(SUM($DS172:$DX172)/SUM('Gross Plant'!$BK172:$BP172),0)*'Gross Plant'!CG172*Reserve!$DY$1</f>
        <v>0</v>
      </c>
      <c r="EP172" s="93">
        <f>IFERROR(SUM($DS172:$DX172)/SUM('Gross Plant'!$BK172:$BP172),0)*'Gross Plant'!CH172*Reserve!$DY$1</f>
        <v>0</v>
      </c>
      <c r="EQ172" s="93">
        <f>IFERROR(SUM($DS172:$DX172)/SUM('Gross Plant'!$BK172:$BP172),0)*'Gross Plant'!CI172*Reserve!$DY$1</f>
        <v>0</v>
      </c>
      <c r="ER172" s="93">
        <f>IFERROR(SUM($DS172:$DX172)/SUM('Gross Plant'!$BK172:$BP172),0)*'Gross Plant'!CJ172*Reserve!$DY$1</f>
        <v>0</v>
      </c>
      <c r="ES172" s="93">
        <f>IFERROR(SUM($DS172:$DX172)/SUM('Gross Plant'!$BK172:$BP172),0)*'Gross Plant'!CK172*Reserve!$DY$1</f>
        <v>0</v>
      </c>
    </row>
    <row r="173" spans="1:149">
      <c r="A173" s="138">
        <v>39200</v>
      </c>
      <c r="B173" s="171" t="s">
        <v>15</v>
      </c>
      <c r="C173" s="51">
        <f t="shared" si="181"/>
        <v>91137.745244038495</v>
      </c>
      <c r="D173" s="51">
        <f t="shared" si="148"/>
        <v>102175.94507500008</v>
      </c>
      <c r="E173" s="92">
        <f>'[20]Reserve End Balances'!P90</f>
        <v>86626.47</v>
      </c>
      <c r="F173" s="51">
        <f t="shared" si="182"/>
        <v>87378.35</v>
      </c>
      <c r="G173" s="51">
        <f t="shared" si="183"/>
        <v>88130.23000000001</v>
      </c>
      <c r="H173" s="51">
        <f t="shared" si="184"/>
        <v>88882.110000000015</v>
      </c>
      <c r="I173" s="51">
        <f t="shared" si="185"/>
        <v>89633.99000000002</v>
      </c>
      <c r="J173" s="51">
        <f t="shared" si="186"/>
        <v>90385.870000000024</v>
      </c>
      <c r="K173" s="51">
        <f t="shared" si="187"/>
        <v>91137.750000000029</v>
      </c>
      <c r="L173" s="51">
        <f t="shared" si="188"/>
        <v>91889.627055833364</v>
      </c>
      <c r="M173" s="51">
        <f t="shared" si="189"/>
        <v>92641.504111666698</v>
      </c>
      <c r="N173" s="51">
        <f t="shared" si="190"/>
        <v>93393.381167500032</v>
      </c>
      <c r="O173" s="51">
        <f t="shared" si="191"/>
        <v>94145.258223333367</v>
      </c>
      <c r="P173" s="51">
        <f t="shared" si="192"/>
        <v>94897.135279166701</v>
      </c>
      <c r="Q173" s="51">
        <f t="shared" si="193"/>
        <v>95649.012335000036</v>
      </c>
      <c r="R173" s="51">
        <f t="shared" si="194"/>
        <v>96400.88939083337</v>
      </c>
      <c r="S173" s="51">
        <f t="shared" si="195"/>
        <v>97152.766446666705</v>
      </c>
      <c r="T173" s="51">
        <f t="shared" si="196"/>
        <v>97904.643502500039</v>
      </c>
      <c r="U173" s="51">
        <f t="shared" si="197"/>
        <v>98616.527097916711</v>
      </c>
      <c r="V173" s="51">
        <f t="shared" si="198"/>
        <v>99328.410693333382</v>
      </c>
      <c r="W173" s="51">
        <f t="shared" si="199"/>
        <v>100040.29428875005</v>
      </c>
      <c r="X173" s="51">
        <f t="shared" si="200"/>
        <v>100752.17788416673</v>
      </c>
      <c r="Y173" s="51">
        <f t="shared" si="201"/>
        <v>101464.0614795834</v>
      </c>
      <c r="Z173" s="51">
        <f t="shared" si="202"/>
        <v>102175.94507500007</v>
      </c>
      <c r="AA173" s="51">
        <f t="shared" si="203"/>
        <v>102887.82867041674</v>
      </c>
      <c r="AB173" s="51">
        <f t="shared" si="204"/>
        <v>103599.71226583341</v>
      </c>
      <c r="AC173" s="51">
        <f t="shared" si="205"/>
        <v>104311.59586125008</v>
      </c>
      <c r="AD173" s="51">
        <f t="shared" si="206"/>
        <v>105023.47945666676</v>
      </c>
      <c r="AE173" s="51">
        <f t="shared" si="207"/>
        <v>105735.36305208343</v>
      </c>
      <c r="AF173" s="51">
        <f t="shared" si="208"/>
        <v>106447.2466475001</v>
      </c>
      <c r="AG173" s="110">
        <f t="shared" si="176"/>
        <v>102176</v>
      </c>
      <c r="AH173" s="145" t="b">
        <f t="shared" si="178"/>
        <v>1</v>
      </c>
      <c r="AI173" s="109" t="str">
        <f>'[23]KY Direct'!E70</f>
        <v>39200</v>
      </c>
      <c r="AJ173" s="109">
        <f>'[23]KY Direct'!F70</f>
        <v>4.7E-2</v>
      </c>
      <c r="AK173" s="109">
        <f>'[23]KY Direct'!G70</f>
        <v>4.4499999999999998E-2</v>
      </c>
      <c r="AL173" s="92">
        <f>'[20]Depreciation Provision'!Q90</f>
        <v>751.88</v>
      </c>
      <c r="AM173" s="92">
        <f>'[20]Depreciation Provision'!R90</f>
        <v>751.88</v>
      </c>
      <c r="AN173" s="92">
        <f>'[20]Depreciation Provision'!S90</f>
        <v>751.88</v>
      </c>
      <c r="AO173" s="92">
        <f>'[20]Depreciation Provision'!T90</f>
        <v>751.88</v>
      </c>
      <c r="AP173" s="92">
        <f>'[20]Depreciation Provision'!U90</f>
        <v>751.88</v>
      </c>
      <c r="AQ173" s="92">
        <f>'[20]Depreciation Provision'!V90</f>
        <v>751.88</v>
      </c>
      <c r="AR173" s="93">
        <f>IF('Net Plant'!I173&gt;0,'Gross Plant'!L173*$AJ173/12,0)</f>
        <v>751.8770558333332</v>
      </c>
      <c r="AS173" s="93">
        <f>IF('Net Plant'!J173&gt;0,'Gross Plant'!M173*$AJ173/12,0)</f>
        <v>751.8770558333332</v>
      </c>
      <c r="AT173" s="93">
        <f>IF('Net Plant'!K173&gt;0,'Gross Plant'!N173*$AJ173/12,0)</f>
        <v>751.8770558333332</v>
      </c>
      <c r="AU173" s="93">
        <f>IF('Net Plant'!L173&gt;0,'Gross Plant'!O173*$AJ173/12,0)</f>
        <v>751.8770558333332</v>
      </c>
      <c r="AV173" s="93">
        <f>IF('Net Plant'!M173&gt;0,'Gross Plant'!P173*$AJ173/12,0)</f>
        <v>751.8770558333332</v>
      </c>
      <c r="AW173" s="93">
        <f>IF('Net Plant'!N173&gt;0,'Gross Plant'!Q173*$AJ173/12,0)</f>
        <v>751.8770558333332</v>
      </c>
      <c r="AX173" s="93">
        <f>IF('Net Plant'!O173&gt;0,'Gross Plant'!R173*$AJ173/12,0)</f>
        <v>751.8770558333332</v>
      </c>
      <c r="AY173" s="93">
        <f>IF('Net Plant'!P173&gt;0,'Gross Plant'!S173*$AJ173/12,0)</f>
        <v>751.8770558333332</v>
      </c>
      <c r="AZ173" s="93">
        <f>IF('Net Plant'!Q173&gt;0,'Gross Plant'!T173*$AJ173/12,0)</f>
        <v>751.8770558333332</v>
      </c>
      <c r="BA173" s="93">
        <f>IF('Net Plant'!R173&gt;0,'Gross Plant'!U173*$AK173/12,0)</f>
        <v>711.88359541666659</v>
      </c>
      <c r="BB173" s="93">
        <f>IF('Net Plant'!S173&gt;0,'Gross Plant'!V173*$AK173/12,0)</f>
        <v>711.88359541666659</v>
      </c>
      <c r="BC173" s="93">
        <f>IF('Net Plant'!T173&gt;0,'Gross Plant'!W173*$AK173/12,0)</f>
        <v>711.88359541666659</v>
      </c>
      <c r="BD173" s="93">
        <f>IF('Net Plant'!U173&gt;0,'Gross Plant'!X173*$AK173/12,0)</f>
        <v>711.88359541666659</v>
      </c>
      <c r="BE173" s="93">
        <f>IF('Net Plant'!V173&gt;0,'Gross Plant'!Y173*$AK173/12,0)</f>
        <v>711.88359541666659</v>
      </c>
      <c r="BF173" s="93">
        <f>IF('Net Plant'!W173&gt;0,'Gross Plant'!Z173*$AK173/12,0)</f>
        <v>711.88359541666659</v>
      </c>
      <c r="BG173" s="93">
        <f>IF('Net Plant'!X173&gt;0,'Gross Plant'!AA173*$AK173/12,0)</f>
        <v>711.88359541666659</v>
      </c>
      <c r="BH173" s="93">
        <f>IF('Net Plant'!Y173&gt;0,'Gross Plant'!AB173*$AK173/12,0)</f>
        <v>711.88359541666659</v>
      </c>
      <c r="BI173" s="93">
        <f>IF('Net Plant'!Z173&gt;0,'Gross Plant'!AC173*$AK173/12,0)</f>
        <v>711.88359541666659</v>
      </c>
      <c r="BJ173" s="93">
        <f>IF('Net Plant'!AA173&gt;0,'Gross Plant'!AD173*$AK173/12,0)</f>
        <v>711.88359541666659</v>
      </c>
      <c r="BK173" s="93">
        <f>IF('Net Plant'!AB173&gt;0,'Gross Plant'!AE173*$AK173/12,0)</f>
        <v>711.88359541666659</v>
      </c>
      <c r="BL173" s="93">
        <f>IF('Net Plant'!AC173&gt;0,'Gross Plant'!AF173*$AK173/12,0)</f>
        <v>711.88359541666659</v>
      </c>
      <c r="BM173" s="110">
        <f t="shared" si="212"/>
        <v>8542.6031449999973</v>
      </c>
      <c r="BN173" s="41"/>
      <c r="BO173" s="92">
        <f>'[20]Reserve Retirements'!Q90</f>
        <v>0</v>
      </c>
      <c r="BP173" s="92">
        <f>'[20]Reserve Retirements'!R90</f>
        <v>0</v>
      </c>
      <c r="BQ173" s="92">
        <f>'[20]Reserve Retirements'!S90</f>
        <v>0</v>
      </c>
      <c r="BR173" s="92">
        <f>'[20]Reserve Retirements'!T90</f>
        <v>0</v>
      </c>
      <c r="BS173" s="92">
        <f>'[20]Reserve Retirements'!U90</f>
        <v>0</v>
      </c>
      <c r="BT173" s="92">
        <f>'[20]Reserve Retirements'!V90</f>
        <v>0</v>
      </c>
      <c r="BU173" s="93">
        <f>'Gross Plant'!BQ173</f>
        <v>0</v>
      </c>
      <c r="BV173" s="93">
        <f>'Gross Plant'!BR173</f>
        <v>0</v>
      </c>
      <c r="BW173" s="93">
        <f>'Gross Plant'!BS173</f>
        <v>0</v>
      </c>
      <c r="BX173" s="93">
        <f>'Gross Plant'!BT173</f>
        <v>0</v>
      </c>
      <c r="BY173" s="93">
        <f>'Gross Plant'!BU173</f>
        <v>0</v>
      </c>
      <c r="BZ173" s="93">
        <f>'Gross Plant'!BV173</f>
        <v>0</v>
      </c>
      <c r="CA173" s="93">
        <f>'Gross Plant'!BW173</f>
        <v>0</v>
      </c>
      <c r="CB173" s="93">
        <f>'Gross Plant'!BX173</f>
        <v>0</v>
      </c>
      <c r="CC173" s="93">
        <f>'Gross Plant'!BY173</f>
        <v>0</v>
      </c>
      <c r="CD173" s="93">
        <f>'Gross Plant'!BZ173</f>
        <v>0</v>
      </c>
      <c r="CE173" s="93">
        <f>'Gross Plant'!CA173</f>
        <v>0</v>
      </c>
      <c r="CF173" s="93">
        <f>'Gross Plant'!CB173</f>
        <v>0</v>
      </c>
      <c r="CG173" s="93">
        <f>'Gross Plant'!CC173</f>
        <v>0</v>
      </c>
      <c r="CH173" s="93">
        <f>'Gross Plant'!CD173</f>
        <v>0</v>
      </c>
      <c r="CI173" s="93">
        <f>'Gross Plant'!CE173</f>
        <v>0</v>
      </c>
      <c r="CJ173" s="93">
        <f>'Gross Plant'!CF173</f>
        <v>0</v>
      </c>
      <c r="CK173" s="93">
        <f>'Gross Plant'!CG173</f>
        <v>0</v>
      </c>
      <c r="CL173" s="93">
        <f>'Gross Plant'!CH173</f>
        <v>0</v>
      </c>
      <c r="CM173" s="93">
        <f>'Gross Plant'!CI173</f>
        <v>0</v>
      </c>
      <c r="CN173" s="93">
        <f>'Gross Plant'!CJ173</f>
        <v>0</v>
      </c>
      <c r="CO173" s="93">
        <f>'Gross Plant'!CK173</f>
        <v>0</v>
      </c>
      <c r="CP173" s="41"/>
      <c r="CQ173" s="92">
        <f>'[20]Reserve Transfers'!Q90</f>
        <v>0</v>
      </c>
      <c r="CR173" s="92">
        <f>'[20]Reserve Transfers'!R90</f>
        <v>0</v>
      </c>
      <c r="CS173" s="92">
        <f>'[20]Reserve Transfers'!S90</f>
        <v>0</v>
      </c>
      <c r="CT173" s="92">
        <f>'[20]Reserve Transfers'!T90</f>
        <v>0</v>
      </c>
      <c r="CU173" s="92">
        <f>'[20]Reserve Transfers'!U90</f>
        <v>0</v>
      </c>
      <c r="CV173" s="92">
        <f>'[20]Reserve Transfers'!V90</f>
        <v>0</v>
      </c>
      <c r="CW173" s="17">
        <v>0</v>
      </c>
      <c r="CX173" s="17">
        <v>0</v>
      </c>
      <c r="CY173" s="17">
        <v>0</v>
      </c>
      <c r="CZ173" s="17">
        <v>0</v>
      </c>
      <c r="DA173" s="17">
        <v>0</v>
      </c>
      <c r="DB173" s="17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/>
      <c r="DS173" s="92">
        <f>[20]COR!Q90</f>
        <v>0</v>
      </c>
      <c r="DT173" s="92">
        <f>[20]COR!R90</f>
        <v>0</v>
      </c>
      <c r="DU173" s="92">
        <f>[20]COR!S90</f>
        <v>0</v>
      </c>
      <c r="DV173" s="92">
        <f>[20]COR!T90</f>
        <v>0</v>
      </c>
      <c r="DW173" s="92">
        <f>[20]COR!U90</f>
        <v>0</v>
      </c>
      <c r="DX173" s="92">
        <f>[20]COR!V90</f>
        <v>0</v>
      </c>
      <c r="DY173" s="93">
        <f>IFERROR(SUM($DS173:$DX173)/SUM('Gross Plant'!$BK173:$BP173),0)*'Gross Plant'!BQ173*Reserve!$DY$1</f>
        <v>0</v>
      </c>
      <c r="DZ173" s="93">
        <f>IFERROR(SUM($DS173:$DX173)/SUM('Gross Plant'!$BK173:$BP173),0)*'Gross Plant'!BR173*Reserve!$DY$1</f>
        <v>0</v>
      </c>
      <c r="EA173" s="93">
        <f>IFERROR(SUM($DS173:$DX173)/SUM('Gross Plant'!$BK173:$BP173),0)*'Gross Plant'!BS173*Reserve!$DY$1</f>
        <v>0</v>
      </c>
      <c r="EB173" s="93">
        <f>IFERROR(SUM($DS173:$DX173)/SUM('Gross Plant'!$BK173:$BP173),0)*'Gross Plant'!BT173*Reserve!$DY$1</f>
        <v>0</v>
      </c>
      <c r="EC173" s="93">
        <f>IFERROR(SUM($DS173:$DX173)/SUM('Gross Plant'!$BK173:$BP173),0)*'Gross Plant'!BU173*Reserve!$DY$1</f>
        <v>0</v>
      </c>
      <c r="ED173" s="93">
        <f>IFERROR(SUM($DS173:$DX173)/SUM('Gross Plant'!$BK173:$BP173),0)*'Gross Plant'!BV173*Reserve!$DY$1</f>
        <v>0</v>
      </c>
      <c r="EE173" s="93">
        <f>IFERROR(SUM($DS173:$DX173)/SUM('Gross Plant'!$BK173:$BP173),0)*'Gross Plant'!BW173*Reserve!$DY$1</f>
        <v>0</v>
      </c>
      <c r="EF173" s="93">
        <f>IFERROR(SUM($DS173:$DX173)/SUM('Gross Plant'!$BK173:$BP173),0)*'Gross Plant'!BX173*Reserve!$DY$1</f>
        <v>0</v>
      </c>
      <c r="EG173" s="93">
        <f>IFERROR(SUM($DS173:$DX173)/SUM('Gross Plant'!$BK173:$BP173),0)*'Gross Plant'!BY173*Reserve!$DY$1</f>
        <v>0</v>
      </c>
      <c r="EH173" s="93">
        <f>IFERROR(SUM($DS173:$DX173)/SUM('Gross Plant'!$BK173:$BP173),0)*'Gross Plant'!BZ173*Reserve!$DY$1</f>
        <v>0</v>
      </c>
      <c r="EI173" s="93">
        <f>IFERROR(SUM($DS173:$DX173)/SUM('Gross Plant'!$BK173:$BP173),0)*'Gross Plant'!CA173*Reserve!$DY$1</f>
        <v>0</v>
      </c>
      <c r="EJ173" s="93">
        <f>IFERROR(SUM($DS173:$DX173)/SUM('Gross Plant'!$BK173:$BP173),0)*'Gross Plant'!CB173*Reserve!$DY$1</f>
        <v>0</v>
      </c>
      <c r="EK173" s="93">
        <f>IFERROR(SUM($DS173:$DX173)/SUM('Gross Plant'!$BK173:$BP173),0)*'Gross Plant'!CC173*Reserve!$DY$1</f>
        <v>0</v>
      </c>
      <c r="EL173" s="93">
        <f>IFERROR(SUM($DS173:$DX173)/SUM('Gross Plant'!$BK173:$BP173),0)*'Gross Plant'!CD173*Reserve!$DY$1</f>
        <v>0</v>
      </c>
      <c r="EM173" s="93">
        <f>IFERROR(SUM($DS173:$DX173)/SUM('Gross Plant'!$BK173:$BP173),0)*'Gross Plant'!CE173*Reserve!$DY$1</f>
        <v>0</v>
      </c>
      <c r="EN173" s="93">
        <f>IFERROR(SUM($DS173:$DX173)/SUM('Gross Plant'!$BK173:$BP173),0)*'Gross Plant'!CF173*Reserve!$DY$1</f>
        <v>0</v>
      </c>
      <c r="EO173" s="93">
        <f>IFERROR(SUM($DS173:$DX173)/SUM('Gross Plant'!$BK173:$BP173),0)*'Gross Plant'!CG173*Reserve!$DY$1</f>
        <v>0</v>
      </c>
      <c r="EP173" s="93">
        <f>IFERROR(SUM($DS173:$DX173)/SUM('Gross Plant'!$BK173:$BP173),0)*'Gross Plant'!CH173*Reserve!$DY$1</f>
        <v>0</v>
      </c>
      <c r="EQ173" s="93">
        <f>IFERROR(SUM($DS173:$DX173)/SUM('Gross Plant'!$BK173:$BP173),0)*'Gross Plant'!CI173*Reserve!$DY$1</f>
        <v>0</v>
      </c>
      <c r="ER173" s="93">
        <f>IFERROR(SUM($DS173:$DX173)/SUM('Gross Plant'!$BK173:$BP173),0)*'Gross Plant'!CJ173*Reserve!$DY$1</f>
        <v>0</v>
      </c>
      <c r="ES173" s="93">
        <f>IFERROR(SUM($DS173:$DX173)/SUM('Gross Plant'!$BK173:$BP173),0)*'Gross Plant'!CK173*Reserve!$DY$1</f>
        <v>0</v>
      </c>
    </row>
    <row r="174" spans="1:149">
      <c r="A174" s="138">
        <v>39202</v>
      </c>
      <c r="B174" s="171" t="s">
        <v>106</v>
      </c>
      <c r="C174" s="51">
        <f t="shared" si="181"/>
        <v>3267.4623623076914</v>
      </c>
      <c r="D174" s="51">
        <f t="shared" si="148"/>
        <v>4226.8376999999973</v>
      </c>
      <c r="E174" s="92">
        <f>'[20]Reserve End Balances'!P91</f>
        <v>4559.1099999999997</v>
      </c>
      <c r="F174" s="51">
        <f t="shared" si="182"/>
        <v>4726.7999999999993</v>
      </c>
      <c r="G174" s="51">
        <f t="shared" si="183"/>
        <v>4894.4899999999989</v>
      </c>
      <c r="H174" s="51">
        <f t="shared" si="184"/>
        <v>2352.6599999999989</v>
      </c>
      <c r="I174" s="51">
        <f t="shared" si="185"/>
        <v>2458.6599999999989</v>
      </c>
      <c r="J174" s="51">
        <f t="shared" si="186"/>
        <v>2564.6599999999989</v>
      </c>
      <c r="K174" s="51">
        <f t="shared" si="187"/>
        <v>2670.6599999999989</v>
      </c>
      <c r="L174" s="51">
        <f t="shared" si="188"/>
        <v>2776.6605099999988</v>
      </c>
      <c r="M174" s="51">
        <f t="shared" si="189"/>
        <v>2882.6610199999986</v>
      </c>
      <c r="N174" s="51">
        <f t="shared" si="190"/>
        <v>2988.6615299999985</v>
      </c>
      <c r="O174" s="51">
        <f t="shared" si="191"/>
        <v>3094.6620399999983</v>
      </c>
      <c r="P174" s="51">
        <f t="shared" si="192"/>
        <v>3200.6625499999982</v>
      </c>
      <c r="Q174" s="51">
        <f t="shared" si="193"/>
        <v>3306.663059999998</v>
      </c>
      <c r="R174" s="51">
        <f t="shared" si="194"/>
        <v>3412.6635699999979</v>
      </c>
      <c r="S174" s="51">
        <f t="shared" si="195"/>
        <v>3518.6640799999977</v>
      </c>
      <c r="T174" s="51">
        <f t="shared" si="196"/>
        <v>3624.6645899999976</v>
      </c>
      <c r="U174" s="51">
        <f t="shared" si="197"/>
        <v>3725.0267749999975</v>
      </c>
      <c r="V174" s="51">
        <f t="shared" si="198"/>
        <v>3825.3889599999975</v>
      </c>
      <c r="W174" s="51">
        <f t="shared" si="199"/>
        <v>3925.7511449999975</v>
      </c>
      <c r="X174" s="51">
        <f t="shared" si="200"/>
        <v>4026.1133299999974</v>
      </c>
      <c r="Y174" s="51">
        <f t="shared" si="201"/>
        <v>4126.4755149999974</v>
      </c>
      <c r="Z174" s="51">
        <f t="shared" si="202"/>
        <v>4226.8376999999973</v>
      </c>
      <c r="AA174" s="51">
        <f t="shared" si="203"/>
        <v>4327.1998849999973</v>
      </c>
      <c r="AB174" s="51">
        <f t="shared" si="204"/>
        <v>4427.5620699999972</v>
      </c>
      <c r="AC174" s="51">
        <f t="shared" si="205"/>
        <v>4527.9242549999972</v>
      </c>
      <c r="AD174" s="51">
        <f t="shared" si="206"/>
        <v>4628.2864399999971</v>
      </c>
      <c r="AE174" s="51">
        <f t="shared" si="207"/>
        <v>4728.6486249999971</v>
      </c>
      <c r="AF174" s="51">
        <f t="shared" si="208"/>
        <v>4829.010809999997</v>
      </c>
      <c r="AG174" s="110">
        <f t="shared" si="176"/>
        <v>4227</v>
      </c>
      <c r="AH174" s="145" t="b">
        <f t="shared" si="178"/>
        <v>1</v>
      </c>
      <c r="AI174" s="109" t="str">
        <f>'[23]KY Direct'!E72</f>
        <v>39202</v>
      </c>
      <c r="AJ174" s="109">
        <f>'[23]KY Direct'!F72</f>
        <v>4.7E-2</v>
      </c>
      <c r="AK174" s="109">
        <f>'[23]KY Direct'!G72</f>
        <v>4.4499999999999998E-2</v>
      </c>
      <c r="AL174" s="92">
        <f>'[20]Depreciation Provision'!Q91</f>
        <v>167.69</v>
      </c>
      <c r="AM174" s="92">
        <f>'[20]Depreciation Provision'!R91</f>
        <v>167.69</v>
      </c>
      <c r="AN174" s="92">
        <f>'[20]Depreciation Provision'!S91</f>
        <v>106</v>
      </c>
      <c r="AO174" s="92">
        <f>'[20]Depreciation Provision'!T91</f>
        <v>106</v>
      </c>
      <c r="AP174" s="92">
        <f>'[20]Depreciation Provision'!U91</f>
        <v>106</v>
      </c>
      <c r="AQ174" s="92">
        <f>'[20]Depreciation Provision'!V91</f>
        <v>106</v>
      </c>
      <c r="AR174" s="93">
        <f>IF('Net Plant'!I174&gt;0,'Gross Plant'!L174*$AJ174/12,0)</f>
        <v>106.00051000000001</v>
      </c>
      <c r="AS174" s="93">
        <f>IF('Net Plant'!J174&gt;0,'Gross Plant'!M174*$AJ174/12,0)</f>
        <v>106.00051000000001</v>
      </c>
      <c r="AT174" s="93">
        <f>IF('Net Plant'!K174&gt;0,'Gross Plant'!N174*$AJ174/12,0)</f>
        <v>106.00051000000001</v>
      </c>
      <c r="AU174" s="93">
        <f>IF('Net Plant'!L174&gt;0,'Gross Plant'!O174*$AJ174/12,0)</f>
        <v>106.00051000000001</v>
      </c>
      <c r="AV174" s="93">
        <f>IF('Net Plant'!M174&gt;0,'Gross Plant'!P174*$AJ174/12,0)</f>
        <v>106.00051000000001</v>
      </c>
      <c r="AW174" s="93">
        <f>IF('Net Plant'!N174&gt;0,'Gross Plant'!Q174*$AJ174/12,0)</f>
        <v>106.00051000000001</v>
      </c>
      <c r="AX174" s="93">
        <f>IF('Net Plant'!O174&gt;0,'Gross Plant'!R174*$AJ174/12,0)</f>
        <v>106.00051000000001</v>
      </c>
      <c r="AY174" s="93">
        <f>IF('Net Plant'!P174&gt;0,'Gross Plant'!S174*$AJ174/12,0)</f>
        <v>106.00051000000001</v>
      </c>
      <c r="AZ174" s="93">
        <f>IF('Net Plant'!Q174&gt;0,'Gross Plant'!T174*$AJ174/12,0)</f>
        <v>106.00051000000001</v>
      </c>
      <c r="BA174" s="93">
        <f>IF('Net Plant'!R174&gt;0,'Gross Plant'!U174*$AK174/12,0)</f>
        <v>100.362185</v>
      </c>
      <c r="BB174" s="93">
        <f>IF('Net Plant'!S174&gt;0,'Gross Plant'!V174*$AK174/12,0)</f>
        <v>100.362185</v>
      </c>
      <c r="BC174" s="93">
        <f>IF('Net Plant'!T174&gt;0,'Gross Plant'!W174*$AK174/12,0)</f>
        <v>100.362185</v>
      </c>
      <c r="BD174" s="93">
        <f>IF('Net Plant'!U174&gt;0,'Gross Plant'!X174*$AK174/12,0)</f>
        <v>100.362185</v>
      </c>
      <c r="BE174" s="93">
        <f>IF('Net Plant'!V174&gt;0,'Gross Plant'!Y174*$AK174/12,0)</f>
        <v>100.362185</v>
      </c>
      <c r="BF174" s="93">
        <f>IF('Net Plant'!W174&gt;0,'Gross Plant'!Z174*$AK174/12,0)</f>
        <v>100.362185</v>
      </c>
      <c r="BG174" s="93">
        <f>IF('Net Plant'!X174&gt;0,'Gross Plant'!AA174*$AK174/12,0)</f>
        <v>100.362185</v>
      </c>
      <c r="BH174" s="93">
        <f>IF('Net Plant'!Y174&gt;0,'Gross Plant'!AB174*$AK174/12,0)</f>
        <v>100.362185</v>
      </c>
      <c r="BI174" s="93">
        <f>IF('Net Plant'!Z174&gt;0,'Gross Plant'!AC174*$AK174/12,0)</f>
        <v>100.362185</v>
      </c>
      <c r="BJ174" s="93">
        <f>IF('Net Plant'!AA174&gt;0,'Gross Plant'!AD174*$AK174/12,0)</f>
        <v>100.362185</v>
      </c>
      <c r="BK174" s="93">
        <f>IF('Net Plant'!AB174&gt;0,'Gross Plant'!AE174*$AK174/12,0)</f>
        <v>100.362185</v>
      </c>
      <c r="BL174" s="93">
        <f>IF('Net Plant'!AC174&gt;0,'Gross Plant'!AF174*$AK174/12,0)</f>
        <v>100.362185</v>
      </c>
      <c r="BM174" s="110">
        <f t="shared" si="212"/>
        <v>1204.3462199999997</v>
      </c>
      <c r="BN174" s="41"/>
      <c r="BO174" s="92">
        <f>'[20]Reserve Retirements'!Q91</f>
        <v>0</v>
      </c>
      <c r="BP174" s="92">
        <f>'[20]Reserve Retirements'!R91</f>
        <v>0</v>
      </c>
      <c r="BQ174" s="92">
        <f>'[20]Reserve Retirements'!S91</f>
        <v>0</v>
      </c>
      <c r="BR174" s="92">
        <f>'[20]Reserve Retirements'!T91</f>
        <v>0</v>
      </c>
      <c r="BS174" s="92">
        <f>'[20]Reserve Retirements'!U91</f>
        <v>0</v>
      </c>
      <c r="BT174" s="92">
        <f>'[20]Reserve Retirements'!V91</f>
        <v>0</v>
      </c>
      <c r="BU174" s="93">
        <f>'Gross Plant'!BQ174</f>
        <v>0</v>
      </c>
      <c r="BV174" s="93">
        <f>'Gross Plant'!BR174</f>
        <v>0</v>
      </c>
      <c r="BW174" s="93">
        <f>'Gross Plant'!BS174</f>
        <v>0</v>
      </c>
      <c r="BX174" s="93">
        <f>'Gross Plant'!BT174</f>
        <v>0</v>
      </c>
      <c r="BY174" s="93">
        <f>'Gross Plant'!BU174</f>
        <v>0</v>
      </c>
      <c r="BZ174" s="93">
        <f>'Gross Plant'!BV174</f>
        <v>0</v>
      </c>
      <c r="CA174" s="93">
        <f>'Gross Plant'!BW174</f>
        <v>0</v>
      </c>
      <c r="CB174" s="93">
        <f>'Gross Plant'!BX174</f>
        <v>0</v>
      </c>
      <c r="CC174" s="93">
        <f>'Gross Plant'!BY174</f>
        <v>0</v>
      </c>
      <c r="CD174" s="93">
        <f>'Gross Plant'!BZ174</f>
        <v>0</v>
      </c>
      <c r="CE174" s="93">
        <f>'Gross Plant'!CA174</f>
        <v>0</v>
      </c>
      <c r="CF174" s="93">
        <f>'Gross Plant'!CB174</f>
        <v>0</v>
      </c>
      <c r="CG174" s="93">
        <f>'Gross Plant'!CC174</f>
        <v>0</v>
      </c>
      <c r="CH174" s="93">
        <f>'Gross Plant'!CD174</f>
        <v>0</v>
      </c>
      <c r="CI174" s="93">
        <f>'Gross Plant'!CE174</f>
        <v>0</v>
      </c>
      <c r="CJ174" s="93">
        <f>'Gross Plant'!CF174</f>
        <v>0</v>
      </c>
      <c r="CK174" s="93">
        <f>'Gross Plant'!CG174</f>
        <v>0</v>
      </c>
      <c r="CL174" s="93">
        <f>'Gross Plant'!CH174</f>
        <v>0</v>
      </c>
      <c r="CM174" s="93">
        <f>'Gross Plant'!CI174</f>
        <v>0</v>
      </c>
      <c r="CN174" s="93">
        <f>'Gross Plant'!CJ174</f>
        <v>0</v>
      </c>
      <c r="CO174" s="93">
        <f>'Gross Plant'!CK174</f>
        <v>0</v>
      </c>
      <c r="CP174" s="41"/>
      <c r="CQ174" s="92">
        <f>'[20]Reserve Transfers'!Q91</f>
        <v>0</v>
      </c>
      <c r="CR174" s="92">
        <f>'[20]Reserve Transfers'!R91</f>
        <v>0</v>
      </c>
      <c r="CS174" s="92">
        <f>'[20]Reserve Transfers'!S91</f>
        <v>-2647.83</v>
      </c>
      <c r="CT174" s="92">
        <f>'[20]Reserve Transfers'!T91</f>
        <v>0</v>
      </c>
      <c r="CU174" s="92">
        <f>'[20]Reserve Transfers'!U91</f>
        <v>0</v>
      </c>
      <c r="CV174" s="92">
        <f>'[20]Reserve Transfers'!V91</f>
        <v>0</v>
      </c>
      <c r="CW174" s="17">
        <v>0</v>
      </c>
      <c r="CX174" s="17">
        <v>0</v>
      </c>
      <c r="CY174" s="17">
        <v>0</v>
      </c>
      <c r="CZ174" s="17">
        <v>0</v>
      </c>
      <c r="DA174" s="17">
        <v>0</v>
      </c>
      <c r="DB174" s="17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/>
      <c r="DS174" s="92">
        <f>[20]COR!Q91</f>
        <v>0</v>
      </c>
      <c r="DT174" s="92">
        <f>[20]COR!R91</f>
        <v>0</v>
      </c>
      <c r="DU174" s="92">
        <f>[20]COR!S91</f>
        <v>0</v>
      </c>
      <c r="DV174" s="92">
        <f>[20]COR!T91</f>
        <v>0</v>
      </c>
      <c r="DW174" s="92">
        <f>[20]COR!U91</f>
        <v>0</v>
      </c>
      <c r="DX174" s="92">
        <f>[20]COR!V91</f>
        <v>0</v>
      </c>
      <c r="DY174" s="93">
        <f>IFERROR(SUM($DS174:$DX174)/SUM('Gross Plant'!$BK174:$BP174),0)*'Gross Plant'!BQ174*Reserve!$DY$1</f>
        <v>0</v>
      </c>
      <c r="DZ174" s="93">
        <f>IFERROR(SUM($DS174:$DX174)/SUM('Gross Plant'!$BK174:$BP174),0)*'Gross Plant'!BR174*Reserve!$DY$1</f>
        <v>0</v>
      </c>
      <c r="EA174" s="93">
        <f>IFERROR(SUM($DS174:$DX174)/SUM('Gross Plant'!$BK174:$BP174),0)*'Gross Plant'!BS174*Reserve!$DY$1</f>
        <v>0</v>
      </c>
      <c r="EB174" s="93">
        <f>IFERROR(SUM($DS174:$DX174)/SUM('Gross Plant'!$BK174:$BP174),0)*'Gross Plant'!BT174*Reserve!$DY$1</f>
        <v>0</v>
      </c>
      <c r="EC174" s="93">
        <f>IFERROR(SUM($DS174:$DX174)/SUM('Gross Plant'!$BK174:$BP174),0)*'Gross Plant'!BU174*Reserve!$DY$1</f>
        <v>0</v>
      </c>
      <c r="ED174" s="93">
        <f>IFERROR(SUM($DS174:$DX174)/SUM('Gross Plant'!$BK174:$BP174),0)*'Gross Plant'!BV174*Reserve!$DY$1</f>
        <v>0</v>
      </c>
      <c r="EE174" s="93">
        <f>IFERROR(SUM($DS174:$DX174)/SUM('Gross Plant'!$BK174:$BP174),0)*'Gross Plant'!BW174*Reserve!$DY$1</f>
        <v>0</v>
      </c>
      <c r="EF174" s="93">
        <f>IFERROR(SUM($DS174:$DX174)/SUM('Gross Plant'!$BK174:$BP174),0)*'Gross Plant'!BX174*Reserve!$DY$1</f>
        <v>0</v>
      </c>
      <c r="EG174" s="93">
        <f>IFERROR(SUM($DS174:$DX174)/SUM('Gross Plant'!$BK174:$BP174),0)*'Gross Plant'!BY174*Reserve!$DY$1</f>
        <v>0</v>
      </c>
      <c r="EH174" s="93">
        <f>IFERROR(SUM($DS174:$DX174)/SUM('Gross Plant'!$BK174:$BP174),0)*'Gross Plant'!BZ174*Reserve!$DY$1</f>
        <v>0</v>
      </c>
      <c r="EI174" s="93">
        <f>IFERROR(SUM($DS174:$DX174)/SUM('Gross Plant'!$BK174:$BP174),0)*'Gross Plant'!CA174*Reserve!$DY$1</f>
        <v>0</v>
      </c>
      <c r="EJ174" s="93">
        <f>IFERROR(SUM($DS174:$DX174)/SUM('Gross Plant'!$BK174:$BP174),0)*'Gross Plant'!CB174*Reserve!$DY$1</f>
        <v>0</v>
      </c>
      <c r="EK174" s="93">
        <f>IFERROR(SUM($DS174:$DX174)/SUM('Gross Plant'!$BK174:$BP174),0)*'Gross Plant'!CC174*Reserve!$DY$1</f>
        <v>0</v>
      </c>
      <c r="EL174" s="93">
        <f>IFERROR(SUM($DS174:$DX174)/SUM('Gross Plant'!$BK174:$BP174),0)*'Gross Plant'!CD174*Reserve!$DY$1</f>
        <v>0</v>
      </c>
      <c r="EM174" s="93">
        <f>IFERROR(SUM($DS174:$DX174)/SUM('Gross Plant'!$BK174:$BP174),0)*'Gross Plant'!CE174*Reserve!$DY$1</f>
        <v>0</v>
      </c>
      <c r="EN174" s="93">
        <f>IFERROR(SUM($DS174:$DX174)/SUM('Gross Plant'!$BK174:$BP174),0)*'Gross Plant'!CF174*Reserve!$DY$1</f>
        <v>0</v>
      </c>
      <c r="EO174" s="93">
        <f>IFERROR(SUM($DS174:$DX174)/SUM('Gross Plant'!$BK174:$BP174),0)*'Gross Plant'!CG174*Reserve!$DY$1</f>
        <v>0</v>
      </c>
      <c r="EP174" s="93">
        <f>IFERROR(SUM($DS174:$DX174)/SUM('Gross Plant'!$BK174:$BP174),0)*'Gross Plant'!CH174*Reserve!$DY$1</f>
        <v>0</v>
      </c>
      <c r="EQ174" s="93">
        <f>IFERROR(SUM($DS174:$DX174)/SUM('Gross Plant'!$BK174:$BP174),0)*'Gross Plant'!CI174*Reserve!$DY$1</f>
        <v>0</v>
      </c>
      <c r="ER174" s="93">
        <f>IFERROR(SUM($DS174:$DX174)/SUM('Gross Plant'!$BK174:$BP174),0)*'Gross Plant'!CJ174*Reserve!$DY$1</f>
        <v>0</v>
      </c>
      <c r="ES174" s="93">
        <f>IFERROR(SUM($DS174:$DX174)/SUM('Gross Plant'!$BK174:$BP174),0)*'Gross Plant'!CK174*Reserve!$DY$1</f>
        <v>0</v>
      </c>
    </row>
    <row r="175" spans="1:149">
      <c r="A175" s="138">
        <v>39400</v>
      </c>
      <c r="B175" s="171" t="s">
        <v>17</v>
      </c>
      <c r="C175" s="51">
        <f t="shared" si="181"/>
        <v>1678849.3218359051</v>
      </c>
      <c r="D175" s="51">
        <f t="shared" si="148"/>
        <v>2184300.0389655191</v>
      </c>
      <c r="E175" s="92">
        <f>'[20]Reserve End Balances'!P92</f>
        <v>1525416.54</v>
      </c>
      <c r="F175" s="51">
        <f t="shared" si="182"/>
        <v>1551286.03</v>
      </c>
      <c r="G175" s="51">
        <f t="shared" si="183"/>
        <v>1577312.01</v>
      </c>
      <c r="H175" s="51">
        <f t="shared" si="184"/>
        <v>1603603.18</v>
      </c>
      <c r="I175" s="51">
        <f t="shared" si="185"/>
        <v>1616635.5899999999</v>
      </c>
      <c r="J175" s="51">
        <f t="shared" si="186"/>
        <v>1647835.5899999999</v>
      </c>
      <c r="K175" s="51">
        <f t="shared" si="187"/>
        <v>1674852.5899999999</v>
      </c>
      <c r="L175" s="51">
        <f t="shared" si="188"/>
        <v>1700180.3600532017</v>
      </c>
      <c r="M175" s="51">
        <f t="shared" si="189"/>
        <v>1726808.2003515994</v>
      </c>
      <c r="N175" s="51">
        <f t="shared" si="190"/>
        <v>1754645.8079085622</v>
      </c>
      <c r="O175" s="51">
        <f t="shared" si="191"/>
        <v>1784186.8365198043</v>
      </c>
      <c r="P175" s="51">
        <f t="shared" si="192"/>
        <v>1815504.9394204493</v>
      </c>
      <c r="Q175" s="51">
        <f t="shared" si="193"/>
        <v>1846773.5096131465</v>
      </c>
      <c r="R175" s="51">
        <f t="shared" si="194"/>
        <v>1878855.0382947365</v>
      </c>
      <c r="S175" s="51">
        <f t="shared" si="195"/>
        <v>1911971.5523695091</v>
      </c>
      <c r="T175" s="51">
        <f t="shared" si="196"/>
        <v>1946007.647245761</v>
      </c>
      <c r="U175" s="51">
        <f t="shared" si="197"/>
        <v>1981408.3246827621</v>
      </c>
      <c r="V175" s="51">
        <f t="shared" si="198"/>
        <v>2018091.3869175704</v>
      </c>
      <c r="W175" s="51">
        <f t="shared" si="199"/>
        <v>2055981.5703843569</v>
      </c>
      <c r="X175" s="51">
        <f t="shared" si="200"/>
        <v>2094942.0526129866</v>
      </c>
      <c r="Y175" s="51">
        <f t="shared" si="201"/>
        <v>2134935.0252195662</v>
      </c>
      <c r="Z175" s="51">
        <f t="shared" si="202"/>
        <v>2176086.3536635502</v>
      </c>
      <c r="AA175" s="51">
        <f t="shared" si="203"/>
        <v>2218406.694676206</v>
      </c>
      <c r="AB175" s="51">
        <f t="shared" si="204"/>
        <v>2261923.7383048506</v>
      </c>
      <c r="AC175" s="51">
        <f t="shared" si="205"/>
        <v>2306454.4746124977</v>
      </c>
      <c r="AD175" s="51">
        <f t="shared" si="206"/>
        <v>2353185.9814607771</v>
      </c>
      <c r="AE175" s="51">
        <f t="shared" si="207"/>
        <v>2400423.2643758049</v>
      </c>
      <c r="AF175" s="51">
        <f t="shared" si="208"/>
        <v>2448053.9923950536</v>
      </c>
      <c r="AG175" s="110">
        <f t="shared" si="176"/>
        <v>2184300</v>
      </c>
      <c r="AH175" s="145" t="b">
        <f t="shared" si="178"/>
        <v>1</v>
      </c>
      <c r="AI175" s="109" t="str">
        <f>'[23]KY Direct'!E73</f>
        <v>39400</v>
      </c>
      <c r="AJ175" s="109">
        <f>'[23]KY Direct'!F73</f>
        <v>6.25E-2</v>
      </c>
      <c r="AK175" s="109">
        <f>'[23]KY Direct'!G73</f>
        <v>6.25E-2</v>
      </c>
      <c r="AL175" s="92">
        <f>'[20]Depreciation Provision'!Q92</f>
        <v>25869.49</v>
      </c>
      <c r="AM175" s="92">
        <f>'[20]Depreciation Provision'!R92</f>
        <v>26025.98</v>
      </c>
      <c r="AN175" s="92">
        <f>'[20]Depreciation Provision'!S92</f>
        <v>26291.17</v>
      </c>
      <c r="AO175" s="92">
        <f>'[20]Depreciation Provision'!T92</f>
        <v>26981.5</v>
      </c>
      <c r="AP175" s="92">
        <f>'[20]Depreciation Provision'!U92</f>
        <v>27019.4</v>
      </c>
      <c r="AQ175" s="92">
        <f>'[20]Depreciation Provision'!V92</f>
        <v>27017</v>
      </c>
      <c r="AR175" s="93">
        <f>IF('Net Plant'!I175&gt;0,'Gross Plant'!L175*$AJ175/12,0)</f>
        <v>29896.035616687626</v>
      </c>
      <c r="AS175" s="93">
        <f>IF('Net Plant'!J175&gt;0,'Gross Plant'!M175*$AJ175/12,0)</f>
        <v>31100.40245625902</v>
      </c>
      <c r="AT175" s="93">
        <f>IF('Net Plant'!K175&gt;0,'Gross Plant'!N175*$AJ175/12,0)</f>
        <v>32302.779180515179</v>
      </c>
      <c r="AU175" s="93">
        <f>IF('Net Plant'!L175&gt;0,'Gross Plant'!O175*$AJ175/12,0)</f>
        <v>33320.515417448638</v>
      </c>
      <c r="AV175" s="93">
        <f>IF('Net Plant'!M175&gt;0,'Gross Plant'!P175*$AJ175/12,0)</f>
        <v>34058.427016821151</v>
      </c>
      <c r="AW175" s="93">
        <f>IF('Net Plant'!N175&gt;0,'Gross Plant'!Q175*$AJ175/12,0)</f>
        <v>35086.520725701695</v>
      </c>
      <c r="AX175" s="93">
        <f>IF('Net Plant'!O175&gt;0,'Gross Plant'!R175*$AJ175/12,0)</f>
        <v>36193.894189842664</v>
      </c>
      <c r="AY175" s="93">
        <f>IF('Net Plant'!P175&gt;0,'Gross Plant'!S175*$AJ175/12,0)</f>
        <v>37327.943474658983</v>
      </c>
      <c r="AZ175" s="93">
        <f>IF('Net Plant'!Q175&gt;0,'Gross Plant'!T175*$AJ175/12,0)</f>
        <v>38541.026814759178</v>
      </c>
      <c r="BA175" s="93">
        <f>IF('Net Plant'!R175&gt;0,'Gross Plant'!U175*$AK175/12,0)</f>
        <v>39698.280983160323</v>
      </c>
      <c r="BB175" s="93">
        <f>IF('Net Plant'!S175&gt;0,'Gross Plant'!V175*$AK175/12,0)</f>
        <v>40809.423103169567</v>
      </c>
      <c r="BC175" s="93">
        <f>IF('Net Plant'!T175&gt;0,'Gross Plant'!W175*$AK175/12,0)</f>
        <v>41885.195837787389</v>
      </c>
      <c r="BD175" s="93">
        <f>IF('Net Plant'!U175&gt;0,'Gross Plant'!X175*$AK175/12,0)</f>
        <v>42962.985793118256</v>
      </c>
      <c r="BE175" s="93">
        <f>IF('Net Plant'!V175&gt;0,'Gross Plant'!Y175*$AK175/12,0)</f>
        <v>44057.469153686834</v>
      </c>
      <c r="BF175" s="93">
        <f>IF('Net Plant'!W175&gt;0,'Gross Plant'!Z175*$AK175/12,0)</f>
        <v>45128.414786068875</v>
      </c>
      <c r="BG175" s="93">
        <f>IF('Net Plant'!X175&gt;0,'Gross Plant'!AA175*$AK175/12,0)</f>
        <v>46163.22164624725</v>
      </c>
      <c r="BH175" s="93">
        <f>IF('Net Plant'!Y175&gt;0,'Gross Plant'!AB175*$AK175/12,0)</f>
        <v>47138.368094248035</v>
      </c>
      <c r="BI175" s="93">
        <f>IF('Net Plant'!Z175&gt;0,'Gross Plant'!AC175*$AK175/12,0)</f>
        <v>48099.309821328694</v>
      </c>
      <c r="BJ175" s="93">
        <f>IF('Net Plant'!AA175&gt;0,'Gross Plant'!AD175*$AK175/12,0)</f>
        <v>48603.360645521636</v>
      </c>
      <c r="BK175" s="93">
        <f>IF('Net Plant'!AB175&gt;0,'Gross Plant'!AE175*$AK175/12,0)</f>
        <v>49106.775698372447</v>
      </c>
      <c r="BL175" s="93">
        <f>IF('Net Plant'!AC175&gt;0,'Gross Plant'!AF175*$AK175/12,0)</f>
        <v>49650.71591773886</v>
      </c>
      <c r="BM175" s="110">
        <f t="shared" si="212"/>
        <v>543303.52148044819</v>
      </c>
      <c r="BN175" s="41"/>
      <c r="BO175" s="92">
        <f>'[20]Reserve Retirements'!Q92</f>
        <v>0</v>
      </c>
      <c r="BP175" s="92">
        <f>'[20]Reserve Retirements'!R92</f>
        <v>0</v>
      </c>
      <c r="BQ175" s="92">
        <f>'[20]Reserve Retirements'!S92</f>
        <v>0</v>
      </c>
      <c r="BR175" s="92">
        <f>'[20]Reserve Retirements'!T92</f>
        <v>-13949.09</v>
      </c>
      <c r="BS175" s="92">
        <f>'[20]Reserve Retirements'!U92</f>
        <v>0</v>
      </c>
      <c r="BT175" s="92">
        <f>'[20]Reserve Retirements'!V92</f>
        <v>0</v>
      </c>
      <c r="BU175" s="93">
        <f>'Gross Plant'!BQ175</f>
        <v>-4568.2655634859157</v>
      </c>
      <c r="BV175" s="93">
        <f>'Gross Plant'!BR175</f>
        <v>-4472.5621578614328</v>
      </c>
      <c r="BW175" s="93">
        <f>'Gross Plant'!BS175</f>
        <v>-4465.1716235522335</v>
      </c>
      <c r="BX175" s="93">
        <f>'Gross Plant'!BT175</f>
        <v>-3779.4868062066303</v>
      </c>
      <c r="BY175" s="93">
        <f>'Gross Plant'!BU175</f>
        <v>-2740.3241161762753</v>
      </c>
      <c r="BZ175" s="93">
        <f>'Gross Plant'!BV175</f>
        <v>-3817.9505330044844</v>
      </c>
      <c r="CA175" s="93">
        <f>'Gross Plant'!BW175</f>
        <v>-4112.3655082527839</v>
      </c>
      <c r="CB175" s="93">
        <f>'Gross Plant'!BX175</f>
        <v>-4211.4293998864332</v>
      </c>
      <c r="CC175" s="93">
        <f>'Gross Plant'!BY175</f>
        <v>-4504.9319385073186</v>
      </c>
      <c r="CD175" s="93">
        <f>'Gross Plant'!BZ175</f>
        <v>-4297.6035461590227</v>
      </c>
      <c r="CE175" s="93">
        <f>'Gross Plant'!CA175</f>
        <v>-4126.3608683612101</v>
      </c>
      <c r="CF175" s="93">
        <f>'Gross Plant'!CB175</f>
        <v>-3995.0123710007306</v>
      </c>
      <c r="CG175" s="93">
        <f>'Gross Plant'!CC175</f>
        <v>-4002.5035644882792</v>
      </c>
      <c r="CH175" s="93">
        <f>'Gross Plant'!CD175</f>
        <v>-4064.4965471069395</v>
      </c>
      <c r="CI175" s="93">
        <f>'Gross Plant'!CE175</f>
        <v>-3977.0863420845258</v>
      </c>
      <c r="CJ175" s="93">
        <f>'Gross Plant'!CF175</f>
        <v>-3842.8806335918853</v>
      </c>
      <c r="CK175" s="93">
        <f>'Gross Plant'!CG175</f>
        <v>-3621.3244656033698</v>
      </c>
      <c r="CL175" s="93">
        <f>'Gross Plant'!CH175</f>
        <v>-3568.5735136816065</v>
      </c>
      <c r="CM175" s="93">
        <f>'Gross Plant'!CI175</f>
        <v>-1871.8537972421184</v>
      </c>
      <c r="CN175" s="93">
        <f>'Gross Plant'!CJ175</f>
        <v>-1869.4927833446691</v>
      </c>
      <c r="CO175" s="93">
        <f>'Gross Plant'!CK175</f>
        <v>-2019.9878984901798</v>
      </c>
      <c r="CP175" s="41"/>
      <c r="CQ175" s="92">
        <f>'[20]Reserve Transfers'!Q92</f>
        <v>0</v>
      </c>
      <c r="CR175" s="92">
        <f>'[20]Reserve Transfers'!R92</f>
        <v>0</v>
      </c>
      <c r="CS175" s="92">
        <f>'[20]Reserve Transfers'!S92</f>
        <v>0</v>
      </c>
      <c r="CT175" s="92">
        <f>'[20]Reserve Transfers'!T92</f>
        <v>0</v>
      </c>
      <c r="CU175" s="92">
        <f>'[20]Reserve Transfers'!U92</f>
        <v>4180.6000000000004</v>
      </c>
      <c r="CV175" s="92">
        <f>'[20]Reserve Transfers'!V92</f>
        <v>0</v>
      </c>
      <c r="CW175" s="17">
        <v>0</v>
      </c>
      <c r="CX175" s="17">
        <v>0</v>
      </c>
      <c r="CY175" s="17">
        <v>0</v>
      </c>
      <c r="CZ175" s="17">
        <v>0</v>
      </c>
      <c r="DA175" s="17">
        <v>0</v>
      </c>
      <c r="DB175" s="17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/>
      <c r="DS175" s="92">
        <f>[20]COR!Q92</f>
        <v>0</v>
      </c>
      <c r="DT175" s="92">
        <f>[20]COR!R92</f>
        <v>0</v>
      </c>
      <c r="DU175" s="92">
        <f>[20]COR!S92</f>
        <v>0</v>
      </c>
      <c r="DV175" s="92">
        <f>[20]COR!T92</f>
        <v>0</v>
      </c>
      <c r="DW175" s="92">
        <f>[20]COR!U92</f>
        <v>0</v>
      </c>
      <c r="DX175" s="92">
        <f>[20]COR!V92</f>
        <v>0</v>
      </c>
      <c r="DY175" s="93">
        <f>IFERROR(SUM($DS175:$DX175)/SUM('Gross Plant'!$BK175:$BP175),0)*'Gross Plant'!BQ175*Reserve!$DY$1</f>
        <v>0</v>
      </c>
      <c r="DZ175" s="93">
        <f>IFERROR(SUM($DS175:$DX175)/SUM('Gross Plant'!$BK175:$BP175),0)*'Gross Plant'!BR175*Reserve!$DY$1</f>
        <v>0</v>
      </c>
      <c r="EA175" s="93">
        <f>IFERROR(SUM($DS175:$DX175)/SUM('Gross Plant'!$BK175:$BP175),0)*'Gross Plant'!BS175*Reserve!$DY$1</f>
        <v>0</v>
      </c>
      <c r="EB175" s="93">
        <f>IFERROR(SUM($DS175:$DX175)/SUM('Gross Plant'!$BK175:$BP175),0)*'Gross Plant'!BT175*Reserve!$DY$1</f>
        <v>0</v>
      </c>
      <c r="EC175" s="93">
        <f>IFERROR(SUM($DS175:$DX175)/SUM('Gross Plant'!$BK175:$BP175),0)*'Gross Plant'!BU175*Reserve!$DY$1</f>
        <v>0</v>
      </c>
      <c r="ED175" s="93">
        <f>IFERROR(SUM($DS175:$DX175)/SUM('Gross Plant'!$BK175:$BP175),0)*'Gross Plant'!BV175*Reserve!$DY$1</f>
        <v>0</v>
      </c>
      <c r="EE175" s="93">
        <f>IFERROR(SUM($DS175:$DX175)/SUM('Gross Plant'!$BK175:$BP175),0)*'Gross Plant'!BW175*Reserve!$DY$1</f>
        <v>0</v>
      </c>
      <c r="EF175" s="93">
        <f>IFERROR(SUM($DS175:$DX175)/SUM('Gross Plant'!$BK175:$BP175),0)*'Gross Plant'!BX175*Reserve!$DY$1</f>
        <v>0</v>
      </c>
      <c r="EG175" s="93">
        <f>IFERROR(SUM($DS175:$DX175)/SUM('Gross Plant'!$BK175:$BP175),0)*'Gross Plant'!BY175*Reserve!$DY$1</f>
        <v>0</v>
      </c>
      <c r="EH175" s="93">
        <f>IFERROR(SUM($DS175:$DX175)/SUM('Gross Plant'!$BK175:$BP175),0)*'Gross Plant'!BZ175*Reserve!$DY$1</f>
        <v>0</v>
      </c>
      <c r="EI175" s="93">
        <f>IFERROR(SUM($DS175:$DX175)/SUM('Gross Plant'!$BK175:$BP175),0)*'Gross Plant'!CA175*Reserve!$DY$1</f>
        <v>0</v>
      </c>
      <c r="EJ175" s="93">
        <f>IFERROR(SUM($DS175:$DX175)/SUM('Gross Plant'!$BK175:$BP175),0)*'Gross Plant'!CB175*Reserve!$DY$1</f>
        <v>0</v>
      </c>
      <c r="EK175" s="93">
        <f>IFERROR(SUM($DS175:$DX175)/SUM('Gross Plant'!$BK175:$BP175),0)*'Gross Plant'!CC175*Reserve!$DY$1</f>
        <v>0</v>
      </c>
      <c r="EL175" s="93">
        <f>IFERROR(SUM($DS175:$DX175)/SUM('Gross Plant'!$BK175:$BP175),0)*'Gross Plant'!CD175*Reserve!$DY$1</f>
        <v>0</v>
      </c>
      <c r="EM175" s="93">
        <f>IFERROR(SUM($DS175:$DX175)/SUM('Gross Plant'!$BK175:$BP175),0)*'Gross Plant'!CE175*Reserve!$DY$1</f>
        <v>0</v>
      </c>
      <c r="EN175" s="93">
        <f>IFERROR(SUM($DS175:$DX175)/SUM('Gross Plant'!$BK175:$BP175),0)*'Gross Plant'!CF175*Reserve!$DY$1</f>
        <v>0</v>
      </c>
      <c r="EO175" s="93">
        <f>IFERROR(SUM($DS175:$DX175)/SUM('Gross Plant'!$BK175:$BP175),0)*'Gross Plant'!CG175*Reserve!$DY$1</f>
        <v>0</v>
      </c>
      <c r="EP175" s="93">
        <f>IFERROR(SUM($DS175:$DX175)/SUM('Gross Plant'!$BK175:$BP175),0)*'Gross Plant'!CH175*Reserve!$DY$1</f>
        <v>0</v>
      </c>
      <c r="EQ175" s="93">
        <f>IFERROR(SUM($DS175:$DX175)/SUM('Gross Plant'!$BK175:$BP175),0)*'Gross Plant'!CI175*Reserve!$DY$1</f>
        <v>0</v>
      </c>
      <c r="ER175" s="93">
        <f>IFERROR(SUM($DS175:$DX175)/SUM('Gross Plant'!$BK175:$BP175),0)*'Gross Plant'!CJ175*Reserve!$DY$1</f>
        <v>0</v>
      </c>
      <c r="ES175" s="93">
        <f>IFERROR(SUM($DS175:$DX175)/SUM('Gross Plant'!$BK175:$BP175),0)*'Gross Plant'!CK175*Reserve!$DY$1</f>
        <v>0</v>
      </c>
    </row>
    <row r="176" spans="1:149">
      <c r="A176" s="138">
        <v>39603</v>
      </c>
      <c r="B176" s="171" t="s">
        <v>63</v>
      </c>
      <c r="C176" s="51">
        <f t="shared" si="181"/>
        <v>-6489.75</v>
      </c>
      <c r="D176" s="51">
        <f t="shared" si="148"/>
        <v>-6489.75</v>
      </c>
      <c r="E176" s="92">
        <f>'[20]Reserve End Balances'!P93</f>
        <v>-6489.75</v>
      </c>
      <c r="F176" s="51">
        <f t="shared" ref="F176:F192" si="213">E176+AL176+BO176+CQ176+DS176</f>
        <v>-6489.75</v>
      </c>
      <c r="G176" s="51">
        <f t="shared" ref="G176:G192" si="214">F176+AM176+BP176+CR176+DT176</f>
        <v>-6489.75</v>
      </c>
      <c r="H176" s="51">
        <f t="shared" ref="H176:H192" si="215">G176+AN176+BQ176+CS176+DU176</f>
        <v>-6489.75</v>
      </c>
      <c r="I176" s="51">
        <f t="shared" ref="I176:I192" si="216">H176+AO176+BR176+CT176+DV176</f>
        <v>-6489.75</v>
      </c>
      <c r="J176" s="51">
        <f t="shared" ref="J176:J192" si="217">I176+AP176+BS176+CU176+DW176</f>
        <v>-6489.75</v>
      </c>
      <c r="K176" s="51">
        <f t="shared" ref="K176:K192" si="218">J176+AQ176+BT176+CV176+DX176</f>
        <v>-6489.75</v>
      </c>
      <c r="L176" s="51">
        <f t="shared" ref="L176:L192" si="219">K176+AR176+BU176+CW176+DY176</f>
        <v>-6489.75</v>
      </c>
      <c r="M176" s="51">
        <f t="shared" ref="M176:M192" si="220">L176+AS176+BV176+CX176+DZ176</f>
        <v>-6489.75</v>
      </c>
      <c r="N176" s="51">
        <f t="shared" ref="N176:N192" si="221">M176+AT176+BW176+CY176+EA176</f>
        <v>-6489.75</v>
      </c>
      <c r="O176" s="51">
        <f t="shared" ref="O176:O192" si="222">N176+AU176+BX176+CZ176+EB176</f>
        <v>-6489.75</v>
      </c>
      <c r="P176" s="51">
        <f t="shared" ref="P176:P192" si="223">O176+AV176+BY176+DA176+EC176</f>
        <v>-6489.75</v>
      </c>
      <c r="Q176" s="51">
        <f t="shared" ref="Q176:Q192" si="224">P176+AW176+BZ176+DB176+ED176</f>
        <v>-6489.75</v>
      </c>
      <c r="R176" s="51">
        <f t="shared" ref="R176:R192" si="225">Q176+AX176+CA176+DC176+EE176</f>
        <v>-6489.75</v>
      </c>
      <c r="S176" s="51">
        <f t="shared" ref="S176:S192" si="226">R176+AY176+CB176+DD176+EF176</f>
        <v>-6489.75</v>
      </c>
      <c r="T176" s="51">
        <f t="shared" ref="T176:T192" si="227">S176+AZ176+CC176+DE176+EG176</f>
        <v>-6489.75</v>
      </c>
      <c r="U176" s="51">
        <f t="shared" ref="U176:U192" si="228">T176+BA176+CD176+DF176+EH176</f>
        <v>-6489.75</v>
      </c>
      <c r="V176" s="51">
        <f t="shared" ref="V176:V192" si="229">U176+BB176+CE176+DG176+EI176</f>
        <v>-6489.75</v>
      </c>
      <c r="W176" s="51">
        <f t="shared" ref="W176:W192" si="230">V176+BC176+CF176+DH176+EJ176</f>
        <v>-6489.75</v>
      </c>
      <c r="X176" s="51">
        <f t="shared" ref="X176:X192" si="231">W176+BD176+CG176+DI176+EK176</f>
        <v>-6489.75</v>
      </c>
      <c r="Y176" s="51">
        <f t="shared" ref="Y176:Y192" si="232">X176+BE176+CH176+DJ176+EL176</f>
        <v>-6489.75</v>
      </c>
      <c r="Z176" s="51">
        <f t="shared" ref="Z176:Z192" si="233">Y176+BF176+CI176+DK176+EM176</f>
        <v>-6489.75</v>
      </c>
      <c r="AA176" s="51">
        <f t="shared" ref="AA176:AA192" si="234">Z176+BG176+CJ176+DL176+EN176</f>
        <v>-6489.75</v>
      </c>
      <c r="AB176" s="51">
        <f t="shared" ref="AB176:AB192" si="235">AA176+BH176+CK176+DM176+EO176</f>
        <v>-6489.75</v>
      </c>
      <c r="AC176" s="51">
        <f t="shared" ref="AC176:AC192" si="236">AB176+BI176+CL176+DN176+EP176</f>
        <v>-6489.75</v>
      </c>
      <c r="AD176" s="51">
        <f t="shared" ref="AD176:AD192" si="237">AC176+BJ176+CM176+DO176+EQ176</f>
        <v>-6489.75</v>
      </c>
      <c r="AE176" s="51">
        <f t="shared" ref="AE176:AE192" si="238">AD176+BK176+CN176+DP176+ER176</f>
        <v>-6489.75</v>
      </c>
      <c r="AF176" s="51">
        <f t="shared" ref="AF176:AF192" si="239">AE176+BL176+CO176+DQ176+ES176</f>
        <v>-6489.75</v>
      </c>
      <c r="AG176" s="110">
        <f t="shared" si="176"/>
        <v>-6490</v>
      </c>
      <c r="AH176" s="145" t="b">
        <f t="shared" si="178"/>
        <v>1</v>
      </c>
      <c r="AI176" s="109" t="str">
        <f>'[23]KY Direct'!E74</f>
        <v>39603</v>
      </c>
      <c r="AJ176" s="109">
        <f>'[23]KY Direct'!F74</f>
        <v>8.7499999999999994E-2</v>
      </c>
      <c r="AK176" s="109">
        <f>'[23]KY Direct'!G74</f>
        <v>8.7499999999999994E-2</v>
      </c>
      <c r="AL176" s="92">
        <f>'[20]Depreciation Provision'!Q93</f>
        <v>0</v>
      </c>
      <c r="AM176" s="92">
        <f>'[20]Depreciation Provision'!R93</f>
        <v>0</v>
      </c>
      <c r="AN176" s="92">
        <f>'[20]Depreciation Provision'!S93</f>
        <v>0</v>
      </c>
      <c r="AO176" s="92">
        <f>'[20]Depreciation Provision'!T93</f>
        <v>0</v>
      </c>
      <c r="AP176" s="92">
        <f>'[20]Depreciation Provision'!U93</f>
        <v>0</v>
      </c>
      <c r="AQ176" s="92">
        <f>'[20]Depreciation Provision'!V93</f>
        <v>0</v>
      </c>
      <c r="AR176" s="93">
        <f>IF('Net Plant'!I176&gt;0,'Gross Plant'!L176*$AJ176/12,0)</f>
        <v>0</v>
      </c>
      <c r="AS176" s="93">
        <f>IF('Net Plant'!J176&gt;0,'Gross Plant'!M176*$AJ176/12,0)</f>
        <v>0</v>
      </c>
      <c r="AT176" s="93">
        <f>IF('Net Plant'!K176&gt;0,'Gross Plant'!N176*$AJ176/12,0)</f>
        <v>0</v>
      </c>
      <c r="AU176" s="93">
        <f>IF('Net Plant'!L176&gt;0,'Gross Plant'!O176*$AJ176/12,0)</f>
        <v>0</v>
      </c>
      <c r="AV176" s="93">
        <f>IF('Net Plant'!M176&gt;0,'Gross Plant'!P176*$AJ176/12,0)</f>
        <v>0</v>
      </c>
      <c r="AW176" s="93">
        <f>IF('Net Plant'!N176&gt;0,'Gross Plant'!Q176*$AJ176/12,0)</f>
        <v>0</v>
      </c>
      <c r="AX176" s="93">
        <f>IF('Net Plant'!O176&gt;0,'Gross Plant'!R176*$AJ176/12,0)</f>
        <v>0</v>
      </c>
      <c r="AY176" s="93">
        <f>IF('Net Plant'!P176&gt;0,'Gross Plant'!S176*$AJ176/12,0)</f>
        <v>0</v>
      </c>
      <c r="AZ176" s="93">
        <f>IF('Net Plant'!Q176&gt;0,'Gross Plant'!T176*$AJ176/12,0)</f>
        <v>0</v>
      </c>
      <c r="BA176" s="93">
        <f>IF('Net Plant'!R176&gt;0,'Gross Plant'!U176*$AK176/12,0)</f>
        <v>0</v>
      </c>
      <c r="BB176" s="93">
        <f>IF('Net Plant'!S176&gt;0,'Gross Plant'!V176*$AK176/12,0)</f>
        <v>0</v>
      </c>
      <c r="BC176" s="93">
        <f>IF('Net Plant'!T176&gt;0,'Gross Plant'!W176*$AK176/12,0)</f>
        <v>0</v>
      </c>
      <c r="BD176" s="93">
        <f>IF('Net Plant'!U176&gt;0,'Gross Plant'!X176*$AK176/12,0)</f>
        <v>0</v>
      </c>
      <c r="BE176" s="93">
        <f>IF('Net Plant'!V176&gt;0,'Gross Plant'!Y176*$AK176/12,0)</f>
        <v>0</v>
      </c>
      <c r="BF176" s="93">
        <f>IF('Net Plant'!W176&gt;0,'Gross Plant'!Z176*$AK176/12,0)</f>
        <v>0</v>
      </c>
      <c r="BG176" s="93">
        <f>IF('Net Plant'!X176&gt;0,'Gross Plant'!AA176*$AK176/12,0)</f>
        <v>0</v>
      </c>
      <c r="BH176" s="93">
        <f>IF('Net Plant'!Y176&gt;0,'Gross Plant'!AB176*$AK176/12,0)</f>
        <v>0</v>
      </c>
      <c r="BI176" s="93">
        <f>IF('Net Plant'!Z176&gt;0,'Gross Plant'!AC176*$AK176/12,0)</f>
        <v>0</v>
      </c>
      <c r="BJ176" s="93">
        <f>IF('Net Plant'!AA176&gt;0,'Gross Plant'!AD176*$AK176/12,0)</f>
        <v>0</v>
      </c>
      <c r="BK176" s="93">
        <f>IF('Net Plant'!AB176&gt;0,'Gross Plant'!AE176*$AK176/12,0)</f>
        <v>0</v>
      </c>
      <c r="BL176" s="93">
        <f>IF('Net Plant'!AC176&gt;0,'Gross Plant'!AF176*$AK176/12,0)</f>
        <v>0</v>
      </c>
      <c r="BM176" s="110">
        <f t="shared" si="212"/>
        <v>0</v>
      </c>
      <c r="BN176" s="41"/>
      <c r="BO176" s="92">
        <f>'[20]Reserve Retirements'!Q93</f>
        <v>0</v>
      </c>
      <c r="BP176" s="92">
        <f>'[20]Reserve Retirements'!R93</f>
        <v>0</v>
      </c>
      <c r="BQ176" s="92">
        <f>'[20]Reserve Retirements'!S93</f>
        <v>0</v>
      </c>
      <c r="BR176" s="92">
        <f>'[20]Reserve Retirements'!T93</f>
        <v>0</v>
      </c>
      <c r="BS176" s="92">
        <f>'[20]Reserve Retirements'!U93</f>
        <v>0</v>
      </c>
      <c r="BT176" s="92">
        <f>'[20]Reserve Retirements'!V93</f>
        <v>0</v>
      </c>
      <c r="BU176" s="93">
        <f>'Gross Plant'!BQ176</f>
        <v>0</v>
      </c>
      <c r="BV176" s="93">
        <f>'Gross Plant'!BR176</f>
        <v>0</v>
      </c>
      <c r="BW176" s="93">
        <f>'Gross Plant'!BS176</f>
        <v>0</v>
      </c>
      <c r="BX176" s="93">
        <f>'Gross Plant'!BT176</f>
        <v>0</v>
      </c>
      <c r="BY176" s="93">
        <f>'Gross Plant'!BU176</f>
        <v>0</v>
      </c>
      <c r="BZ176" s="93">
        <f>'Gross Plant'!BV176</f>
        <v>0</v>
      </c>
      <c r="CA176" s="93">
        <f>'Gross Plant'!BW176</f>
        <v>0</v>
      </c>
      <c r="CB176" s="93">
        <f>'Gross Plant'!BX176</f>
        <v>0</v>
      </c>
      <c r="CC176" s="93">
        <f>'Gross Plant'!BY176</f>
        <v>0</v>
      </c>
      <c r="CD176" s="93">
        <f>'Gross Plant'!BZ176</f>
        <v>0</v>
      </c>
      <c r="CE176" s="93">
        <f>'Gross Plant'!CA176</f>
        <v>0</v>
      </c>
      <c r="CF176" s="93">
        <f>'Gross Plant'!CB176</f>
        <v>0</v>
      </c>
      <c r="CG176" s="93">
        <f>'Gross Plant'!CC176</f>
        <v>0</v>
      </c>
      <c r="CH176" s="93">
        <f>'Gross Plant'!CD176</f>
        <v>0</v>
      </c>
      <c r="CI176" s="93">
        <f>'Gross Plant'!CE176</f>
        <v>0</v>
      </c>
      <c r="CJ176" s="93">
        <f>'Gross Plant'!CF176</f>
        <v>0</v>
      </c>
      <c r="CK176" s="93">
        <f>'Gross Plant'!CG176</f>
        <v>0</v>
      </c>
      <c r="CL176" s="93">
        <f>'Gross Plant'!CH176</f>
        <v>0</v>
      </c>
      <c r="CM176" s="93">
        <f>'Gross Plant'!CI176</f>
        <v>0</v>
      </c>
      <c r="CN176" s="93">
        <f>'Gross Plant'!CJ176</f>
        <v>0</v>
      </c>
      <c r="CO176" s="93">
        <f>'Gross Plant'!CK176</f>
        <v>0</v>
      </c>
      <c r="CP176" s="41"/>
      <c r="CQ176" s="92">
        <f>'[20]Reserve Transfers'!Q93</f>
        <v>0</v>
      </c>
      <c r="CR176" s="92">
        <f>'[20]Reserve Transfers'!R93</f>
        <v>0</v>
      </c>
      <c r="CS176" s="92">
        <f>'[20]Reserve Transfers'!S93</f>
        <v>0</v>
      </c>
      <c r="CT176" s="92">
        <f>'[20]Reserve Transfers'!T93</f>
        <v>0</v>
      </c>
      <c r="CU176" s="92">
        <f>'[20]Reserve Transfers'!U93</f>
        <v>0</v>
      </c>
      <c r="CV176" s="92">
        <f>'[20]Reserve Transfers'!V93</f>
        <v>0</v>
      </c>
      <c r="CW176" s="17">
        <v>0</v>
      </c>
      <c r="CX176" s="17">
        <v>0</v>
      </c>
      <c r="CY176" s="17">
        <v>0</v>
      </c>
      <c r="CZ176" s="17">
        <v>0</v>
      </c>
      <c r="DA176" s="17">
        <v>0</v>
      </c>
      <c r="DB176" s="17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0</v>
      </c>
      <c r="DR176" s="41"/>
      <c r="DS176" s="92">
        <f>[20]COR!Q93</f>
        <v>0</v>
      </c>
      <c r="DT176" s="92">
        <f>[20]COR!R93</f>
        <v>0</v>
      </c>
      <c r="DU176" s="92">
        <f>[20]COR!S93</f>
        <v>0</v>
      </c>
      <c r="DV176" s="92">
        <f>[20]COR!T93</f>
        <v>0</v>
      </c>
      <c r="DW176" s="92">
        <f>[20]COR!U93</f>
        <v>0</v>
      </c>
      <c r="DX176" s="92">
        <f>[20]COR!V93</f>
        <v>0</v>
      </c>
      <c r="DY176" s="93">
        <f>IFERROR(SUM($DS176:$DX176)/SUM('Gross Plant'!$BK176:$BP176),0)*'Gross Plant'!BQ176*Reserve!$DY$1</f>
        <v>0</v>
      </c>
      <c r="DZ176" s="93">
        <f>IFERROR(SUM($DS176:$DX176)/SUM('Gross Plant'!$BK176:$BP176),0)*'Gross Plant'!BR176*Reserve!$DY$1</f>
        <v>0</v>
      </c>
      <c r="EA176" s="93">
        <f>IFERROR(SUM($DS176:$DX176)/SUM('Gross Plant'!$BK176:$BP176),0)*'Gross Plant'!BS176*Reserve!$DY$1</f>
        <v>0</v>
      </c>
      <c r="EB176" s="93">
        <f>IFERROR(SUM($DS176:$DX176)/SUM('Gross Plant'!$BK176:$BP176),0)*'Gross Plant'!BT176*Reserve!$DY$1</f>
        <v>0</v>
      </c>
      <c r="EC176" s="93">
        <f>IFERROR(SUM($DS176:$DX176)/SUM('Gross Plant'!$BK176:$BP176),0)*'Gross Plant'!BU176*Reserve!$DY$1</f>
        <v>0</v>
      </c>
      <c r="ED176" s="93">
        <f>IFERROR(SUM($DS176:$DX176)/SUM('Gross Plant'!$BK176:$BP176),0)*'Gross Plant'!BV176*Reserve!$DY$1</f>
        <v>0</v>
      </c>
      <c r="EE176" s="93">
        <f>IFERROR(SUM($DS176:$DX176)/SUM('Gross Plant'!$BK176:$BP176),0)*'Gross Plant'!BW176*Reserve!$DY$1</f>
        <v>0</v>
      </c>
      <c r="EF176" s="93">
        <f>IFERROR(SUM($DS176:$DX176)/SUM('Gross Plant'!$BK176:$BP176),0)*'Gross Plant'!BX176*Reserve!$DY$1</f>
        <v>0</v>
      </c>
      <c r="EG176" s="93">
        <f>IFERROR(SUM($DS176:$DX176)/SUM('Gross Plant'!$BK176:$BP176),0)*'Gross Plant'!BY176*Reserve!$DY$1</f>
        <v>0</v>
      </c>
      <c r="EH176" s="93">
        <f>IFERROR(SUM($DS176:$DX176)/SUM('Gross Plant'!$BK176:$BP176),0)*'Gross Plant'!BZ176*Reserve!$DY$1</f>
        <v>0</v>
      </c>
      <c r="EI176" s="93">
        <f>IFERROR(SUM($DS176:$DX176)/SUM('Gross Plant'!$BK176:$BP176),0)*'Gross Plant'!CA176*Reserve!$DY$1</f>
        <v>0</v>
      </c>
      <c r="EJ176" s="93">
        <f>IFERROR(SUM($DS176:$DX176)/SUM('Gross Plant'!$BK176:$BP176),0)*'Gross Plant'!CB176*Reserve!$DY$1</f>
        <v>0</v>
      </c>
      <c r="EK176" s="93">
        <f>IFERROR(SUM($DS176:$DX176)/SUM('Gross Plant'!$BK176:$BP176),0)*'Gross Plant'!CC176*Reserve!$DY$1</f>
        <v>0</v>
      </c>
      <c r="EL176" s="93">
        <f>IFERROR(SUM($DS176:$DX176)/SUM('Gross Plant'!$BK176:$BP176),0)*'Gross Plant'!CD176*Reserve!$DY$1</f>
        <v>0</v>
      </c>
      <c r="EM176" s="93">
        <f>IFERROR(SUM($DS176:$DX176)/SUM('Gross Plant'!$BK176:$BP176),0)*'Gross Plant'!CE176*Reserve!$DY$1</f>
        <v>0</v>
      </c>
      <c r="EN176" s="93">
        <f>IFERROR(SUM($DS176:$DX176)/SUM('Gross Plant'!$BK176:$BP176),0)*'Gross Plant'!CF176*Reserve!$DY$1</f>
        <v>0</v>
      </c>
      <c r="EO176" s="93">
        <f>IFERROR(SUM($DS176:$DX176)/SUM('Gross Plant'!$BK176:$BP176),0)*'Gross Plant'!CG176*Reserve!$DY$1</f>
        <v>0</v>
      </c>
      <c r="EP176" s="93">
        <f>IFERROR(SUM($DS176:$DX176)/SUM('Gross Plant'!$BK176:$BP176),0)*'Gross Plant'!CH176*Reserve!$DY$1</f>
        <v>0</v>
      </c>
      <c r="EQ176" s="93">
        <f>IFERROR(SUM($DS176:$DX176)/SUM('Gross Plant'!$BK176:$BP176),0)*'Gross Plant'!CI176*Reserve!$DY$1</f>
        <v>0</v>
      </c>
      <c r="ER176" s="93">
        <f>IFERROR(SUM($DS176:$DX176)/SUM('Gross Plant'!$BK176:$BP176),0)*'Gross Plant'!CJ176*Reserve!$DY$1</f>
        <v>0</v>
      </c>
      <c r="ES176" s="93">
        <f>IFERROR(SUM($DS176:$DX176)/SUM('Gross Plant'!$BK176:$BP176),0)*'Gross Plant'!CK176*Reserve!$DY$1</f>
        <v>0</v>
      </c>
    </row>
    <row r="177" spans="1:149">
      <c r="A177" s="138">
        <v>39604</v>
      </c>
      <c r="B177" s="171" t="s">
        <v>64</v>
      </c>
      <c r="C177" s="51">
        <f t="shared" si="181"/>
        <v>3201.2900000000004</v>
      </c>
      <c r="D177" s="51">
        <f t="shared" si="148"/>
        <v>3201.2900000000004</v>
      </c>
      <c r="E177" s="92">
        <f>'[20]Reserve End Balances'!P94</f>
        <v>3201.29</v>
      </c>
      <c r="F177" s="51">
        <f t="shared" si="213"/>
        <v>3201.29</v>
      </c>
      <c r="G177" s="51">
        <f t="shared" si="214"/>
        <v>3201.29</v>
      </c>
      <c r="H177" s="51">
        <f t="shared" si="215"/>
        <v>3201.29</v>
      </c>
      <c r="I177" s="51">
        <f t="shared" si="216"/>
        <v>3201.29</v>
      </c>
      <c r="J177" s="51">
        <f t="shared" si="217"/>
        <v>3201.29</v>
      </c>
      <c r="K177" s="51">
        <f t="shared" si="218"/>
        <v>3201.29</v>
      </c>
      <c r="L177" s="51">
        <f t="shared" si="219"/>
        <v>3201.29</v>
      </c>
      <c r="M177" s="51">
        <f t="shared" si="220"/>
        <v>3201.29</v>
      </c>
      <c r="N177" s="51">
        <f t="shared" si="221"/>
        <v>3201.29</v>
      </c>
      <c r="O177" s="51">
        <f t="shared" si="222"/>
        <v>3201.29</v>
      </c>
      <c r="P177" s="51">
        <f t="shared" si="223"/>
        <v>3201.29</v>
      </c>
      <c r="Q177" s="51">
        <f t="shared" si="224"/>
        <v>3201.29</v>
      </c>
      <c r="R177" s="51">
        <f t="shared" si="225"/>
        <v>3201.29</v>
      </c>
      <c r="S177" s="51">
        <f t="shared" si="226"/>
        <v>3201.29</v>
      </c>
      <c r="T177" s="51">
        <f t="shared" si="227"/>
        <v>3201.29</v>
      </c>
      <c r="U177" s="51">
        <f t="shared" si="228"/>
        <v>3201.29</v>
      </c>
      <c r="V177" s="51">
        <f t="shared" si="229"/>
        <v>3201.29</v>
      </c>
      <c r="W177" s="51">
        <f t="shared" si="230"/>
        <v>3201.29</v>
      </c>
      <c r="X177" s="51">
        <f t="shared" si="231"/>
        <v>3201.29</v>
      </c>
      <c r="Y177" s="51">
        <f t="shared" si="232"/>
        <v>3201.29</v>
      </c>
      <c r="Z177" s="51">
        <f t="shared" si="233"/>
        <v>3201.29</v>
      </c>
      <c r="AA177" s="51">
        <f t="shared" si="234"/>
        <v>3201.29</v>
      </c>
      <c r="AB177" s="51">
        <f t="shared" si="235"/>
        <v>3201.29</v>
      </c>
      <c r="AC177" s="51">
        <f t="shared" si="236"/>
        <v>3201.29</v>
      </c>
      <c r="AD177" s="51">
        <f t="shared" si="237"/>
        <v>3201.29</v>
      </c>
      <c r="AE177" s="51">
        <f t="shared" si="238"/>
        <v>3201.29</v>
      </c>
      <c r="AF177" s="51">
        <f t="shared" si="239"/>
        <v>3201.29</v>
      </c>
      <c r="AG177" s="110">
        <f t="shared" si="176"/>
        <v>3201</v>
      </c>
      <c r="AH177" s="145" t="b">
        <f t="shared" si="178"/>
        <v>1</v>
      </c>
      <c r="AI177" s="109" t="str">
        <f>'[23]KY Direct'!E75</f>
        <v>39604</v>
      </c>
      <c r="AJ177" s="109">
        <f>'[23]KY Direct'!F75</f>
        <v>8.7499999999999994E-2</v>
      </c>
      <c r="AK177" s="109">
        <f>'[23]KY Direct'!G75</f>
        <v>8.7499999999999994E-2</v>
      </c>
      <c r="AL177" s="92">
        <f>'[20]Depreciation Provision'!Q94</f>
        <v>0</v>
      </c>
      <c r="AM177" s="92">
        <f>'[20]Depreciation Provision'!R94</f>
        <v>0</v>
      </c>
      <c r="AN177" s="92">
        <f>'[20]Depreciation Provision'!S94</f>
        <v>0</v>
      </c>
      <c r="AO177" s="92">
        <f>'[20]Depreciation Provision'!T94</f>
        <v>0</v>
      </c>
      <c r="AP177" s="92">
        <f>'[20]Depreciation Provision'!U94</f>
        <v>0</v>
      </c>
      <c r="AQ177" s="92">
        <f>'[20]Depreciation Provision'!V94</f>
        <v>0</v>
      </c>
      <c r="AR177" s="93">
        <f>IF('Net Plant'!I177&gt;0,'Gross Plant'!L177*$AJ177/12,0)</f>
        <v>0</v>
      </c>
      <c r="AS177" s="93">
        <f>IF('Net Plant'!J177&gt;0,'Gross Plant'!M177*$AJ177/12,0)</f>
        <v>0</v>
      </c>
      <c r="AT177" s="93">
        <f>IF('Net Plant'!K177&gt;0,'Gross Plant'!N177*$AJ177/12,0)</f>
        <v>0</v>
      </c>
      <c r="AU177" s="93">
        <f>IF('Net Plant'!L177&gt;0,'Gross Plant'!O177*$AJ177/12,0)</f>
        <v>0</v>
      </c>
      <c r="AV177" s="93">
        <f>IF('Net Plant'!M177&gt;0,'Gross Plant'!P177*$AJ177/12,0)</f>
        <v>0</v>
      </c>
      <c r="AW177" s="93">
        <f>IF('Net Plant'!N177&gt;0,'Gross Plant'!Q177*$AJ177/12,0)</f>
        <v>0</v>
      </c>
      <c r="AX177" s="93">
        <f>IF('Net Plant'!O177&gt;0,'Gross Plant'!R177*$AJ177/12,0)</f>
        <v>0</v>
      </c>
      <c r="AY177" s="93">
        <f>IF('Net Plant'!P177&gt;0,'Gross Plant'!S177*$AJ177/12,0)</f>
        <v>0</v>
      </c>
      <c r="AZ177" s="93">
        <f>IF('Net Plant'!Q177&gt;0,'Gross Plant'!T177*$AJ177/12,0)</f>
        <v>0</v>
      </c>
      <c r="BA177" s="93">
        <f>IF('Net Plant'!R177&gt;0,'Gross Plant'!U177*$AK177/12,0)</f>
        <v>0</v>
      </c>
      <c r="BB177" s="93">
        <f>IF('Net Plant'!S177&gt;0,'Gross Plant'!V177*$AK177/12,0)</f>
        <v>0</v>
      </c>
      <c r="BC177" s="93">
        <f>IF('Net Plant'!T177&gt;0,'Gross Plant'!W177*$AK177/12,0)</f>
        <v>0</v>
      </c>
      <c r="BD177" s="93">
        <f>IF('Net Plant'!U177&gt;0,'Gross Plant'!X177*$AK177/12,0)</f>
        <v>0</v>
      </c>
      <c r="BE177" s="93">
        <f>IF('Net Plant'!V177&gt;0,'Gross Plant'!Y177*$AK177/12,0)</f>
        <v>0</v>
      </c>
      <c r="BF177" s="93">
        <f>IF('Net Plant'!W177&gt;0,'Gross Plant'!Z177*$AK177/12,0)</f>
        <v>0</v>
      </c>
      <c r="BG177" s="93">
        <f>IF('Net Plant'!X177&gt;0,'Gross Plant'!AA177*$AK177/12,0)</f>
        <v>0</v>
      </c>
      <c r="BH177" s="93">
        <f>IF('Net Plant'!Y177&gt;0,'Gross Plant'!AB177*$AK177/12,0)</f>
        <v>0</v>
      </c>
      <c r="BI177" s="93">
        <f>IF('Net Plant'!Z177&gt;0,'Gross Plant'!AC177*$AK177/12,0)</f>
        <v>0</v>
      </c>
      <c r="BJ177" s="93">
        <f>IF('Net Plant'!AA177&gt;0,'Gross Plant'!AD177*$AK177/12,0)</f>
        <v>0</v>
      </c>
      <c r="BK177" s="93">
        <f>IF('Net Plant'!AB177&gt;0,'Gross Plant'!AE177*$AK177/12,0)</f>
        <v>0</v>
      </c>
      <c r="BL177" s="93">
        <f>IF('Net Plant'!AC177&gt;0,'Gross Plant'!AF177*$AK177/12,0)</f>
        <v>0</v>
      </c>
      <c r="BM177" s="110">
        <f t="shared" si="212"/>
        <v>0</v>
      </c>
      <c r="BN177" s="41"/>
      <c r="BO177" s="92">
        <f>'[20]Reserve Retirements'!Q94</f>
        <v>0</v>
      </c>
      <c r="BP177" s="92">
        <f>'[20]Reserve Retirements'!R94</f>
        <v>0</v>
      </c>
      <c r="BQ177" s="92">
        <f>'[20]Reserve Retirements'!S94</f>
        <v>0</v>
      </c>
      <c r="BR177" s="92">
        <f>'[20]Reserve Retirements'!T94</f>
        <v>0</v>
      </c>
      <c r="BS177" s="92">
        <f>'[20]Reserve Retirements'!U94</f>
        <v>0</v>
      </c>
      <c r="BT177" s="92">
        <f>'[20]Reserve Retirements'!V94</f>
        <v>0</v>
      </c>
      <c r="BU177" s="93">
        <f>'Gross Plant'!BQ177</f>
        <v>0</v>
      </c>
      <c r="BV177" s="93">
        <f>'Gross Plant'!BR177</f>
        <v>0</v>
      </c>
      <c r="BW177" s="93">
        <f>'Gross Plant'!BS177</f>
        <v>0</v>
      </c>
      <c r="BX177" s="93">
        <f>'Gross Plant'!BT177</f>
        <v>0</v>
      </c>
      <c r="BY177" s="93">
        <f>'Gross Plant'!BU177</f>
        <v>0</v>
      </c>
      <c r="BZ177" s="93">
        <f>'Gross Plant'!BV177</f>
        <v>0</v>
      </c>
      <c r="CA177" s="93">
        <f>'Gross Plant'!BW177</f>
        <v>0</v>
      </c>
      <c r="CB177" s="93">
        <f>'Gross Plant'!BX177</f>
        <v>0</v>
      </c>
      <c r="CC177" s="93">
        <f>'Gross Plant'!BY177</f>
        <v>0</v>
      </c>
      <c r="CD177" s="93">
        <f>'Gross Plant'!BZ177</f>
        <v>0</v>
      </c>
      <c r="CE177" s="93">
        <f>'Gross Plant'!CA177</f>
        <v>0</v>
      </c>
      <c r="CF177" s="93">
        <f>'Gross Plant'!CB177</f>
        <v>0</v>
      </c>
      <c r="CG177" s="93">
        <f>'Gross Plant'!CC177</f>
        <v>0</v>
      </c>
      <c r="CH177" s="93">
        <f>'Gross Plant'!CD177</f>
        <v>0</v>
      </c>
      <c r="CI177" s="93">
        <f>'Gross Plant'!CE177</f>
        <v>0</v>
      </c>
      <c r="CJ177" s="93">
        <f>'Gross Plant'!CF177</f>
        <v>0</v>
      </c>
      <c r="CK177" s="93">
        <f>'Gross Plant'!CG177</f>
        <v>0</v>
      </c>
      <c r="CL177" s="93">
        <f>'Gross Plant'!CH177</f>
        <v>0</v>
      </c>
      <c r="CM177" s="93">
        <f>'Gross Plant'!CI177</f>
        <v>0</v>
      </c>
      <c r="CN177" s="93">
        <f>'Gross Plant'!CJ177</f>
        <v>0</v>
      </c>
      <c r="CO177" s="93">
        <f>'Gross Plant'!CK177</f>
        <v>0</v>
      </c>
      <c r="CP177" s="41"/>
      <c r="CQ177" s="92">
        <f>'[20]Reserve Transfers'!Q94</f>
        <v>0</v>
      </c>
      <c r="CR177" s="92">
        <f>'[20]Reserve Transfers'!R94</f>
        <v>0</v>
      </c>
      <c r="CS177" s="92">
        <f>'[20]Reserve Transfers'!S94</f>
        <v>0</v>
      </c>
      <c r="CT177" s="92">
        <f>'[20]Reserve Transfers'!T94</f>
        <v>0</v>
      </c>
      <c r="CU177" s="92">
        <f>'[20]Reserve Transfers'!U94</f>
        <v>0</v>
      </c>
      <c r="CV177" s="92">
        <f>'[20]Reserve Transfers'!V94</f>
        <v>0</v>
      </c>
      <c r="CW177" s="17">
        <v>0</v>
      </c>
      <c r="CX177" s="17">
        <v>0</v>
      </c>
      <c r="CY177" s="17">
        <v>0</v>
      </c>
      <c r="CZ177" s="17">
        <v>0</v>
      </c>
      <c r="DA177" s="17">
        <v>0</v>
      </c>
      <c r="DB177" s="17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/>
      <c r="DS177" s="92">
        <f>[20]COR!Q94</f>
        <v>0</v>
      </c>
      <c r="DT177" s="92">
        <f>[20]COR!R94</f>
        <v>0</v>
      </c>
      <c r="DU177" s="92">
        <f>[20]COR!S94</f>
        <v>0</v>
      </c>
      <c r="DV177" s="92">
        <f>[20]COR!T94</f>
        <v>0</v>
      </c>
      <c r="DW177" s="92">
        <f>[20]COR!U94</f>
        <v>0</v>
      </c>
      <c r="DX177" s="92">
        <f>[20]COR!V94</f>
        <v>0</v>
      </c>
      <c r="DY177" s="93">
        <f>IFERROR(SUM($DS177:$DX177)/SUM('Gross Plant'!$BK177:$BP177),0)*'Gross Plant'!BQ177*Reserve!$DY$1</f>
        <v>0</v>
      </c>
      <c r="DZ177" s="93">
        <f>IFERROR(SUM($DS177:$DX177)/SUM('Gross Plant'!$BK177:$BP177),0)*'Gross Plant'!BR177*Reserve!$DY$1</f>
        <v>0</v>
      </c>
      <c r="EA177" s="93">
        <f>IFERROR(SUM($DS177:$DX177)/SUM('Gross Plant'!$BK177:$BP177),0)*'Gross Plant'!BS177*Reserve!$DY$1</f>
        <v>0</v>
      </c>
      <c r="EB177" s="93">
        <f>IFERROR(SUM($DS177:$DX177)/SUM('Gross Plant'!$BK177:$BP177),0)*'Gross Plant'!BT177*Reserve!$DY$1</f>
        <v>0</v>
      </c>
      <c r="EC177" s="93">
        <f>IFERROR(SUM($DS177:$DX177)/SUM('Gross Plant'!$BK177:$BP177),0)*'Gross Plant'!BU177*Reserve!$DY$1</f>
        <v>0</v>
      </c>
      <c r="ED177" s="93">
        <f>IFERROR(SUM($DS177:$DX177)/SUM('Gross Plant'!$BK177:$BP177),0)*'Gross Plant'!BV177*Reserve!$DY$1</f>
        <v>0</v>
      </c>
      <c r="EE177" s="93">
        <f>IFERROR(SUM($DS177:$DX177)/SUM('Gross Plant'!$BK177:$BP177),0)*'Gross Plant'!BW177*Reserve!$DY$1</f>
        <v>0</v>
      </c>
      <c r="EF177" s="93">
        <f>IFERROR(SUM($DS177:$DX177)/SUM('Gross Plant'!$BK177:$BP177),0)*'Gross Plant'!BX177*Reserve!$DY$1</f>
        <v>0</v>
      </c>
      <c r="EG177" s="93">
        <f>IFERROR(SUM($DS177:$DX177)/SUM('Gross Plant'!$BK177:$BP177),0)*'Gross Plant'!BY177*Reserve!$DY$1</f>
        <v>0</v>
      </c>
      <c r="EH177" s="93">
        <f>IFERROR(SUM($DS177:$DX177)/SUM('Gross Plant'!$BK177:$BP177),0)*'Gross Plant'!BZ177*Reserve!$DY$1</f>
        <v>0</v>
      </c>
      <c r="EI177" s="93">
        <f>IFERROR(SUM($DS177:$DX177)/SUM('Gross Plant'!$BK177:$BP177),0)*'Gross Plant'!CA177*Reserve!$DY$1</f>
        <v>0</v>
      </c>
      <c r="EJ177" s="93">
        <f>IFERROR(SUM($DS177:$DX177)/SUM('Gross Plant'!$BK177:$BP177),0)*'Gross Plant'!CB177*Reserve!$DY$1</f>
        <v>0</v>
      </c>
      <c r="EK177" s="93">
        <f>IFERROR(SUM($DS177:$DX177)/SUM('Gross Plant'!$BK177:$BP177),0)*'Gross Plant'!CC177*Reserve!$DY$1</f>
        <v>0</v>
      </c>
      <c r="EL177" s="93">
        <f>IFERROR(SUM($DS177:$DX177)/SUM('Gross Plant'!$BK177:$BP177),0)*'Gross Plant'!CD177*Reserve!$DY$1</f>
        <v>0</v>
      </c>
      <c r="EM177" s="93">
        <f>IFERROR(SUM($DS177:$DX177)/SUM('Gross Plant'!$BK177:$BP177),0)*'Gross Plant'!CE177*Reserve!$DY$1</f>
        <v>0</v>
      </c>
      <c r="EN177" s="93">
        <f>IFERROR(SUM($DS177:$DX177)/SUM('Gross Plant'!$BK177:$BP177),0)*'Gross Plant'!CF177*Reserve!$DY$1</f>
        <v>0</v>
      </c>
      <c r="EO177" s="93">
        <f>IFERROR(SUM($DS177:$DX177)/SUM('Gross Plant'!$BK177:$BP177),0)*'Gross Plant'!CG177*Reserve!$DY$1</f>
        <v>0</v>
      </c>
      <c r="EP177" s="93">
        <f>IFERROR(SUM($DS177:$DX177)/SUM('Gross Plant'!$BK177:$BP177),0)*'Gross Plant'!CH177*Reserve!$DY$1</f>
        <v>0</v>
      </c>
      <c r="EQ177" s="93">
        <f>IFERROR(SUM($DS177:$DX177)/SUM('Gross Plant'!$BK177:$BP177),0)*'Gross Plant'!CI177*Reserve!$DY$1</f>
        <v>0</v>
      </c>
      <c r="ER177" s="93">
        <f>IFERROR(SUM($DS177:$DX177)/SUM('Gross Plant'!$BK177:$BP177),0)*'Gross Plant'!CJ177*Reserve!$DY$1</f>
        <v>0</v>
      </c>
      <c r="ES177" s="93">
        <f>IFERROR(SUM($DS177:$DX177)/SUM('Gross Plant'!$BK177:$BP177),0)*'Gross Plant'!CK177*Reserve!$DY$1</f>
        <v>0</v>
      </c>
    </row>
    <row r="178" spans="1:149">
      <c r="A178" s="138">
        <v>39605</v>
      </c>
      <c r="B178" s="171" t="s">
        <v>107</v>
      </c>
      <c r="C178" s="51">
        <f t="shared" ref="C178:C192" si="240">SUM(E178:Q178)/13</f>
        <v>1568.3384615384616</v>
      </c>
      <c r="D178" s="51">
        <f t="shared" ref="D178:D192" si="241">SUM(T178:AF178)/13</f>
        <v>0</v>
      </c>
      <c r="E178" s="92">
        <f>'[20]Reserve End Balances'!P95</f>
        <v>3974.76</v>
      </c>
      <c r="F178" s="51">
        <f t="shared" si="213"/>
        <v>4026.2200000000003</v>
      </c>
      <c r="G178" s="51">
        <f t="shared" si="214"/>
        <v>4077.6800000000003</v>
      </c>
      <c r="H178" s="51">
        <f t="shared" si="215"/>
        <v>4129.1400000000003</v>
      </c>
      <c r="I178" s="51">
        <f t="shared" si="216"/>
        <v>4180.6000000000004</v>
      </c>
      <c r="J178" s="51">
        <f t="shared" si="217"/>
        <v>0</v>
      </c>
      <c r="K178" s="51">
        <f t="shared" si="218"/>
        <v>0</v>
      </c>
      <c r="L178" s="51">
        <f t="shared" si="219"/>
        <v>0</v>
      </c>
      <c r="M178" s="51">
        <f t="shared" si="220"/>
        <v>0</v>
      </c>
      <c r="N178" s="51">
        <f t="shared" si="221"/>
        <v>0</v>
      </c>
      <c r="O178" s="51">
        <f t="shared" si="222"/>
        <v>0</v>
      </c>
      <c r="P178" s="51">
        <f t="shared" si="223"/>
        <v>0</v>
      </c>
      <c r="Q178" s="51">
        <f t="shared" si="224"/>
        <v>0</v>
      </c>
      <c r="R178" s="51">
        <f t="shared" si="225"/>
        <v>0</v>
      </c>
      <c r="S178" s="51">
        <f t="shared" si="226"/>
        <v>0</v>
      </c>
      <c r="T178" s="51">
        <f t="shared" si="227"/>
        <v>0</v>
      </c>
      <c r="U178" s="51">
        <f t="shared" si="228"/>
        <v>0</v>
      </c>
      <c r="V178" s="51">
        <f t="shared" si="229"/>
        <v>0</v>
      </c>
      <c r="W178" s="51">
        <f t="shared" si="230"/>
        <v>0</v>
      </c>
      <c r="X178" s="51">
        <f t="shared" si="231"/>
        <v>0</v>
      </c>
      <c r="Y178" s="51">
        <f t="shared" si="232"/>
        <v>0</v>
      </c>
      <c r="Z178" s="51">
        <f t="shared" si="233"/>
        <v>0</v>
      </c>
      <c r="AA178" s="51">
        <f t="shared" si="234"/>
        <v>0</v>
      </c>
      <c r="AB178" s="51">
        <f t="shared" si="235"/>
        <v>0</v>
      </c>
      <c r="AC178" s="51">
        <f t="shared" si="236"/>
        <v>0</v>
      </c>
      <c r="AD178" s="51">
        <f t="shared" si="237"/>
        <v>0</v>
      </c>
      <c r="AE178" s="51">
        <f t="shared" si="238"/>
        <v>0</v>
      </c>
      <c r="AF178" s="51">
        <f t="shared" si="239"/>
        <v>0</v>
      </c>
      <c r="AG178" s="110">
        <f t="shared" ref="AG178:AG192" si="242">ROUND(AVERAGE(T178:AF178),0)</f>
        <v>0</v>
      </c>
      <c r="AH178" s="145" t="b">
        <f t="shared" si="178"/>
        <v>1</v>
      </c>
      <c r="AI178" s="109" t="str">
        <f>'[23]KY Direct'!E76</f>
        <v>39605</v>
      </c>
      <c r="AJ178" s="109">
        <f>'[23]KY Direct'!F76</f>
        <v>8.7499999999999994E-2</v>
      </c>
      <c r="AK178" s="109">
        <f>'[23]KY Direct'!G76</f>
        <v>8.7499999999999994E-2</v>
      </c>
      <c r="AL178" s="92">
        <f>'[20]Depreciation Provision'!Q95</f>
        <v>51.46</v>
      </c>
      <c r="AM178" s="92">
        <f>'[20]Depreciation Provision'!R95</f>
        <v>51.46</v>
      </c>
      <c r="AN178" s="92">
        <f>'[20]Depreciation Provision'!S95</f>
        <v>51.46</v>
      </c>
      <c r="AO178" s="92">
        <f>'[20]Depreciation Provision'!T95</f>
        <v>51.46</v>
      </c>
      <c r="AP178" s="92">
        <f>'[20]Depreciation Provision'!U95</f>
        <v>0</v>
      </c>
      <c r="AQ178" s="92">
        <f>'[20]Depreciation Provision'!V95</f>
        <v>0</v>
      </c>
      <c r="AR178" s="93">
        <f>IF('Net Plant'!I178&gt;0,'Gross Plant'!L178*$AJ178/12,0)</f>
        <v>0</v>
      </c>
      <c r="AS178" s="93">
        <f>IF('Net Plant'!J178&gt;0,'Gross Plant'!M178*$AJ178/12,0)</f>
        <v>0</v>
      </c>
      <c r="AT178" s="93">
        <f>IF('Net Plant'!K178&gt;0,'Gross Plant'!N178*$AJ178/12,0)</f>
        <v>0</v>
      </c>
      <c r="AU178" s="93">
        <f>IF('Net Plant'!L178&gt;0,'Gross Plant'!O178*$AJ178/12,0)</f>
        <v>0</v>
      </c>
      <c r="AV178" s="93">
        <f>IF('Net Plant'!M178&gt;0,'Gross Plant'!P178*$AJ178/12,0)</f>
        <v>0</v>
      </c>
      <c r="AW178" s="93">
        <f>IF('Net Plant'!N178&gt;0,'Gross Plant'!Q178*$AJ178/12,0)</f>
        <v>0</v>
      </c>
      <c r="AX178" s="93">
        <f>IF('Net Plant'!O178&gt;0,'Gross Plant'!R178*$AJ178/12,0)</f>
        <v>0</v>
      </c>
      <c r="AY178" s="93">
        <f>IF('Net Plant'!P178&gt;0,'Gross Plant'!S178*$AJ178/12,0)</f>
        <v>0</v>
      </c>
      <c r="AZ178" s="93">
        <f>IF('Net Plant'!Q178&gt;0,'Gross Plant'!T178*$AJ178/12,0)</f>
        <v>0</v>
      </c>
      <c r="BA178" s="93">
        <f>IF('Net Plant'!R178&gt;0,'Gross Plant'!U178*$AK178/12,0)</f>
        <v>0</v>
      </c>
      <c r="BB178" s="93">
        <f>IF('Net Plant'!S178&gt;0,'Gross Plant'!V178*$AK178/12,0)</f>
        <v>0</v>
      </c>
      <c r="BC178" s="93">
        <f>IF('Net Plant'!T178&gt;0,'Gross Plant'!W178*$AK178/12,0)</f>
        <v>0</v>
      </c>
      <c r="BD178" s="93">
        <f>IF('Net Plant'!U178&gt;0,'Gross Plant'!X178*$AK178/12,0)</f>
        <v>0</v>
      </c>
      <c r="BE178" s="93">
        <f>IF('Net Plant'!V178&gt;0,'Gross Plant'!Y178*$AK178/12,0)</f>
        <v>0</v>
      </c>
      <c r="BF178" s="93">
        <f>IF('Net Plant'!W178&gt;0,'Gross Plant'!Z178*$AK178/12,0)</f>
        <v>0</v>
      </c>
      <c r="BG178" s="93">
        <f>IF('Net Plant'!X178&gt;0,'Gross Plant'!AA178*$AK178/12,0)</f>
        <v>0</v>
      </c>
      <c r="BH178" s="93">
        <f>IF('Net Plant'!Y178&gt;0,'Gross Plant'!AB178*$AK178/12,0)</f>
        <v>0</v>
      </c>
      <c r="BI178" s="93">
        <f>IF('Net Plant'!Z178&gt;0,'Gross Plant'!AC178*$AK178/12,0)</f>
        <v>0</v>
      </c>
      <c r="BJ178" s="93">
        <f>IF('Net Plant'!AA178&gt;0,'Gross Plant'!AD178*$AK178/12,0)</f>
        <v>0</v>
      </c>
      <c r="BK178" s="93">
        <f>IF('Net Plant'!AB178&gt;0,'Gross Plant'!AE178*$AK178/12,0)</f>
        <v>0</v>
      </c>
      <c r="BL178" s="93">
        <f>IF('Net Plant'!AC178&gt;0,'Gross Plant'!AF178*$AK178/12,0)</f>
        <v>0</v>
      </c>
      <c r="BM178" s="110">
        <f t="shared" si="212"/>
        <v>0</v>
      </c>
      <c r="BN178" s="41"/>
      <c r="BO178" s="92">
        <f>'[20]Reserve Retirements'!Q95</f>
        <v>0</v>
      </c>
      <c r="BP178" s="92">
        <f>'[20]Reserve Retirements'!R95</f>
        <v>0</v>
      </c>
      <c r="BQ178" s="92">
        <f>'[20]Reserve Retirements'!S95</f>
        <v>0</v>
      </c>
      <c r="BR178" s="92">
        <f>'[20]Reserve Retirements'!T95</f>
        <v>0</v>
      </c>
      <c r="BS178" s="92">
        <f>'[20]Reserve Retirements'!U95</f>
        <v>0</v>
      </c>
      <c r="BT178" s="92">
        <f>'[20]Reserve Retirements'!V95</f>
        <v>0</v>
      </c>
      <c r="BU178" s="93">
        <f>'Gross Plant'!BQ178</f>
        <v>0</v>
      </c>
      <c r="BV178" s="93">
        <f>'Gross Plant'!BR178</f>
        <v>0</v>
      </c>
      <c r="BW178" s="93">
        <f>'Gross Plant'!BS178</f>
        <v>0</v>
      </c>
      <c r="BX178" s="93">
        <f>'Gross Plant'!BT178</f>
        <v>0</v>
      </c>
      <c r="BY178" s="93">
        <f>'Gross Plant'!BU178</f>
        <v>0</v>
      </c>
      <c r="BZ178" s="93">
        <f>'Gross Plant'!BV178</f>
        <v>0</v>
      </c>
      <c r="CA178" s="93">
        <f>'Gross Plant'!BW178</f>
        <v>0</v>
      </c>
      <c r="CB178" s="93">
        <f>'Gross Plant'!BX178</f>
        <v>0</v>
      </c>
      <c r="CC178" s="93">
        <f>'Gross Plant'!BY178</f>
        <v>0</v>
      </c>
      <c r="CD178" s="93">
        <f>'Gross Plant'!BZ178</f>
        <v>0</v>
      </c>
      <c r="CE178" s="93">
        <f>'Gross Plant'!CA178</f>
        <v>0</v>
      </c>
      <c r="CF178" s="93">
        <f>'Gross Plant'!CB178</f>
        <v>0</v>
      </c>
      <c r="CG178" s="93">
        <f>'Gross Plant'!CC178</f>
        <v>0</v>
      </c>
      <c r="CH178" s="93">
        <f>'Gross Plant'!CD178</f>
        <v>0</v>
      </c>
      <c r="CI178" s="93">
        <f>'Gross Plant'!CE178</f>
        <v>0</v>
      </c>
      <c r="CJ178" s="93">
        <f>'Gross Plant'!CF178</f>
        <v>0</v>
      </c>
      <c r="CK178" s="93">
        <f>'Gross Plant'!CG178</f>
        <v>0</v>
      </c>
      <c r="CL178" s="93">
        <f>'Gross Plant'!CH178</f>
        <v>0</v>
      </c>
      <c r="CM178" s="93">
        <f>'Gross Plant'!CI178</f>
        <v>0</v>
      </c>
      <c r="CN178" s="93">
        <f>'Gross Plant'!CJ178</f>
        <v>0</v>
      </c>
      <c r="CO178" s="93">
        <f>'Gross Plant'!CK178</f>
        <v>0</v>
      </c>
      <c r="CP178" s="41"/>
      <c r="CQ178" s="92">
        <f>'[20]Reserve Transfers'!Q95</f>
        <v>0</v>
      </c>
      <c r="CR178" s="92">
        <f>'[20]Reserve Transfers'!R95</f>
        <v>0</v>
      </c>
      <c r="CS178" s="92">
        <f>'[20]Reserve Transfers'!S95</f>
        <v>0</v>
      </c>
      <c r="CT178" s="92">
        <f>'[20]Reserve Transfers'!T95</f>
        <v>0</v>
      </c>
      <c r="CU178" s="92">
        <f>'[20]Reserve Transfers'!U95</f>
        <v>-4180.6000000000004</v>
      </c>
      <c r="CV178" s="92">
        <f>'[20]Reserve Transfers'!V95</f>
        <v>0</v>
      </c>
      <c r="CW178" s="17">
        <v>0</v>
      </c>
      <c r="CX178" s="17">
        <v>0</v>
      </c>
      <c r="CY178" s="17">
        <v>0</v>
      </c>
      <c r="CZ178" s="17">
        <v>0</v>
      </c>
      <c r="DA178" s="17">
        <v>0</v>
      </c>
      <c r="DB178" s="17">
        <v>0</v>
      </c>
      <c r="DC178" s="41">
        <v>0</v>
      </c>
      <c r="DD178" s="41">
        <v>0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0</v>
      </c>
      <c r="DL178" s="41">
        <v>0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/>
      <c r="DS178" s="92">
        <f>[20]COR!Q95</f>
        <v>0</v>
      </c>
      <c r="DT178" s="92">
        <f>[20]COR!R95</f>
        <v>0</v>
      </c>
      <c r="DU178" s="92">
        <f>[20]COR!S95</f>
        <v>0</v>
      </c>
      <c r="DV178" s="92">
        <f>[20]COR!T95</f>
        <v>0</v>
      </c>
      <c r="DW178" s="92">
        <f>[20]COR!U95</f>
        <v>0</v>
      </c>
      <c r="DX178" s="92">
        <f>[20]COR!V95</f>
        <v>0</v>
      </c>
      <c r="DY178" s="93">
        <f>IFERROR(SUM($DS178:$DX178)/SUM('Gross Plant'!$BK178:$BP178),0)*'Gross Plant'!BQ178*Reserve!$DY$1</f>
        <v>0</v>
      </c>
      <c r="DZ178" s="93">
        <f>IFERROR(SUM($DS178:$DX178)/SUM('Gross Plant'!$BK178:$BP178),0)*'Gross Plant'!BR178*Reserve!$DY$1</f>
        <v>0</v>
      </c>
      <c r="EA178" s="93">
        <f>IFERROR(SUM($DS178:$DX178)/SUM('Gross Plant'!$BK178:$BP178),0)*'Gross Plant'!BS178*Reserve!$DY$1</f>
        <v>0</v>
      </c>
      <c r="EB178" s="93">
        <f>IFERROR(SUM($DS178:$DX178)/SUM('Gross Plant'!$BK178:$BP178),0)*'Gross Plant'!BT178*Reserve!$DY$1</f>
        <v>0</v>
      </c>
      <c r="EC178" s="93">
        <f>IFERROR(SUM($DS178:$DX178)/SUM('Gross Plant'!$BK178:$BP178),0)*'Gross Plant'!BU178*Reserve!$DY$1</f>
        <v>0</v>
      </c>
      <c r="ED178" s="93">
        <f>IFERROR(SUM($DS178:$DX178)/SUM('Gross Plant'!$BK178:$BP178),0)*'Gross Plant'!BV178*Reserve!$DY$1</f>
        <v>0</v>
      </c>
      <c r="EE178" s="93">
        <f>IFERROR(SUM($DS178:$DX178)/SUM('Gross Plant'!$BK178:$BP178),0)*'Gross Plant'!BW178*Reserve!$DY$1</f>
        <v>0</v>
      </c>
      <c r="EF178" s="93">
        <f>IFERROR(SUM($DS178:$DX178)/SUM('Gross Plant'!$BK178:$BP178),0)*'Gross Plant'!BX178*Reserve!$DY$1</f>
        <v>0</v>
      </c>
      <c r="EG178" s="93">
        <f>IFERROR(SUM($DS178:$DX178)/SUM('Gross Plant'!$BK178:$BP178),0)*'Gross Plant'!BY178*Reserve!$DY$1</f>
        <v>0</v>
      </c>
      <c r="EH178" s="93">
        <f>IFERROR(SUM($DS178:$DX178)/SUM('Gross Plant'!$BK178:$BP178),0)*'Gross Plant'!BZ178*Reserve!$DY$1</f>
        <v>0</v>
      </c>
      <c r="EI178" s="93">
        <f>IFERROR(SUM($DS178:$DX178)/SUM('Gross Plant'!$BK178:$BP178),0)*'Gross Plant'!CA178*Reserve!$DY$1</f>
        <v>0</v>
      </c>
      <c r="EJ178" s="93">
        <f>IFERROR(SUM($DS178:$DX178)/SUM('Gross Plant'!$BK178:$BP178),0)*'Gross Plant'!CB178*Reserve!$DY$1</f>
        <v>0</v>
      </c>
      <c r="EK178" s="93">
        <f>IFERROR(SUM($DS178:$DX178)/SUM('Gross Plant'!$BK178:$BP178),0)*'Gross Plant'!CC178*Reserve!$DY$1</f>
        <v>0</v>
      </c>
      <c r="EL178" s="93">
        <f>IFERROR(SUM($DS178:$DX178)/SUM('Gross Plant'!$BK178:$BP178),0)*'Gross Plant'!CD178*Reserve!$DY$1</f>
        <v>0</v>
      </c>
      <c r="EM178" s="93">
        <f>IFERROR(SUM($DS178:$DX178)/SUM('Gross Plant'!$BK178:$BP178),0)*'Gross Plant'!CE178*Reserve!$DY$1</f>
        <v>0</v>
      </c>
      <c r="EN178" s="93">
        <f>IFERROR(SUM($DS178:$DX178)/SUM('Gross Plant'!$BK178:$BP178),0)*'Gross Plant'!CF178*Reserve!$DY$1</f>
        <v>0</v>
      </c>
      <c r="EO178" s="93">
        <f>IFERROR(SUM($DS178:$DX178)/SUM('Gross Plant'!$BK178:$BP178),0)*'Gross Plant'!CG178*Reserve!$DY$1</f>
        <v>0</v>
      </c>
      <c r="EP178" s="93">
        <f>IFERROR(SUM($DS178:$DX178)/SUM('Gross Plant'!$BK178:$BP178),0)*'Gross Plant'!CH178*Reserve!$DY$1</f>
        <v>0</v>
      </c>
      <c r="EQ178" s="93">
        <f>IFERROR(SUM($DS178:$DX178)/SUM('Gross Plant'!$BK178:$BP178),0)*'Gross Plant'!CI178*Reserve!$DY$1</f>
        <v>0</v>
      </c>
      <c r="ER178" s="93">
        <f>IFERROR(SUM($DS178:$DX178)/SUM('Gross Plant'!$BK178:$BP178),0)*'Gross Plant'!CJ178*Reserve!$DY$1</f>
        <v>0</v>
      </c>
      <c r="ES178" s="93">
        <f>IFERROR(SUM($DS178:$DX178)/SUM('Gross Plant'!$BK178:$BP178),0)*'Gross Plant'!CK178*Reserve!$DY$1</f>
        <v>0</v>
      </c>
    </row>
    <row r="179" spans="1:149">
      <c r="A179" s="138">
        <v>39700</v>
      </c>
      <c r="B179" s="171" t="s">
        <v>18</v>
      </c>
      <c r="C179" s="51">
        <f t="shared" si="240"/>
        <v>240060.18311832688</v>
      </c>
      <c r="D179" s="51">
        <f t="shared" si="241"/>
        <v>275521.77609875001</v>
      </c>
      <c r="E179" s="92">
        <f>'[20]Reserve End Balances'!P96</f>
        <v>225875.53</v>
      </c>
      <c r="F179" s="51">
        <f t="shared" si="213"/>
        <v>228239.63999999998</v>
      </c>
      <c r="G179" s="51">
        <f t="shared" si="214"/>
        <v>230603.74999999997</v>
      </c>
      <c r="H179" s="51">
        <f t="shared" si="215"/>
        <v>232967.85999999996</v>
      </c>
      <c r="I179" s="51">
        <f t="shared" si="216"/>
        <v>235331.96999999994</v>
      </c>
      <c r="J179" s="51">
        <f t="shared" si="217"/>
        <v>237696.07999999993</v>
      </c>
      <c r="K179" s="51">
        <f t="shared" si="218"/>
        <v>240060.18999999992</v>
      </c>
      <c r="L179" s="51">
        <f t="shared" si="219"/>
        <v>242424.29573991659</v>
      </c>
      <c r="M179" s="51">
        <f t="shared" si="220"/>
        <v>244788.40147983326</v>
      </c>
      <c r="N179" s="51">
        <f t="shared" si="221"/>
        <v>247152.50721974994</v>
      </c>
      <c r="O179" s="51">
        <f t="shared" si="222"/>
        <v>249516.61295966661</v>
      </c>
      <c r="P179" s="51">
        <f t="shared" si="223"/>
        <v>251880.71869958329</v>
      </c>
      <c r="Q179" s="51">
        <f t="shared" si="224"/>
        <v>254244.82443949996</v>
      </c>
      <c r="R179" s="51">
        <f t="shared" si="225"/>
        <v>256608.93017941664</v>
      </c>
      <c r="S179" s="51">
        <f t="shared" si="226"/>
        <v>258973.03591933331</v>
      </c>
      <c r="T179" s="51">
        <f t="shared" si="227"/>
        <v>261337.14165924999</v>
      </c>
      <c r="U179" s="51">
        <f t="shared" si="228"/>
        <v>263701.24739916663</v>
      </c>
      <c r="V179" s="51">
        <f t="shared" si="229"/>
        <v>266065.35313908331</v>
      </c>
      <c r="W179" s="51">
        <f t="shared" si="230"/>
        <v>268429.45887899998</v>
      </c>
      <c r="X179" s="51">
        <f t="shared" si="231"/>
        <v>270793.56461891666</v>
      </c>
      <c r="Y179" s="51">
        <f t="shared" si="232"/>
        <v>273157.67035883333</v>
      </c>
      <c r="Z179" s="51">
        <f t="shared" si="233"/>
        <v>275521.77609875001</v>
      </c>
      <c r="AA179" s="51">
        <f t="shared" si="234"/>
        <v>277885.88183866668</v>
      </c>
      <c r="AB179" s="51">
        <f t="shared" si="235"/>
        <v>280249.98757858336</v>
      </c>
      <c r="AC179" s="51">
        <f t="shared" si="236"/>
        <v>282614.09331850003</v>
      </c>
      <c r="AD179" s="51">
        <f t="shared" si="237"/>
        <v>284978.19905841671</v>
      </c>
      <c r="AE179" s="51">
        <f t="shared" si="238"/>
        <v>287342.30479833338</v>
      </c>
      <c r="AF179" s="51">
        <f t="shared" si="239"/>
        <v>289706.41053825006</v>
      </c>
      <c r="AG179" s="110">
        <f t="shared" si="242"/>
        <v>275522</v>
      </c>
      <c r="AH179" s="145" t="b">
        <f t="shared" si="178"/>
        <v>1</v>
      </c>
      <c r="AI179" s="109" t="str">
        <f>'[23]KY Direct'!E77</f>
        <v>39700</v>
      </c>
      <c r="AJ179" s="109">
        <f>'[23]KY Direct'!F77</f>
        <v>6.6699999999999995E-2</v>
      </c>
      <c r="AK179" s="109">
        <f>'[23]KY Direct'!G77</f>
        <v>6.6699999999999995E-2</v>
      </c>
      <c r="AL179" s="92">
        <f>'[20]Depreciation Provision'!Q96</f>
        <v>2364.11</v>
      </c>
      <c r="AM179" s="92">
        <f>'[20]Depreciation Provision'!R96</f>
        <v>2364.11</v>
      </c>
      <c r="AN179" s="92">
        <f>'[20]Depreciation Provision'!S96</f>
        <v>2364.11</v>
      </c>
      <c r="AO179" s="92">
        <f>'[20]Depreciation Provision'!T96</f>
        <v>2364.11</v>
      </c>
      <c r="AP179" s="92">
        <f>'[20]Depreciation Provision'!U96</f>
        <v>2364.11</v>
      </c>
      <c r="AQ179" s="92">
        <f>'[20]Depreciation Provision'!V96</f>
        <v>2364.11</v>
      </c>
      <c r="AR179" s="93">
        <f>IF('Net Plant'!I179&gt;0,'Gross Plant'!L179*$AJ179/12,0)</f>
        <v>2364.1057399166666</v>
      </c>
      <c r="AS179" s="93">
        <f>IF('Net Plant'!J179&gt;0,'Gross Plant'!M179*$AJ179/12,0)</f>
        <v>2364.1057399166666</v>
      </c>
      <c r="AT179" s="93">
        <f>IF('Net Plant'!K179&gt;0,'Gross Plant'!N179*$AJ179/12,0)</f>
        <v>2364.1057399166666</v>
      </c>
      <c r="AU179" s="93">
        <f>IF('Net Plant'!L179&gt;0,'Gross Plant'!O179*$AJ179/12,0)</f>
        <v>2364.1057399166666</v>
      </c>
      <c r="AV179" s="93">
        <f>IF('Net Plant'!M179&gt;0,'Gross Plant'!P179*$AJ179/12,0)</f>
        <v>2364.1057399166666</v>
      </c>
      <c r="AW179" s="93">
        <f>IF('Net Plant'!N179&gt;0,'Gross Plant'!Q179*$AJ179/12,0)</f>
        <v>2364.1057399166666</v>
      </c>
      <c r="AX179" s="93">
        <f>IF('Net Plant'!O179&gt;0,'Gross Plant'!R179*$AJ179/12,0)</f>
        <v>2364.1057399166666</v>
      </c>
      <c r="AY179" s="93">
        <f>IF('Net Plant'!P179&gt;0,'Gross Plant'!S179*$AJ179/12,0)</f>
        <v>2364.1057399166666</v>
      </c>
      <c r="AZ179" s="93">
        <f>IF('Net Plant'!Q179&gt;0,'Gross Plant'!T179*$AJ179/12,0)</f>
        <v>2364.1057399166666</v>
      </c>
      <c r="BA179" s="93">
        <f>IF('Net Plant'!R179&gt;0,'Gross Plant'!U179*$AK179/12,0)</f>
        <v>2364.1057399166666</v>
      </c>
      <c r="BB179" s="93">
        <f>IF('Net Plant'!S179&gt;0,'Gross Plant'!V179*$AK179/12,0)</f>
        <v>2364.1057399166666</v>
      </c>
      <c r="BC179" s="93">
        <f>IF('Net Plant'!T179&gt;0,'Gross Plant'!W179*$AK179/12,0)</f>
        <v>2364.1057399166666</v>
      </c>
      <c r="BD179" s="93">
        <f>IF('Net Plant'!U179&gt;0,'Gross Plant'!X179*$AK179/12,0)</f>
        <v>2364.1057399166666</v>
      </c>
      <c r="BE179" s="93">
        <f>IF('Net Plant'!V179&gt;0,'Gross Plant'!Y179*$AK179/12,0)</f>
        <v>2364.1057399166666</v>
      </c>
      <c r="BF179" s="93">
        <f>IF('Net Plant'!W179&gt;0,'Gross Plant'!Z179*$AK179/12,0)</f>
        <v>2364.1057399166666</v>
      </c>
      <c r="BG179" s="93">
        <f>IF('Net Plant'!X179&gt;0,'Gross Plant'!AA179*$AK179/12,0)</f>
        <v>2364.1057399166666</v>
      </c>
      <c r="BH179" s="93">
        <f>IF('Net Plant'!Y179&gt;0,'Gross Plant'!AB179*$AK179/12,0)</f>
        <v>2364.1057399166666</v>
      </c>
      <c r="BI179" s="93">
        <f>IF('Net Plant'!Z179&gt;0,'Gross Plant'!AC179*$AK179/12,0)</f>
        <v>2364.1057399166666</v>
      </c>
      <c r="BJ179" s="93">
        <f>IF('Net Plant'!AA179&gt;0,'Gross Plant'!AD179*$AK179/12,0)</f>
        <v>2364.1057399166666</v>
      </c>
      <c r="BK179" s="93">
        <f>IF('Net Plant'!AB179&gt;0,'Gross Plant'!AE179*$AK179/12,0)</f>
        <v>2364.1057399166666</v>
      </c>
      <c r="BL179" s="93">
        <f>IF('Net Plant'!AC179&gt;0,'Gross Plant'!AF179*$AK179/12,0)</f>
        <v>2364.1057399166666</v>
      </c>
      <c r="BM179" s="110">
        <f t="shared" si="212"/>
        <v>28369.268879000007</v>
      </c>
      <c r="BN179" s="41"/>
      <c r="BO179" s="92">
        <f>'[20]Reserve Retirements'!Q96</f>
        <v>0</v>
      </c>
      <c r="BP179" s="92">
        <f>'[20]Reserve Retirements'!R96</f>
        <v>0</v>
      </c>
      <c r="BQ179" s="92">
        <f>'[20]Reserve Retirements'!S96</f>
        <v>0</v>
      </c>
      <c r="BR179" s="92">
        <f>'[20]Reserve Retirements'!T96</f>
        <v>0</v>
      </c>
      <c r="BS179" s="92">
        <f>'[20]Reserve Retirements'!U96</f>
        <v>0</v>
      </c>
      <c r="BT179" s="92">
        <f>'[20]Reserve Retirements'!V96</f>
        <v>0</v>
      </c>
      <c r="BU179" s="93">
        <f>'Gross Plant'!BQ179</f>
        <v>0</v>
      </c>
      <c r="BV179" s="93">
        <f>'Gross Plant'!BR179</f>
        <v>0</v>
      </c>
      <c r="BW179" s="93">
        <f>'Gross Plant'!BS179</f>
        <v>0</v>
      </c>
      <c r="BX179" s="93">
        <f>'Gross Plant'!BT179</f>
        <v>0</v>
      </c>
      <c r="BY179" s="93">
        <f>'Gross Plant'!BU179</f>
        <v>0</v>
      </c>
      <c r="BZ179" s="93">
        <f>'Gross Plant'!BV179</f>
        <v>0</v>
      </c>
      <c r="CA179" s="93">
        <f>'Gross Plant'!BW179</f>
        <v>0</v>
      </c>
      <c r="CB179" s="93">
        <f>'Gross Plant'!BX179</f>
        <v>0</v>
      </c>
      <c r="CC179" s="93">
        <f>'Gross Plant'!BY179</f>
        <v>0</v>
      </c>
      <c r="CD179" s="93">
        <f>'Gross Plant'!BZ179</f>
        <v>0</v>
      </c>
      <c r="CE179" s="93">
        <f>'Gross Plant'!CA179</f>
        <v>0</v>
      </c>
      <c r="CF179" s="93">
        <f>'Gross Plant'!CB179</f>
        <v>0</v>
      </c>
      <c r="CG179" s="93">
        <f>'Gross Plant'!CC179</f>
        <v>0</v>
      </c>
      <c r="CH179" s="93">
        <f>'Gross Plant'!CD179</f>
        <v>0</v>
      </c>
      <c r="CI179" s="93">
        <f>'Gross Plant'!CE179</f>
        <v>0</v>
      </c>
      <c r="CJ179" s="93">
        <f>'Gross Plant'!CF179</f>
        <v>0</v>
      </c>
      <c r="CK179" s="93">
        <f>'Gross Plant'!CG179</f>
        <v>0</v>
      </c>
      <c r="CL179" s="93">
        <f>'Gross Plant'!CH179</f>
        <v>0</v>
      </c>
      <c r="CM179" s="93">
        <f>'Gross Plant'!CI179</f>
        <v>0</v>
      </c>
      <c r="CN179" s="93">
        <f>'Gross Plant'!CJ179</f>
        <v>0</v>
      </c>
      <c r="CO179" s="93">
        <f>'Gross Plant'!CK179</f>
        <v>0</v>
      </c>
      <c r="CP179" s="41"/>
      <c r="CQ179" s="92">
        <f>'[20]Reserve Transfers'!Q96</f>
        <v>0</v>
      </c>
      <c r="CR179" s="92">
        <f>'[20]Reserve Transfers'!R96</f>
        <v>0</v>
      </c>
      <c r="CS179" s="92">
        <f>'[20]Reserve Transfers'!S96</f>
        <v>0</v>
      </c>
      <c r="CT179" s="92">
        <f>'[20]Reserve Transfers'!T96</f>
        <v>0</v>
      </c>
      <c r="CU179" s="92">
        <f>'[20]Reserve Transfers'!U96</f>
        <v>0</v>
      </c>
      <c r="CV179" s="92">
        <f>'[20]Reserve Transfers'!V96</f>
        <v>0</v>
      </c>
      <c r="CW179" s="17">
        <v>0</v>
      </c>
      <c r="CX179" s="17">
        <v>0</v>
      </c>
      <c r="CY179" s="17">
        <v>0</v>
      </c>
      <c r="CZ179" s="17">
        <v>0</v>
      </c>
      <c r="DA179" s="17">
        <v>0</v>
      </c>
      <c r="DB179" s="17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0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/>
      <c r="DS179" s="92">
        <f>[20]COR!Q96</f>
        <v>0</v>
      </c>
      <c r="DT179" s="92">
        <f>[20]COR!R96</f>
        <v>0</v>
      </c>
      <c r="DU179" s="92">
        <f>[20]COR!S96</f>
        <v>0</v>
      </c>
      <c r="DV179" s="92">
        <f>[20]COR!T96</f>
        <v>0</v>
      </c>
      <c r="DW179" s="92">
        <f>[20]COR!U96</f>
        <v>0</v>
      </c>
      <c r="DX179" s="92">
        <f>[20]COR!V96</f>
        <v>0</v>
      </c>
      <c r="DY179" s="93">
        <f>IFERROR(SUM($DS179:$DX179)/SUM('Gross Plant'!$BK179:$BP179),0)*'Gross Plant'!BQ179*Reserve!$DY$1</f>
        <v>0</v>
      </c>
      <c r="DZ179" s="93">
        <f>IFERROR(SUM($DS179:$DX179)/SUM('Gross Plant'!$BK179:$BP179),0)*'Gross Plant'!BR179*Reserve!$DY$1</f>
        <v>0</v>
      </c>
      <c r="EA179" s="93">
        <f>IFERROR(SUM($DS179:$DX179)/SUM('Gross Plant'!$BK179:$BP179),0)*'Gross Plant'!BS179*Reserve!$DY$1</f>
        <v>0</v>
      </c>
      <c r="EB179" s="93">
        <f>IFERROR(SUM($DS179:$DX179)/SUM('Gross Plant'!$BK179:$BP179),0)*'Gross Plant'!BT179*Reserve!$DY$1</f>
        <v>0</v>
      </c>
      <c r="EC179" s="93">
        <f>IFERROR(SUM($DS179:$DX179)/SUM('Gross Plant'!$BK179:$BP179),0)*'Gross Plant'!BU179*Reserve!$DY$1</f>
        <v>0</v>
      </c>
      <c r="ED179" s="93">
        <f>IFERROR(SUM($DS179:$DX179)/SUM('Gross Plant'!$BK179:$BP179),0)*'Gross Plant'!BV179*Reserve!$DY$1</f>
        <v>0</v>
      </c>
      <c r="EE179" s="93">
        <f>IFERROR(SUM($DS179:$DX179)/SUM('Gross Plant'!$BK179:$BP179),0)*'Gross Plant'!BW179*Reserve!$DY$1</f>
        <v>0</v>
      </c>
      <c r="EF179" s="93">
        <f>IFERROR(SUM($DS179:$DX179)/SUM('Gross Plant'!$BK179:$BP179),0)*'Gross Plant'!BX179*Reserve!$DY$1</f>
        <v>0</v>
      </c>
      <c r="EG179" s="93">
        <f>IFERROR(SUM($DS179:$DX179)/SUM('Gross Plant'!$BK179:$BP179),0)*'Gross Plant'!BY179*Reserve!$DY$1</f>
        <v>0</v>
      </c>
      <c r="EH179" s="93">
        <f>IFERROR(SUM($DS179:$DX179)/SUM('Gross Plant'!$BK179:$BP179),0)*'Gross Plant'!BZ179*Reserve!$DY$1</f>
        <v>0</v>
      </c>
      <c r="EI179" s="93">
        <f>IFERROR(SUM($DS179:$DX179)/SUM('Gross Plant'!$BK179:$BP179),0)*'Gross Plant'!CA179*Reserve!$DY$1</f>
        <v>0</v>
      </c>
      <c r="EJ179" s="93">
        <f>IFERROR(SUM($DS179:$DX179)/SUM('Gross Plant'!$BK179:$BP179),0)*'Gross Plant'!CB179*Reserve!$DY$1</f>
        <v>0</v>
      </c>
      <c r="EK179" s="93">
        <f>IFERROR(SUM($DS179:$DX179)/SUM('Gross Plant'!$BK179:$BP179),0)*'Gross Plant'!CC179*Reserve!$DY$1</f>
        <v>0</v>
      </c>
      <c r="EL179" s="93">
        <f>IFERROR(SUM($DS179:$DX179)/SUM('Gross Plant'!$BK179:$BP179),0)*'Gross Plant'!CD179*Reserve!$DY$1</f>
        <v>0</v>
      </c>
      <c r="EM179" s="93">
        <f>IFERROR(SUM($DS179:$DX179)/SUM('Gross Plant'!$BK179:$BP179),0)*'Gross Plant'!CE179*Reserve!$DY$1</f>
        <v>0</v>
      </c>
      <c r="EN179" s="93">
        <f>IFERROR(SUM($DS179:$DX179)/SUM('Gross Plant'!$BK179:$BP179),0)*'Gross Plant'!CF179*Reserve!$DY$1</f>
        <v>0</v>
      </c>
      <c r="EO179" s="93">
        <f>IFERROR(SUM($DS179:$DX179)/SUM('Gross Plant'!$BK179:$BP179),0)*'Gross Plant'!CG179*Reserve!$DY$1</f>
        <v>0</v>
      </c>
      <c r="EP179" s="93">
        <f>IFERROR(SUM($DS179:$DX179)/SUM('Gross Plant'!$BK179:$BP179),0)*'Gross Plant'!CH179*Reserve!$DY$1</f>
        <v>0</v>
      </c>
      <c r="EQ179" s="93">
        <f>IFERROR(SUM($DS179:$DX179)/SUM('Gross Plant'!$BK179:$BP179),0)*'Gross Plant'!CI179*Reserve!$DY$1</f>
        <v>0</v>
      </c>
      <c r="ER179" s="93">
        <f>IFERROR(SUM($DS179:$DX179)/SUM('Gross Plant'!$BK179:$BP179),0)*'Gross Plant'!CJ179*Reserve!$DY$1</f>
        <v>0</v>
      </c>
      <c r="ES179" s="93">
        <f>IFERROR(SUM($DS179:$DX179)/SUM('Gross Plant'!$BK179:$BP179),0)*'Gross Plant'!CK179*Reserve!$DY$1</f>
        <v>0</v>
      </c>
    </row>
    <row r="180" spans="1:149">
      <c r="A180" s="176">
        <v>39701</v>
      </c>
      <c r="B180" s="171" t="s">
        <v>175</v>
      </c>
      <c r="C180" s="51">
        <f t="shared" ref="C180:C181" si="243">SUM(E180:Q180)/13</f>
        <v>0</v>
      </c>
      <c r="D180" s="51">
        <f t="shared" ref="D180:D181" si="244">SUM(T180:AF180)/13</f>
        <v>0</v>
      </c>
      <c r="E180" s="116">
        <f>0</f>
        <v>0</v>
      </c>
      <c r="F180" s="51">
        <f t="shared" si="213"/>
        <v>0</v>
      </c>
      <c r="G180" s="51">
        <f t="shared" si="214"/>
        <v>0</v>
      </c>
      <c r="H180" s="51">
        <f t="shared" si="215"/>
        <v>0</v>
      </c>
      <c r="I180" s="51">
        <f t="shared" si="216"/>
        <v>0</v>
      </c>
      <c r="J180" s="51">
        <f t="shared" si="217"/>
        <v>0</v>
      </c>
      <c r="K180" s="51">
        <f t="shared" si="218"/>
        <v>0</v>
      </c>
      <c r="L180" s="51">
        <f t="shared" si="219"/>
        <v>0</v>
      </c>
      <c r="M180" s="51">
        <f t="shared" si="220"/>
        <v>0</v>
      </c>
      <c r="N180" s="51">
        <f t="shared" si="221"/>
        <v>0</v>
      </c>
      <c r="O180" s="51">
        <f t="shared" si="222"/>
        <v>0</v>
      </c>
      <c r="P180" s="51">
        <f t="shared" si="223"/>
        <v>0</v>
      </c>
      <c r="Q180" s="51">
        <f t="shared" si="224"/>
        <v>0</v>
      </c>
      <c r="R180" s="51">
        <f t="shared" si="225"/>
        <v>0</v>
      </c>
      <c r="S180" s="51">
        <f t="shared" si="226"/>
        <v>0</v>
      </c>
      <c r="T180" s="51">
        <f t="shared" si="227"/>
        <v>0</v>
      </c>
      <c r="U180" s="51">
        <f t="shared" si="228"/>
        <v>0</v>
      </c>
      <c r="V180" s="51">
        <f t="shared" si="229"/>
        <v>0</v>
      </c>
      <c r="W180" s="51">
        <f t="shared" si="230"/>
        <v>0</v>
      </c>
      <c r="X180" s="51">
        <f t="shared" si="231"/>
        <v>0</v>
      </c>
      <c r="Y180" s="51">
        <f t="shared" si="232"/>
        <v>0</v>
      </c>
      <c r="Z180" s="51">
        <f t="shared" si="233"/>
        <v>0</v>
      </c>
      <c r="AA180" s="51">
        <f t="shared" si="234"/>
        <v>0</v>
      </c>
      <c r="AB180" s="51">
        <f t="shared" si="235"/>
        <v>0</v>
      </c>
      <c r="AC180" s="51">
        <f t="shared" si="236"/>
        <v>0</v>
      </c>
      <c r="AD180" s="51">
        <f t="shared" si="237"/>
        <v>0</v>
      </c>
      <c r="AE180" s="51">
        <f t="shared" si="238"/>
        <v>0</v>
      </c>
      <c r="AF180" s="51">
        <f t="shared" si="239"/>
        <v>0</v>
      </c>
      <c r="AG180" s="110">
        <f t="shared" si="242"/>
        <v>0</v>
      </c>
      <c r="AH180" s="145" t="b">
        <f t="shared" si="178"/>
        <v>1</v>
      </c>
      <c r="AI180" s="109" t="str">
        <f>'[23]KY Direct'!E78</f>
        <v>39701</v>
      </c>
      <c r="AJ180" s="109">
        <f>'[23]KY Direct'!F78</f>
        <v>6.6699999999999995E-2</v>
      </c>
      <c r="AK180" s="109">
        <f>'[23]KY Direct'!G78</f>
        <v>6.6699999999999995E-2</v>
      </c>
      <c r="AL180" s="116">
        <f>0</f>
        <v>0</v>
      </c>
      <c r="AM180" s="116">
        <f>0</f>
        <v>0</v>
      </c>
      <c r="AN180" s="116">
        <f>0</f>
        <v>0</v>
      </c>
      <c r="AO180" s="116">
        <f>0</f>
        <v>0</v>
      </c>
      <c r="AP180" s="116">
        <f>0</f>
        <v>0</v>
      </c>
      <c r="AQ180" s="116">
        <f>0</f>
        <v>0</v>
      </c>
      <c r="AR180" s="93">
        <f>IF('Net Plant'!I180&gt;0,'Gross Plant'!L180*$AJ180/12,0)</f>
        <v>0</v>
      </c>
      <c r="AS180" s="93">
        <f>IF('Net Plant'!J180&gt;0,'Gross Plant'!M180*$AJ180/12,0)</f>
        <v>0</v>
      </c>
      <c r="AT180" s="93">
        <f>IF('Net Plant'!K180&gt;0,'Gross Plant'!N180*$AJ180/12,0)</f>
        <v>0</v>
      </c>
      <c r="AU180" s="93">
        <f>IF('Net Plant'!L180&gt;0,'Gross Plant'!O180*$AJ180/12,0)</f>
        <v>0</v>
      </c>
      <c r="AV180" s="93">
        <f>IF('Net Plant'!M180&gt;0,'Gross Plant'!P180*$AJ180/12,0)</f>
        <v>0</v>
      </c>
      <c r="AW180" s="93">
        <f>IF('Net Plant'!N180&gt;0,'Gross Plant'!Q180*$AJ180/12,0)</f>
        <v>0</v>
      </c>
      <c r="AX180" s="93">
        <f>IF('Net Plant'!O180&gt;0,'Gross Plant'!R180*$AJ180/12,0)</f>
        <v>0</v>
      </c>
      <c r="AY180" s="93">
        <f>IF('Net Plant'!P180&gt;0,'Gross Plant'!S180*$AJ180/12,0)</f>
        <v>0</v>
      </c>
      <c r="AZ180" s="93">
        <f>IF('Net Plant'!Q180&gt;0,'Gross Plant'!T180*$AJ180/12,0)</f>
        <v>0</v>
      </c>
      <c r="BA180" s="93">
        <f>IF('Net Plant'!R180&gt;0,'Gross Plant'!U180*$AK180/12,0)</f>
        <v>0</v>
      </c>
      <c r="BB180" s="93">
        <f>IF('Net Plant'!S180&gt;0,'Gross Plant'!V180*$AK180/12,0)</f>
        <v>0</v>
      </c>
      <c r="BC180" s="93">
        <f>IF('Net Plant'!T180&gt;0,'Gross Plant'!W180*$AK180/12,0)</f>
        <v>0</v>
      </c>
      <c r="BD180" s="93">
        <f>IF('Net Plant'!U180&gt;0,'Gross Plant'!X180*$AK180/12,0)</f>
        <v>0</v>
      </c>
      <c r="BE180" s="93">
        <f>IF('Net Plant'!V180&gt;0,'Gross Plant'!Y180*$AK180/12,0)</f>
        <v>0</v>
      </c>
      <c r="BF180" s="93">
        <f>IF('Net Plant'!W180&gt;0,'Gross Plant'!Z180*$AK180/12,0)</f>
        <v>0</v>
      </c>
      <c r="BG180" s="93">
        <f>IF('Net Plant'!X180&gt;0,'Gross Plant'!AA180*$AK180/12,0)</f>
        <v>0</v>
      </c>
      <c r="BH180" s="93">
        <f>IF('Net Plant'!Y180&gt;0,'Gross Plant'!AB180*$AK180/12,0)</f>
        <v>0</v>
      </c>
      <c r="BI180" s="93">
        <f>IF('Net Plant'!Z180&gt;0,'Gross Plant'!AC180*$AK180/12,0)</f>
        <v>0</v>
      </c>
      <c r="BJ180" s="93">
        <f>IF('Net Plant'!AA180&gt;0,'Gross Plant'!AD180*$AK180/12,0)</f>
        <v>0</v>
      </c>
      <c r="BK180" s="93">
        <f>IF('Net Plant'!AB180&gt;0,'Gross Plant'!AE180*$AK180/12,0)</f>
        <v>0</v>
      </c>
      <c r="BL180" s="93">
        <f>IF('Net Plant'!AC180&gt;0,'Gross Plant'!AF180*$AK180/12,0)</f>
        <v>0</v>
      </c>
      <c r="BM180" s="110">
        <f t="shared" si="212"/>
        <v>0</v>
      </c>
      <c r="BN180" s="41"/>
      <c r="BO180" s="116">
        <f>0</f>
        <v>0</v>
      </c>
      <c r="BP180" s="116">
        <f>0</f>
        <v>0</v>
      </c>
      <c r="BQ180" s="116">
        <f>0</f>
        <v>0</v>
      </c>
      <c r="BR180" s="116">
        <f>0</f>
        <v>0</v>
      </c>
      <c r="BS180" s="116">
        <f>0</f>
        <v>0</v>
      </c>
      <c r="BT180" s="116">
        <f>0</f>
        <v>0</v>
      </c>
      <c r="BU180" s="93">
        <f>'Gross Plant'!BQ180</f>
        <v>0</v>
      </c>
      <c r="BV180" s="93">
        <f>'Gross Plant'!BR180</f>
        <v>0</v>
      </c>
      <c r="BW180" s="93">
        <f>'Gross Plant'!BS180</f>
        <v>0</v>
      </c>
      <c r="BX180" s="93">
        <f>'Gross Plant'!BT180</f>
        <v>0</v>
      </c>
      <c r="BY180" s="93">
        <f>'Gross Plant'!BU180</f>
        <v>0</v>
      </c>
      <c r="BZ180" s="93">
        <f>'Gross Plant'!BV180</f>
        <v>0</v>
      </c>
      <c r="CA180" s="93">
        <f>'Gross Plant'!BW180</f>
        <v>0</v>
      </c>
      <c r="CB180" s="93">
        <f>'Gross Plant'!BX180</f>
        <v>0</v>
      </c>
      <c r="CC180" s="93">
        <f>'Gross Plant'!BY180</f>
        <v>0</v>
      </c>
      <c r="CD180" s="93">
        <f>'Gross Plant'!BZ180</f>
        <v>0</v>
      </c>
      <c r="CE180" s="93">
        <f>'Gross Plant'!CA180</f>
        <v>0</v>
      </c>
      <c r="CF180" s="93">
        <f>'Gross Plant'!CB180</f>
        <v>0</v>
      </c>
      <c r="CG180" s="93">
        <f>'Gross Plant'!CC180</f>
        <v>0</v>
      </c>
      <c r="CH180" s="93">
        <f>'Gross Plant'!CD180</f>
        <v>0</v>
      </c>
      <c r="CI180" s="93">
        <f>'Gross Plant'!CE180</f>
        <v>0</v>
      </c>
      <c r="CJ180" s="93">
        <f>'Gross Plant'!CF180</f>
        <v>0</v>
      </c>
      <c r="CK180" s="93">
        <f>'Gross Plant'!CG180</f>
        <v>0</v>
      </c>
      <c r="CL180" s="93">
        <f>'Gross Plant'!CH180</f>
        <v>0</v>
      </c>
      <c r="CM180" s="93">
        <f>'Gross Plant'!CI180</f>
        <v>0</v>
      </c>
      <c r="CN180" s="93">
        <f>'Gross Plant'!CJ180</f>
        <v>0</v>
      </c>
      <c r="CO180" s="93">
        <f>'Gross Plant'!CK180</f>
        <v>0</v>
      </c>
      <c r="CP180" s="41"/>
      <c r="CQ180" s="116">
        <f>0</f>
        <v>0</v>
      </c>
      <c r="CR180" s="116">
        <f>0</f>
        <v>0</v>
      </c>
      <c r="CS180" s="116">
        <f>0</f>
        <v>0</v>
      </c>
      <c r="CT180" s="116">
        <f>0</f>
        <v>0</v>
      </c>
      <c r="CU180" s="116">
        <f>0</f>
        <v>0</v>
      </c>
      <c r="CV180" s="116">
        <f>0</f>
        <v>0</v>
      </c>
      <c r="CW180" s="17">
        <v>0</v>
      </c>
      <c r="CX180" s="17">
        <v>0</v>
      </c>
      <c r="CY180" s="17">
        <v>0</v>
      </c>
      <c r="CZ180" s="17">
        <v>0</v>
      </c>
      <c r="DA180" s="17">
        <v>0</v>
      </c>
      <c r="DB180" s="17">
        <v>0</v>
      </c>
      <c r="DC180" s="41">
        <v>0</v>
      </c>
      <c r="DD180" s="41">
        <v>0</v>
      </c>
      <c r="DE180" s="41">
        <v>0</v>
      </c>
      <c r="DF180" s="41">
        <v>0</v>
      </c>
      <c r="DG180" s="41">
        <v>0</v>
      </c>
      <c r="DH180" s="41">
        <v>0</v>
      </c>
      <c r="DI180" s="41">
        <v>0</v>
      </c>
      <c r="DJ180" s="41">
        <v>0</v>
      </c>
      <c r="DK180" s="41">
        <v>0</v>
      </c>
      <c r="DL180" s="41">
        <v>0</v>
      </c>
      <c r="DM180" s="41">
        <v>0</v>
      </c>
      <c r="DN180" s="41">
        <v>0</v>
      </c>
      <c r="DO180" s="41">
        <v>0</v>
      </c>
      <c r="DP180" s="41">
        <v>0</v>
      </c>
      <c r="DQ180" s="41">
        <v>0</v>
      </c>
      <c r="DR180" s="41"/>
      <c r="DS180" s="116">
        <f>0</f>
        <v>0</v>
      </c>
      <c r="DT180" s="116">
        <f>0</f>
        <v>0</v>
      </c>
      <c r="DU180" s="116">
        <f>0</f>
        <v>0</v>
      </c>
      <c r="DV180" s="116">
        <f>0</f>
        <v>0</v>
      </c>
      <c r="DW180" s="116">
        <f>0</f>
        <v>0</v>
      </c>
      <c r="DX180" s="116">
        <f>0</f>
        <v>0</v>
      </c>
      <c r="DY180" s="93">
        <f>IFERROR(SUM($DS180:$DX180)/SUM('Gross Plant'!$BK180:$BP180),0)*'Gross Plant'!BQ180*Reserve!$DY$1</f>
        <v>0</v>
      </c>
      <c r="DZ180" s="93">
        <f>IFERROR(SUM($DS180:$DX180)/SUM('Gross Plant'!$BK180:$BP180),0)*'Gross Plant'!BR180*Reserve!$DY$1</f>
        <v>0</v>
      </c>
      <c r="EA180" s="93">
        <f>IFERROR(SUM($DS180:$DX180)/SUM('Gross Plant'!$BK180:$BP180),0)*'Gross Plant'!BS180*Reserve!$DY$1</f>
        <v>0</v>
      </c>
      <c r="EB180" s="93">
        <f>IFERROR(SUM($DS180:$DX180)/SUM('Gross Plant'!$BK180:$BP180),0)*'Gross Plant'!BT180*Reserve!$DY$1</f>
        <v>0</v>
      </c>
      <c r="EC180" s="93">
        <f>IFERROR(SUM($DS180:$DX180)/SUM('Gross Plant'!$BK180:$BP180),0)*'Gross Plant'!BU180*Reserve!$DY$1</f>
        <v>0</v>
      </c>
      <c r="ED180" s="93">
        <f>IFERROR(SUM($DS180:$DX180)/SUM('Gross Plant'!$BK180:$BP180),0)*'Gross Plant'!BV180*Reserve!$DY$1</f>
        <v>0</v>
      </c>
      <c r="EE180" s="93">
        <f>IFERROR(SUM($DS180:$DX180)/SUM('Gross Plant'!$BK180:$BP180),0)*'Gross Plant'!BW180*Reserve!$DY$1</f>
        <v>0</v>
      </c>
      <c r="EF180" s="93">
        <f>IFERROR(SUM($DS180:$DX180)/SUM('Gross Plant'!$BK180:$BP180),0)*'Gross Plant'!BX180*Reserve!$DY$1</f>
        <v>0</v>
      </c>
      <c r="EG180" s="93">
        <f>IFERROR(SUM($DS180:$DX180)/SUM('Gross Plant'!$BK180:$BP180),0)*'Gross Plant'!BY180*Reserve!$DY$1</f>
        <v>0</v>
      </c>
      <c r="EH180" s="93">
        <f>IFERROR(SUM($DS180:$DX180)/SUM('Gross Plant'!$BK180:$BP180),0)*'Gross Plant'!BZ180*Reserve!$DY$1</f>
        <v>0</v>
      </c>
      <c r="EI180" s="93">
        <f>IFERROR(SUM($DS180:$DX180)/SUM('Gross Plant'!$BK180:$BP180),0)*'Gross Plant'!CA180*Reserve!$DY$1</f>
        <v>0</v>
      </c>
      <c r="EJ180" s="93">
        <f>IFERROR(SUM($DS180:$DX180)/SUM('Gross Plant'!$BK180:$BP180),0)*'Gross Plant'!CB180*Reserve!$DY$1</f>
        <v>0</v>
      </c>
      <c r="EK180" s="93">
        <f>IFERROR(SUM($DS180:$DX180)/SUM('Gross Plant'!$BK180:$BP180),0)*'Gross Plant'!CC180*Reserve!$DY$1</f>
        <v>0</v>
      </c>
      <c r="EL180" s="93">
        <f>IFERROR(SUM($DS180:$DX180)/SUM('Gross Plant'!$BK180:$BP180),0)*'Gross Plant'!CD180*Reserve!$DY$1</f>
        <v>0</v>
      </c>
      <c r="EM180" s="93">
        <f>IFERROR(SUM($DS180:$DX180)/SUM('Gross Plant'!$BK180:$BP180),0)*'Gross Plant'!CE180*Reserve!$DY$1</f>
        <v>0</v>
      </c>
      <c r="EN180" s="93">
        <f>IFERROR(SUM($DS180:$DX180)/SUM('Gross Plant'!$BK180:$BP180),0)*'Gross Plant'!CF180*Reserve!$DY$1</f>
        <v>0</v>
      </c>
      <c r="EO180" s="93">
        <f>IFERROR(SUM($DS180:$DX180)/SUM('Gross Plant'!$BK180:$BP180),0)*'Gross Plant'!CG180*Reserve!$DY$1</f>
        <v>0</v>
      </c>
      <c r="EP180" s="93">
        <f>IFERROR(SUM($DS180:$DX180)/SUM('Gross Plant'!$BK180:$BP180),0)*'Gross Plant'!CH180*Reserve!$DY$1</f>
        <v>0</v>
      </c>
      <c r="EQ180" s="93">
        <f>IFERROR(SUM($DS180:$DX180)/SUM('Gross Plant'!$BK180:$BP180),0)*'Gross Plant'!CI180*Reserve!$DY$1</f>
        <v>0</v>
      </c>
      <c r="ER180" s="93">
        <f>IFERROR(SUM($DS180:$DX180)/SUM('Gross Plant'!$BK180:$BP180),0)*'Gross Plant'!CJ180*Reserve!$DY$1</f>
        <v>0</v>
      </c>
      <c r="ES180" s="93">
        <f>IFERROR(SUM($DS180:$DX180)/SUM('Gross Plant'!$BK180:$BP180),0)*'Gross Plant'!CK180*Reserve!$DY$1</f>
        <v>0</v>
      </c>
    </row>
    <row r="181" spans="1:149">
      <c r="A181" s="176">
        <v>39702</v>
      </c>
      <c r="B181" s="171" t="s">
        <v>175</v>
      </c>
      <c r="C181" s="51">
        <f t="shared" si="243"/>
        <v>0</v>
      </c>
      <c r="D181" s="51">
        <f t="shared" si="244"/>
        <v>0</v>
      </c>
      <c r="E181" s="116">
        <f>0</f>
        <v>0</v>
      </c>
      <c r="F181" s="51">
        <f t="shared" si="213"/>
        <v>0</v>
      </c>
      <c r="G181" s="51">
        <f t="shared" si="214"/>
        <v>0</v>
      </c>
      <c r="H181" s="51">
        <f t="shared" si="215"/>
        <v>0</v>
      </c>
      <c r="I181" s="51">
        <f t="shared" si="216"/>
        <v>0</v>
      </c>
      <c r="J181" s="51">
        <f t="shared" si="217"/>
        <v>0</v>
      </c>
      <c r="K181" s="51">
        <f t="shared" si="218"/>
        <v>0</v>
      </c>
      <c r="L181" s="51">
        <f t="shared" si="219"/>
        <v>0</v>
      </c>
      <c r="M181" s="51">
        <f t="shared" si="220"/>
        <v>0</v>
      </c>
      <c r="N181" s="51">
        <f t="shared" si="221"/>
        <v>0</v>
      </c>
      <c r="O181" s="51">
        <f t="shared" si="222"/>
        <v>0</v>
      </c>
      <c r="P181" s="51">
        <f t="shared" si="223"/>
        <v>0</v>
      </c>
      <c r="Q181" s="51">
        <f t="shared" si="224"/>
        <v>0</v>
      </c>
      <c r="R181" s="51">
        <f t="shared" si="225"/>
        <v>0</v>
      </c>
      <c r="S181" s="51">
        <f t="shared" si="226"/>
        <v>0</v>
      </c>
      <c r="T181" s="51">
        <f t="shared" si="227"/>
        <v>0</v>
      </c>
      <c r="U181" s="51">
        <f t="shared" si="228"/>
        <v>0</v>
      </c>
      <c r="V181" s="51">
        <f t="shared" si="229"/>
        <v>0</v>
      </c>
      <c r="W181" s="51">
        <f t="shared" si="230"/>
        <v>0</v>
      </c>
      <c r="X181" s="51">
        <f t="shared" si="231"/>
        <v>0</v>
      </c>
      <c r="Y181" s="51">
        <f t="shared" si="232"/>
        <v>0</v>
      </c>
      <c r="Z181" s="51">
        <f t="shared" si="233"/>
        <v>0</v>
      </c>
      <c r="AA181" s="51">
        <f t="shared" si="234"/>
        <v>0</v>
      </c>
      <c r="AB181" s="51">
        <f t="shared" si="235"/>
        <v>0</v>
      </c>
      <c r="AC181" s="51">
        <f t="shared" si="236"/>
        <v>0</v>
      </c>
      <c r="AD181" s="51">
        <f t="shared" si="237"/>
        <v>0</v>
      </c>
      <c r="AE181" s="51">
        <f t="shared" si="238"/>
        <v>0</v>
      </c>
      <c r="AF181" s="51">
        <f t="shared" si="239"/>
        <v>0</v>
      </c>
      <c r="AG181" s="110">
        <f t="shared" si="242"/>
        <v>0</v>
      </c>
      <c r="AH181" s="145" t="b">
        <f t="shared" si="178"/>
        <v>1</v>
      </c>
      <c r="AI181" s="109" t="str">
        <f>'[23]KY Direct'!E79</f>
        <v>39702</v>
      </c>
      <c r="AJ181" s="109">
        <f>'[23]KY Direct'!F79</f>
        <v>6.6699999999999995E-2</v>
      </c>
      <c r="AK181" s="109">
        <f>'[23]KY Direct'!G79</f>
        <v>6.6699999999999995E-2</v>
      </c>
      <c r="AL181" s="116">
        <f>0</f>
        <v>0</v>
      </c>
      <c r="AM181" s="116">
        <f>0</f>
        <v>0</v>
      </c>
      <c r="AN181" s="116">
        <f>0</f>
        <v>0</v>
      </c>
      <c r="AO181" s="116">
        <f>0</f>
        <v>0</v>
      </c>
      <c r="AP181" s="116">
        <f>0</f>
        <v>0</v>
      </c>
      <c r="AQ181" s="116">
        <f>0</f>
        <v>0</v>
      </c>
      <c r="AR181" s="93">
        <f>IF('Net Plant'!I181&gt;0,'Gross Plant'!L181*$AJ181/12,0)</f>
        <v>0</v>
      </c>
      <c r="AS181" s="93">
        <f>IF('Net Plant'!J181&gt;0,'Gross Plant'!M181*$AJ181/12,0)</f>
        <v>0</v>
      </c>
      <c r="AT181" s="93">
        <f>IF('Net Plant'!K181&gt;0,'Gross Plant'!N181*$AJ181/12,0)</f>
        <v>0</v>
      </c>
      <c r="AU181" s="93">
        <f>IF('Net Plant'!L181&gt;0,'Gross Plant'!O181*$AJ181/12,0)</f>
        <v>0</v>
      </c>
      <c r="AV181" s="93">
        <f>IF('Net Plant'!M181&gt;0,'Gross Plant'!P181*$AJ181/12,0)</f>
        <v>0</v>
      </c>
      <c r="AW181" s="93">
        <f>IF('Net Plant'!N181&gt;0,'Gross Plant'!Q181*$AJ181/12,0)</f>
        <v>0</v>
      </c>
      <c r="AX181" s="93">
        <f>IF('Net Plant'!O181&gt;0,'Gross Plant'!R181*$AJ181/12,0)</f>
        <v>0</v>
      </c>
      <c r="AY181" s="93">
        <f>IF('Net Plant'!P181&gt;0,'Gross Plant'!S181*$AJ181/12,0)</f>
        <v>0</v>
      </c>
      <c r="AZ181" s="93">
        <f>IF('Net Plant'!Q181&gt;0,'Gross Plant'!T181*$AJ181/12,0)</f>
        <v>0</v>
      </c>
      <c r="BA181" s="93">
        <f>IF('Net Plant'!R181&gt;0,'Gross Plant'!U181*$AK181/12,0)</f>
        <v>0</v>
      </c>
      <c r="BB181" s="93">
        <f>IF('Net Plant'!S181&gt;0,'Gross Plant'!V181*$AK181/12,0)</f>
        <v>0</v>
      </c>
      <c r="BC181" s="93">
        <f>IF('Net Plant'!T181&gt;0,'Gross Plant'!W181*$AK181/12,0)</f>
        <v>0</v>
      </c>
      <c r="BD181" s="93">
        <f>IF('Net Plant'!U181&gt;0,'Gross Plant'!X181*$AK181/12,0)</f>
        <v>0</v>
      </c>
      <c r="BE181" s="93">
        <f>IF('Net Plant'!V181&gt;0,'Gross Plant'!Y181*$AK181/12,0)</f>
        <v>0</v>
      </c>
      <c r="BF181" s="93">
        <f>IF('Net Plant'!W181&gt;0,'Gross Plant'!Z181*$AK181/12,0)</f>
        <v>0</v>
      </c>
      <c r="BG181" s="93">
        <f>IF('Net Plant'!X181&gt;0,'Gross Plant'!AA181*$AK181/12,0)</f>
        <v>0</v>
      </c>
      <c r="BH181" s="93">
        <f>IF('Net Plant'!Y181&gt;0,'Gross Plant'!AB181*$AK181/12,0)</f>
        <v>0</v>
      </c>
      <c r="BI181" s="93">
        <f>IF('Net Plant'!Z181&gt;0,'Gross Plant'!AC181*$AK181/12,0)</f>
        <v>0</v>
      </c>
      <c r="BJ181" s="93">
        <f>IF('Net Plant'!AA181&gt;0,'Gross Plant'!AD181*$AK181/12,0)</f>
        <v>0</v>
      </c>
      <c r="BK181" s="93">
        <f>IF('Net Plant'!AB181&gt;0,'Gross Plant'!AE181*$AK181/12,0)</f>
        <v>0</v>
      </c>
      <c r="BL181" s="93">
        <f>IF('Net Plant'!AC181&gt;0,'Gross Plant'!AF181*$AK181/12,0)</f>
        <v>0</v>
      </c>
      <c r="BM181" s="110">
        <f t="shared" si="212"/>
        <v>0</v>
      </c>
      <c r="BN181" s="41"/>
      <c r="BO181" s="116">
        <f>0</f>
        <v>0</v>
      </c>
      <c r="BP181" s="116">
        <f>0</f>
        <v>0</v>
      </c>
      <c r="BQ181" s="116">
        <f>0</f>
        <v>0</v>
      </c>
      <c r="BR181" s="116">
        <f>0</f>
        <v>0</v>
      </c>
      <c r="BS181" s="116">
        <f>0</f>
        <v>0</v>
      </c>
      <c r="BT181" s="116">
        <f>0</f>
        <v>0</v>
      </c>
      <c r="BU181" s="93">
        <f>'Gross Plant'!BQ181</f>
        <v>0</v>
      </c>
      <c r="BV181" s="93">
        <f>'Gross Plant'!BR181</f>
        <v>0</v>
      </c>
      <c r="BW181" s="93">
        <f>'Gross Plant'!BS181</f>
        <v>0</v>
      </c>
      <c r="BX181" s="93">
        <f>'Gross Plant'!BT181</f>
        <v>0</v>
      </c>
      <c r="BY181" s="93">
        <f>'Gross Plant'!BU181</f>
        <v>0</v>
      </c>
      <c r="BZ181" s="93">
        <f>'Gross Plant'!BV181</f>
        <v>0</v>
      </c>
      <c r="CA181" s="93">
        <f>'Gross Plant'!BW181</f>
        <v>0</v>
      </c>
      <c r="CB181" s="93">
        <f>'Gross Plant'!BX181</f>
        <v>0</v>
      </c>
      <c r="CC181" s="93">
        <f>'Gross Plant'!BY181</f>
        <v>0</v>
      </c>
      <c r="CD181" s="93">
        <f>'Gross Plant'!BZ181</f>
        <v>0</v>
      </c>
      <c r="CE181" s="93">
        <f>'Gross Plant'!CA181</f>
        <v>0</v>
      </c>
      <c r="CF181" s="93">
        <f>'Gross Plant'!CB181</f>
        <v>0</v>
      </c>
      <c r="CG181" s="93">
        <f>'Gross Plant'!CC181</f>
        <v>0</v>
      </c>
      <c r="CH181" s="93">
        <f>'Gross Plant'!CD181</f>
        <v>0</v>
      </c>
      <c r="CI181" s="93">
        <f>'Gross Plant'!CE181</f>
        <v>0</v>
      </c>
      <c r="CJ181" s="93">
        <f>'Gross Plant'!CF181</f>
        <v>0</v>
      </c>
      <c r="CK181" s="93">
        <f>'Gross Plant'!CG181</f>
        <v>0</v>
      </c>
      <c r="CL181" s="93">
        <f>'Gross Plant'!CH181</f>
        <v>0</v>
      </c>
      <c r="CM181" s="93">
        <f>'Gross Plant'!CI181</f>
        <v>0</v>
      </c>
      <c r="CN181" s="93">
        <f>'Gross Plant'!CJ181</f>
        <v>0</v>
      </c>
      <c r="CO181" s="93">
        <f>'Gross Plant'!CK181</f>
        <v>0</v>
      </c>
      <c r="CP181" s="41"/>
      <c r="CQ181" s="116">
        <f>0</f>
        <v>0</v>
      </c>
      <c r="CR181" s="116">
        <f>0</f>
        <v>0</v>
      </c>
      <c r="CS181" s="116">
        <f>0</f>
        <v>0</v>
      </c>
      <c r="CT181" s="116">
        <f>0</f>
        <v>0</v>
      </c>
      <c r="CU181" s="116">
        <f>0</f>
        <v>0</v>
      </c>
      <c r="CV181" s="116">
        <f>0</f>
        <v>0</v>
      </c>
      <c r="CW181" s="17">
        <v>0</v>
      </c>
      <c r="CX181" s="17">
        <v>0</v>
      </c>
      <c r="CY181" s="17">
        <v>0</v>
      </c>
      <c r="CZ181" s="17">
        <v>0</v>
      </c>
      <c r="DA181" s="17">
        <v>0</v>
      </c>
      <c r="DB181" s="17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0</v>
      </c>
      <c r="DP181" s="41">
        <v>0</v>
      </c>
      <c r="DQ181" s="41">
        <v>0</v>
      </c>
      <c r="DR181" s="41"/>
      <c r="DS181" s="116">
        <f>0</f>
        <v>0</v>
      </c>
      <c r="DT181" s="116">
        <f>0</f>
        <v>0</v>
      </c>
      <c r="DU181" s="116">
        <f>0</f>
        <v>0</v>
      </c>
      <c r="DV181" s="116">
        <f>0</f>
        <v>0</v>
      </c>
      <c r="DW181" s="116">
        <f>0</f>
        <v>0</v>
      </c>
      <c r="DX181" s="116">
        <f>0</f>
        <v>0</v>
      </c>
      <c r="DY181" s="93">
        <f>IFERROR(SUM($DS181:$DX181)/SUM('Gross Plant'!$BK181:$BP181),0)*'Gross Plant'!BQ181*Reserve!$DY$1</f>
        <v>0</v>
      </c>
      <c r="DZ181" s="93">
        <f>IFERROR(SUM($DS181:$DX181)/SUM('Gross Plant'!$BK181:$BP181),0)*'Gross Plant'!BR181*Reserve!$DY$1</f>
        <v>0</v>
      </c>
      <c r="EA181" s="93">
        <f>IFERROR(SUM($DS181:$DX181)/SUM('Gross Plant'!$BK181:$BP181),0)*'Gross Plant'!BS181*Reserve!$DY$1</f>
        <v>0</v>
      </c>
      <c r="EB181" s="93">
        <f>IFERROR(SUM($DS181:$DX181)/SUM('Gross Plant'!$BK181:$BP181),0)*'Gross Plant'!BT181*Reserve!$DY$1</f>
        <v>0</v>
      </c>
      <c r="EC181" s="93">
        <f>IFERROR(SUM($DS181:$DX181)/SUM('Gross Plant'!$BK181:$BP181),0)*'Gross Plant'!BU181*Reserve!$DY$1</f>
        <v>0</v>
      </c>
      <c r="ED181" s="93">
        <f>IFERROR(SUM($DS181:$DX181)/SUM('Gross Plant'!$BK181:$BP181),0)*'Gross Plant'!BV181*Reserve!$DY$1</f>
        <v>0</v>
      </c>
      <c r="EE181" s="93">
        <f>IFERROR(SUM($DS181:$DX181)/SUM('Gross Plant'!$BK181:$BP181),0)*'Gross Plant'!BW181*Reserve!$DY$1</f>
        <v>0</v>
      </c>
      <c r="EF181" s="93">
        <f>IFERROR(SUM($DS181:$DX181)/SUM('Gross Plant'!$BK181:$BP181),0)*'Gross Plant'!BX181*Reserve!$DY$1</f>
        <v>0</v>
      </c>
      <c r="EG181" s="93">
        <f>IFERROR(SUM($DS181:$DX181)/SUM('Gross Plant'!$BK181:$BP181),0)*'Gross Plant'!BY181*Reserve!$DY$1</f>
        <v>0</v>
      </c>
      <c r="EH181" s="93">
        <f>IFERROR(SUM($DS181:$DX181)/SUM('Gross Plant'!$BK181:$BP181),0)*'Gross Plant'!BZ181*Reserve!$DY$1</f>
        <v>0</v>
      </c>
      <c r="EI181" s="93">
        <f>IFERROR(SUM($DS181:$DX181)/SUM('Gross Plant'!$BK181:$BP181),0)*'Gross Plant'!CA181*Reserve!$DY$1</f>
        <v>0</v>
      </c>
      <c r="EJ181" s="93">
        <f>IFERROR(SUM($DS181:$DX181)/SUM('Gross Plant'!$BK181:$BP181),0)*'Gross Plant'!CB181*Reserve!$DY$1</f>
        <v>0</v>
      </c>
      <c r="EK181" s="93">
        <f>IFERROR(SUM($DS181:$DX181)/SUM('Gross Plant'!$BK181:$BP181),0)*'Gross Plant'!CC181*Reserve!$DY$1</f>
        <v>0</v>
      </c>
      <c r="EL181" s="93">
        <f>IFERROR(SUM($DS181:$DX181)/SUM('Gross Plant'!$BK181:$BP181),0)*'Gross Plant'!CD181*Reserve!$DY$1</f>
        <v>0</v>
      </c>
      <c r="EM181" s="93">
        <f>IFERROR(SUM($DS181:$DX181)/SUM('Gross Plant'!$BK181:$BP181),0)*'Gross Plant'!CE181*Reserve!$DY$1</f>
        <v>0</v>
      </c>
      <c r="EN181" s="93">
        <f>IFERROR(SUM($DS181:$DX181)/SUM('Gross Plant'!$BK181:$BP181),0)*'Gross Plant'!CF181*Reserve!$DY$1</f>
        <v>0</v>
      </c>
      <c r="EO181" s="93">
        <f>IFERROR(SUM($DS181:$DX181)/SUM('Gross Plant'!$BK181:$BP181),0)*'Gross Plant'!CG181*Reserve!$DY$1</f>
        <v>0</v>
      </c>
      <c r="EP181" s="93">
        <f>IFERROR(SUM($DS181:$DX181)/SUM('Gross Plant'!$BK181:$BP181),0)*'Gross Plant'!CH181*Reserve!$DY$1</f>
        <v>0</v>
      </c>
      <c r="EQ181" s="93">
        <f>IFERROR(SUM($DS181:$DX181)/SUM('Gross Plant'!$BK181:$BP181),0)*'Gross Plant'!CI181*Reserve!$DY$1</f>
        <v>0</v>
      </c>
      <c r="ER181" s="93">
        <f>IFERROR(SUM($DS181:$DX181)/SUM('Gross Plant'!$BK181:$BP181),0)*'Gross Plant'!CJ181*Reserve!$DY$1</f>
        <v>0</v>
      </c>
      <c r="ES181" s="93">
        <f>IFERROR(SUM($DS181:$DX181)/SUM('Gross Plant'!$BK181:$BP181),0)*'Gross Plant'!CK181*Reserve!$DY$1</f>
        <v>0</v>
      </c>
    </row>
    <row r="182" spans="1:149">
      <c r="A182" s="140">
        <v>39705</v>
      </c>
      <c r="B182" s="172" t="s">
        <v>108</v>
      </c>
      <c r="C182" s="51">
        <f t="shared" si="240"/>
        <v>0</v>
      </c>
      <c r="D182" s="51">
        <f t="shared" si="241"/>
        <v>0</v>
      </c>
      <c r="E182" s="116">
        <f>0</f>
        <v>0</v>
      </c>
      <c r="F182" s="51">
        <f t="shared" si="213"/>
        <v>0</v>
      </c>
      <c r="G182" s="51">
        <f t="shared" si="214"/>
        <v>0</v>
      </c>
      <c r="H182" s="51">
        <f t="shared" si="215"/>
        <v>0</v>
      </c>
      <c r="I182" s="51">
        <f t="shared" si="216"/>
        <v>0</v>
      </c>
      <c r="J182" s="51">
        <f t="shared" si="217"/>
        <v>0</v>
      </c>
      <c r="K182" s="51">
        <f t="shared" si="218"/>
        <v>0</v>
      </c>
      <c r="L182" s="51">
        <f t="shared" si="219"/>
        <v>0</v>
      </c>
      <c r="M182" s="51">
        <f t="shared" si="220"/>
        <v>0</v>
      </c>
      <c r="N182" s="51">
        <f t="shared" si="221"/>
        <v>0</v>
      </c>
      <c r="O182" s="51">
        <f t="shared" si="222"/>
        <v>0</v>
      </c>
      <c r="P182" s="51">
        <f t="shared" si="223"/>
        <v>0</v>
      </c>
      <c r="Q182" s="51">
        <f t="shared" si="224"/>
        <v>0</v>
      </c>
      <c r="R182" s="51">
        <f t="shared" si="225"/>
        <v>0</v>
      </c>
      <c r="S182" s="51">
        <f t="shared" si="226"/>
        <v>0</v>
      </c>
      <c r="T182" s="51">
        <f t="shared" si="227"/>
        <v>0</v>
      </c>
      <c r="U182" s="51">
        <f t="shared" si="228"/>
        <v>0</v>
      </c>
      <c r="V182" s="51">
        <f t="shared" si="229"/>
        <v>0</v>
      </c>
      <c r="W182" s="51">
        <f t="shared" si="230"/>
        <v>0</v>
      </c>
      <c r="X182" s="51">
        <f t="shared" si="231"/>
        <v>0</v>
      </c>
      <c r="Y182" s="51">
        <f t="shared" si="232"/>
        <v>0</v>
      </c>
      <c r="Z182" s="51">
        <f t="shared" si="233"/>
        <v>0</v>
      </c>
      <c r="AA182" s="51">
        <f t="shared" si="234"/>
        <v>0</v>
      </c>
      <c r="AB182" s="51">
        <f t="shared" si="235"/>
        <v>0</v>
      </c>
      <c r="AC182" s="51">
        <f t="shared" si="236"/>
        <v>0</v>
      </c>
      <c r="AD182" s="51">
        <f t="shared" si="237"/>
        <v>0</v>
      </c>
      <c r="AE182" s="51">
        <f t="shared" si="238"/>
        <v>0</v>
      </c>
      <c r="AF182" s="51">
        <f t="shared" si="239"/>
        <v>0</v>
      </c>
      <c r="AG182" s="110">
        <f t="shared" si="242"/>
        <v>0</v>
      </c>
      <c r="AH182" s="145" t="b">
        <f t="shared" si="178"/>
        <v>1</v>
      </c>
      <c r="AI182" s="109" t="str">
        <f>'[23]KY Direct'!E80</f>
        <v>39705</v>
      </c>
      <c r="AJ182" s="109">
        <f>'[23]KY Direct'!F80</f>
        <v>6.6699999999999995E-2</v>
      </c>
      <c r="AK182" s="109">
        <f>'[23]KY Direct'!G80</f>
        <v>6.6699999999999995E-2</v>
      </c>
      <c r="AL182" s="116">
        <f>0</f>
        <v>0</v>
      </c>
      <c r="AM182" s="116">
        <f>0</f>
        <v>0</v>
      </c>
      <c r="AN182" s="116">
        <f>0</f>
        <v>0</v>
      </c>
      <c r="AO182" s="116">
        <f>0</f>
        <v>0</v>
      </c>
      <c r="AP182" s="116">
        <f>0</f>
        <v>0</v>
      </c>
      <c r="AQ182" s="116">
        <f>0</f>
        <v>0</v>
      </c>
      <c r="AR182" s="93">
        <f>IF('Net Plant'!I182&gt;0,'Gross Plant'!L182*$AJ182/12,0)</f>
        <v>0</v>
      </c>
      <c r="AS182" s="93">
        <f>IF('Net Plant'!J182&gt;0,'Gross Plant'!M182*$AJ182/12,0)</f>
        <v>0</v>
      </c>
      <c r="AT182" s="93">
        <f>IF('Net Plant'!K182&gt;0,'Gross Plant'!N182*$AJ182/12,0)</f>
        <v>0</v>
      </c>
      <c r="AU182" s="93">
        <f>IF('Net Plant'!L182&gt;0,'Gross Plant'!O182*$AJ182/12,0)</f>
        <v>0</v>
      </c>
      <c r="AV182" s="93">
        <f>IF('Net Plant'!M182&gt;0,'Gross Plant'!P182*$AJ182/12,0)</f>
        <v>0</v>
      </c>
      <c r="AW182" s="93">
        <f>IF('Net Plant'!N182&gt;0,'Gross Plant'!Q182*$AJ182/12,0)</f>
        <v>0</v>
      </c>
      <c r="AX182" s="93">
        <f>IF('Net Plant'!O182&gt;0,'Gross Plant'!R182*$AJ182/12,0)</f>
        <v>0</v>
      </c>
      <c r="AY182" s="93">
        <f>IF('Net Plant'!P182&gt;0,'Gross Plant'!S182*$AJ182/12,0)</f>
        <v>0</v>
      </c>
      <c r="AZ182" s="93">
        <f>IF('Net Plant'!Q182&gt;0,'Gross Plant'!T182*$AJ182/12,0)</f>
        <v>0</v>
      </c>
      <c r="BA182" s="93">
        <f>IF('Net Plant'!R182&gt;0,'Gross Plant'!U182*$AK182/12,0)</f>
        <v>0</v>
      </c>
      <c r="BB182" s="93">
        <f>IF('Net Plant'!S182&gt;0,'Gross Plant'!V182*$AK182/12,0)</f>
        <v>0</v>
      </c>
      <c r="BC182" s="93">
        <f>IF('Net Plant'!T182&gt;0,'Gross Plant'!W182*$AK182/12,0)</f>
        <v>0</v>
      </c>
      <c r="BD182" s="93">
        <f>IF('Net Plant'!U182&gt;0,'Gross Plant'!X182*$AK182/12,0)</f>
        <v>0</v>
      </c>
      <c r="BE182" s="93">
        <f>IF('Net Plant'!V182&gt;0,'Gross Plant'!Y182*$AK182/12,0)</f>
        <v>0</v>
      </c>
      <c r="BF182" s="93">
        <f>IF('Net Plant'!W182&gt;0,'Gross Plant'!Z182*$AK182/12,0)</f>
        <v>0</v>
      </c>
      <c r="BG182" s="93">
        <f>IF('Net Plant'!X182&gt;0,'Gross Plant'!AA182*$AK182/12,0)</f>
        <v>0</v>
      </c>
      <c r="BH182" s="93">
        <f>IF('Net Plant'!Y182&gt;0,'Gross Plant'!AB182*$AK182/12,0)</f>
        <v>0</v>
      </c>
      <c r="BI182" s="93">
        <f>IF('Net Plant'!Z182&gt;0,'Gross Plant'!AC182*$AK182/12,0)</f>
        <v>0</v>
      </c>
      <c r="BJ182" s="93">
        <f>IF('Net Plant'!AA182&gt;0,'Gross Plant'!AD182*$AK182/12,0)</f>
        <v>0</v>
      </c>
      <c r="BK182" s="93">
        <f>IF('Net Plant'!AB182&gt;0,'Gross Plant'!AE182*$AK182/12,0)</f>
        <v>0</v>
      </c>
      <c r="BL182" s="93">
        <f>IF('Net Plant'!AC182&gt;0,'Gross Plant'!AF182*$AK182/12,0)</f>
        <v>0</v>
      </c>
      <c r="BM182" s="110">
        <f t="shared" si="212"/>
        <v>0</v>
      </c>
      <c r="BN182" s="41"/>
      <c r="BO182" s="116">
        <f>0</f>
        <v>0</v>
      </c>
      <c r="BP182" s="116">
        <f>0</f>
        <v>0</v>
      </c>
      <c r="BQ182" s="116">
        <f>0</f>
        <v>0</v>
      </c>
      <c r="BR182" s="116">
        <f>0</f>
        <v>0</v>
      </c>
      <c r="BS182" s="116">
        <f>0</f>
        <v>0</v>
      </c>
      <c r="BT182" s="116">
        <f>0</f>
        <v>0</v>
      </c>
      <c r="BU182" s="93">
        <f>'Gross Plant'!BQ182</f>
        <v>0</v>
      </c>
      <c r="BV182" s="93">
        <f>'Gross Plant'!BR182</f>
        <v>0</v>
      </c>
      <c r="BW182" s="93">
        <f>'Gross Plant'!BS182</f>
        <v>0</v>
      </c>
      <c r="BX182" s="93">
        <f>'Gross Plant'!BT182</f>
        <v>0</v>
      </c>
      <c r="BY182" s="93">
        <f>'Gross Plant'!BU182</f>
        <v>0</v>
      </c>
      <c r="BZ182" s="93">
        <f>'Gross Plant'!BV182</f>
        <v>0</v>
      </c>
      <c r="CA182" s="93">
        <f>'Gross Plant'!BW182</f>
        <v>0</v>
      </c>
      <c r="CB182" s="93">
        <f>'Gross Plant'!BX182</f>
        <v>0</v>
      </c>
      <c r="CC182" s="93">
        <f>'Gross Plant'!BY182</f>
        <v>0</v>
      </c>
      <c r="CD182" s="93">
        <f>'Gross Plant'!BZ182</f>
        <v>0</v>
      </c>
      <c r="CE182" s="93">
        <f>'Gross Plant'!CA182</f>
        <v>0</v>
      </c>
      <c r="CF182" s="93">
        <f>'Gross Plant'!CB182</f>
        <v>0</v>
      </c>
      <c r="CG182" s="93">
        <f>'Gross Plant'!CC182</f>
        <v>0</v>
      </c>
      <c r="CH182" s="93">
        <f>'Gross Plant'!CD182</f>
        <v>0</v>
      </c>
      <c r="CI182" s="93">
        <f>'Gross Plant'!CE182</f>
        <v>0</v>
      </c>
      <c r="CJ182" s="93">
        <f>'Gross Plant'!CF182</f>
        <v>0</v>
      </c>
      <c r="CK182" s="93">
        <f>'Gross Plant'!CG182</f>
        <v>0</v>
      </c>
      <c r="CL182" s="93">
        <f>'Gross Plant'!CH182</f>
        <v>0</v>
      </c>
      <c r="CM182" s="93">
        <f>'Gross Plant'!CI182</f>
        <v>0</v>
      </c>
      <c r="CN182" s="93">
        <f>'Gross Plant'!CJ182</f>
        <v>0</v>
      </c>
      <c r="CO182" s="93">
        <f>'Gross Plant'!CK182</f>
        <v>0</v>
      </c>
      <c r="CP182" s="41"/>
      <c r="CQ182" s="116">
        <f>0</f>
        <v>0</v>
      </c>
      <c r="CR182" s="116">
        <f>0</f>
        <v>0</v>
      </c>
      <c r="CS182" s="116">
        <f>0</f>
        <v>0</v>
      </c>
      <c r="CT182" s="116">
        <f>0</f>
        <v>0</v>
      </c>
      <c r="CU182" s="116">
        <f>0</f>
        <v>0</v>
      </c>
      <c r="CV182" s="116">
        <f>0</f>
        <v>0</v>
      </c>
      <c r="CW182" s="17">
        <v>0</v>
      </c>
      <c r="CX182" s="17">
        <v>0</v>
      </c>
      <c r="CY182" s="17">
        <v>0</v>
      </c>
      <c r="CZ182" s="17">
        <v>0</v>
      </c>
      <c r="DA182" s="17">
        <v>0</v>
      </c>
      <c r="DB182" s="17">
        <v>0</v>
      </c>
      <c r="DC182" s="41">
        <v>0</v>
      </c>
      <c r="DD182" s="41">
        <v>0</v>
      </c>
      <c r="DE182" s="41">
        <v>0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0</v>
      </c>
      <c r="DO182" s="41">
        <v>0</v>
      </c>
      <c r="DP182" s="41">
        <v>0</v>
      </c>
      <c r="DQ182" s="41">
        <v>0</v>
      </c>
      <c r="DR182" s="41"/>
      <c r="DS182" s="116">
        <f>0</f>
        <v>0</v>
      </c>
      <c r="DT182" s="116">
        <f>0</f>
        <v>0</v>
      </c>
      <c r="DU182" s="116">
        <f>0</f>
        <v>0</v>
      </c>
      <c r="DV182" s="116">
        <f>0</f>
        <v>0</v>
      </c>
      <c r="DW182" s="116">
        <f>0</f>
        <v>0</v>
      </c>
      <c r="DX182" s="116">
        <f>0</f>
        <v>0</v>
      </c>
      <c r="DY182" s="93">
        <f>IFERROR(SUM($DS182:$DX182)/SUM('Gross Plant'!$BK182:$BP182),0)*'Gross Plant'!BQ182*Reserve!$DY$1</f>
        <v>0</v>
      </c>
      <c r="DZ182" s="93">
        <f>IFERROR(SUM($DS182:$DX182)/SUM('Gross Plant'!$BK182:$BP182),0)*'Gross Plant'!BR182*Reserve!$DY$1</f>
        <v>0</v>
      </c>
      <c r="EA182" s="93">
        <f>IFERROR(SUM($DS182:$DX182)/SUM('Gross Plant'!$BK182:$BP182),0)*'Gross Plant'!BS182*Reserve!$DY$1</f>
        <v>0</v>
      </c>
      <c r="EB182" s="93">
        <f>IFERROR(SUM($DS182:$DX182)/SUM('Gross Plant'!$BK182:$BP182),0)*'Gross Plant'!BT182*Reserve!$DY$1</f>
        <v>0</v>
      </c>
      <c r="EC182" s="93">
        <f>IFERROR(SUM($DS182:$DX182)/SUM('Gross Plant'!$BK182:$BP182),0)*'Gross Plant'!BU182*Reserve!$DY$1</f>
        <v>0</v>
      </c>
      <c r="ED182" s="93">
        <f>IFERROR(SUM($DS182:$DX182)/SUM('Gross Plant'!$BK182:$BP182),0)*'Gross Plant'!BV182*Reserve!$DY$1</f>
        <v>0</v>
      </c>
      <c r="EE182" s="93">
        <f>IFERROR(SUM($DS182:$DX182)/SUM('Gross Plant'!$BK182:$BP182),0)*'Gross Plant'!BW182*Reserve!$DY$1</f>
        <v>0</v>
      </c>
      <c r="EF182" s="93">
        <f>IFERROR(SUM($DS182:$DX182)/SUM('Gross Plant'!$BK182:$BP182),0)*'Gross Plant'!BX182*Reserve!$DY$1</f>
        <v>0</v>
      </c>
      <c r="EG182" s="93">
        <f>IFERROR(SUM($DS182:$DX182)/SUM('Gross Plant'!$BK182:$BP182),0)*'Gross Plant'!BY182*Reserve!$DY$1</f>
        <v>0</v>
      </c>
      <c r="EH182" s="93">
        <f>IFERROR(SUM($DS182:$DX182)/SUM('Gross Plant'!$BK182:$BP182),0)*'Gross Plant'!BZ182*Reserve!$DY$1</f>
        <v>0</v>
      </c>
      <c r="EI182" s="93">
        <f>IFERROR(SUM($DS182:$DX182)/SUM('Gross Plant'!$BK182:$BP182),0)*'Gross Plant'!CA182*Reserve!$DY$1</f>
        <v>0</v>
      </c>
      <c r="EJ182" s="93">
        <f>IFERROR(SUM($DS182:$DX182)/SUM('Gross Plant'!$BK182:$BP182),0)*'Gross Plant'!CB182*Reserve!$DY$1</f>
        <v>0</v>
      </c>
      <c r="EK182" s="93">
        <f>IFERROR(SUM($DS182:$DX182)/SUM('Gross Plant'!$BK182:$BP182),0)*'Gross Plant'!CC182*Reserve!$DY$1</f>
        <v>0</v>
      </c>
      <c r="EL182" s="93">
        <f>IFERROR(SUM($DS182:$DX182)/SUM('Gross Plant'!$BK182:$BP182),0)*'Gross Plant'!CD182*Reserve!$DY$1</f>
        <v>0</v>
      </c>
      <c r="EM182" s="93">
        <f>IFERROR(SUM($DS182:$DX182)/SUM('Gross Plant'!$BK182:$BP182),0)*'Gross Plant'!CE182*Reserve!$DY$1</f>
        <v>0</v>
      </c>
      <c r="EN182" s="93">
        <f>IFERROR(SUM($DS182:$DX182)/SUM('Gross Plant'!$BK182:$BP182),0)*'Gross Plant'!CF182*Reserve!$DY$1</f>
        <v>0</v>
      </c>
      <c r="EO182" s="93">
        <f>IFERROR(SUM($DS182:$DX182)/SUM('Gross Plant'!$BK182:$BP182),0)*'Gross Plant'!CG182*Reserve!$DY$1</f>
        <v>0</v>
      </c>
      <c r="EP182" s="93">
        <f>IFERROR(SUM($DS182:$DX182)/SUM('Gross Plant'!$BK182:$BP182),0)*'Gross Plant'!CH182*Reserve!$DY$1</f>
        <v>0</v>
      </c>
      <c r="EQ182" s="93">
        <f>IFERROR(SUM($DS182:$DX182)/SUM('Gross Plant'!$BK182:$BP182),0)*'Gross Plant'!CI182*Reserve!$DY$1</f>
        <v>0</v>
      </c>
      <c r="ER182" s="93">
        <f>IFERROR(SUM($DS182:$DX182)/SUM('Gross Plant'!$BK182:$BP182),0)*'Gross Plant'!CJ182*Reserve!$DY$1</f>
        <v>0</v>
      </c>
      <c r="ES182" s="93">
        <f>IFERROR(SUM($DS182:$DX182)/SUM('Gross Plant'!$BK182:$BP182),0)*'Gross Plant'!CK182*Reserve!$DY$1</f>
        <v>0</v>
      </c>
    </row>
    <row r="183" spans="1:149">
      <c r="A183" s="138">
        <v>39800</v>
      </c>
      <c r="B183" s="171" t="s">
        <v>19</v>
      </c>
      <c r="C183" s="51">
        <f t="shared" si="240"/>
        <v>2622375.4487884631</v>
      </c>
      <c r="D183" s="51">
        <f t="shared" si="241"/>
        <v>2897919.8159670029</v>
      </c>
      <c r="E183" s="92">
        <f>'[20]Reserve End Balances'!P97</f>
        <v>2525147.37</v>
      </c>
      <c r="F183" s="51">
        <f t="shared" si="213"/>
        <v>2541352.0500000003</v>
      </c>
      <c r="G183" s="51">
        <f t="shared" si="214"/>
        <v>2557556.7300000004</v>
      </c>
      <c r="H183" s="51">
        <f t="shared" si="215"/>
        <v>2573761.4100000006</v>
      </c>
      <c r="I183" s="51">
        <f t="shared" si="216"/>
        <v>2589966.0900000008</v>
      </c>
      <c r="J183" s="51">
        <f t="shared" si="217"/>
        <v>2606170.7700000009</v>
      </c>
      <c r="K183" s="51">
        <f t="shared" si="218"/>
        <v>2622375.4500000011</v>
      </c>
      <c r="L183" s="51">
        <f t="shared" si="219"/>
        <v>2638580.1292500012</v>
      </c>
      <c r="M183" s="51">
        <f t="shared" si="220"/>
        <v>2654784.8085000012</v>
      </c>
      <c r="N183" s="51">
        <f t="shared" si="221"/>
        <v>2670989.4877500013</v>
      </c>
      <c r="O183" s="51">
        <f t="shared" si="222"/>
        <v>2687194.1670000013</v>
      </c>
      <c r="P183" s="51">
        <f t="shared" si="223"/>
        <v>2703398.8462500013</v>
      </c>
      <c r="Q183" s="51">
        <f t="shared" si="224"/>
        <v>2719603.5255000014</v>
      </c>
      <c r="R183" s="51">
        <f t="shared" si="225"/>
        <v>2735808.2047500014</v>
      </c>
      <c r="S183" s="51">
        <f t="shared" si="226"/>
        <v>2752012.8840000015</v>
      </c>
      <c r="T183" s="51">
        <f t="shared" si="227"/>
        <v>2768217.5632500015</v>
      </c>
      <c r="U183" s="51">
        <f t="shared" si="228"/>
        <v>2789834.6053695017</v>
      </c>
      <c r="V183" s="51">
        <f t="shared" si="229"/>
        <v>2811451.647489002</v>
      </c>
      <c r="W183" s="51">
        <f t="shared" si="230"/>
        <v>2833068.6896085022</v>
      </c>
      <c r="X183" s="51">
        <f t="shared" si="231"/>
        <v>2854685.7317280024</v>
      </c>
      <c r="Y183" s="51">
        <f t="shared" si="232"/>
        <v>2876302.7738475027</v>
      </c>
      <c r="Z183" s="51">
        <f t="shared" si="233"/>
        <v>2897919.8159670029</v>
      </c>
      <c r="AA183" s="51">
        <f t="shared" si="234"/>
        <v>2919536.8580865031</v>
      </c>
      <c r="AB183" s="51">
        <f t="shared" si="235"/>
        <v>2941153.9002060033</v>
      </c>
      <c r="AC183" s="51">
        <f t="shared" si="236"/>
        <v>2962770.9423255036</v>
      </c>
      <c r="AD183" s="51">
        <f t="shared" si="237"/>
        <v>2984387.9844450038</v>
      </c>
      <c r="AE183" s="51">
        <f t="shared" si="238"/>
        <v>3006005.026564504</v>
      </c>
      <c r="AF183" s="51">
        <f t="shared" si="239"/>
        <v>3027622.0686840042</v>
      </c>
      <c r="AG183" s="110">
        <f t="shared" si="242"/>
        <v>2897920</v>
      </c>
      <c r="AH183" s="145" t="b">
        <f t="shared" si="178"/>
        <v>1</v>
      </c>
      <c r="AI183" s="109" t="str">
        <f>'[23]KY Direct'!E81</f>
        <v>39800</v>
      </c>
      <c r="AJ183" s="109">
        <f>'[23]KY Direct'!F81</f>
        <v>0.05</v>
      </c>
      <c r="AK183" s="109">
        <f>'[23]KY Direct'!G81</f>
        <v>6.6699999999999995E-2</v>
      </c>
      <c r="AL183" s="100">
        <f>'[20]Depreciation Provision'!Q97</f>
        <v>16204.68</v>
      </c>
      <c r="AM183" s="100">
        <f>'[20]Depreciation Provision'!R97</f>
        <v>16204.68</v>
      </c>
      <c r="AN183" s="100">
        <f>'[20]Depreciation Provision'!S97</f>
        <v>16204.68</v>
      </c>
      <c r="AO183" s="100">
        <f>'[20]Depreciation Provision'!T97</f>
        <v>16204.68</v>
      </c>
      <c r="AP183" s="100">
        <f>'[20]Depreciation Provision'!U97</f>
        <v>16204.68</v>
      </c>
      <c r="AQ183" s="100">
        <f>'[20]Depreciation Provision'!V97</f>
        <v>16204.68</v>
      </c>
      <c r="AR183" s="93">
        <f>IF('Net Plant'!I183&gt;0,'Gross Plant'!L183*$AJ183/12,0)</f>
        <v>16204.679250000001</v>
      </c>
      <c r="AS183" s="93">
        <f>IF('Net Plant'!J183&gt;0,'Gross Plant'!M183*$AJ183/12,0)</f>
        <v>16204.679250000001</v>
      </c>
      <c r="AT183" s="93">
        <f>IF('Net Plant'!K183&gt;0,'Gross Plant'!N183*$AJ183/12,0)</f>
        <v>16204.679250000001</v>
      </c>
      <c r="AU183" s="93">
        <f>IF('Net Plant'!L183&gt;0,'Gross Plant'!O183*$AJ183/12,0)</f>
        <v>16204.679250000001</v>
      </c>
      <c r="AV183" s="93">
        <f>IF('Net Plant'!M183&gt;0,'Gross Plant'!P183*$AJ183/12,0)</f>
        <v>16204.679250000001</v>
      </c>
      <c r="AW183" s="93">
        <f>IF('Net Plant'!N183&gt;0,'Gross Plant'!Q183*$AJ183/12,0)</f>
        <v>16204.679250000001</v>
      </c>
      <c r="AX183" s="93">
        <f>IF('Net Plant'!O183&gt;0,'Gross Plant'!R183*$AJ183/12,0)</f>
        <v>16204.679250000001</v>
      </c>
      <c r="AY183" s="93">
        <f>IF('Net Plant'!P183&gt;0,'Gross Plant'!S183*$AJ183/12,0)</f>
        <v>16204.679250000001</v>
      </c>
      <c r="AZ183" s="93">
        <f>IF('Net Plant'!Q183&gt;0,'Gross Plant'!T183*$AJ183/12,0)</f>
        <v>16204.679250000001</v>
      </c>
      <c r="BA183" s="93">
        <f>IF('Net Plant'!R183&gt;0,'Gross Plant'!U183*$AK183/12,0)</f>
        <v>21617.042119499998</v>
      </c>
      <c r="BB183" s="93">
        <f>IF('Net Plant'!S183&gt;0,'Gross Plant'!V183*$AK183/12,0)</f>
        <v>21617.042119499998</v>
      </c>
      <c r="BC183" s="93">
        <f>IF('Net Plant'!T183&gt;0,'Gross Plant'!W183*$AK183/12,0)</f>
        <v>21617.042119499998</v>
      </c>
      <c r="BD183" s="93">
        <f>IF('Net Plant'!U183&gt;0,'Gross Plant'!X183*$AK183/12,0)</f>
        <v>21617.042119499998</v>
      </c>
      <c r="BE183" s="93">
        <f>IF('Net Plant'!V183&gt;0,'Gross Plant'!Y183*$AK183/12,0)</f>
        <v>21617.042119499998</v>
      </c>
      <c r="BF183" s="93">
        <f>IF('Net Plant'!W183&gt;0,'Gross Plant'!Z183*$AK183/12,0)</f>
        <v>21617.042119499998</v>
      </c>
      <c r="BG183" s="93">
        <f>IF('Net Plant'!X183&gt;0,'Gross Plant'!AA183*$AK183/12,0)</f>
        <v>21617.042119499998</v>
      </c>
      <c r="BH183" s="93">
        <f>IF('Net Plant'!Y183&gt;0,'Gross Plant'!AB183*$AK183/12,0)</f>
        <v>21617.042119499998</v>
      </c>
      <c r="BI183" s="93">
        <f>IF('Net Plant'!Z183&gt;0,'Gross Plant'!AC183*$AK183/12,0)</f>
        <v>21617.042119499998</v>
      </c>
      <c r="BJ183" s="93">
        <f>IF('Net Plant'!AA183&gt;0,'Gross Plant'!AD183*$AK183/12,0)</f>
        <v>21617.042119499998</v>
      </c>
      <c r="BK183" s="93">
        <f>IF('Net Plant'!AB183&gt;0,'Gross Plant'!AE183*$AK183/12,0)</f>
        <v>21617.042119499998</v>
      </c>
      <c r="BL183" s="93">
        <f>IF('Net Plant'!AC183&gt;0,'Gross Plant'!AF183*$AK183/12,0)</f>
        <v>21617.042119499998</v>
      </c>
      <c r="BM183" s="110">
        <f t="shared" si="212"/>
        <v>259404.50543399996</v>
      </c>
      <c r="BN183" s="41"/>
      <c r="BO183" s="92">
        <f>'[20]Reserve Retirements'!Q97</f>
        <v>0</v>
      </c>
      <c r="BP183" s="92">
        <f>'[20]Reserve Retirements'!R97</f>
        <v>0</v>
      </c>
      <c r="BQ183" s="92">
        <f>'[20]Reserve Retirements'!S97</f>
        <v>0</v>
      </c>
      <c r="BR183" s="92">
        <f>'[20]Reserve Retirements'!T97</f>
        <v>0</v>
      </c>
      <c r="BS183" s="92">
        <f>'[20]Reserve Retirements'!U97</f>
        <v>0</v>
      </c>
      <c r="BT183" s="92">
        <f>'[20]Reserve Retirements'!V97</f>
        <v>0</v>
      </c>
      <c r="BU183" s="93">
        <f>'Gross Plant'!BQ183</f>
        <v>0</v>
      </c>
      <c r="BV183" s="93">
        <f>'Gross Plant'!BR183</f>
        <v>0</v>
      </c>
      <c r="BW183" s="93">
        <f>'Gross Plant'!BS183</f>
        <v>0</v>
      </c>
      <c r="BX183" s="93">
        <f>'Gross Plant'!BT183</f>
        <v>0</v>
      </c>
      <c r="BY183" s="93">
        <f>'Gross Plant'!BU183</f>
        <v>0</v>
      </c>
      <c r="BZ183" s="93">
        <f>'Gross Plant'!BV183</f>
        <v>0</v>
      </c>
      <c r="CA183" s="93">
        <f>'Gross Plant'!BW183</f>
        <v>0</v>
      </c>
      <c r="CB183" s="93">
        <f>'Gross Plant'!BX183</f>
        <v>0</v>
      </c>
      <c r="CC183" s="93">
        <f>'Gross Plant'!BY183</f>
        <v>0</v>
      </c>
      <c r="CD183" s="93">
        <f>'Gross Plant'!BZ183</f>
        <v>0</v>
      </c>
      <c r="CE183" s="93">
        <f>'Gross Plant'!CA183</f>
        <v>0</v>
      </c>
      <c r="CF183" s="93">
        <f>'Gross Plant'!CB183</f>
        <v>0</v>
      </c>
      <c r="CG183" s="93">
        <f>'Gross Plant'!CC183</f>
        <v>0</v>
      </c>
      <c r="CH183" s="93">
        <f>'Gross Plant'!CD183</f>
        <v>0</v>
      </c>
      <c r="CI183" s="93">
        <f>'Gross Plant'!CE183</f>
        <v>0</v>
      </c>
      <c r="CJ183" s="93">
        <f>'Gross Plant'!CF183</f>
        <v>0</v>
      </c>
      <c r="CK183" s="93">
        <f>'Gross Plant'!CG183</f>
        <v>0</v>
      </c>
      <c r="CL183" s="93">
        <f>'Gross Plant'!CH183</f>
        <v>0</v>
      </c>
      <c r="CM183" s="93">
        <f>'Gross Plant'!CI183</f>
        <v>0</v>
      </c>
      <c r="CN183" s="93">
        <f>'Gross Plant'!CJ183</f>
        <v>0</v>
      </c>
      <c r="CO183" s="93">
        <f>'Gross Plant'!CK183</f>
        <v>0</v>
      </c>
      <c r="CP183" s="41"/>
      <c r="CQ183" s="92">
        <f>'[20]Reserve Transfers'!Q97</f>
        <v>0</v>
      </c>
      <c r="CR183" s="92">
        <f>'[20]Reserve Transfers'!R97</f>
        <v>0</v>
      </c>
      <c r="CS183" s="92">
        <f>'[20]Reserve Transfers'!S97</f>
        <v>0</v>
      </c>
      <c r="CT183" s="92">
        <f>'[20]Reserve Transfers'!T97</f>
        <v>0</v>
      </c>
      <c r="CU183" s="92">
        <f>'[20]Reserve Transfers'!U97</f>
        <v>0</v>
      </c>
      <c r="CV183" s="92">
        <f>'[20]Reserve Transfers'!V97</f>
        <v>0</v>
      </c>
      <c r="CW183" s="17">
        <v>0</v>
      </c>
      <c r="CX183" s="17">
        <v>0</v>
      </c>
      <c r="CY183" s="17">
        <v>0</v>
      </c>
      <c r="CZ183" s="17">
        <v>0</v>
      </c>
      <c r="DA183" s="17">
        <v>0</v>
      </c>
      <c r="DB183" s="17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>
        <v>0</v>
      </c>
      <c r="DQ183" s="41">
        <v>0</v>
      </c>
      <c r="DR183" s="41"/>
      <c r="DS183" s="92">
        <f>[20]COR!Q97</f>
        <v>0</v>
      </c>
      <c r="DT183" s="92">
        <f>[20]COR!R97</f>
        <v>0</v>
      </c>
      <c r="DU183" s="92">
        <f>[20]COR!S97</f>
        <v>0</v>
      </c>
      <c r="DV183" s="92">
        <f>[20]COR!T97</f>
        <v>0</v>
      </c>
      <c r="DW183" s="92">
        <f>[20]COR!U97</f>
        <v>0</v>
      </c>
      <c r="DX183" s="92">
        <f>[20]COR!V97</f>
        <v>0</v>
      </c>
      <c r="DY183" s="93">
        <f>IFERROR(SUM($DS183:$DX183)/SUM('Gross Plant'!$BK183:$BP183),0)*'Gross Plant'!BQ183*Reserve!$DY$1</f>
        <v>0</v>
      </c>
      <c r="DZ183" s="93">
        <f>IFERROR(SUM($DS183:$DX183)/SUM('Gross Plant'!$BK183:$BP183),0)*'Gross Plant'!BR183*Reserve!$DY$1</f>
        <v>0</v>
      </c>
      <c r="EA183" s="93">
        <f>IFERROR(SUM($DS183:$DX183)/SUM('Gross Plant'!$BK183:$BP183),0)*'Gross Plant'!BS183*Reserve!$DY$1</f>
        <v>0</v>
      </c>
      <c r="EB183" s="93">
        <f>IFERROR(SUM($DS183:$DX183)/SUM('Gross Plant'!$BK183:$BP183),0)*'Gross Plant'!BT183*Reserve!$DY$1</f>
        <v>0</v>
      </c>
      <c r="EC183" s="93">
        <f>IFERROR(SUM($DS183:$DX183)/SUM('Gross Plant'!$BK183:$BP183),0)*'Gross Plant'!BU183*Reserve!$DY$1</f>
        <v>0</v>
      </c>
      <c r="ED183" s="93">
        <f>IFERROR(SUM($DS183:$DX183)/SUM('Gross Plant'!$BK183:$BP183),0)*'Gross Plant'!BV183*Reserve!$DY$1</f>
        <v>0</v>
      </c>
      <c r="EE183" s="93">
        <f>IFERROR(SUM($DS183:$DX183)/SUM('Gross Plant'!$BK183:$BP183),0)*'Gross Plant'!BW183*Reserve!$DY$1</f>
        <v>0</v>
      </c>
      <c r="EF183" s="93">
        <f>IFERROR(SUM($DS183:$DX183)/SUM('Gross Plant'!$BK183:$BP183),0)*'Gross Plant'!BX183*Reserve!$DY$1</f>
        <v>0</v>
      </c>
      <c r="EG183" s="93">
        <f>IFERROR(SUM($DS183:$DX183)/SUM('Gross Plant'!$BK183:$BP183),0)*'Gross Plant'!BY183*Reserve!$DY$1</f>
        <v>0</v>
      </c>
      <c r="EH183" s="93">
        <f>IFERROR(SUM($DS183:$DX183)/SUM('Gross Plant'!$BK183:$BP183),0)*'Gross Plant'!BZ183*Reserve!$DY$1</f>
        <v>0</v>
      </c>
      <c r="EI183" s="93">
        <f>IFERROR(SUM($DS183:$DX183)/SUM('Gross Plant'!$BK183:$BP183),0)*'Gross Plant'!CA183*Reserve!$DY$1</f>
        <v>0</v>
      </c>
      <c r="EJ183" s="93">
        <f>IFERROR(SUM($DS183:$DX183)/SUM('Gross Plant'!$BK183:$BP183),0)*'Gross Plant'!CB183*Reserve!$DY$1</f>
        <v>0</v>
      </c>
      <c r="EK183" s="93">
        <f>IFERROR(SUM($DS183:$DX183)/SUM('Gross Plant'!$BK183:$BP183),0)*'Gross Plant'!CC183*Reserve!$DY$1</f>
        <v>0</v>
      </c>
      <c r="EL183" s="93">
        <f>IFERROR(SUM($DS183:$DX183)/SUM('Gross Plant'!$BK183:$BP183),0)*'Gross Plant'!CD183*Reserve!$DY$1</f>
        <v>0</v>
      </c>
      <c r="EM183" s="93">
        <f>IFERROR(SUM($DS183:$DX183)/SUM('Gross Plant'!$BK183:$BP183),0)*'Gross Plant'!CE183*Reserve!$DY$1</f>
        <v>0</v>
      </c>
      <c r="EN183" s="93">
        <f>IFERROR(SUM($DS183:$DX183)/SUM('Gross Plant'!$BK183:$BP183),0)*'Gross Plant'!CF183*Reserve!$DY$1</f>
        <v>0</v>
      </c>
      <c r="EO183" s="93">
        <f>IFERROR(SUM($DS183:$DX183)/SUM('Gross Plant'!$BK183:$BP183),0)*'Gross Plant'!CG183*Reserve!$DY$1</f>
        <v>0</v>
      </c>
      <c r="EP183" s="93">
        <f>IFERROR(SUM($DS183:$DX183)/SUM('Gross Plant'!$BK183:$BP183),0)*'Gross Plant'!CH183*Reserve!$DY$1</f>
        <v>0</v>
      </c>
      <c r="EQ183" s="93">
        <f>IFERROR(SUM($DS183:$DX183)/SUM('Gross Plant'!$BK183:$BP183),0)*'Gross Plant'!CI183*Reserve!$DY$1</f>
        <v>0</v>
      </c>
      <c r="ER183" s="93">
        <f>IFERROR(SUM($DS183:$DX183)/SUM('Gross Plant'!$BK183:$BP183),0)*'Gross Plant'!CJ183*Reserve!$DY$1</f>
        <v>0</v>
      </c>
      <c r="ES183" s="93">
        <f>IFERROR(SUM($DS183:$DX183)/SUM('Gross Plant'!$BK183:$BP183),0)*'Gross Plant'!CK183*Reserve!$DY$1</f>
        <v>0</v>
      </c>
    </row>
    <row r="184" spans="1:149">
      <c r="A184" s="176">
        <v>39901</v>
      </c>
      <c r="B184" s="171" t="s">
        <v>176</v>
      </c>
      <c r="C184" s="51">
        <f t="shared" ref="C184:C185" si="245">SUM(E184:Q184)/13</f>
        <v>19315.194894173084</v>
      </c>
      <c r="D184" s="51">
        <f t="shared" ref="D184:D185" si="246">SUM(T184:AF184)/13</f>
        <v>25712.652588750025</v>
      </c>
      <c r="E184" s="92">
        <f>'[20]Reserve End Balances'!P98</f>
        <v>16756.2</v>
      </c>
      <c r="F184" s="51">
        <f t="shared" si="213"/>
        <v>17182.7</v>
      </c>
      <c r="G184" s="51">
        <f t="shared" si="214"/>
        <v>17609.2</v>
      </c>
      <c r="H184" s="51">
        <f t="shared" si="215"/>
        <v>18035.7</v>
      </c>
      <c r="I184" s="51">
        <f t="shared" si="216"/>
        <v>18462.2</v>
      </c>
      <c r="J184" s="51">
        <f t="shared" si="217"/>
        <v>18888.7</v>
      </c>
      <c r="K184" s="51">
        <f t="shared" si="218"/>
        <v>19315.2</v>
      </c>
      <c r="L184" s="51">
        <f t="shared" si="219"/>
        <v>19741.696839250002</v>
      </c>
      <c r="M184" s="51">
        <f t="shared" si="220"/>
        <v>20168.193678500003</v>
      </c>
      <c r="N184" s="51">
        <f t="shared" si="221"/>
        <v>20594.690517750005</v>
      </c>
      <c r="O184" s="51">
        <f t="shared" si="222"/>
        <v>21021.187357000006</v>
      </c>
      <c r="P184" s="51">
        <f t="shared" si="223"/>
        <v>21447.684196250008</v>
      </c>
      <c r="Q184" s="51">
        <f t="shared" si="224"/>
        <v>21874.181035500009</v>
      </c>
      <c r="R184" s="51">
        <f t="shared" si="225"/>
        <v>22300.67787475001</v>
      </c>
      <c r="S184" s="51">
        <f t="shared" si="226"/>
        <v>22727.174714000012</v>
      </c>
      <c r="T184" s="51">
        <f t="shared" si="227"/>
        <v>23153.671553250013</v>
      </c>
      <c r="U184" s="51">
        <f t="shared" si="228"/>
        <v>23580.168392500014</v>
      </c>
      <c r="V184" s="51">
        <f t="shared" si="229"/>
        <v>24006.665231750016</v>
      </c>
      <c r="W184" s="51">
        <f t="shared" si="230"/>
        <v>24433.162071000017</v>
      </c>
      <c r="X184" s="51">
        <f t="shared" si="231"/>
        <v>24859.658910250018</v>
      </c>
      <c r="Y184" s="51">
        <f t="shared" si="232"/>
        <v>25286.15574950002</v>
      </c>
      <c r="Z184" s="51">
        <f t="shared" si="233"/>
        <v>25712.652588750021</v>
      </c>
      <c r="AA184" s="51">
        <f t="shared" si="234"/>
        <v>26139.149428000022</v>
      </c>
      <c r="AB184" s="51">
        <f t="shared" si="235"/>
        <v>26565.646267250024</v>
      </c>
      <c r="AC184" s="51">
        <f t="shared" si="236"/>
        <v>26992.143106500025</v>
      </c>
      <c r="AD184" s="51">
        <f t="shared" si="237"/>
        <v>27418.639945750027</v>
      </c>
      <c r="AE184" s="51">
        <f t="shared" si="238"/>
        <v>27845.136785000028</v>
      </c>
      <c r="AF184" s="51">
        <f t="shared" si="239"/>
        <v>28271.633624250029</v>
      </c>
      <c r="AG184" s="110">
        <f t="shared" si="242"/>
        <v>25713</v>
      </c>
      <c r="AH184" s="145" t="b">
        <f t="shared" si="178"/>
        <v>1</v>
      </c>
      <c r="AI184" s="109" t="str">
        <f>'[23]KY Direct'!E82</f>
        <v>39901</v>
      </c>
      <c r="AJ184" s="109">
        <f>'[23]KY Direct'!F82</f>
        <v>0.1429</v>
      </c>
      <c r="AK184" s="109">
        <f>'[23]KY Direct'!G82</f>
        <v>0.1429</v>
      </c>
      <c r="AL184" s="100">
        <f>'[20]Depreciation Provision'!Q98</f>
        <v>426.5</v>
      </c>
      <c r="AM184" s="100">
        <f>'[20]Depreciation Provision'!R98</f>
        <v>426.5</v>
      </c>
      <c r="AN184" s="100">
        <f>'[20]Depreciation Provision'!S98</f>
        <v>426.5</v>
      </c>
      <c r="AO184" s="100">
        <f>'[20]Depreciation Provision'!T98</f>
        <v>426.5</v>
      </c>
      <c r="AP184" s="100">
        <f>'[20]Depreciation Provision'!U98</f>
        <v>426.5</v>
      </c>
      <c r="AQ184" s="100">
        <f>'[20]Depreciation Provision'!V98</f>
        <v>426.5</v>
      </c>
      <c r="AR184" s="93">
        <f>IF('Net Plant'!I184&gt;0,'Gross Plant'!L184*$AJ184/12,0)</f>
        <v>426.49683924999999</v>
      </c>
      <c r="AS184" s="93">
        <f>IF('Net Plant'!J184&gt;0,'Gross Plant'!M184*$AJ184/12,0)</f>
        <v>426.49683924999999</v>
      </c>
      <c r="AT184" s="93">
        <f>IF('Net Plant'!K184&gt;0,'Gross Plant'!N184*$AJ184/12,0)</f>
        <v>426.49683924999999</v>
      </c>
      <c r="AU184" s="93">
        <f>IF('Net Plant'!L184&gt;0,'Gross Plant'!O184*$AJ184/12,0)</f>
        <v>426.49683924999999</v>
      </c>
      <c r="AV184" s="93">
        <f>IF('Net Plant'!M184&gt;0,'Gross Plant'!P184*$AJ184/12,0)</f>
        <v>426.49683924999999</v>
      </c>
      <c r="AW184" s="93">
        <f>IF('Net Plant'!N184&gt;0,'Gross Plant'!Q184*$AJ184/12,0)</f>
        <v>426.49683924999999</v>
      </c>
      <c r="AX184" s="93">
        <f>IF('Net Plant'!O184&gt;0,'Gross Plant'!R184*$AJ184/12,0)</f>
        <v>426.49683924999999</v>
      </c>
      <c r="AY184" s="93">
        <f>IF('Net Plant'!P184&gt;0,'Gross Plant'!S184*$AJ184/12,0)</f>
        <v>426.49683924999999</v>
      </c>
      <c r="AZ184" s="93">
        <f>IF('Net Plant'!Q184&gt;0,'Gross Plant'!T184*$AJ184/12,0)</f>
        <v>426.49683924999999</v>
      </c>
      <c r="BA184" s="93">
        <f>IF('Net Plant'!R184&gt;0,'Gross Plant'!U184*$AK184/12,0)</f>
        <v>426.49683924999999</v>
      </c>
      <c r="BB184" s="93">
        <f>IF('Net Plant'!S184&gt;0,'Gross Plant'!V184*$AK184/12,0)</f>
        <v>426.49683924999999</v>
      </c>
      <c r="BC184" s="93">
        <f>IF('Net Plant'!T184&gt;0,'Gross Plant'!W184*$AK184/12,0)</f>
        <v>426.49683924999999</v>
      </c>
      <c r="BD184" s="93">
        <f>IF('Net Plant'!U184&gt;0,'Gross Plant'!X184*$AK184/12,0)</f>
        <v>426.49683924999999</v>
      </c>
      <c r="BE184" s="93">
        <f>IF('Net Plant'!V184&gt;0,'Gross Plant'!Y184*$AK184/12,0)</f>
        <v>426.49683924999999</v>
      </c>
      <c r="BF184" s="93">
        <f>IF('Net Plant'!W184&gt;0,'Gross Plant'!Z184*$AK184/12,0)</f>
        <v>426.49683924999999</v>
      </c>
      <c r="BG184" s="93">
        <f>IF('Net Plant'!X184&gt;0,'Gross Plant'!AA184*$AK184/12,0)</f>
        <v>426.49683924999999</v>
      </c>
      <c r="BH184" s="93">
        <f>IF('Net Plant'!Y184&gt;0,'Gross Plant'!AB184*$AK184/12,0)</f>
        <v>426.49683924999999</v>
      </c>
      <c r="BI184" s="93">
        <f>IF('Net Plant'!Z184&gt;0,'Gross Plant'!AC184*$AK184/12,0)</f>
        <v>426.49683924999999</v>
      </c>
      <c r="BJ184" s="93">
        <f>IF('Net Plant'!AA184&gt;0,'Gross Plant'!AD184*$AK184/12,0)</f>
        <v>426.49683924999999</v>
      </c>
      <c r="BK184" s="93">
        <f>IF('Net Plant'!AB184&gt;0,'Gross Plant'!AE184*$AK184/12,0)</f>
        <v>426.49683924999999</v>
      </c>
      <c r="BL184" s="93">
        <f>IF('Net Plant'!AC184&gt;0,'Gross Plant'!AF184*$AK184/12,0)</f>
        <v>426.49683924999999</v>
      </c>
      <c r="BM184" s="110">
        <f t="shared" si="212"/>
        <v>5117.9620709999999</v>
      </c>
      <c r="BN184" s="41"/>
      <c r="BO184" s="92">
        <f>'[20]Reserve Retirements'!Q98</f>
        <v>0</v>
      </c>
      <c r="BP184" s="92">
        <f>'[20]Reserve Retirements'!R98</f>
        <v>0</v>
      </c>
      <c r="BQ184" s="92">
        <f>'[20]Reserve Retirements'!S98</f>
        <v>0</v>
      </c>
      <c r="BR184" s="92">
        <f>'[20]Reserve Retirements'!T98</f>
        <v>0</v>
      </c>
      <c r="BS184" s="92">
        <f>'[20]Reserve Retirements'!U98</f>
        <v>0</v>
      </c>
      <c r="BT184" s="92">
        <f>'[20]Reserve Retirements'!V98</f>
        <v>0</v>
      </c>
      <c r="BU184" s="93">
        <f>'Gross Plant'!BQ184</f>
        <v>0</v>
      </c>
      <c r="BV184" s="93">
        <f>'Gross Plant'!BR184</f>
        <v>0</v>
      </c>
      <c r="BW184" s="93">
        <f>'Gross Plant'!BS184</f>
        <v>0</v>
      </c>
      <c r="BX184" s="93">
        <f>'Gross Plant'!BT184</f>
        <v>0</v>
      </c>
      <c r="BY184" s="93">
        <f>'Gross Plant'!BU184</f>
        <v>0</v>
      </c>
      <c r="BZ184" s="93">
        <f>'Gross Plant'!BV184</f>
        <v>0</v>
      </c>
      <c r="CA184" s="93">
        <f>'Gross Plant'!BW184</f>
        <v>0</v>
      </c>
      <c r="CB184" s="93">
        <f>'Gross Plant'!BX184</f>
        <v>0</v>
      </c>
      <c r="CC184" s="93">
        <f>'Gross Plant'!BY184</f>
        <v>0</v>
      </c>
      <c r="CD184" s="93">
        <f>'Gross Plant'!BZ184</f>
        <v>0</v>
      </c>
      <c r="CE184" s="93">
        <f>'Gross Plant'!CA184</f>
        <v>0</v>
      </c>
      <c r="CF184" s="93">
        <f>'Gross Plant'!CB184</f>
        <v>0</v>
      </c>
      <c r="CG184" s="93">
        <f>'Gross Plant'!CC184</f>
        <v>0</v>
      </c>
      <c r="CH184" s="93">
        <f>'Gross Plant'!CD184</f>
        <v>0</v>
      </c>
      <c r="CI184" s="93">
        <f>'Gross Plant'!CE184</f>
        <v>0</v>
      </c>
      <c r="CJ184" s="93">
        <f>'Gross Plant'!CF184</f>
        <v>0</v>
      </c>
      <c r="CK184" s="93">
        <f>'Gross Plant'!CG184</f>
        <v>0</v>
      </c>
      <c r="CL184" s="93">
        <f>'Gross Plant'!CH184</f>
        <v>0</v>
      </c>
      <c r="CM184" s="93">
        <f>'Gross Plant'!CI184</f>
        <v>0</v>
      </c>
      <c r="CN184" s="93">
        <f>'Gross Plant'!CJ184</f>
        <v>0</v>
      </c>
      <c r="CO184" s="93">
        <f>'Gross Plant'!CK184</f>
        <v>0</v>
      </c>
      <c r="CP184" s="41"/>
      <c r="CQ184" s="92">
        <f>'[20]Reserve Transfers'!Q98</f>
        <v>0</v>
      </c>
      <c r="CR184" s="92">
        <f>'[20]Reserve Transfers'!R98</f>
        <v>0</v>
      </c>
      <c r="CS184" s="92">
        <f>'[20]Reserve Transfers'!S98</f>
        <v>0</v>
      </c>
      <c r="CT184" s="92">
        <f>'[20]Reserve Transfers'!T98</f>
        <v>0</v>
      </c>
      <c r="CU184" s="92">
        <f>'[20]Reserve Transfers'!U98</f>
        <v>0</v>
      </c>
      <c r="CV184" s="92">
        <f>'[20]Reserve Transfers'!V98</f>
        <v>0</v>
      </c>
      <c r="CW184" s="17">
        <v>0</v>
      </c>
      <c r="CX184" s="17">
        <v>0</v>
      </c>
      <c r="CY184" s="17">
        <v>0</v>
      </c>
      <c r="CZ184" s="17">
        <v>0</v>
      </c>
      <c r="DA184" s="17">
        <v>0</v>
      </c>
      <c r="DB184" s="17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0</v>
      </c>
      <c r="DI184" s="41">
        <v>0</v>
      </c>
      <c r="DJ184" s="41">
        <v>0</v>
      </c>
      <c r="DK184" s="41">
        <v>0</v>
      </c>
      <c r="DL184" s="41">
        <v>0</v>
      </c>
      <c r="DM184" s="41">
        <v>0</v>
      </c>
      <c r="DN184" s="41">
        <v>0</v>
      </c>
      <c r="DO184" s="41">
        <v>0</v>
      </c>
      <c r="DP184" s="41">
        <v>0</v>
      </c>
      <c r="DQ184" s="41">
        <v>0</v>
      </c>
      <c r="DR184" s="41"/>
      <c r="DS184" s="92">
        <f>[20]COR!Q98</f>
        <v>0</v>
      </c>
      <c r="DT184" s="92">
        <f>[20]COR!R98</f>
        <v>0</v>
      </c>
      <c r="DU184" s="92">
        <f>[20]COR!S98</f>
        <v>0</v>
      </c>
      <c r="DV184" s="92">
        <f>[20]COR!T98</f>
        <v>0</v>
      </c>
      <c r="DW184" s="92">
        <f>[20]COR!U98</f>
        <v>0</v>
      </c>
      <c r="DX184" s="92">
        <f>[20]COR!V98</f>
        <v>0</v>
      </c>
      <c r="DY184" s="93">
        <f>IFERROR(SUM($DS184:$DX184)/SUM('Gross Plant'!$BK184:$BP184),0)*'Gross Plant'!BQ184*Reserve!$DY$1</f>
        <v>0</v>
      </c>
      <c r="DZ184" s="93">
        <f>IFERROR(SUM($DS184:$DX184)/SUM('Gross Plant'!$BK184:$BP184),0)*'Gross Plant'!BR184*Reserve!$DY$1</f>
        <v>0</v>
      </c>
      <c r="EA184" s="93">
        <f>IFERROR(SUM($DS184:$DX184)/SUM('Gross Plant'!$BK184:$BP184),0)*'Gross Plant'!BS184*Reserve!$DY$1</f>
        <v>0</v>
      </c>
      <c r="EB184" s="93">
        <f>IFERROR(SUM($DS184:$DX184)/SUM('Gross Plant'!$BK184:$BP184),0)*'Gross Plant'!BT184*Reserve!$DY$1</f>
        <v>0</v>
      </c>
      <c r="EC184" s="93">
        <f>IFERROR(SUM($DS184:$DX184)/SUM('Gross Plant'!$BK184:$BP184),0)*'Gross Plant'!BU184*Reserve!$DY$1</f>
        <v>0</v>
      </c>
      <c r="ED184" s="93">
        <f>IFERROR(SUM($DS184:$DX184)/SUM('Gross Plant'!$BK184:$BP184),0)*'Gross Plant'!BV184*Reserve!$DY$1</f>
        <v>0</v>
      </c>
      <c r="EE184" s="93">
        <f>IFERROR(SUM($DS184:$DX184)/SUM('Gross Plant'!$BK184:$BP184),0)*'Gross Plant'!BW184*Reserve!$DY$1</f>
        <v>0</v>
      </c>
      <c r="EF184" s="93">
        <f>IFERROR(SUM($DS184:$DX184)/SUM('Gross Plant'!$BK184:$BP184),0)*'Gross Plant'!BX184*Reserve!$DY$1</f>
        <v>0</v>
      </c>
      <c r="EG184" s="93">
        <f>IFERROR(SUM($DS184:$DX184)/SUM('Gross Plant'!$BK184:$BP184),0)*'Gross Plant'!BY184*Reserve!$DY$1</f>
        <v>0</v>
      </c>
      <c r="EH184" s="93">
        <f>IFERROR(SUM($DS184:$DX184)/SUM('Gross Plant'!$BK184:$BP184),0)*'Gross Plant'!BZ184*Reserve!$DY$1</f>
        <v>0</v>
      </c>
      <c r="EI184" s="93">
        <f>IFERROR(SUM($DS184:$DX184)/SUM('Gross Plant'!$BK184:$BP184),0)*'Gross Plant'!CA184*Reserve!$DY$1</f>
        <v>0</v>
      </c>
      <c r="EJ184" s="93">
        <f>IFERROR(SUM($DS184:$DX184)/SUM('Gross Plant'!$BK184:$BP184),0)*'Gross Plant'!CB184*Reserve!$DY$1</f>
        <v>0</v>
      </c>
      <c r="EK184" s="93">
        <f>IFERROR(SUM($DS184:$DX184)/SUM('Gross Plant'!$BK184:$BP184),0)*'Gross Plant'!CC184*Reserve!$DY$1</f>
        <v>0</v>
      </c>
      <c r="EL184" s="93">
        <f>IFERROR(SUM($DS184:$DX184)/SUM('Gross Plant'!$BK184:$BP184),0)*'Gross Plant'!CD184*Reserve!$DY$1</f>
        <v>0</v>
      </c>
      <c r="EM184" s="93">
        <f>IFERROR(SUM($DS184:$DX184)/SUM('Gross Plant'!$BK184:$BP184),0)*'Gross Plant'!CE184*Reserve!$DY$1</f>
        <v>0</v>
      </c>
      <c r="EN184" s="93">
        <f>IFERROR(SUM($DS184:$DX184)/SUM('Gross Plant'!$BK184:$BP184),0)*'Gross Plant'!CF184*Reserve!$DY$1</f>
        <v>0</v>
      </c>
      <c r="EO184" s="93">
        <f>IFERROR(SUM($DS184:$DX184)/SUM('Gross Plant'!$BK184:$BP184),0)*'Gross Plant'!CG184*Reserve!$DY$1</f>
        <v>0</v>
      </c>
      <c r="EP184" s="93">
        <f>IFERROR(SUM($DS184:$DX184)/SUM('Gross Plant'!$BK184:$BP184),0)*'Gross Plant'!CH184*Reserve!$DY$1</f>
        <v>0</v>
      </c>
      <c r="EQ184" s="93">
        <f>IFERROR(SUM($DS184:$DX184)/SUM('Gross Plant'!$BK184:$BP184),0)*'Gross Plant'!CI184*Reserve!$DY$1</f>
        <v>0</v>
      </c>
      <c r="ER184" s="93">
        <f>IFERROR(SUM($DS184:$DX184)/SUM('Gross Plant'!$BK184:$BP184),0)*'Gross Plant'!CJ184*Reserve!$DY$1</f>
        <v>0</v>
      </c>
      <c r="ES184" s="93">
        <f>IFERROR(SUM($DS184:$DX184)/SUM('Gross Plant'!$BK184:$BP184),0)*'Gross Plant'!CK184*Reserve!$DY$1</f>
        <v>0</v>
      </c>
    </row>
    <row r="185" spans="1:149">
      <c r="A185" s="176">
        <v>39902</v>
      </c>
      <c r="B185" s="171" t="s">
        <v>177</v>
      </c>
      <c r="C185" s="51">
        <f t="shared" si="245"/>
        <v>0</v>
      </c>
      <c r="D185" s="51">
        <f t="shared" si="246"/>
        <v>0</v>
      </c>
      <c r="E185" s="116">
        <f>0</f>
        <v>0</v>
      </c>
      <c r="F185" s="51">
        <f t="shared" si="213"/>
        <v>0</v>
      </c>
      <c r="G185" s="51">
        <f t="shared" si="214"/>
        <v>0</v>
      </c>
      <c r="H185" s="51">
        <f t="shared" si="215"/>
        <v>0</v>
      </c>
      <c r="I185" s="51">
        <f t="shared" si="216"/>
        <v>0</v>
      </c>
      <c r="J185" s="51">
        <f t="shared" si="217"/>
        <v>0</v>
      </c>
      <c r="K185" s="51">
        <f t="shared" si="218"/>
        <v>0</v>
      </c>
      <c r="L185" s="51">
        <f t="shared" si="219"/>
        <v>0</v>
      </c>
      <c r="M185" s="51">
        <f t="shared" si="220"/>
        <v>0</v>
      </c>
      <c r="N185" s="51">
        <f t="shared" si="221"/>
        <v>0</v>
      </c>
      <c r="O185" s="51">
        <f t="shared" si="222"/>
        <v>0</v>
      </c>
      <c r="P185" s="51">
        <f t="shared" si="223"/>
        <v>0</v>
      </c>
      <c r="Q185" s="51">
        <f t="shared" si="224"/>
        <v>0</v>
      </c>
      <c r="R185" s="51">
        <f t="shared" si="225"/>
        <v>0</v>
      </c>
      <c r="S185" s="51">
        <f t="shared" si="226"/>
        <v>0</v>
      </c>
      <c r="T185" s="51">
        <f t="shared" si="227"/>
        <v>0</v>
      </c>
      <c r="U185" s="51">
        <f t="shared" si="228"/>
        <v>0</v>
      </c>
      <c r="V185" s="51">
        <f t="shared" si="229"/>
        <v>0</v>
      </c>
      <c r="W185" s="51">
        <f t="shared" si="230"/>
        <v>0</v>
      </c>
      <c r="X185" s="51">
        <f t="shared" si="231"/>
        <v>0</v>
      </c>
      <c r="Y185" s="51">
        <f t="shared" si="232"/>
        <v>0</v>
      </c>
      <c r="Z185" s="51">
        <f t="shared" si="233"/>
        <v>0</v>
      </c>
      <c r="AA185" s="51">
        <f t="shared" si="234"/>
        <v>0</v>
      </c>
      <c r="AB185" s="51">
        <f t="shared" si="235"/>
        <v>0</v>
      </c>
      <c r="AC185" s="51">
        <f t="shared" si="236"/>
        <v>0</v>
      </c>
      <c r="AD185" s="51">
        <f t="shared" si="237"/>
        <v>0</v>
      </c>
      <c r="AE185" s="51">
        <f t="shared" si="238"/>
        <v>0</v>
      </c>
      <c r="AF185" s="51">
        <f t="shared" si="239"/>
        <v>0</v>
      </c>
      <c r="AG185" s="110">
        <f t="shared" si="242"/>
        <v>0</v>
      </c>
      <c r="AH185" s="145" t="b">
        <f t="shared" si="178"/>
        <v>1</v>
      </c>
      <c r="AI185" s="109" t="str">
        <f>'[23]KY Direct'!E83</f>
        <v>39902</v>
      </c>
      <c r="AJ185" s="109">
        <f>'[23]KY Direct'!F83</f>
        <v>0.1429</v>
      </c>
      <c r="AK185" s="109">
        <f>'[23]KY Direct'!G83</f>
        <v>0.1429</v>
      </c>
      <c r="AL185" s="116">
        <f>0</f>
        <v>0</v>
      </c>
      <c r="AM185" s="116">
        <f>0</f>
        <v>0</v>
      </c>
      <c r="AN185" s="116">
        <f>0</f>
        <v>0</v>
      </c>
      <c r="AO185" s="116">
        <f>0</f>
        <v>0</v>
      </c>
      <c r="AP185" s="116">
        <f>0</f>
        <v>0</v>
      </c>
      <c r="AQ185" s="116">
        <f>0</f>
        <v>0</v>
      </c>
      <c r="AR185" s="93">
        <f>IF('Net Plant'!I185&gt;0,'Gross Plant'!L185*$AJ185/12,0)</f>
        <v>0</v>
      </c>
      <c r="AS185" s="93">
        <f>IF('Net Plant'!J185&gt;0,'Gross Plant'!M185*$AJ185/12,0)</f>
        <v>0</v>
      </c>
      <c r="AT185" s="93">
        <f>IF('Net Plant'!K185&gt;0,'Gross Plant'!N185*$AJ185/12,0)</f>
        <v>0</v>
      </c>
      <c r="AU185" s="93">
        <f>IF('Net Plant'!L185&gt;0,'Gross Plant'!O185*$AJ185/12,0)</f>
        <v>0</v>
      </c>
      <c r="AV185" s="93">
        <f>IF('Net Plant'!M185&gt;0,'Gross Plant'!P185*$AJ185/12,0)</f>
        <v>0</v>
      </c>
      <c r="AW185" s="93">
        <f>IF('Net Plant'!N185&gt;0,'Gross Plant'!Q185*$AJ185/12,0)</f>
        <v>0</v>
      </c>
      <c r="AX185" s="93">
        <f>IF('Net Plant'!O185&gt;0,'Gross Plant'!R185*$AJ185/12,0)</f>
        <v>0</v>
      </c>
      <c r="AY185" s="93">
        <f>IF('Net Plant'!P185&gt;0,'Gross Plant'!S185*$AJ185/12,0)</f>
        <v>0</v>
      </c>
      <c r="AZ185" s="93">
        <f>IF('Net Plant'!Q185&gt;0,'Gross Plant'!T185*$AJ185/12,0)</f>
        <v>0</v>
      </c>
      <c r="BA185" s="93">
        <f>IF('Net Plant'!R185&gt;0,'Gross Plant'!U185*$AK185/12,0)</f>
        <v>0</v>
      </c>
      <c r="BB185" s="93">
        <f>IF('Net Plant'!S185&gt;0,'Gross Plant'!V185*$AK185/12,0)</f>
        <v>0</v>
      </c>
      <c r="BC185" s="93">
        <f>IF('Net Plant'!T185&gt;0,'Gross Plant'!W185*$AK185/12,0)</f>
        <v>0</v>
      </c>
      <c r="BD185" s="93">
        <f>IF('Net Plant'!U185&gt;0,'Gross Plant'!X185*$AK185/12,0)</f>
        <v>0</v>
      </c>
      <c r="BE185" s="93">
        <f>IF('Net Plant'!V185&gt;0,'Gross Plant'!Y185*$AK185/12,0)</f>
        <v>0</v>
      </c>
      <c r="BF185" s="93">
        <f>IF('Net Plant'!W185&gt;0,'Gross Plant'!Z185*$AK185/12,0)</f>
        <v>0</v>
      </c>
      <c r="BG185" s="93">
        <f>IF('Net Plant'!X185&gt;0,'Gross Plant'!AA185*$AK185/12,0)</f>
        <v>0</v>
      </c>
      <c r="BH185" s="93">
        <f>IF('Net Plant'!Y185&gt;0,'Gross Plant'!AB185*$AK185/12,0)</f>
        <v>0</v>
      </c>
      <c r="BI185" s="93">
        <f>IF('Net Plant'!Z185&gt;0,'Gross Plant'!AC185*$AK185/12,0)</f>
        <v>0</v>
      </c>
      <c r="BJ185" s="93">
        <f>IF('Net Plant'!AA185&gt;0,'Gross Plant'!AD185*$AK185/12,0)</f>
        <v>0</v>
      </c>
      <c r="BK185" s="93">
        <f>IF('Net Plant'!AB185&gt;0,'Gross Plant'!AE185*$AK185/12,0)</f>
        <v>0</v>
      </c>
      <c r="BL185" s="93">
        <f>IF('Net Plant'!AC185&gt;0,'Gross Plant'!AF185*$AK185/12,0)</f>
        <v>0</v>
      </c>
      <c r="BM185" s="110">
        <f t="shared" si="212"/>
        <v>0</v>
      </c>
      <c r="BN185" s="41"/>
      <c r="BO185" s="116">
        <f>0</f>
        <v>0</v>
      </c>
      <c r="BP185" s="116">
        <f>0</f>
        <v>0</v>
      </c>
      <c r="BQ185" s="116">
        <f>0</f>
        <v>0</v>
      </c>
      <c r="BR185" s="116">
        <f>0</f>
        <v>0</v>
      </c>
      <c r="BS185" s="116">
        <f>0</f>
        <v>0</v>
      </c>
      <c r="BT185" s="116">
        <f>0</f>
        <v>0</v>
      </c>
      <c r="BU185" s="93">
        <f>'Gross Plant'!BQ185</f>
        <v>0</v>
      </c>
      <c r="BV185" s="93">
        <f>'Gross Plant'!BR185</f>
        <v>0</v>
      </c>
      <c r="BW185" s="93">
        <f>'Gross Plant'!BS185</f>
        <v>0</v>
      </c>
      <c r="BX185" s="93">
        <f>'Gross Plant'!BT185</f>
        <v>0</v>
      </c>
      <c r="BY185" s="93">
        <f>'Gross Plant'!BU185</f>
        <v>0</v>
      </c>
      <c r="BZ185" s="93">
        <f>'Gross Plant'!BV185</f>
        <v>0</v>
      </c>
      <c r="CA185" s="93">
        <f>'Gross Plant'!BW185</f>
        <v>0</v>
      </c>
      <c r="CB185" s="93">
        <f>'Gross Plant'!BX185</f>
        <v>0</v>
      </c>
      <c r="CC185" s="93">
        <f>'Gross Plant'!BY185</f>
        <v>0</v>
      </c>
      <c r="CD185" s="93">
        <f>'Gross Plant'!BZ185</f>
        <v>0</v>
      </c>
      <c r="CE185" s="93">
        <f>'Gross Plant'!CA185</f>
        <v>0</v>
      </c>
      <c r="CF185" s="93">
        <f>'Gross Plant'!CB185</f>
        <v>0</v>
      </c>
      <c r="CG185" s="93">
        <f>'Gross Plant'!CC185</f>
        <v>0</v>
      </c>
      <c r="CH185" s="93">
        <f>'Gross Plant'!CD185</f>
        <v>0</v>
      </c>
      <c r="CI185" s="93">
        <f>'Gross Plant'!CE185</f>
        <v>0</v>
      </c>
      <c r="CJ185" s="93">
        <f>'Gross Plant'!CF185</f>
        <v>0</v>
      </c>
      <c r="CK185" s="93">
        <f>'Gross Plant'!CG185</f>
        <v>0</v>
      </c>
      <c r="CL185" s="93">
        <f>'Gross Plant'!CH185</f>
        <v>0</v>
      </c>
      <c r="CM185" s="93">
        <f>'Gross Plant'!CI185</f>
        <v>0</v>
      </c>
      <c r="CN185" s="93">
        <f>'Gross Plant'!CJ185</f>
        <v>0</v>
      </c>
      <c r="CO185" s="93">
        <f>'Gross Plant'!CK185</f>
        <v>0</v>
      </c>
      <c r="CP185" s="41"/>
      <c r="CQ185" s="116">
        <f>0</f>
        <v>0</v>
      </c>
      <c r="CR185" s="116">
        <f>0</f>
        <v>0</v>
      </c>
      <c r="CS185" s="116">
        <f>0</f>
        <v>0</v>
      </c>
      <c r="CT185" s="116">
        <f>0</f>
        <v>0</v>
      </c>
      <c r="CU185" s="116">
        <f>0</f>
        <v>0</v>
      </c>
      <c r="CV185" s="116">
        <f>0</f>
        <v>0</v>
      </c>
      <c r="CW185" s="17">
        <v>0</v>
      </c>
      <c r="CX185" s="17">
        <v>0</v>
      </c>
      <c r="CY185" s="17">
        <v>0</v>
      </c>
      <c r="CZ185" s="17">
        <v>0</v>
      </c>
      <c r="DA185" s="17">
        <v>0</v>
      </c>
      <c r="DB185" s="17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/>
      <c r="DS185" s="116">
        <f>0</f>
        <v>0</v>
      </c>
      <c r="DT185" s="116">
        <f>0</f>
        <v>0</v>
      </c>
      <c r="DU185" s="116">
        <f>0</f>
        <v>0</v>
      </c>
      <c r="DV185" s="116">
        <f>0</f>
        <v>0</v>
      </c>
      <c r="DW185" s="116">
        <f>0</f>
        <v>0</v>
      </c>
      <c r="DX185" s="116">
        <f>0</f>
        <v>0</v>
      </c>
      <c r="DY185" s="93">
        <f>IFERROR(SUM($DS185:$DX185)/SUM('Gross Plant'!$BK185:$BP185),0)*'Gross Plant'!BQ185*Reserve!$DY$1</f>
        <v>0</v>
      </c>
      <c r="DZ185" s="93">
        <f>IFERROR(SUM($DS185:$DX185)/SUM('Gross Plant'!$BK185:$BP185),0)*'Gross Plant'!BR185*Reserve!$DY$1</f>
        <v>0</v>
      </c>
      <c r="EA185" s="93">
        <f>IFERROR(SUM($DS185:$DX185)/SUM('Gross Plant'!$BK185:$BP185),0)*'Gross Plant'!BS185*Reserve!$DY$1</f>
        <v>0</v>
      </c>
      <c r="EB185" s="93">
        <f>IFERROR(SUM($DS185:$DX185)/SUM('Gross Plant'!$BK185:$BP185),0)*'Gross Plant'!BT185*Reserve!$DY$1</f>
        <v>0</v>
      </c>
      <c r="EC185" s="93">
        <f>IFERROR(SUM($DS185:$DX185)/SUM('Gross Plant'!$BK185:$BP185),0)*'Gross Plant'!BU185*Reserve!$DY$1</f>
        <v>0</v>
      </c>
      <c r="ED185" s="93">
        <f>IFERROR(SUM($DS185:$DX185)/SUM('Gross Plant'!$BK185:$BP185),0)*'Gross Plant'!BV185*Reserve!$DY$1</f>
        <v>0</v>
      </c>
      <c r="EE185" s="93">
        <f>IFERROR(SUM($DS185:$DX185)/SUM('Gross Plant'!$BK185:$BP185),0)*'Gross Plant'!BW185*Reserve!$DY$1</f>
        <v>0</v>
      </c>
      <c r="EF185" s="93">
        <f>IFERROR(SUM($DS185:$DX185)/SUM('Gross Plant'!$BK185:$BP185),0)*'Gross Plant'!BX185*Reserve!$DY$1</f>
        <v>0</v>
      </c>
      <c r="EG185" s="93">
        <f>IFERROR(SUM($DS185:$DX185)/SUM('Gross Plant'!$BK185:$BP185),0)*'Gross Plant'!BY185*Reserve!$DY$1</f>
        <v>0</v>
      </c>
      <c r="EH185" s="93">
        <f>IFERROR(SUM($DS185:$DX185)/SUM('Gross Plant'!$BK185:$BP185),0)*'Gross Plant'!BZ185*Reserve!$DY$1</f>
        <v>0</v>
      </c>
      <c r="EI185" s="93">
        <f>IFERROR(SUM($DS185:$DX185)/SUM('Gross Plant'!$BK185:$BP185),0)*'Gross Plant'!CA185*Reserve!$DY$1</f>
        <v>0</v>
      </c>
      <c r="EJ185" s="93">
        <f>IFERROR(SUM($DS185:$DX185)/SUM('Gross Plant'!$BK185:$BP185),0)*'Gross Plant'!CB185*Reserve!$DY$1</f>
        <v>0</v>
      </c>
      <c r="EK185" s="93">
        <f>IFERROR(SUM($DS185:$DX185)/SUM('Gross Plant'!$BK185:$BP185),0)*'Gross Plant'!CC185*Reserve!$DY$1</f>
        <v>0</v>
      </c>
      <c r="EL185" s="93">
        <f>IFERROR(SUM($DS185:$DX185)/SUM('Gross Plant'!$BK185:$BP185),0)*'Gross Plant'!CD185*Reserve!$DY$1</f>
        <v>0</v>
      </c>
      <c r="EM185" s="93">
        <f>IFERROR(SUM($DS185:$DX185)/SUM('Gross Plant'!$BK185:$BP185),0)*'Gross Plant'!CE185*Reserve!$DY$1</f>
        <v>0</v>
      </c>
      <c r="EN185" s="93">
        <f>IFERROR(SUM($DS185:$DX185)/SUM('Gross Plant'!$BK185:$BP185),0)*'Gross Plant'!CF185*Reserve!$DY$1</f>
        <v>0</v>
      </c>
      <c r="EO185" s="93">
        <f>IFERROR(SUM($DS185:$DX185)/SUM('Gross Plant'!$BK185:$BP185),0)*'Gross Plant'!CG185*Reserve!$DY$1</f>
        <v>0</v>
      </c>
      <c r="EP185" s="93">
        <f>IFERROR(SUM($DS185:$DX185)/SUM('Gross Plant'!$BK185:$BP185),0)*'Gross Plant'!CH185*Reserve!$DY$1</f>
        <v>0</v>
      </c>
      <c r="EQ185" s="93">
        <f>IFERROR(SUM($DS185:$DX185)/SUM('Gross Plant'!$BK185:$BP185),0)*'Gross Plant'!CI185*Reserve!$DY$1</f>
        <v>0</v>
      </c>
      <c r="ER185" s="93">
        <f>IFERROR(SUM($DS185:$DX185)/SUM('Gross Plant'!$BK185:$BP185),0)*'Gross Plant'!CJ185*Reserve!$DY$1</f>
        <v>0</v>
      </c>
      <c r="ES185" s="93">
        <f>IFERROR(SUM($DS185:$DX185)/SUM('Gross Plant'!$BK185:$BP185),0)*'Gross Plant'!CK185*Reserve!$DY$1</f>
        <v>0</v>
      </c>
    </row>
    <row r="186" spans="1:149">
      <c r="A186" s="138">
        <v>39903</v>
      </c>
      <c r="B186" s="171" t="s">
        <v>23</v>
      </c>
      <c r="C186" s="51">
        <f t="shared" si="240"/>
        <v>91833.285423076944</v>
      </c>
      <c r="D186" s="51">
        <f t="shared" si="241"/>
        <v>111545.2930470001</v>
      </c>
      <c r="E186" s="92">
        <f>'[20]Reserve End Balances'!P99</f>
        <v>85103.33</v>
      </c>
      <c r="F186" s="51">
        <f t="shared" si="213"/>
        <v>86224.99</v>
      </c>
      <c r="G186" s="51">
        <f t="shared" si="214"/>
        <v>87346.650000000009</v>
      </c>
      <c r="H186" s="51">
        <f t="shared" si="215"/>
        <v>88468.310000000012</v>
      </c>
      <c r="I186" s="51">
        <f t="shared" si="216"/>
        <v>89589.970000000016</v>
      </c>
      <c r="J186" s="51">
        <f t="shared" si="217"/>
        <v>90711.630000000019</v>
      </c>
      <c r="K186" s="51">
        <f t="shared" si="218"/>
        <v>91833.290000000023</v>
      </c>
      <c r="L186" s="51">
        <f t="shared" si="219"/>
        <v>92954.947166666694</v>
      </c>
      <c r="M186" s="51">
        <f t="shared" si="220"/>
        <v>94076.604333333366</v>
      </c>
      <c r="N186" s="51">
        <f t="shared" si="221"/>
        <v>95198.261500000037</v>
      </c>
      <c r="O186" s="51">
        <f t="shared" si="222"/>
        <v>96319.918666666708</v>
      </c>
      <c r="P186" s="51">
        <f t="shared" si="223"/>
        <v>97441.57583333338</v>
      </c>
      <c r="Q186" s="51">
        <f t="shared" si="224"/>
        <v>98563.233000000051</v>
      </c>
      <c r="R186" s="51">
        <f t="shared" si="225"/>
        <v>99684.890166666723</v>
      </c>
      <c r="S186" s="51">
        <f t="shared" si="226"/>
        <v>100806.54733333339</v>
      </c>
      <c r="T186" s="51">
        <f t="shared" si="227"/>
        <v>101928.20450000007</v>
      </c>
      <c r="U186" s="51">
        <f t="shared" si="228"/>
        <v>103531.05259116674</v>
      </c>
      <c r="V186" s="51">
        <f t="shared" si="229"/>
        <v>105133.90068233341</v>
      </c>
      <c r="W186" s="51">
        <f t="shared" si="230"/>
        <v>106736.74877350008</v>
      </c>
      <c r="X186" s="51">
        <f t="shared" si="231"/>
        <v>108339.59686466675</v>
      </c>
      <c r="Y186" s="51">
        <f t="shared" si="232"/>
        <v>109942.44495583342</v>
      </c>
      <c r="Z186" s="51">
        <f t="shared" si="233"/>
        <v>111545.29304700009</v>
      </c>
      <c r="AA186" s="51">
        <f t="shared" si="234"/>
        <v>113148.14113816676</v>
      </c>
      <c r="AB186" s="51">
        <f t="shared" si="235"/>
        <v>114750.98922933343</v>
      </c>
      <c r="AC186" s="51">
        <f t="shared" si="236"/>
        <v>116353.8373205001</v>
      </c>
      <c r="AD186" s="51">
        <f t="shared" si="237"/>
        <v>117956.68541166677</v>
      </c>
      <c r="AE186" s="51">
        <f t="shared" si="238"/>
        <v>119559.53350283344</v>
      </c>
      <c r="AF186" s="51">
        <f t="shared" si="239"/>
        <v>121162.38159400011</v>
      </c>
      <c r="AG186" s="110">
        <f t="shared" si="242"/>
        <v>111545</v>
      </c>
      <c r="AH186" s="145" t="b">
        <f t="shared" si="178"/>
        <v>1</v>
      </c>
      <c r="AI186" s="109" t="str">
        <f>'[23]KY Direct'!E84</f>
        <v>39903</v>
      </c>
      <c r="AJ186" s="109">
        <f>'[23]KY Direct'!F84</f>
        <v>0.1</v>
      </c>
      <c r="AK186" s="109">
        <f>'[23]KY Direct'!G84</f>
        <v>0.1429</v>
      </c>
      <c r="AL186" s="100">
        <f>'[20]Depreciation Provision'!Q99</f>
        <v>1121.6600000000001</v>
      </c>
      <c r="AM186" s="100">
        <f>'[20]Depreciation Provision'!R99</f>
        <v>1121.6600000000001</v>
      </c>
      <c r="AN186" s="100">
        <f>'[20]Depreciation Provision'!S99</f>
        <v>1121.6600000000001</v>
      </c>
      <c r="AO186" s="100">
        <f>'[20]Depreciation Provision'!T99</f>
        <v>1121.6600000000001</v>
      </c>
      <c r="AP186" s="100">
        <f>'[20]Depreciation Provision'!U99</f>
        <v>1121.6600000000001</v>
      </c>
      <c r="AQ186" s="100">
        <f>'[20]Depreciation Provision'!V99</f>
        <v>1121.6600000000001</v>
      </c>
      <c r="AR186" s="93">
        <f>IF('Net Plant'!I186&gt;0,'Gross Plant'!L186*$AJ186/12,0)</f>
        <v>1121.6571666666666</v>
      </c>
      <c r="AS186" s="93">
        <f>IF('Net Plant'!J186&gt;0,'Gross Plant'!M186*$AJ186/12,0)</f>
        <v>1121.6571666666666</v>
      </c>
      <c r="AT186" s="93">
        <f>IF('Net Plant'!K186&gt;0,'Gross Plant'!N186*$AJ186/12,0)</f>
        <v>1121.6571666666666</v>
      </c>
      <c r="AU186" s="93">
        <f>IF('Net Plant'!L186&gt;0,'Gross Plant'!O186*$AJ186/12,0)</f>
        <v>1121.6571666666666</v>
      </c>
      <c r="AV186" s="93">
        <f>IF('Net Plant'!M186&gt;0,'Gross Plant'!P186*$AJ186/12,0)</f>
        <v>1121.6571666666666</v>
      </c>
      <c r="AW186" s="93">
        <f>IF('Net Plant'!N186&gt;0,'Gross Plant'!Q186*$AJ186/12,0)</f>
        <v>1121.6571666666666</v>
      </c>
      <c r="AX186" s="93">
        <f>IF('Net Plant'!O186&gt;0,'Gross Plant'!R186*$AJ186/12,0)</f>
        <v>1121.6571666666666</v>
      </c>
      <c r="AY186" s="93">
        <f>IF('Net Plant'!P186&gt;0,'Gross Plant'!S186*$AJ186/12,0)</f>
        <v>1121.6571666666666</v>
      </c>
      <c r="AZ186" s="93">
        <f>IF('Net Plant'!Q186&gt;0,'Gross Plant'!T186*$AJ186/12,0)</f>
        <v>1121.6571666666666</v>
      </c>
      <c r="BA186" s="93">
        <f>IF('Net Plant'!R186&gt;0,'Gross Plant'!U186*$AK186/12,0)</f>
        <v>1602.8480911666666</v>
      </c>
      <c r="BB186" s="93">
        <f>IF('Net Plant'!S186&gt;0,'Gross Plant'!V186*$AK186/12,0)</f>
        <v>1602.8480911666666</v>
      </c>
      <c r="BC186" s="93">
        <f>IF('Net Plant'!T186&gt;0,'Gross Plant'!W186*$AK186/12,0)</f>
        <v>1602.8480911666666</v>
      </c>
      <c r="BD186" s="93">
        <f>IF('Net Plant'!U186&gt;0,'Gross Plant'!X186*$AK186/12,0)</f>
        <v>1602.8480911666666</v>
      </c>
      <c r="BE186" s="93">
        <f>IF('Net Plant'!V186&gt;0,'Gross Plant'!Y186*$AK186/12,0)</f>
        <v>1602.8480911666666</v>
      </c>
      <c r="BF186" s="93">
        <f>IF('Net Plant'!W186&gt;0,'Gross Plant'!Z186*$AK186/12,0)</f>
        <v>1602.8480911666666</v>
      </c>
      <c r="BG186" s="93">
        <f>IF('Net Plant'!X186&gt;0,'Gross Plant'!AA186*$AK186/12,0)</f>
        <v>1602.8480911666666</v>
      </c>
      <c r="BH186" s="93">
        <f>IF('Net Plant'!Y186&gt;0,'Gross Plant'!AB186*$AK186/12,0)</f>
        <v>1602.8480911666666</v>
      </c>
      <c r="BI186" s="93">
        <f>IF('Net Plant'!Z186&gt;0,'Gross Plant'!AC186*$AK186/12,0)</f>
        <v>1602.8480911666666</v>
      </c>
      <c r="BJ186" s="93">
        <f>IF('Net Plant'!AA186&gt;0,'Gross Plant'!AD186*$AK186/12,0)</f>
        <v>1602.8480911666666</v>
      </c>
      <c r="BK186" s="93">
        <f>IF('Net Plant'!AB186&gt;0,'Gross Plant'!AE186*$AK186/12,0)</f>
        <v>1602.8480911666666</v>
      </c>
      <c r="BL186" s="93">
        <f>IF('Net Plant'!AC186&gt;0,'Gross Plant'!AF186*$AK186/12,0)</f>
        <v>1602.8480911666666</v>
      </c>
      <c r="BM186" s="110">
        <f t="shared" si="212"/>
        <v>19234.177093999999</v>
      </c>
      <c r="BN186" s="41"/>
      <c r="BO186" s="92">
        <f>'[20]Reserve Retirements'!Q99</f>
        <v>0</v>
      </c>
      <c r="BP186" s="92">
        <f>'[20]Reserve Retirements'!R99</f>
        <v>0</v>
      </c>
      <c r="BQ186" s="92">
        <f>'[20]Reserve Retirements'!S99</f>
        <v>0</v>
      </c>
      <c r="BR186" s="92">
        <f>'[20]Reserve Retirements'!T99</f>
        <v>0</v>
      </c>
      <c r="BS186" s="92">
        <f>'[20]Reserve Retirements'!U99</f>
        <v>0</v>
      </c>
      <c r="BT186" s="92">
        <f>'[20]Reserve Retirements'!V99</f>
        <v>0</v>
      </c>
      <c r="BU186" s="93">
        <f>'Gross Plant'!BQ186</f>
        <v>0</v>
      </c>
      <c r="BV186" s="93">
        <f>'Gross Plant'!BR186</f>
        <v>0</v>
      </c>
      <c r="BW186" s="93">
        <f>'Gross Plant'!BS186</f>
        <v>0</v>
      </c>
      <c r="BX186" s="93">
        <f>'Gross Plant'!BT186</f>
        <v>0</v>
      </c>
      <c r="BY186" s="93">
        <f>'Gross Plant'!BU186</f>
        <v>0</v>
      </c>
      <c r="BZ186" s="93">
        <f>'Gross Plant'!BV186</f>
        <v>0</v>
      </c>
      <c r="CA186" s="93">
        <f>'Gross Plant'!BW186</f>
        <v>0</v>
      </c>
      <c r="CB186" s="93">
        <f>'Gross Plant'!BX186</f>
        <v>0</v>
      </c>
      <c r="CC186" s="93">
        <f>'Gross Plant'!BY186</f>
        <v>0</v>
      </c>
      <c r="CD186" s="93">
        <f>'Gross Plant'!BZ186</f>
        <v>0</v>
      </c>
      <c r="CE186" s="93">
        <f>'Gross Plant'!CA186</f>
        <v>0</v>
      </c>
      <c r="CF186" s="93">
        <f>'Gross Plant'!CB186</f>
        <v>0</v>
      </c>
      <c r="CG186" s="93">
        <f>'Gross Plant'!CC186</f>
        <v>0</v>
      </c>
      <c r="CH186" s="93">
        <f>'Gross Plant'!CD186</f>
        <v>0</v>
      </c>
      <c r="CI186" s="93">
        <f>'Gross Plant'!CE186</f>
        <v>0</v>
      </c>
      <c r="CJ186" s="93">
        <f>'Gross Plant'!CF186</f>
        <v>0</v>
      </c>
      <c r="CK186" s="93">
        <f>'Gross Plant'!CG186</f>
        <v>0</v>
      </c>
      <c r="CL186" s="93">
        <f>'Gross Plant'!CH186</f>
        <v>0</v>
      </c>
      <c r="CM186" s="93">
        <f>'Gross Plant'!CI186</f>
        <v>0</v>
      </c>
      <c r="CN186" s="93">
        <f>'Gross Plant'!CJ186</f>
        <v>0</v>
      </c>
      <c r="CO186" s="93">
        <f>'Gross Plant'!CK186</f>
        <v>0</v>
      </c>
      <c r="CP186" s="41"/>
      <c r="CQ186" s="92">
        <f>'[20]Reserve Transfers'!Q99</f>
        <v>0</v>
      </c>
      <c r="CR186" s="92">
        <f>'[20]Reserve Transfers'!R99</f>
        <v>0</v>
      </c>
      <c r="CS186" s="92">
        <f>'[20]Reserve Transfers'!S99</f>
        <v>0</v>
      </c>
      <c r="CT186" s="92">
        <f>'[20]Reserve Transfers'!T99</f>
        <v>0</v>
      </c>
      <c r="CU186" s="92">
        <f>'[20]Reserve Transfers'!U99</f>
        <v>0</v>
      </c>
      <c r="CV186" s="92">
        <f>'[20]Reserve Transfers'!V99</f>
        <v>0</v>
      </c>
      <c r="CW186" s="17">
        <v>0</v>
      </c>
      <c r="CX186" s="17">
        <v>0</v>
      </c>
      <c r="CY186" s="17">
        <v>0</v>
      </c>
      <c r="CZ186" s="17">
        <v>0</v>
      </c>
      <c r="DA186" s="17">
        <v>0</v>
      </c>
      <c r="DB186" s="17">
        <v>0</v>
      </c>
      <c r="DC186" s="41">
        <v>0</v>
      </c>
      <c r="DD186" s="41">
        <v>0</v>
      </c>
      <c r="DE186" s="41">
        <v>0</v>
      </c>
      <c r="DF186" s="41">
        <v>0</v>
      </c>
      <c r="DG186" s="41">
        <v>0</v>
      </c>
      <c r="DH186" s="41">
        <v>0</v>
      </c>
      <c r="DI186" s="41">
        <v>0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/>
      <c r="DS186" s="92">
        <f>[20]COR!Q99</f>
        <v>0</v>
      </c>
      <c r="DT186" s="92">
        <f>[20]COR!R99</f>
        <v>0</v>
      </c>
      <c r="DU186" s="92">
        <f>[20]COR!S99</f>
        <v>0</v>
      </c>
      <c r="DV186" s="92">
        <f>[20]COR!T99</f>
        <v>0</v>
      </c>
      <c r="DW186" s="92">
        <f>[20]COR!U99</f>
        <v>0</v>
      </c>
      <c r="DX186" s="92">
        <f>[20]COR!V99</f>
        <v>0</v>
      </c>
      <c r="DY186" s="93">
        <f>IFERROR(SUM($DS186:$DX186)/SUM('Gross Plant'!$BK186:$BP186),0)*'Gross Plant'!BQ186*Reserve!$DY$1</f>
        <v>0</v>
      </c>
      <c r="DZ186" s="93">
        <f>IFERROR(SUM($DS186:$DX186)/SUM('Gross Plant'!$BK186:$BP186),0)*'Gross Plant'!BR186*Reserve!$DY$1</f>
        <v>0</v>
      </c>
      <c r="EA186" s="93">
        <f>IFERROR(SUM($DS186:$DX186)/SUM('Gross Plant'!$BK186:$BP186),0)*'Gross Plant'!BS186*Reserve!$DY$1</f>
        <v>0</v>
      </c>
      <c r="EB186" s="93">
        <f>IFERROR(SUM($DS186:$DX186)/SUM('Gross Plant'!$BK186:$BP186),0)*'Gross Plant'!BT186*Reserve!$DY$1</f>
        <v>0</v>
      </c>
      <c r="EC186" s="93">
        <f>IFERROR(SUM($DS186:$DX186)/SUM('Gross Plant'!$BK186:$BP186),0)*'Gross Plant'!BU186*Reserve!$DY$1</f>
        <v>0</v>
      </c>
      <c r="ED186" s="93">
        <f>IFERROR(SUM($DS186:$DX186)/SUM('Gross Plant'!$BK186:$BP186),0)*'Gross Plant'!BV186*Reserve!$DY$1</f>
        <v>0</v>
      </c>
      <c r="EE186" s="93">
        <f>IFERROR(SUM($DS186:$DX186)/SUM('Gross Plant'!$BK186:$BP186),0)*'Gross Plant'!BW186*Reserve!$DY$1</f>
        <v>0</v>
      </c>
      <c r="EF186" s="93">
        <f>IFERROR(SUM($DS186:$DX186)/SUM('Gross Plant'!$BK186:$BP186),0)*'Gross Plant'!BX186*Reserve!$DY$1</f>
        <v>0</v>
      </c>
      <c r="EG186" s="93">
        <f>IFERROR(SUM($DS186:$DX186)/SUM('Gross Plant'!$BK186:$BP186),0)*'Gross Plant'!BY186*Reserve!$DY$1</f>
        <v>0</v>
      </c>
      <c r="EH186" s="93">
        <f>IFERROR(SUM($DS186:$DX186)/SUM('Gross Plant'!$BK186:$BP186),0)*'Gross Plant'!BZ186*Reserve!$DY$1</f>
        <v>0</v>
      </c>
      <c r="EI186" s="93">
        <f>IFERROR(SUM($DS186:$DX186)/SUM('Gross Plant'!$BK186:$BP186),0)*'Gross Plant'!CA186*Reserve!$DY$1</f>
        <v>0</v>
      </c>
      <c r="EJ186" s="93">
        <f>IFERROR(SUM($DS186:$DX186)/SUM('Gross Plant'!$BK186:$BP186),0)*'Gross Plant'!CB186*Reserve!$DY$1</f>
        <v>0</v>
      </c>
      <c r="EK186" s="93">
        <f>IFERROR(SUM($DS186:$DX186)/SUM('Gross Plant'!$BK186:$BP186),0)*'Gross Plant'!CC186*Reserve!$DY$1</f>
        <v>0</v>
      </c>
      <c r="EL186" s="93">
        <f>IFERROR(SUM($DS186:$DX186)/SUM('Gross Plant'!$BK186:$BP186),0)*'Gross Plant'!CD186*Reserve!$DY$1</f>
        <v>0</v>
      </c>
      <c r="EM186" s="93">
        <f>IFERROR(SUM($DS186:$DX186)/SUM('Gross Plant'!$BK186:$BP186),0)*'Gross Plant'!CE186*Reserve!$DY$1</f>
        <v>0</v>
      </c>
      <c r="EN186" s="93">
        <f>IFERROR(SUM($DS186:$DX186)/SUM('Gross Plant'!$BK186:$BP186),0)*'Gross Plant'!CF186*Reserve!$DY$1</f>
        <v>0</v>
      </c>
      <c r="EO186" s="93">
        <f>IFERROR(SUM($DS186:$DX186)/SUM('Gross Plant'!$BK186:$BP186),0)*'Gross Plant'!CG186*Reserve!$DY$1</f>
        <v>0</v>
      </c>
      <c r="EP186" s="93">
        <f>IFERROR(SUM($DS186:$DX186)/SUM('Gross Plant'!$BK186:$BP186),0)*'Gross Plant'!CH186*Reserve!$DY$1</f>
        <v>0</v>
      </c>
      <c r="EQ186" s="93">
        <f>IFERROR(SUM($DS186:$DX186)/SUM('Gross Plant'!$BK186:$BP186),0)*'Gross Plant'!CI186*Reserve!$DY$1</f>
        <v>0</v>
      </c>
      <c r="ER186" s="93">
        <f>IFERROR(SUM($DS186:$DX186)/SUM('Gross Plant'!$BK186:$BP186),0)*'Gross Plant'!CJ186*Reserve!$DY$1</f>
        <v>0</v>
      </c>
      <c r="ES186" s="93">
        <f>IFERROR(SUM($DS186:$DX186)/SUM('Gross Plant'!$BK186:$BP186),0)*'Gross Plant'!CK186*Reserve!$DY$1</f>
        <v>0</v>
      </c>
    </row>
    <row r="187" spans="1:149">
      <c r="A187" s="138">
        <v>39906</v>
      </c>
      <c r="B187" s="171" t="s">
        <v>26</v>
      </c>
      <c r="C187" s="51">
        <f t="shared" si="240"/>
        <v>359770.66779831913</v>
      </c>
      <c r="D187" s="51">
        <f t="shared" si="241"/>
        <v>-618423.020448289</v>
      </c>
      <c r="E187" s="92">
        <f>'[20]Reserve End Balances'!P100</f>
        <v>531055.15</v>
      </c>
      <c r="F187" s="51">
        <f t="shared" si="213"/>
        <v>547190.78</v>
      </c>
      <c r="G187" s="51">
        <f t="shared" si="214"/>
        <v>563530.45000000007</v>
      </c>
      <c r="H187" s="51">
        <f t="shared" si="215"/>
        <v>580168.50000000012</v>
      </c>
      <c r="I187" s="51">
        <f t="shared" si="216"/>
        <v>597087.51000000013</v>
      </c>
      <c r="J187" s="51">
        <f t="shared" si="217"/>
        <v>614006.52000000014</v>
      </c>
      <c r="K187" s="51">
        <f t="shared" si="218"/>
        <v>374195.2300000001</v>
      </c>
      <c r="L187" s="51">
        <f t="shared" si="219"/>
        <v>303545.43833188573</v>
      </c>
      <c r="M187" s="51">
        <f t="shared" si="220"/>
        <v>233691.75745884562</v>
      </c>
      <c r="N187" s="51">
        <f t="shared" si="221"/>
        <v>163033.29241508094</v>
      </c>
      <c r="O187" s="51">
        <f t="shared" si="222"/>
        <v>104021.96262304077</v>
      </c>
      <c r="P187" s="51">
        <f t="shared" si="223"/>
        <v>63290.175295245877</v>
      </c>
      <c r="Q187" s="51">
        <f t="shared" si="224"/>
        <v>2201.9152540493815</v>
      </c>
      <c r="R187" s="51">
        <f t="shared" si="225"/>
        <v>-65093.246517999767</v>
      </c>
      <c r="S187" s="51">
        <f t="shared" si="226"/>
        <v>-135071.46830138826</v>
      </c>
      <c r="T187" s="51">
        <f t="shared" si="227"/>
        <v>-211322.580013895</v>
      </c>
      <c r="U187" s="51">
        <f t="shared" si="228"/>
        <v>-283568.38363768056</v>
      </c>
      <c r="V187" s="51">
        <f t="shared" si="229"/>
        <v>-353791.52210925298</v>
      </c>
      <c r="W187" s="51">
        <f t="shared" si="230"/>
        <v>-422681.35759642383</v>
      </c>
      <c r="X187" s="51">
        <f t="shared" si="231"/>
        <v>-492759.12397688429</v>
      </c>
      <c r="Y187" s="51">
        <f t="shared" si="232"/>
        <v>-565030.05755746202</v>
      </c>
      <c r="Z187" s="51">
        <f t="shared" si="233"/>
        <v>-636760.24278966617</v>
      </c>
      <c r="AA187" s="51">
        <f t="shared" si="234"/>
        <v>-707065.29485296214</v>
      </c>
      <c r="AB187" s="51">
        <f t="shared" si="235"/>
        <v>-774301.99492958921</v>
      </c>
      <c r="AC187" s="51">
        <f t="shared" si="236"/>
        <v>-841519.47158836259</v>
      </c>
      <c r="AD187" s="51">
        <f t="shared" si="237"/>
        <v>-878441.73071312159</v>
      </c>
      <c r="AE187" s="51">
        <f t="shared" si="238"/>
        <v>-915812.5189973939</v>
      </c>
      <c r="AF187" s="51">
        <f t="shared" si="239"/>
        <v>-956444.98706506286</v>
      </c>
      <c r="AG187" s="110">
        <f t="shared" si="242"/>
        <v>-618423</v>
      </c>
      <c r="AH187" s="145" t="b">
        <f t="shared" si="178"/>
        <v>1</v>
      </c>
      <c r="AI187" s="109" t="str">
        <f>'[23]KY Direct'!E85</f>
        <v>39906</v>
      </c>
      <c r="AJ187" s="109">
        <f>'[23]KY Direct'!F85</f>
        <v>0.2</v>
      </c>
      <c r="AK187" s="109">
        <f>'[23]KY Direct'!G85</f>
        <v>0.25</v>
      </c>
      <c r="AL187" s="100">
        <f>'[20]Depreciation Provision'!Q100</f>
        <v>16135.63</v>
      </c>
      <c r="AM187" s="100">
        <f>'[20]Depreciation Provision'!R100</f>
        <v>16339.67</v>
      </c>
      <c r="AN187" s="100">
        <f>'[20]Depreciation Provision'!S100</f>
        <v>16638.05</v>
      </c>
      <c r="AO187" s="100">
        <f>'[20]Depreciation Provision'!T100</f>
        <v>16919.009999999998</v>
      </c>
      <c r="AP187" s="100">
        <f>'[20]Depreciation Provision'!U100</f>
        <v>16919.009999999998</v>
      </c>
      <c r="AQ187" s="100">
        <f>'[20]Depreciation Provision'!V100</f>
        <v>13296.83</v>
      </c>
      <c r="AR187" s="93">
        <f>IF('Net Plant'!I187&gt;0,'Gross Plant'!L187*$AJ187/12,0)</f>
        <v>12242.003311677216</v>
      </c>
      <c r="AS187" s="93">
        <f>IF('Net Plant'!J187&gt;0,'Gross Plant'!M187*$AJ187/12,0)</f>
        <v>11301.562899811792</v>
      </c>
      <c r="AT187" s="93">
        <f>IF('Net Plant'!K187&gt;0,'Gross Plant'!N187*$AJ187/12,0)</f>
        <v>10362.676486948354</v>
      </c>
      <c r="AU187" s="93">
        <f>IF('Net Plant'!L187&gt;0,'Gross Plant'!O187*$AJ187/12,0)</f>
        <v>9567.9682183508212</v>
      </c>
      <c r="AV187" s="93">
        <f>IF('Net Plant'!M187&gt;0,'Gross Plant'!P187*$AJ187/12,0)</f>
        <v>8991.7634727260411</v>
      </c>
      <c r="AW187" s="93">
        <f>IF('Net Plant'!N187&gt;0,'Gross Plant'!Q187*$AJ187/12,0)</f>
        <v>8188.9674812987505</v>
      </c>
      <c r="AX187" s="93">
        <f>IF('Net Plant'!O187&gt;0,'Gross Plant'!R187*$AJ187/12,0)</f>
        <v>7324.2651975027356</v>
      </c>
      <c r="AY187" s="93">
        <f>IF('Net Plant'!P187&gt;0,'Gross Plant'!S187*$AJ187/12,0)</f>
        <v>6438.7328651214411</v>
      </c>
      <c r="AZ187" s="93">
        <f>IF('Net Plant'!Q187&gt;0,'Gross Plant'!T187*$AJ187/12,0)</f>
        <v>5491.4860973534815</v>
      </c>
      <c r="BA187" s="93">
        <f>IF('Net Plant'!R187&gt;0,'Gross Plant'!U187*$AK187/12,0)</f>
        <v>5734.7925350781034</v>
      </c>
      <c r="BB187" s="93">
        <f>IF('Net Plant'!S187&gt;0,'Gross Plant'!V187*$AK187/12,0)</f>
        <v>4650.2361953394666</v>
      </c>
      <c r="BC187" s="93">
        <f>IF('Net Plant'!T187&gt;0,'Gross Plant'!W187*$AK187/12,0)</f>
        <v>3600.2029741723836</v>
      </c>
      <c r="BD187" s="93">
        <f>IF('Net Plant'!U187&gt;0,'Gross Plant'!X187*$AK187/12,0)</f>
        <v>2548.2007973932441</v>
      </c>
      <c r="BE187" s="93">
        <f>IF('Net Plant'!V187&gt;0,'Gross Plant'!Y187*$AK187/12,0)</f>
        <v>1479.904630712761</v>
      </c>
      <c r="BF187" s="93">
        <f>IF('Net Plant'!W187&gt;0,'Gross Plant'!Z187*$AK187/12,0)</f>
        <v>434.58301595326975</v>
      </c>
      <c r="BG187" s="93">
        <f>IF('Net Plant'!X187&gt;0,'Gross Plant'!AA187*$AK187/12,0)</f>
        <v>-575.46450218252596</v>
      </c>
      <c r="BH187" s="93">
        <f>IF('Net Plant'!Y187&gt;0,'Gross Plant'!AB187*$AK187/12,0)</f>
        <v>-1527.2790750510858</v>
      </c>
      <c r="BI187" s="93">
        <f>IF('Net Plant'!Z187&gt;0,'Gross Plant'!AC187*$AK187/12,0)</f>
        <v>-2465.2287967446882</v>
      </c>
      <c r="BJ187" s="93">
        <f>IF('Net Plant'!AA187&gt;0,'Gross Plant'!AD187*$AK187/12,0)</f>
        <v>-2957.2194315020038</v>
      </c>
      <c r="BK187" s="93">
        <f>IF('Net Plant'!AB187&gt;0,'Gross Plant'!AE187*$AK187/12,0)</f>
        <v>-3448.5895067221441</v>
      </c>
      <c r="BL187" s="93">
        <f>IF('Net Plant'!AC187&gt;0,'Gross Plant'!AF187*$AK187/12,0)</f>
        <v>-3979.5151216630707</v>
      </c>
      <c r="BM187" s="110">
        <f t="shared" si="212"/>
        <v>3494.623714783706</v>
      </c>
      <c r="BN187" s="41"/>
      <c r="BO187" s="92">
        <f>'[20]Reserve Retirements'!Q100</f>
        <v>0</v>
      </c>
      <c r="BP187" s="92">
        <f>'[20]Reserve Retirements'!R100</f>
        <v>0</v>
      </c>
      <c r="BQ187" s="92">
        <f>'[20]Reserve Retirements'!S100</f>
        <v>0</v>
      </c>
      <c r="BR187" s="92">
        <f>'[20]Reserve Retirements'!T100</f>
        <v>0</v>
      </c>
      <c r="BS187" s="92">
        <f>'[20]Reserve Retirements'!U100</f>
        <v>0</v>
      </c>
      <c r="BT187" s="92">
        <f>'[20]Reserve Retirements'!V100</f>
        <v>-253108.12</v>
      </c>
      <c r="BU187" s="93">
        <f>'Gross Plant'!BQ187</f>
        <v>-82891.794979791579</v>
      </c>
      <c r="BV187" s="93">
        <f>'Gross Plant'!BR187</f>
        <v>-81155.243772851885</v>
      </c>
      <c r="BW187" s="93">
        <f>'Gross Plant'!BS187</f>
        <v>-81021.141530713023</v>
      </c>
      <c r="BX187" s="93">
        <f>'Gross Plant'!BT187</f>
        <v>-68579.298010390979</v>
      </c>
      <c r="BY187" s="93">
        <f>'Gross Plant'!BU187</f>
        <v>-49723.550800520941</v>
      </c>
      <c r="BZ187" s="93">
        <f>'Gross Plant'!BV187</f>
        <v>-69277.227522495246</v>
      </c>
      <c r="CA187" s="93">
        <f>'Gross Plant'!BW187</f>
        <v>-74619.426969551889</v>
      </c>
      <c r="CB187" s="93">
        <f>'Gross Plant'!BX187</f>
        <v>-76416.954648509942</v>
      </c>
      <c r="CC187" s="93">
        <f>'Gross Plant'!BY187</f>
        <v>-81742.597809860235</v>
      </c>
      <c r="CD187" s="93">
        <f>'Gross Plant'!BZ187</f>
        <v>-77980.596158863656</v>
      </c>
      <c r="CE187" s="93">
        <f>'Gross Plant'!CA187</f>
        <v>-74873.37466691187</v>
      </c>
      <c r="CF187" s="93">
        <f>'Gross Plant'!CB187</f>
        <v>-72490.038461343182</v>
      </c>
      <c r="CG187" s="93">
        <f>'Gross Plant'!CC187</f>
        <v>-72625.967177853701</v>
      </c>
      <c r="CH187" s="93">
        <f>'Gross Plant'!CD187</f>
        <v>-73750.838211290422</v>
      </c>
      <c r="CI187" s="93">
        <f>'Gross Plant'!CE187</f>
        <v>-72164.768248157518</v>
      </c>
      <c r="CJ187" s="93">
        <f>'Gross Plant'!CF187</f>
        <v>-69729.587561113382</v>
      </c>
      <c r="CK187" s="93">
        <f>'Gross Plant'!CG187</f>
        <v>-65709.421001576004</v>
      </c>
      <c r="CL187" s="93">
        <f>'Gross Plant'!CH187</f>
        <v>-64752.247862028693</v>
      </c>
      <c r="CM187" s="93">
        <f>'Gross Plant'!CI187</f>
        <v>-33965.039693256964</v>
      </c>
      <c r="CN187" s="93">
        <f>'Gross Plant'!CJ187</f>
        <v>-33922.198777550118</v>
      </c>
      <c r="CO187" s="93">
        <f>'Gross Plant'!CK187</f>
        <v>-36652.952946005818</v>
      </c>
      <c r="CP187" s="41"/>
      <c r="CQ187" s="92">
        <f>'[20]Reserve Transfers'!Q100</f>
        <v>0</v>
      </c>
      <c r="CR187" s="92">
        <f>'[20]Reserve Transfers'!R100</f>
        <v>0</v>
      </c>
      <c r="CS187" s="92">
        <f>'[20]Reserve Transfers'!S100</f>
        <v>0</v>
      </c>
      <c r="CT187" s="92">
        <f>'[20]Reserve Transfers'!T100</f>
        <v>0</v>
      </c>
      <c r="CU187" s="92">
        <f>'[20]Reserve Transfers'!U100</f>
        <v>0</v>
      </c>
      <c r="CV187" s="92">
        <f>'[20]Reserve Transfers'!V100</f>
        <v>0</v>
      </c>
      <c r="CW187" s="17">
        <v>0</v>
      </c>
      <c r="CX187" s="17">
        <v>0</v>
      </c>
      <c r="CY187" s="17">
        <v>0</v>
      </c>
      <c r="CZ187" s="17">
        <v>0</v>
      </c>
      <c r="DA187" s="17">
        <v>0</v>
      </c>
      <c r="DB187" s="17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/>
      <c r="DS187" s="92">
        <f>[20]COR!Q100</f>
        <v>0</v>
      </c>
      <c r="DT187" s="92">
        <f>[20]COR!R100</f>
        <v>0</v>
      </c>
      <c r="DU187" s="92">
        <f>[20]COR!S100</f>
        <v>0</v>
      </c>
      <c r="DV187" s="92">
        <f>[20]COR!T100</f>
        <v>0</v>
      </c>
      <c r="DW187" s="92">
        <f>[20]COR!U100</f>
        <v>0</v>
      </c>
      <c r="DX187" s="92">
        <f>[20]COR!V100</f>
        <v>0</v>
      </c>
      <c r="DY187" s="93">
        <f>IFERROR(SUM($DS187:$DX187)/SUM('Gross Plant'!$BK187:$BP187),0)*'Gross Plant'!BQ187*Reserve!$DY$1</f>
        <v>0</v>
      </c>
      <c r="DZ187" s="93">
        <f>IFERROR(SUM($DS187:$DX187)/SUM('Gross Plant'!$BK187:$BP187),0)*'Gross Plant'!BR187*Reserve!$DY$1</f>
        <v>0</v>
      </c>
      <c r="EA187" s="93">
        <f>IFERROR(SUM($DS187:$DX187)/SUM('Gross Plant'!$BK187:$BP187),0)*'Gross Plant'!BS187*Reserve!$DY$1</f>
        <v>0</v>
      </c>
      <c r="EB187" s="93">
        <f>IFERROR(SUM($DS187:$DX187)/SUM('Gross Plant'!$BK187:$BP187),0)*'Gross Plant'!BT187*Reserve!$DY$1</f>
        <v>0</v>
      </c>
      <c r="EC187" s="93">
        <f>IFERROR(SUM($DS187:$DX187)/SUM('Gross Plant'!$BK187:$BP187),0)*'Gross Plant'!BU187*Reserve!$DY$1</f>
        <v>0</v>
      </c>
      <c r="ED187" s="93">
        <f>IFERROR(SUM($DS187:$DX187)/SUM('Gross Plant'!$BK187:$BP187),0)*'Gross Plant'!BV187*Reserve!$DY$1</f>
        <v>0</v>
      </c>
      <c r="EE187" s="93">
        <f>IFERROR(SUM($DS187:$DX187)/SUM('Gross Plant'!$BK187:$BP187),0)*'Gross Plant'!BW187*Reserve!$DY$1</f>
        <v>0</v>
      </c>
      <c r="EF187" s="93">
        <f>IFERROR(SUM($DS187:$DX187)/SUM('Gross Plant'!$BK187:$BP187),0)*'Gross Plant'!BX187*Reserve!$DY$1</f>
        <v>0</v>
      </c>
      <c r="EG187" s="93">
        <f>IFERROR(SUM($DS187:$DX187)/SUM('Gross Plant'!$BK187:$BP187),0)*'Gross Plant'!BY187*Reserve!$DY$1</f>
        <v>0</v>
      </c>
      <c r="EH187" s="93">
        <f>IFERROR(SUM($DS187:$DX187)/SUM('Gross Plant'!$BK187:$BP187),0)*'Gross Plant'!BZ187*Reserve!$DY$1</f>
        <v>0</v>
      </c>
      <c r="EI187" s="93">
        <f>IFERROR(SUM($DS187:$DX187)/SUM('Gross Plant'!$BK187:$BP187),0)*'Gross Plant'!CA187*Reserve!$DY$1</f>
        <v>0</v>
      </c>
      <c r="EJ187" s="93">
        <f>IFERROR(SUM($DS187:$DX187)/SUM('Gross Plant'!$BK187:$BP187),0)*'Gross Plant'!CB187*Reserve!$DY$1</f>
        <v>0</v>
      </c>
      <c r="EK187" s="93">
        <f>IFERROR(SUM($DS187:$DX187)/SUM('Gross Plant'!$BK187:$BP187),0)*'Gross Plant'!CC187*Reserve!$DY$1</f>
        <v>0</v>
      </c>
      <c r="EL187" s="93">
        <f>IFERROR(SUM($DS187:$DX187)/SUM('Gross Plant'!$BK187:$BP187),0)*'Gross Plant'!CD187*Reserve!$DY$1</f>
        <v>0</v>
      </c>
      <c r="EM187" s="93">
        <f>IFERROR(SUM($DS187:$DX187)/SUM('Gross Plant'!$BK187:$BP187),0)*'Gross Plant'!CE187*Reserve!$DY$1</f>
        <v>0</v>
      </c>
      <c r="EN187" s="93">
        <f>IFERROR(SUM($DS187:$DX187)/SUM('Gross Plant'!$BK187:$BP187),0)*'Gross Plant'!CF187*Reserve!$DY$1</f>
        <v>0</v>
      </c>
      <c r="EO187" s="93">
        <f>IFERROR(SUM($DS187:$DX187)/SUM('Gross Plant'!$BK187:$BP187),0)*'Gross Plant'!CG187*Reserve!$DY$1</f>
        <v>0</v>
      </c>
      <c r="EP187" s="93">
        <f>IFERROR(SUM($DS187:$DX187)/SUM('Gross Plant'!$BK187:$BP187),0)*'Gross Plant'!CH187*Reserve!$DY$1</f>
        <v>0</v>
      </c>
      <c r="EQ187" s="93">
        <f>IFERROR(SUM($DS187:$DX187)/SUM('Gross Plant'!$BK187:$BP187),0)*'Gross Plant'!CI187*Reserve!$DY$1</f>
        <v>0</v>
      </c>
      <c r="ER187" s="93">
        <f>IFERROR(SUM($DS187:$DX187)/SUM('Gross Plant'!$BK187:$BP187),0)*'Gross Plant'!CJ187*Reserve!$DY$1</f>
        <v>0</v>
      </c>
      <c r="ES187" s="93">
        <f>IFERROR(SUM($DS187:$DX187)/SUM('Gross Plant'!$BK187:$BP187),0)*'Gross Plant'!CK187*Reserve!$DY$1</f>
        <v>0</v>
      </c>
    </row>
    <row r="188" spans="1:149">
      <c r="A188" s="138">
        <v>39907</v>
      </c>
      <c r="B188" s="171" t="s">
        <v>27</v>
      </c>
      <c r="C188" s="51">
        <f t="shared" si="240"/>
        <v>0</v>
      </c>
      <c r="D188" s="51">
        <f t="shared" si="241"/>
        <v>0</v>
      </c>
      <c r="E188" s="116">
        <f>0</f>
        <v>0</v>
      </c>
      <c r="F188" s="51">
        <f t="shared" si="213"/>
        <v>0</v>
      </c>
      <c r="G188" s="51">
        <f t="shared" si="214"/>
        <v>0</v>
      </c>
      <c r="H188" s="51">
        <f t="shared" si="215"/>
        <v>0</v>
      </c>
      <c r="I188" s="51">
        <f t="shared" si="216"/>
        <v>0</v>
      </c>
      <c r="J188" s="51">
        <f t="shared" si="217"/>
        <v>0</v>
      </c>
      <c r="K188" s="51">
        <f t="shared" si="218"/>
        <v>0</v>
      </c>
      <c r="L188" s="51">
        <f t="shared" si="219"/>
        <v>0</v>
      </c>
      <c r="M188" s="51">
        <f t="shared" si="220"/>
        <v>0</v>
      </c>
      <c r="N188" s="51">
        <f t="shared" si="221"/>
        <v>0</v>
      </c>
      <c r="O188" s="51">
        <f t="shared" si="222"/>
        <v>0</v>
      </c>
      <c r="P188" s="51">
        <f t="shared" si="223"/>
        <v>0</v>
      </c>
      <c r="Q188" s="51">
        <f t="shared" si="224"/>
        <v>0</v>
      </c>
      <c r="R188" s="51">
        <f t="shared" si="225"/>
        <v>0</v>
      </c>
      <c r="S188" s="51">
        <f t="shared" si="226"/>
        <v>0</v>
      </c>
      <c r="T188" s="51">
        <f t="shared" si="227"/>
        <v>0</v>
      </c>
      <c r="U188" s="51">
        <f t="shared" si="228"/>
        <v>0</v>
      </c>
      <c r="V188" s="51">
        <f t="shared" si="229"/>
        <v>0</v>
      </c>
      <c r="W188" s="51">
        <f t="shared" si="230"/>
        <v>0</v>
      </c>
      <c r="X188" s="51">
        <f t="shared" si="231"/>
        <v>0</v>
      </c>
      <c r="Y188" s="51">
        <f t="shared" si="232"/>
        <v>0</v>
      </c>
      <c r="Z188" s="51">
        <f t="shared" si="233"/>
        <v>0</v>
      </c>
      <c r="AA188" s="51">
        <f t="shared" si="234"/>
        <v>0</v>
      </c>
      <c r="AB188" s="51">
        <f t="shared" si="235"/>
        <v>0</v>
      </c>
      <c r="AC188" s="51">
        <f t="shared" si="236"/>
        <v>0</v>
      </c>
      <c r="AD188" s="51">
        <f t="shared" si="237"/>
        <v>0</v>
      </c>
      <c r="AE188" s="51">
        <f t="shared" si="238"/>
        <v>0</v>
      </c>
      <c r="AF188" s="51">
        <f t="shared" si="239"/>
        <v>0</v>
      </c>
      <c r="AG188" s="110">
        <f t="shared" si="242"/>
        <v>0</v>
      </c>
      <c r="AH188" s="145" t="b">
        <f t="shared" si="178"/>
        <v>1</v>
      </c>
      <c r="AI188" s="109" t="str">
        <f>'[23]KY Direct'!E86</f>
        <v>39907</v>
      </c>
      <c r="AJ188" s="109">
        <f>'[23]KY Direct'!F86</f>
        <v>0.1429</v>
      </c>
      <c r="AK188" s="109">
        <f>'[23]KY Direct'!G86</f>
        <v>0.1429</v>
      </c>
      <c r="AL188" s="116">
        <f>0</f>
        <v>0</v>
      </c>
      <c r="AM188" s="116">
        <f>0</f>
        <v>0</v>
      </c>
      <c r="AN188" s="116">
        <f>0</f>
        <v>0</v>
      </c>
      <c r="AO188" s="116">
        <f>0</f>
        <v>0</v>
      </c>
      <c r="AP188" s="116">
        <f>0</f>
        <v>0</v>
      </c>
      <c r="AQ188" s="116">
        <f>0</f>
        <v>0</v>
      </c>
      <c r="AR188" s="93">
        <f>IF('Net Plant'!I188&gt;0,'Gross Plant'!L188*$AJ188/12,0)</f>
        <v>0</v>
      </c>
      <c r="AS188" s="93">
        <f>IF('Net Plant'!J188&gt;0,'Gross Plant'!M188*$AJ188/12,0)</f>
        <v>0</v>
      </c>
      <c r="AT188" s="93">
        <f>IF('Net Plant'!K188&gt;0,'Gross Plant'!N188*$AJ188/12,0)</f>
        <v>0</v>
      </c>
      <c r="AU188" s="93">
        <f>IF('Net Plant'!L188&gt;0,'Gross Plant'!O188*$AJ188/12,0)</f>
        <v>0</v>
      </c>
      <c r="AV188" s="93">
        <f>IF('Net Plant'!M188&gt;0,'Gross Plant'!P188*$AJ188/12,0)</f>
        <v>0</v>
      </c>
      <c r="AW188" s="93">
        <f>IF('Net Plant'!N188&gt;0,'Gross Plant'!Q188*$AJ188/12,0)</f>
        <v>0</v>
      </c>
      <c r="AX188" s="93">
        <f>IF('Net Plant'!O188&gt;0,'Gross Plant'!R188*$AJ188/12,0)</f>
        <v>0</v>
      </c>
      <c r="AY188" s="93">
        <f>IF('Net Plant'!P188&gt;0,'Gross Plant'!S188*$AJ188/12,0)</f>
        <v>0</v>
      </c>
      <c r="AZ188" s="93">
        <f>IF('Net Plant'!Q188&gt;0,'Gross Plant'!T188*$AJ188/12,0)</f>
        <v>0</v>
      </c>
      <c r="BA188" s="93">
        <f>IF('Net Plant'!R188&gt;0,'Gross Plant'!U188*$AK188/12,0)</f>
        <v>0</v>
      </c>
      <c r="BB188" s="93">
        <f>IF('Net Plant'!S188&gt;0,'Gross Plant'!V188*$AK188/12,0)</f>
        <v>0</v>
      </c>
      <c r="BC188" s="93">
        <f>IF('Net Plant'!T188&gt;0,'Gross Plant'!W188*$AK188/12,0)</f>
        <v>0</v>
      </c>
      <c r="BD188" s="93">
        <f>IF('Net Plant'!U188&gt;0,'Gross Plant'!X188*$AK188/12,0)</f>
        <v>0</v>
      </c>
      <c r="BE188" s="93">
        <f>IF('Net Plant'!V188&gt;0,'Gross Plant'!Y188*$AK188/12,0)</f>
        <v>0</v>
      </c>
      <c r="BF188" s="93">
        <f>IF('Net Plant'!W188&gt;0,'Gross Plant'!Z188*$AK188/12,0)</f>
        <v>0</v>
      </c>
      <c r="BG188" s="93">
        <f>IF('Net Plant'!X188&gt;0,'Gross Plant'!AA188*$AK188/12,0)</f>
        <v>0</v>
      </c>
      <c r="BH188" s="93">
        <f>IF('Net Plant'!Y188&gt;0,'Gross Plant'!AB188*$AK188/12,0)</f>
        <v>0</v>
      </c>
      <c r="BI188" s="93">
        <f>IF('Net Plant'!Z188&gt;0,'Gross Plant'!AC188*$AK188/12,0)</f>
        <v>0</v>
      </c>
      <c r="BJ188" s="93">
        <f>IF('Net Plant'!AA188&gt;0,'Gross Plant'!AD188*$AK188/12,0)</f>
        <v>0</v>
      </c>
      <c r="BK188" s="93">
        <f>IF('Net Plant'!AB188&gt;0,'Gross Plant'!AE188*$AK188/12,0)</f>
        <v>0</v>
      </c>
      <c r="BL188" s="93">
        <f>IF('Net Plant'!AC188&gt;0,'Gross Plant'!AF188*$AK188/12,0)</f>
        <v>0</v>
      </c>
      <c r="BM188" s="110">
        <f t="shared" si="212"/>
        <v>0</v>
      </c>
      <c r="BN188" s="41"/>
      <c r="BO188" s="116">
        <f>0</f>
        <v>0</v>
      </c>
      <c r="BP188" s="116">
        <f>0</f>
        <v>0</v>
      </c>
      <c r="BQ188" s="116">
        <f>0</f>
        <v>0</v>
      </c>
      <c r="BR188" s="116">
        <f>0</f>
        <v>0</v>
      </c>
      <c r="BS188" s="116">
        <f>0</f>
        <v>0</v>
      </c>
      <c r="BT188" s="116">
        <f>0</f>
        <v>0</v>
      </c>
      <c r="BU188" s="93">
        <f>'Gross Plant'!BQ188</f>
        <v>0</v>
      </c>
      <c r="BV188" s="93">
        <f>'Gross Plant'!BR188</f>
        <v>0</v>
      </c>
      <c r="BW188" s="93">
        <f>'Gross Plant'!BS188</f>
        <v>0</v>
      </c>
      <c r="BX188" s="93">
        <f>'Gross Plant'!BT188</f>
        <v>0</v>
      </c>
      <c r="BY188" s="93">
        <f>'Gross Plant'!BU188</f>
        <v>0</v>
      </c>
      <c r="BZ188" s="93">
        <f>'Gross Plant'!BV188</f>
        <v>0</v>
      </c>
      <c r="CA188" s="93">
        <f>'Gross Plant'!BW188</f>
        <v>0</v>
      </c>
      <c r="CB188" s="93">
        <f>'Gross Plant'!BX188</f>
        <v>0</v>
      </c>
      <c r="CC188" s="93">
        <f>'Gross Plant'!BY188</f>
        <v>0</v>
      </c>
      <c r="CD188" s="93">
        <f>'Gross Plant'!BZ188</f>
        <v>0</v>
      </c>
      <c r="CE188" s="93">
        <f>'Gross Plant'!CA188</f>
        <v>0</v>
      </c>
      <c r="CF188" s="93">
        <f>'Gross Plant'!CB188</f>
        <v>0</v>
      </c>
      <c r="CG188" s="93">
        <f>'Gross Plant'!CC188</f>
        <v>0</v>
      </c>
      <c r="CH188" s="93">
        <f>'Gross Plant'!CD188</f>
        <v>0</v>
      </c>
      <c r="CI188" s="93">
        <f>'Gross Plant'!CE188</f>
        <v>0</v>
      </c>
      <c r="CJ188" s="93">
        <f>'Gross Plant'!CF188</f>
        <v>0</v>
      </c>
      <c r="CK188" s="93">
        <f>'Gross Plant'!CG188</f>
        <v>0</v>
      </c>
      <c r="CL188" s="93">
        <f>'Gross Plant'!CH188</f>
        <v>0</v>
      </c>
      <c r="CM188" s="93">
        <f>'Gross Plant'!CI188</f>
        <v>0</v>
      </c>
      <c r="CN188" s="93">
        <f>'Gross Plant'!CJ188</f>
        <v>0</v>
      </c>
      <c r="CO188" s="93">
        <f>'Gross Plant'!CK188</f>
        <v>0</v>
      </c>
      <c r="CP188" s="41"/>
      <c r="CQ188" s="116">
        <f>0</f>
        <v>0</v>
      </c>
      <c r="CR188" s="116">
        <f>0</f>
        <v>0</v>
      </c>
      <c r="CS188" s="116">
        <f>0</f>
        <v>0</v>
      </c>
      <c r="CT188" s="116">
        <f>0</f>
        <v>0</v>
      </c>
      <c r="CU188" s="116">
        <f>0</f>
        <v>0</v>
      </c>
      <c r="CV188" s="116">
        <f>0</f>
        <v>0</v>
      </c>
      <c r="CW188" s="17">
        <v>0</v>
      </c>
      <c r="CX188" s="17">
        <v>0</v>
      </c>
      <c r="CY188" s="17">
        <v>0</v>
      </c>
      <c r="CZ188" s="17">
        <v>0</v>
      </c>
      <c r="DA188" s="17">
        <v>0</v>
      </c>
      <c r="DB188" s="17">
        <v>0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>
        <v>0</v>
      </c>
      <c r="DQ188" s="41">
        <v>0</v>
      </c>
      <c r="DR188" s="41"/>
      <c r="DS188" s="116">
        <f>0</f>
        <v>0</v>
      </c>
      <c r="DT188" s="116">
        <f>0</f>
        <v>0</v>
      </c>
      <c r="DU188" s="116">
        <f>0</f>
        <v>0</v>
      </c>
      <c r="DV188" s="116">
        <f>0</f>
        <v>0</v>
      </c>
      <c r="DW188" s="116">
        <f>0</f>
        <v>0</v>
      </c>
      <c r="DX188" s="116">
        <f>0</f>
        <v>0</v>
      </c>
      <c r="DY188" s="93">
        <f>IFERROR(SUM($DS188:$DX188)/SUM('Gross Plant'!$BK188:$BP188),0)*'Gross Plant'!BQ188*Reserve!$DY$1</f>
        <v>0</v>
      </c>
      <c r="DZ188" s="93">
        <f>IFERROR(SUM($DS188:$DX188)/SUM('Gross Plant'!$BK188:$BP188),0)*'Gross Plant'!BR188*Reserve!$DY$1</f>
        <v>0</v>
      </c>
      <c r="EA188" s="93">
        <f>IFERROR(SUM($DS188:$DX188)/SUM('Gross Plant'!$BK188:$BP188),0)*'Gross Plant'!BS188*Reserve!$DY$1</f>
        <v>0</v>
      </c>
      <c r="EB188" s="93">
        <f>IFERROR(SUM($DS188:$DX188)/SUM('Gross Plant'!$BK188:$BP188),0)*'Gross Plant'!BT188*Reserve!$DY$1</f>
        <v>0</v>
      </c>
      <c r="EC188" s="93">
        <f>IFERROR(SUM($DS188:$DX188)/SUM('Gross Plant'!$BK188:$BP188),0)*'Gross Plant'!BU188*Reserve!$DY$1</f>
        <v>0</v>
      </c>
      <c r="ED188" s="93">
        <f>IFERROR(SUM($DS188:$DX188)/SUM('Gross Plant'!$BK188:$BP188),0)*'Gross Plant'!BV188*Reserve!$DY$1</f>
        <v>0</v>
      </c>
      <c r="EE188" s="93">
        <f>IFERROR(SUM($DS188:$DX188)/SUM('Gross Plant'!$BK188:$BP188),0)*'Gross Plant'!BW188*Reserve!$DY$1</f>
        <v>0</v>
      </c>
      <c r="EF188" s="93">
        <f>IFERROR(SUM($DS188:$DX188)/SUM('Gross Plant'!$BK188:$BP188),0)*'Gross Plant'!BX188*Reserve!$DY$1</f>
        <v>0</v>
      </c>
      <c r="EG188" s="93">
        <f>IFERROR(SUM($DS188:$DX188)/SUM('Gross Plant'!$BK188:$BP188),0)*'Gross Plant'!BY188*Reserve!$DY$1</f>
        <v>0</v>
      </c>
      <c r="EH188" s="93">
        <f>IFERROR(SUM($DS188:$DX188)/SUM('Gross Plant'!$BK188:$BP188),0)*'Gross Plant'!BZ188*Reserve!$DY$1</f>
        <v>0</v>
      </c>
      <c r="EI188" s="93">
        <f>IFERROR(SUM($DS188:$DX188)/SUM('Gross Plant'!$BK188:$BP188),0)*'Gross Plant'!CA188*Reserve!$DY$1</f>
        <v>0</v>
      </c>
      <c r="EJ188" s="93">
        <f>IFERROR(SUM($DS188:$DX188)/SUM('Gross Plant'!$BK188:$BP188),0)*'Gross Plant'!CB188*Reserve!$DY$1</f>
        <v>0</v>
      </c>
      <c r="EK188" s="93">
        <f>IFERROR(SUM($DS188:$DX188)/SUM('Gross Plant'!$BK188:$BP188),0)*'Gross Plant'!CC188*Reserve!$DY$1</f>
        <v>0</v>
      </c>
      <c r="EL188" s="93">
        <f>IFERROR(SUM($DS188:$DX188)/SUM('Gross Plant'!$BK188:$BP188),0)*'Gross Plant'!CD188*Reserve!$DY$1</f>
        <v>0</v>
      </c>
      <c r="EM188" s="93">
        <f>IFERROR(SUM($DS188:$DX188)/SUM('Gross Plant'!$BK188:$BP188),0)*'Gross Plant'!CE188*Reserve!$DY$1</f>
        <v>0</v>
      </c>
      <c r="EN188" s="93">
        <f>IFERROR(SUM($DS188:$DX188)/SUM('Gross Plant'!$BK188:$BP188),0)*'Gross Plant'!CF188*Reserve!$DY$1</f>
        <v>0</v>
      </c>
      <c r="EO188" s="93">
        <f>IFERROR(SUM($DS188:$DX188)/SUM('Gross Plant'!$BK188:$BP188),0)*'Gross Plant'!CG188*Reserve!$DY$1</f>
        <v>0</v>
      </c>
      <c r="EP188" s="93">
        <f>IFERROR(SUM($DS188:$DX188)/SUM('Gross Plant'!$BK188:$BP188),0)*'Gross Plant'!CH188*Reserve!$DY$1</f>
        <v>0</v>
      </c>
      <c r="EQ188" s="93">
        <f>IFERROR(SUM($DS188:$DX188)/SUM('Gross Plant'!$BK188:$BP188),0)*'Gross Plant'!CI188*Reserve!$DY$1</f>
        <v>0</v>
      </c>
      <c r="ER188" s="93">
        <f>IFERROR(SUM($DS188:$DX188)/SUM('Gross Plant'!$BK188:$BP188),0)*'Gross Plant'!CJ188*Reserve!$DY$1</f>
        <v>0</v>
      </c>
      <c r="ES188" s="93">
        <f>IFERROR(SUM($DS188:$DX188)/SUM('Gross Plant'!$BK188:$BP188),0)*'Gross Plant'!CK188*Reserve!$DY$1</f>
        <v>0</v>
      </c>
    </row>
    <row r="189" spans="1:149">
      <c r="A189" s="138">
        <v>39908</v>
      </c>
      <c r="B189" s="171" t="s">
        <v>28</v>
      </c>
      <c r="C189" s="51">
        <f t="shared" si="240"/>
        <v>56543.265807307704</v>
      </c>
      <c r="D189" s="51">
        <f t="shared" si="241"/>
        <v>63339.432109999987</v>
      </c>
      <c r="E189" s="92">
        <f>'[20]Reserve End Balances'!P101</f>
        <v>53810.8</v>
      </c>
      <c r="F189" s="51">
        <f t="shared" si="213"/>
        <v>54266.210000000006</v>
      </c>
      <c r="G189" s="51">
        <f t="shared" si="214"/>
        <v>54721.62000000001</v>
      </c>
      <c r="H189" s="51">
        <f t="shared" si="215"/>
        <v>55177.030000000013</v>
      </c>
      <c r="I189" s="51">
        <f t="shared" si="216"/>
        <v>55632.440000000017</v>
      </c>
      <c r="J189" s="51">
        <f t="shared" si="217"/>
        <v>56087.85000000002</v>
      </c>
      <c r="K189" s="51">
        <f t="shared" si="218"/>
        <v>56543.260000000024</v>
      </c>
      <c r="L189" s="51">
        <f t="shared" si="219"/>
        <v>56998.673595000022</v>
      </c>
      <c r="M189" s="51">
        <f t="shared" si="220"/>
        <v>57454.08719000002</v>
      </c>
      <c r="N189" s="51">
        <f t="shared" si="221"/>
        <v>57909.500785000018</v>
      </c>
      <c r="O189" s="51">
        <f t="shared" si="222"/>
        <v>58364.914380000017</v>
      </c>
      <c r="P189" s="51">
        <f t="shared" si="223"/>
        <v>58820.327975000015</v>
      </c>
      <c r="Q189" s="51">
        <f t="shared" si="224"/>
        <v>59275.741570000013</v>
      </c>
      <c r="R189" s="51">
        <f t="shared" si="225"/>
        <v>59731.155165000011</v>
      </c>
      <c r="S189" s="51">
        <f t="shared" si="226"/>
        <v>60186.568760000009</v>
      </c>
      <c r="T189" s="51">
        <f t="shared" si="227"/>
        <v>60641.982355000007</v>
      </c>
      <c r="U189" s="51">
        <f t="shared" si="228"/>
        <v>61097.395950000006</v>
      </c>
      <c r="V189" s="51">
        <f t="shared" si="229"/>
        <v>61552.809545000004</v>
      </c>
      <c r="W189" s="51">
        <f t="shared" si="230"/>
        <v>62008.223140000002</v>
      </c>
      <c r="X189" s="51">
        <f t="shared" si="231"/>
        <v>62463.636735</v>
      </c>
      <c r="Y189" s="51">
        <f t="shared" si="232"/>
        <v>62919.050329999998</v>
      </c>
      <c r="Z189" s="51">
        <f t="shared" si="233"/>
        <v>63374.463924999996</v>
      </c>
      <c r="AA189" s="51">
        <f t="shared" si="234"/>
        <v>63829.877519999995</v>
      </c>
      <c r="AB189" s="51">
        <f t="shared" si="235"/>
        <v>64285.291114999993</v>
      </c>
      <c r="AC189" s="51">
        <f t="shared" si="236"/>
        <v>64740.704709999991</v>
      </c>
      <c r="AD189" s="51">
        <f t="shared" si="237"/>
        <v>65196.118304999989</v>
      </c>
      <c r="AE189" s="51">
        <f t="shared" si="238"/>
        <v>65651.531899999987</v>
      </c>
      <c r="AF189" s="51">
        <f t="shared" si="239"/>
        <v>65651.531899999987</v>
      </c>
      <c r="AG189" s="110">
        <f t="shared" si="242"/>
        <v>63339</v>
      </c>
      <c r="AH189" s="145" t="b">
        <f t="shared" si="178"/>
        <v>1</v>
      </c>
      <c r="AI189" s="109" t="str">
        <f>'[23]KY Direct'!E87</f>
        <v>39908</v>
      </c>
      <c r="AJ189" s="109">
        <f>'[23]KY Direct'!F87</f>
        <v>8.3299999999999999E-2</v>
      </c>
      <c r="AK189" s="109">
        <f>'[23]KY Direct'!G87</f>
        <v>8.3299999999999999E-2</v>
      </c>
      <c r="AL189" s="100">
        <f>'[20]Depreciation Provision'!Q101</f>
        <v>455.41</v>
      </c>
      <c r="AM189" s="100">
        <f>'[20]Depreciation Provision'!R101</f>
        <v>455.41</v>
      </c>
      <c r="AN189" s="100">
        <f>'[20]Depreciation Provision'!S101</f>
        <v>455.41</v>
      </c>
      <c r="AO189" s="100">
        <f>'[20]Depreciation Provision'!T101</f>
        <v>455.41</v>
      </c>
      <c r="AP189" s="100">
        <f>'[20]Depreciation Provision'!U101</f>
        <v>455.41</v>
      </c>
      <c r="AQ189" s="100">
        <f>'[20]Depreciation Provision'!V101</f>
        <v>455.41</v>
      </c>
      <c r="AR189" s="93">
        <f>IF('Net Plant'!I189&gt;0,'Gross Plant'!L189*$AJ189/12,0)</f>
        <v>455.41359499999999</v>
      </c>
      <c r="AS189" s="93">
        <f>IF('Net Plant'!J189&gt;0,'Gross Plant'!M189*$AJ189/12,0)</f>
        <v>455.41359499999999</v>
      </c>
      <c r="AT189" s="93">
        <f>IF('Net Plant'!K189&gt;0,'Gross Plant'!N189*$AJ189/12,0)</f>
        <v>455.41359499999999</v>
      </c>
      <c r="AU189" s="93">
        <f>IF('Net Plant'!L189&gt;0,'Gross Plant'!O189*$AJ189/12,0)</f>
        <v>455.41359499999999</v>
      </c>
      <c r="AV189" s="93">
        <f>IF('Net Plant'!M189&gt;0,'Gross Plant'!P189*$AJ189/12,0)</f>
        <v>455.41359499999999</v>
      </c>
      <c r="AW189" s="93">
        <f>IF('Net Plant'!N189&gt;0,'Gross Plant'!Q189*$AJ189/12,0)</f>
        <v>455.41359499999999</v>
      </c>
      <c r="AX189" s="93">
        <f>IF('Net Plant'!O189&gt;0,'Gross Plant'!R189*$AJ189/12,0)</f>
        <v>455.41359499999999</v>
      </c>
      <c r="AY189" s="93">
        <f>IF('Net Plant'!P189&gt;0,'Gross Plant'!S189*$AJ189/12,0)</f>
        <v>455.41359499999999</v>
      </c>
      <c r="AZ189" s="93">
        <f>IF('Net Plant'!Q189&gt;0,'Gross Plant'!T189*$AJ189/12,0)</f>
        <v>455.41359499999999</v>
      </c>
      <c r="BA189" s="93">
        <f>IF('Net Plant'!R189&gt;0,'Gross Plant'!U189*$AK189/12,0)</f>
        <v>455.41359499999999</v>
      </c>
      <c r="BB189" s="93">
        <f>IF('Net Plant'!S189&gt;0,'Gross Plant'!V189*$AK189/12,0)</f>
        <v>455.41359499999999</v>
      </c>
      <c r="BC189" s="93">
        <f>IF('Net Plant'!T189&gt;0,'Gross Plant'!W189*$AK189/12,0)</f>
        <v>455.41359499999999</v>
      </c>
      <c r="BD189" s="93">
        <f>IF('Net Plant'!U189&gt;0,'Gross Plant'!X189*$AK189/12,0)</f>
        <v>455.41359499999999</v>
      </c>
      <c r="BE189" s="93">
        <f>IF('Net Plant'!V189&gt;0,'Gross Plant'!Y189*$AK189/12,0)</f>
        <v>455.41359499999999</v>
      </c>
      <c r="BF189" s="93">
        <f>IF('Net Plant'!W189&gt;0,'Gross Plant'!Z189*$AK189/12,0)</f>
        <v>455.41359499999999</v>
      </c>
      <c r="BG189" s="93">
        <f>IF('Net Plant'!X189&gt;0,'Gross Plant'!AA189*$AK189/12,0)</f>
        <v>455.41359499999999</v>
      </c>
      <c r="BH189" s="93">
        <f>IF('Net Plant'!Y189&gt;0,'Gross Plant'!AB189*$AK189/12,0)</f>
        <v>455.41359499999999</v>
      </c>
      <c r="BI189" s="93">
        <f>IF('Net Plant'!Z189&gt;0,'Gross Plant'!AC189*$AK189/12,0)</f>
        <v>455.41359499999999</v>
      </c>
      <c r="BJ189" s="93">
        <f>IF('Net Plant'!AA189&gt;0,'Gross Plant'!AD189*$AK189/12,0)</f>
        <v>455.41359499999999</v>
      </c>
      <c r="BK189" s="93">
        <f>IF('Net Plant'!AB189&gt;0,'Gross Plant'!AE189*$AK189/12,0)</f>
        <v>455.41359499999999</v>
      </c>
      <c r="BL189" s="93">
        <f>IF('Net Plant'!AC189&gt;0,'Gross Plant'!AF189*$AK189/12,0)</f>
        <v>0</v>
      </c>
      <c r="BM189" s="110">
        <f t="shared" si="212"/>
        <v>5009.5495449999999</v>
      </c>
      <c r="BN189" s="41"/>
      <c r="BO189" s="100">
        <f>'[20]Reserve Retirements'!Q101</f>
        <v>0</v>
      </c>
      <c r="BP189" s="100">
        <f>'[20]Reserve Retirements'!R101</f>
        <v>0</v>
      </c>
      <c r="BQ189" s="100">
        <f>'[20]Reserve Retirements'!S101</f>
        <v>0</v>
      </c>
      <c r="BR189" s="100">
        <f>'[20]Reserve Retirements'!T101</f>
        <v>0</v>
      </c>
      <c r="BS189" s="100">
        <f>'[20]Reserve Retirements'!U101</f>
        <v>0</v>
      </c>
      <c r="BT189" s="100">
        <f>'[20]Reserve Retirements'!V101</f>
        <v>0</v>
      </c>
      <c r="BU189" s="93">
        <f>'Gross Plant'!BQ189</f>
        <v>0</v>
      </c>
      <c r="BV189" s="93">
        <f>'Gross Plant'!BR189</f>
        <v>0</v>
      </c>
      <c r="BW189" s="93">
        <f>'Gross Plant'!BS189</f>
        <v>0</v>
      </c>
      <c r="BX189" s="93">
        <f>'Gross Plant'!BT189</f>
        <v>0</v>
      </c>
      <c r="BY189" s="93">
        <f>'Gross Plant'!BU189</f>
        <v>0</v>
      </c>
      <c r="BZ189" s="93">
        <f>'Gross Plant'!BV189</f>
        <v>0</v>
      </c>
      <c r="CA189" s="93">
        <f>'Gross Plant'!BW189</f>
        <v>0</v>
      </c>
      <c r="CB189" s="93">
        <f>'Gross Plant'!BX189</f>
        <v>0</v>
      </c>
      <c r="CC189" s="93">
        <f>'Gross Plant'!BY189</f>
        <v>0</v>
      </c>
      <c r="CD189" s="93">
        <f>'Gross Plant'!BZ189</f>
        <v>0</v>
      </c>
      <c r="CE189" s="93">
        <f>'Gross Plant'!CA189</f>
        <v>0</v>
      </c>
      <c r="CF189" s="93">
        <f>'Gross Plant'!CB189</f>
        <v>0</v>
      </c>
      <c r="CG189" s="93">
        <f>'Gross Plant'!CC189</f>
        <v>0</v>
      </c>
      <c r="CH189" s="93">
        <f>'Gross Plant'!CD189</f>
        <v>0</v>
      </c>
      <c r="CI189" s="93">
        <f>'Gross Plant'!CE189</f>
        <v>0</v>
      </c>
      <c r="CJ189" s="93">
        <f>'Gross Plant'!CF189</f>
        <v>0</v>
      </c>
      <c r="CK189" s="93">
        <f>'Gross Plant'!CG189</f>
        <v>0</v>
      </c>
      <c r="CL189" s="93">
        <f>'Gross Plant'!CH189</f>
        <v>0</v>
      </c>
      <c r="CM189" s="93">
        <f>'Gross Plant'!CI189</f>
        <v>0</v>
      </c>
      <c r="CN189" s="93">
        <f>'Gross Plant'!CJ189</f>
        <v>0</v>
      </c>
      <c r="CO189" s="93">
        <f>'Gross Plant'!CK189</f>
        <v>0</v>
      </c>
      <c r="CP189" s="41"/>
      <c r="CQ189" s="92">
        <f>'[20]Reserve Transfers'!Q101</f>
        <v>0</v>
      </c>
      <c r="CR189" s="92">
        <f>'[20]Reserve Transfers'!R101</f>
        <v>0</v>
      </c>
      <c r="CS189" s="92">
        <f>'[20]Reserve Transfers'!S101</f>
        <v>0</v>
      </c>
      <c r="CT189" s="92">
        <f>'[20]Reserve Transfers'!T101</f>
        <v>0</v>
      </c>
      <c r="CU189" s="92">
        <f>'[20]Reserve Transfers'!U101</f>
        <v>0</v>
      </c>
      <c r="CV189" s="92">
        <f>'[20]Reserve Transfers'!V101</f>
        <v>0</v>
      </c>
      <c r="CW189" s="17">
        <v>0</v>
      </c>
      <c r="CX189" s="17">
        <v>0</v>
      </c>
      <c r="CY189" s="17">
        <v>0</v>
      </c>
      <c r="CZ189" s="17">
        <v>0</v>
      </c>
      <c r="DA189" s="17">
        <v>0</v>
      </c>
      <c r="DB189" s="17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/>
      <c r="DS189" s="92">
        <f>[20]COR!Q101</f>
        <v>0</v>
      </c>
      <c r="DT189" s="92">
        <f>[20]COR!R101</f>
        <v>0</v>
      </c>
      <c r="DU189" s="92">
        <f>[20]COR!S101</f>
        <v>0</v>
      </c>
      <c r="DV189" s="92">
        <f>[20]COR!T101</f>
        <v>0</v>
      </c>
      <c r="DW189" s="92">
        <f>[20]COR!U101</f>
        <v>0</v>
      </c>
      <c r="DX189" s="92">
        <f>[20]COR!V101</f>
        <v>0</v>
      </c>
      <c r="DY189" s="93">
        <f>IFERROR(SUM($DS189:$DX189)/SUM('Gross Plant'!$BK189:$BP189),0)*'Gross Plant'!BQ189*Reserve!$DY$1</f>
        <v>0</v>
      </c>
      <c r="DZ189" s="93">
        <f>IFERROR(SUM($DS189:$DX189)/SUM('Gross Plant'!$BK189:$BP189),0)*'Gross Plant'!BR189*Reserve!$DY$1</f>
        <v>0</v>
      </c>
      <c r="EA189" s="93">
        <f>IFERROR(SUM($DS189:$DX189)/SUM('Gross Plant'!$BK189:$BP189),0)*'Gross Plant'!BS189*Reserve!$DY$1</f>
        <v>0</v>
      </c>
      <c r="EB189" s="93">
        <f>IFERROR(SUM($DS189:$DX189)/SUM('Gross Plant'!$BK189:$BP189),0)*'Gross Plant'!BT189*Reserve!$DY$1</f>
        <v>0</v>
      </c>
      <c r="EC189" s="93">
        <f>IFERROR(SUM($DS189:$DX189)/SUM('Gross Plant'!$BK189:$BP189),0)*'Gross Plant'!BU189*Reserve!$DY$1</f>
        <v>0</v>
      </c>
      <c r="ED189" s="93">
        <f>IFERROR(SUM($DS189:$DX189)/SUM('Gross Plant'!$BK189:$BP189),0)*'Gross Plant'!BV189*Reserve!$DY$1</f>
        <v>0</v>
      </c>
      <c r="EE189" s="93">
        <f>IFERROR(SUM($DS189:$DX189)/SUM('Gross Plant'!$BK189:$BP189),0)*'Gross Plant'!BW189*Reserve!$DY$1</f>
        <v>0</v>
      </c>
      <c r="EF189" s="93">
        <f>IFERROR(SUM($DS189:$DX189)/SUM('Gross Plant'!$BK189:$BP189),0)*'Gross Plant'!BX189*Reserve!$DY$1</f>
        <v>0</v>
      </c>
      <c r="EG189" s="93">
        <f>IFERROR(SUM($DS189:$DX189)/SUM('Gross Plant'!$BK189:$BP189),0)*'Gross Plant'!BY189*Reserve!$DY$1</f>
        <v>0</v>
      </c>
      <c r="EH189" s="93">
        <f>IFERROR(SUM($DS189:$DX189)/SUM('Gross Plant'!$BK189:$BP189),0)*'Gross Plant'!BZ189*Reserve!$DY$1</f>
        <v>0</v>
      </c>
      <c r="EI189" s="93">
        <f>IFERROR(SUM($DS189:$DX189)/SUM('Gross Plant'!$BK189:$BP189),0)*'Gross Plant'!CA189*Reserve!$DY$1</f>
        <v>0</v>
      </c>
      <c r="EJ189" s="93">
        <f>IFERROR(SUM($DS189:$DX189)/SUM('Gross Plant'!$BK189:$BP189),0)*'Gross Plant'!CB189*Reserve!$DY$1</f>
        <v>0</v>
      </c>
      <c r="EK189" s="93">
        <f>IFERROR(SUM($DS189:$DX189)/SUM('Gross Plant'!$BK189:$BP189),0)*'Gross Plant'!CC189*Reserve!$DY$1</f>
        <v>0</v>
      </c>
      <c r="EL189" s="93">
        <f>IFERROR(SUM($DS189:$DX189)/SUM('Gross Plant'!$BK189:$BP189),0)*'Gross Plant'!CD189*Reserve!$DY$1</f>
        <v>0</v>
      </c>
      <c r="EM189" s="93">
        <f>IFERROR(SUM($DS189:$DX189)/SUM('Gross Plant'!$BK189:$BP189),0)*'Gross Plant'!CE189*Reserve!$DY$1</f>
        <v>0</v>
      </c>
      <c r="EN189" s="93">
        <f>IFERROR(SUM($DS189:$DX189)/SUM('Gross Plant'!$BK189:$BP189),0)*'Gross Plant'!CF189*Reserve!$DY$1</f>
        <v>0</v>
      </c>
      <c r="EO189" s="93">
        <f>IFERROR(SUM($DS189:$DX189)/SUM('Gross Plant'!$BK189:$BP189),0)*'Gross Plant'!CG189*Reserve!$DY$1</f>
        <v>0</v>
      </c>
      <c r="EP189" s="93">
        <f>IFERROR(SUM($DS189:$DX189)/SUM('Gross Plant'!$BK189:$BP189),0)*'Gross Plant'!CH189*Reserve!$DY$1</f>
        <v>0</v>
      </c>
      <c r="EQ189" s="93">
        <f>IFERROR(SUM($DS189:$DX189)/SUM('Gross Plant'!$BK189:$BP189),0)*'Gross Plant'!CI189*Reserve!$DY$1</f>
        <v>0</v>
      </c>
      <c r="ER189" s="93">
        <f>IFERROR(SUM($DS189:$DX189)/SUM('Gross Plant'!$BK189:$BP189),0)*'Gross Plant'!CJ189*Reserve!$DY$1</f>
        <v>0</v>
      </c>
      <c r="ES189" s="93">
        <f>IFERROR(SUM($DS189:$DX189)/SUM('Gross Plant'!$BK189:$BP189),0)*'Gross Plant'!CK189*Reserve!$DY$1</f>
        <v>0</v>
      </c>
    </row>
    <row r="190" spans="1:149">
      <c r="A190" s="138" t="s">
        <v>118</v>
      </c>
      <c r="B190" s="171" t="s">
        <v>118</v>
      </c>
      <c r="C190" s="51">
        <f t="shared" si="240"/>
        <v>-2144750.4346153834</v>
      </c>
      <c r="D190" s="51">
        <f t="shared" si="241"/>
        <v>-2179656.3599999985</v>
      </c>
      <c r="E190" s="92">
        <f>'[20]Reserve End Balances'!P102</f>
        <v>-2152128.3499999978</v>
      </c>
      <c r="F190" s="51">
        <f t="shared" si="213"/>
        <v>-2248420.4899999979</v>
      </c>
      <c r="G190" s="51">
        <f t="shared" si="214"/>
        <v>-2075547.579999998</v>
      </c>
      <c r="H190" s="51">
        <f t="shared" si="215"/>
        <v>-1972443.319999998</v>
      </c>
      <c r="I190" s="51">
        <f t="shared" si="216"/>
        <v>-2056066.549999998</v>
      </c>
      <c r="J190" s="51">
        <f t="shared" si="217"/>
        <v>-2119554.839999998</v>
      </c>
      <c r="K190" s="51">
        <f t="shared" si="218"/>
        <v>-2179656.359999998</v>
      </c>
      <c r="L190" s="51">
        <f t="shared" si="219"/>
        <v>-2179656.359999998</v>
      </c>
      <c r="M190" s="51">
        <f t="shared" si="220"/>
        <v>-2179656.359999998</v>
      </c>
      <c r="N190" s="51">
        <f t="shared" si="221"/>
        <v>-2179656.359999998</v>
      </c>
      <c r="O190" s="51">
        <f t="shared" si="222"/>
        <v>-2179656.359999998</v>
      </c>
      <c r="P190" s="51">
        <f t="shared" si="223"/>
        <v>-2179656.359999998</v>
      </c>
      <c r="Q190" s="51">
        <f t="shared" si="224"/>
        <v>-2179656.359999998</v>
      </c>
      <c r="R190" s="51">
        <f t="shared" si="225"/>
        <v>-2179656.359999998</v>
      </c>
      <c r="S190" s="51">
        <f t="shared" si="226"/>
        <v>-2179656.359999998</v>
      </c>
      <c r="T190" s="51">
        <f t="shared" si="227"/>
        <v>-2179656.359999998</v>
      </c>
      <c r="U190" s="51">
        <f t="shared" si="228"/>
        <v>-2179656.359999998</v>
      </c>
      <c r="V190" s="51">
        <f t="shared" si="229"/>
        <v>-2179656.359999998</v>
      </c>
      <c r="W190" s="51">
        <f t="shared" si="230"/>
        <v>-2179656.359999998</v>
      </c>
      <c r="X190" s="51">
        <f t="shared" si="231"/>
        <v>-2179656.359999998</v>
      </c>
      <c r="Y190" s="51">
        <f t="shared" si="232"/>
        <v>-2179656.359999998</v>
      </c>
      <c r="Z190" s="51">
        <f t="shared" si="233"/>
        <v>-2179656.359999998</v>
      </c>
      <c r="AA190" s="51">
        <f t="shared" si="234"/>
        <v>-2179656.359999998</v>
      </c>
      <c r="AB190" s="51">
        <f t="shared" si="235"/>
        <v>-2179656.359999998</v>
      </c>
      <c r="AC190" s="51">
        <f t="shared" si="236"/>
        <v>-2179656.359999998</v>
      </c>
      <c r="AD190" s="51">
        <f t="shared" si="237"/>
        <v>-2179656.359999998</v>
      </c>
      <c r="AE190" s="51">
        <f t="shared" si="238"/>
        <v>-2179656.359999998</v>
      </c>
      <c r="AF190" s="51">
        <f t="shared" si="239"/>
        <v>-2179656.359999998</v>
      </c>
      <c r="AG190" s="110">
        <f t="shared" ref="AG190" si="247">ROUND(AVERAGE(T190:AF190),0)</f>
        <v>-2179656</v>
      </c>
      <c r="AH190" s="50"/>
      <c r="AI190" s="50"/>
      <c r="AJ190" s="63"/>
      <c r="AK190" s="63"/>
      <c r="AL190" s="100">
        <f>'[20]Depreciation Provision'!Q102</f>
        <v>-96292.14</v>
      </c>
      <c r="AM190" s="100">
        <f>'[20]Depreciation Provision'!R102</f>
        <v>172872.90999999995</v>
      </c>
      <c r="AN190" s="100">
        <f>'[20]Depreciation Provision'!S102</f>
        <v>103104.26</v>
      </c>
      <c r="AO190" s="100">
        <f>'[20]Depreciation Provision'!T102</f>
        <v>-83623.229999999981</v>
      </c>
      <c r="AP190" s="100">
        <f>'[20]Depreciation Provision'!U102</f>
        <v>-63488.289999999994</v>
      </c>
      <c r="AQ190" s="100">
        <f>'[20]Depreciation Provision'!V102</f>
        <v>-60101.51999999999</v>
      </c>
      <c r="AR190" s="93">
        <f>IF('Net Plant'!I190&gt;0,'Gross Plant'!L190*$AJ190/12,0)</f>
        <v>0</v>
      </c>
      <c r="AS190" s="93">
        <f>IF('Net Plant'!J190&gt;0,'Gross Plant'!M190*$AJ190/12,0)</f>
        <v>0</v>
      </c>
      <c r="AT190" s="93">
        <f>IF('Net Plant'!K190&gt;0,'Gross Plant'!N190*$AJ190/12,0)</f>
        <v>0</v>
      </c>
      <c r="AU190" s="93">
        <f>IF('Net Plant'!L190&gt;0,'Gross Plant'!O190*$AJ190/12,0)</f>
        <v>0</v>
      </c>
      <c r="AV190" s="93">
        <f>IF('Net Plant'!M190&gt;0,'Gross Plant'!P190*$AJ190/12,0)</f>
        <v>0</v>
      </c>
      <c r="AW190" s="93">
        <f>IF('Net Plant'!N190&gt;0,'Gross Plant'!Q190*$AJ190/12,0)</f>
        <v>0</v>
      </c>
      <c r="AX190" s="93">
        <f>IF('Net Plant'!O190&gt;0,'Gross Plant'!R190*$AJ190/12,0)</f>
        <v>0</v>
      </c>
      <c r="AY190" s="93">
        <f>IF('Net Plant'!P190&gt;0,'Gross Plant'!S190*$AJ190/12,0)</f>
        <v>0</v>
      </c>
      <c r="AZ190" s="93">
        <f>IF('Net Plant'!Q190&gt;0,'Gross Plant'!T190*$AJ190/12,0)</f>
        <v>0</v>
      </c>
      <c r="BA190" s="93">
        <f>IF('Net Plant'!R190&gt;0,'Gross Plant'!U190*$AK190/12,0)</f>
        <v>0</v>
      </c>
      <c r="BB190" s="93">
        <f>IF('Net Plant'!S190&gt;0,'Gross Plant'!V190*$AK190/12,0)</f>
        <v>0</v>
      </c>
      <c r="BC190" s="93">
        <f>IF('Net Plant'!T190&gt;0,'Gross Plant'!W190*$AK190/12,0)</f>
        <v>0</v>
      </c>
      <c r="BD190" s="93">
        <f>IF('Net Plant'!U190&gt;0,'Gross Plant'!X190*$AK190/12,0)</f>
        <v>0</v>
      </c>
      <c r="BE190" s="93">
        <f>IF('Net Plant'!V190&gt;0,'Gross Plant'!Y190*$AK190/12,0)</f>
        <v>0</v>
      </c>
      <c r="BF190" s="93">
        <f>IF('Net Plant'!W190&gt;0,'Gross Plant'!Z190*$AK190/12,0)</f>
        <v>0</v>
      </c>
      <c r="BG190" s="93">
        <f>IF('Net Plant'!X190&gt;0,'Gross Plant'!AA190*$AK190/12,0)</f>
        <v>0</v>
      </c>
      <c r="BH190" s="93">
        <f>IF('Net Plant'!Y190&gt;0,'Gross Plant'!AB190*$AK190/12,0)</f>
        <v>0</v>
      </c>
      <c r="BI190" s="93">
        <f>IF('Net Plant'!Z190&gt;0,'Gross Plant'!AC190*$AK190/12,0)</f>
        <v>0</v>
      </c>
      <c r="BJ190" s="93">
        <f>IF('Net Plant'!AA190&gt;0,'Gross Plant'!AD190*$AK190/12,0)</f>
        <v>0</v>
      </c>
      <c r="BK190" s="93">
        <f>IF('Net Plant'!AB190&gt;0,'Gross Plant'!AE190*$AK190/12,0)</f>
        <v>0</v>
      </c>
      <c r="BL190" s="93">
        <f>IF('Net Plant'!AC190&gt;0,'Gross Plant'!AF190*$AK190/12,0)</f>
        <v>0</v>
      </c>
      <c r="BM190" s="110">
        <f t="shared" si="212"/>
        <v>0</v>
      </c>
      <c r="BN190" s="41"/>
      <c r="BO190" s="100">
        <f>'[20]Reserve Retirements'!Q102</f>
        <v>0</v>
      </c>
      <c r="BP190" s="100">
        <f>'[20]Reserve Retirements'!R102</f>
        <v>0</v>
      </c>
      <c r="BQ190" s="100">
        <f>'[20]Reserve Retirements'!S102</f>
        <v>0</v>
      </c>
      <c r="BR190" s="100">
        <f>'[20]Reserve Retirements'!T102</f>
        <v>0</v>
      </c>
      <c r="BS190" s="100">
        <f>'[20]Reserve Retirements'!U102</f>
        <v>0</v>
      </c>
      <c r="BT190" s="100">
        <f>'[20]Reserve Retirements'!V102</f>
        <v>0</v>
      </c>
      <c r="BU190" s="93">
        <f>'Gross Plant'!BQ190</f>
        <v>0</v>
      </c>
      <c r="BV190" s="93">
        <f>'Gross Plant'!BR190</f>
        <v>0</v>
      </c>
      <c r="BW190" s="93">
        <f>'Gross Plant'!BS190</f>
        <v>0</v>
      </c>
      <c r="BX190" s="93">
        <f>'Gross Plant'!BT190</f>
        <v>0</v>
      </c>
      <c r="BY190" s="93">
        <f>'Gross Plant'!BU190</f>
        <v>0</v>
      </c>
      <c r="BZ190" s="93">
        <f>'Gross Plant'!BV190</f>
        <v>0</v>
      </c>
      <c r="CA190" s="93">
        <f>'Gross Plant'!BW190</f>
        <v>0</v>
      </c>
      <c r="CB190" s="93">
        <f>'Gross Plant'!BX190</f>
        <v>0</v>
      </c>
      <c r="CC190" s="93">
        <f>'Gross Plant'!BY190</f>
        <v>0</v>
      </c>
      <c r="CD190" s="93">
        <f>'Gross Plant'!BZ190</f>
        <v>0</v>
      </c>
      <c r="CE190" s="93">
        <f>'Gross Plant'!CA190</f>
        <v>0</v>
      </c>
      <c r="CF190" s="93">
        <f>'Gross Plant'!CB190</f>
        <v>0</v>
      </c>
      <c r="CG190" s="93">
        <f>'Gross Plant'!CC190</f>
        <v>0</v>
      </c>
      <c r="CH190" s="93">
        <f>'Gross Plant'!CD190</f>
        <v>0</v>
      </c>
      <c r="CI190" s="93">
        <f>'Gross Plant'!CE190</f>
        <v>0</v>
      </c>
      <c r="CJ190" s="93">
        <f>'Gross Plant'!CF190</f>
        <v>0</v>
      </c>
      <c r="CK190" s="93">
        <f>'Gross Plant'!CG190</f>
        <v>0</v>
      </c>
      <c r="CL190" s="93">
        <f>'Gross Plant'!CH190</f>
        <v>0</v>
      </c>
      <c r="CM190" s="93">
        <f>'Gross Plant'!CI190</f>
        <v>0</v>
      </c>
      <c r="CN190" s="93">
        <f>'Gross Plant'!CJ190</f>
        <v>0</v>
      </c>
      <c r="CO190" s="93">
        <f>'Gross Plant'!CK190</f>
        <v>0</v>
      </c>
      <c r="CP190" s="41"/>
      <c r="CQ190" s="92">
        <f>'[20]Reserve Transfers'!Q102</f>
        <v>0</v>
      </c>
      <c r="CR190" s="92">
        <f>'[20]Reserve Transfers'!R102</f>
        <v>0</v>
      </c>
      <c r="CS190" s="92">
        <f>'[20]Reserve Transfers'!S102</f>
        <v>0</v>
      </c>
      <c r="CT190" s="92">
        <f>'[20]Reserve Transfers'!T102</f>
        <v>0</v>
      </c>
      <c r="CU190" s="92">
        <f>'[20]Reserve Transfers'!U102</f>
        <v>0</v>
      </c>
      <c r="CV190" s="92">
        <f>'[20]Reserve Transfers'!V102</f>
        <v>0</v>
      </c>
      <c r="CW190" s="17">
        <v>0</v>
      </c>
      <c r="CX190" s="17">
        <v>0</v>
      </c>
      <c r="CY190" s="17">
        <v>0</v>
      </c>
      <c r="CZ190" s="17">
        <v>0</v>
      </c>
      <c r="DA190" s="17">
        <v>0</v>
      </c>
      <c r="DB190" s="17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>
        <v>0</v>
      </c>
      <c r="DQ190" s="41">
        <v>0</v>
      </c>
      <c r="DR190" s="41"/>
      <c r="DS190" s="92">
        <f>[20]COR!Q102</f>
        <v>0</v>
      </c>
      <c r="DT190" s="92">
        <f>[20]COR!R102</f>
        <v>0</v>
      </c>
      <c r="DU190" s="92">
        <f>[20]COR!S102</f>
        <v>0</v>
      </c>
      <c r="DV190" s="92">
        <f>[20]COR!T102</f>
        <v>0</v>
      </c>
      <c r="DW190" s="92">
        <f>[20]COR!U102</f>
        <v>0</v>
      </c>
      <c r="DX190" s="92">
        <f>[20]COR!V102</f>
        <v>0</v>
      </c>
      <c r="DY190" s="93">
        <f>IFERROR(SUM($DS190:$DX190)/SUM('Gross Plant'!$BK190:$BP190),0)*'Gross Plant'!BQ190*Reserve!$DY$1</f>
        <v>0</v>
      </c>
      <c r="DZ190" s="93">
        <f>IFERROR(SUM($DS190:$DX190)/SUM('Gross Plant'!$BK190:$BP190),0)*'Gross Plant'!BR190*Reserve!$DY$1</f>
        <v>0</v>
      </c>
      <c r="EA190" s="93">
        <f>IFERROR(SUM($DS190:$DX190)/SUM('Gross Plant'!$BK190:$BP190),0)*'Gross Plant'!BS190*Reserve!$DY$1</f>
        <v>0</v>
      </c>
      <c r="EB190" s="93">
        <f>IFERROR(SUM($DS190:$DX190)/SUM('Gross Plant'!$BK190:$BP190),0)*'Gross Plant'!BT190*Reserve!$DY$1</f>
        <v>0</v>
      </c>
      <c r="EC190" s="93">
        <f>IFERROR(SUM($DS190:$DX190)/SUM('Gross Plant'!$BK190:$BP190),0)*'Gross Plant'!BU190*Reserve!$DY$1</f>
        <v>0</v>
      </c>
      <c r="ED190" s="93">
        <f>IFERROR(SUM($DS190:$DX190)/SUM('Gross Plant'!$BK190:$BP190),0)*'Gross Plant'!BV190*Reserve!$DY$1</f>
        <v>0</v>
      </c>
      <c r="EE190" s="93">
        <f>IFERROR(SUM($DS190:$DX190)/SUM('Gross Plant'!$BK190:$BP190),0)*'Gross Plant'!BW190*Reserve!$DY$1</f>
        <v>0</v>
      </c>
      <c r="EF190" s="93">
        <f>IFERROR(SUM($DS190:$DX190)/SUM('Gross Plant'!$BK190:$BP190),0)*'Gross Plant'!BX190*Reserve!$DY$1</f>
        <v>0</v>
      </c>
      <c r="EG190" s="93">
        <f>IFERROR(SUM($DS190:$DX190)/SUM('Gross Plant'!$BK190:$BP190),0)*'Gross Plant'!BY190*Reserve!$DY$1</f>
        <v>0</v>
      </c>
      <c r="EH190" s="93">
        <f>IFERROR(SUM($DS190:$DX190)/SUM('Gross Plant'!$BK190:$BP190),0)*'Gross Plant'!BZ190*Reserve!$DY$1</f>
        <v>0</v>
      </c>
      <c r="EI190" s="93">
        <f>IFERROR(SUM($DS190:$DX190)/SUM('Gross Plant'!$BK190:$BP190),0)*'Gross Plant'!CA190*Reserve!$DY$1</f>
        <v>0</v>
      </c>
      <c r="EJ190" s="93">
        <f>IFERROR(SUM($DS190:$DX190)/SUM('Gross Plant'!$BK190:$BP190),0)*'Gross Plant'!CB190*Reserve!$DY$1</f>
        <v>0</v>
      </c>
      <c r="EK190" s="93">
        <f>IFERROR(SUM($DS190:$DX190)/SUM('Gross Plant'!$BK190:$BP190),0)*'Gross Plant'!CC190*Reserve!$DY$1</f>
        <v>0</v>
      </c>
      <c r="EL190" s="93">
        <f>IFERROR(SUM($DS190:$DX190)/SUM('Gross Plant'!$BK190:$BP190),0)*'Gross Plant'!CD190*Reserve!$DY$1</f>
        <v>0</v>
      </c>
      <c r="EM190" s="93">
        <f>IFERROR(SUM($DS190:$DX190)/SUM('Gross Plant'!$BK190:$BP190),0)*'Gross Plant'!CE190*Reserve!$DY$1</f>
        <v>0</v>
      </c>
      <c r="EN190" s="93">
        <f>IFERROR(SUM($DS190:$DX190)/SUM('Gross Plant'!$BK190:$BP190),0)*'Gross Plant'!CF190*Reserve!$DY$1</f>
        <v>0</v>
      </c>
      <c r="EO190" s="93">
        <f>IFERROR(SUM($DS190:$DX190)/SUM('Gross Plant'!$BK190:$BP190),0)*'Gross Plant'!CG190*Reserve!$DY$1</f>
        <v>0</v>
      </c>
      <c r="EP190" s="93">
        <f>IFERROR(SUM($DS190:$DX190)/SUM('Gross Plant'!$BK190:$BP190),0)*'Gross Plant'!CH190*Reserve!$DY$1</f>
        <v>0</v>
      </c>
      <c r="EQ190" s="93">
        <f>IFERROR(SUM($DS190:$DX190)/SUM('Gross Plant'!$BK190:$BP190),0)*'Gross Plant'!CI190*Reserve!$DY$1</f>
        <v>0</v>
      </c>
      <c r="ER190" s="93">
        <f>IFERROR(SUM($DS190:$DX190)/SUM('Gross Plant'!$BK190:$BP190),0)*'Gross Plant'!CJ190*Reserve!$DY$1</f>
        <v>0</v>
      </c>
      <c r="ES190" s="93">
        <f>IFERROR(SUM($DS190:$DX190)/SUM('Gross Plant'!$BK190:$BP190),0)*'Gross Plant'!CK190*Reserve!$DY$1</f>
        <v>0</v>
      </c>
    </row>
    <row r="191" spans="1:149">
      <c r="A191" s="179"/>
      <c r="B191" s="171" t="s">
        <v>146</v>
      </c>
      <c r="C191" s="51">
        <f t="shared" ref="C191" si="248">SUM(E191:Q191)/13</f>
        <v>0</v>
      </c>
      <c r="D191" s="51">
        <f t="shared" ref="D191" si="249">SUM(T191:AF191)/13</f>
        <v>0</v>
      </c>
      <c r="E191" s="48">
        <v>0</v>
      </c>
      <c r="F191" s="51">
        <f t="shared" si="213"/>
        <v>0</v>
      </c>
      <c r="G191" s="51">
        <f t="shared" si="214"/>
        <v>0</v>
      </c>
      <c r="H191" s="51">
        <f t="shared" si="215"/>
        <v>0</v>
      </c>
      <c r="I191" s="51">
        <f t="shared" si="216"/>
        <v>0</v>
      </c>
      <c r="J191" s="51">
        <f t="shared" si="217"/>
        <v>0</v>
      </c>
      <c r="K191" s="51">
        <f t="shared" si="218"/>
        <v>0</v>
      </c>
      <c r="L191" s="51">
        <f t="shared" si="219"/>
        <v>0</v>
      </c>
      <c r="M191" s="51">
        <f t="shared" si="220"/>
        <v>0</v>
      </c>
      <c r="N191" s="51">
        <f t="shared" si="221"/>
        <v>0</v>
      </c>
      <c r="O191" s="51">
        <f t="shared" si="222"/>
        <v>0</v>
      </c>
      <c r="P191" s="51">
        <f t="shared" si="223"/>
        <v>0</v>
      </c>
      <c r="Q191" s="51">
        <f t="shared" si="224"/>
        <v>0</v>
      </c>
      <c r="R191" s="51">
        <f t="shared" si="225"/>
        <v>0</v>
      </c>
      <c r="S191" s="51">
        <f t="shared" si="226"/>
        <v>0</v>
      </c>
      <c r="T191" s="51">
        <f t="shared" si="227"/>
        <v>0</v>
      </c>
      <c r="U191" s="51">
        <f t="shared" si="228"/>
        <v>0</v>
      </c>
      <c r="V191" s="51">
        <f t="shared" si="229"/>
        <v>0</v>
      </c>
      <c r="W191" s="51">
        <f t="shared" si="230"/>
        <v>0</v>
      </c>
      <c r="X191" s="51">
        <f t="shared" si="231"/>
        <v>0</v>
      </c>
      <c r="Y191" s="51">
        <f t="shared" si="232"/>
        <v>0</v>
      </c>
      <c r="Z191" s="51">
        <f t="shared" si="233"/>
        <v>0</v>
      </c>
      <c r="AA191" s="51">
        <f t="shared" si="234"/>
        <v>0</v>
      </c>
      <c r="AB191" s="51">
        <f t="shared" si="235"/>
        <v>0</v>
      </c>
      <c r="AC191" s="51">
        <f t="shared" si="236"/>
        <v>0</v>
      </c>
      <c r="AD191" s="51">
        <f t="shared" si="237"/>
        <v>0</v>
      </c>
      <c r="AE191" s="51">
        <f t="shared" si="238"/>
        <v>0</v>
      </c>
      <c r="AF191" s="51">
        <f t="shared" si="239"/>
        <v>0</v>
      </c>
      <c r="AG191" s="110">
        <f t="shared" ref="AG191" si="250">ROUND(AVERAGE(T191:AF191),0)</f>
        <v>0</v>
      </c>
      <c r="AH191" s="50"/>
      <c r="AI191" s="50"/>
      <c r="AJ191" s="63"/>
      <c r="AK191" s="63"/>
      <c r="AL191" s="171"/>
      <c r="AM191" s="171"/>
      <c r="AN191" s="171"/>
      <c r="AO191" s="171"/>
      <c r="AP191" s="171"/>
      <c r="AQ191" s="171"/>
      <c r="AR191" s="93">
        <f>IF('Net Plant'!I191&gt;0,'Gross Plant'!L191*$AJ191/12,0)</f>
        <v>0</v>
      </c>
      <c r="AS191" s="93">
        <f>IF('Net Plant'!J191&gt;0,'Gross Plant'!M191*$AJ191/12,0)</f>
        <v>0</v>
      </c>
      <c r="AT191" s="93">
        <f>IF('Net Plant'!K191&gt;0,'Gross Plant'!N191*$AJ191/12,0)</f>
        <v>0</v>
      </c>
      <c r="AU191" s="93">
        <f>IF('Net Plant'!L191&gt;0,'Gross Plant'!O191*$AJ191/12,0)</f>
        <v>0</v>
      </c>
      <c r="AV191" s="93">
        <f>IF('Net Plant'!M191&gt;0,'Gross Plant'!P191*$AJ191/12,0)</f>
        <v>0</v>
      </c>
      <c r="AW191" s="93">
        <f>IF('Net Plant'!N191&gt;0,'Gross Plant'!Q191*$AJ191/12,0)</f>
        <v>0</v>
      </c>
      <c r="AX191" s="93">
        <f>IF('Net Plant'!O191&gt;0,'Gross Plant'!R191*$AJ191/12,0)</f>
        <v>0</v>
      </c>
      <c r="AY191" s="93">
        <f>IF('Net Plant'!P191&gt;0,'Gross Plant'!S191*$AJ191/12,0)</f>
        <v>0</v>
      </c>
      <c r="AZ191" s="93">
        <f>IF('Net Plant'!Q191&gt;0,'Gross Plant'!T191*$AJ191/12,0)</f>
        <v>0</v>
      </c>
      <c r="BA191" s="93">
        <f>IF('Net Plant'!R191&gt;0,'Gross Plant'!U191*$AK191/12,0)</f>
        <v>0</v>
      </c>
      <c r="BB191" s="93">
        <f>IF('Net Plant'!S191&gt;0,'Gross Plant'!V191*$AK191/12,0)</f>
        <v>0</v>
      </c>
      <c r="BC191" s="93">
        <f>IF('Net Plant'!T191&gt;0,'Gross Plant'!W191*$AK191/12,0)</f>
        <v>0</v>
      </c>
      <c r="BD191" s="93">
        <f>IF('Net Plant'!U191&gt;0,'Gross Plant'!X191*$AK191/12,0)</f>
        <v>0</v>
      </c>
      <c r="BE191" s="93">
        <f>IF('Net Plant'!V191&gt;0,'Gross Plant'!Y191*$AK191/12,0)</f>
        <v>0</v>
      </c>
      <c r="BF191" s="93">
        <f>IF('Net Plant'!W191&gt;0,'Gross Plant'!Z191*$AK191/12,0)</f>
        <v>0</v>
      </c>
      <c r="BG191" s="93">
        <f>IF('Net Plant'!X191&gt;0,'Gross Plant'!AA191*$AK191/12,0)</f>
        <v>0</v>
      </c>
      <c r="BH191" s="93">
        <f>IF('Net Plant'!Y191&gt;0,'Gross Plant'!AB191*$AK191/12,0)</f>
        <v>0</v>
      </c>
      <c r="BI191" s="93">
        <f>IF('Net Plant'!Z191&gt;0,'Gross Plant'!AC191*$AK191/12,0)</f>
        <v>0</v>
      </c>
      <c r="BJ191" s="93">
        <f>IF('Net Plant'!AA191&gt;0,'Gross Plant'!AD191*$AK191/12,0)</f>
        <v>0</v>
      </c>
      <c r="BK191" s="93">
        <f>IF('Net Plant'!AB191&gt;0,'Gross Plant'!AE191*$AK191/12,0)</f>
        <v>0</v>
      </c>
      <c r="BL191" s="93">
        <f>IF('Net Plant'!AC191&gt;0,'Gross Plant'!AF191*$AK191/12,0)</f>
        <v>0</v>
      </c>
      <c r="BM191" s="110">
        <f t="shared" si="212"/>
        <v>0</v>
      </c>
      <c r="BN191" s="41"/>
      <c r="BO191" s="98"/>
      <c r="BP191" s="98"/>
      <c r="BQ191" s="98"/>
      <c r="BR191" s="98"/>
      <c r="BS191" s="98"/>
      <c r="BT191" s="98"/>
      <c r="BU191" s="93">
        <f>'Gross Plant'!BQ191</f>
        <v>0</v>
      </c>
      <c r="BV191" s="93">
        <f>'Gross Plant'!BR191</f>
        <v>0</v>
      </c>
      <c r="BW191" s="93">
        <f>'Gross Plant'!BS191</f>
        <v>0</v>
      </c>
      <c r="BX191" s="93">
        <f>'Gross Plant'!BT191</f>
        <v>0</v>
      </c>
      <c r="BY191" s="93">
        <f>'Gross Plant'!BU191</f>
        <v>0</v>
      </c>
      <c r="BZ191" s="93">
        <f>'Gross Plant'!BV191</f>
        <v>0</v>
      </c>
      <c r="CA191" s="93">
        <f>'Gross Plant'!BW191</f>
        <v>0</v>
      </c>
      <c r="CB191" s="93">
        <f>'Gross Plant'!BX191</f>
        <v>0</v>
      </c>
      <c r="CC191" s="93">
        <f>'Gross Plant'!BY191</f>
        <v>0</v>
      </c>
      <c r="CD191" s="93">
        <f>'Gross Plant'!BZ191</f>
        <v>0</v>
      </c>
      <c r="CE191" s="93">
        <f>'Gross Plant'!CA191</f>
        <v>0</v>
      </c>
      <c r="CF191" s="93">
        <f>'Gross Plant'!CB191</f>
        <v>0</v>
      </c>
      <c r="CG191" s="93">
        <f>'Gross Plant'!CC191</f>
        <v>0</v>
      </c>
      <c r="CH191" s="93">
        <f>'Gross Plant'!CD191</f>
        <v>0</v>
      </c>
      <c r="CI191" s="93">
        <f>'Gross Plant'!CE191</f>
        <v>0</v>
      </c>
      <c r="CJ191" s="93">
        <f>'Gross Plant'!CF191</f>
        <v>0</v>
      </c>
      <c r="CK191" s="93">
        <f>'Gross Plant'!CG191</f>
        <v>0</v>
      </c>
      <c r="CL191" s="93">
        <f>'Gross Plant'!CH191</f>
        <v>0</v>
      </c>
      <c r="CM191" s="93">
        <f>'Gross Plant'!CI191</f>
        <v>0</v>
      </c>
      <c r="CN191" s="93">
        <f>'Gross Plant'!CJ191</f>
        <v>0</v>
      </c>
      <c r="CO191" s="93">
        <f>'Gross Plant'!CK191</f>
        <v>0</v>
      </c>
      <c r="CP191" s="41"/>
      <c r="CQ191" s="116">
        <f>0</f>
        <v>0</v>
      </c>
      <c r="CR191" s="116">
        <f>0</f>
        <v>0</v>
      </c>
      <c r="CS191" s="116">
        <f>0</f>
        <v>0</v>
      </c>
      <c r="CT191" s="116">
        <f>0</f>
        <v>0</v>
      </c>
      <c r="CU191" s="116">
        <f>0</f>
        <v>0</v>
      </c>
      <c r="CV191" s="116">
        <f>0</f>
        <v>0</v>
      </c>
      <c r="CW191" s="17">
        <v>0</v>
      </c>
      <c r="CX191" s="17">
        <v>0</v>
      </c>
      <c r="CY191" s="17">
        <v>0</v>
      </c>
      <c r="CZ191" s="17">
        <v>0</v>
      </c>
      <c r="DA191" s="17">
        <v>0</v>
      </c>
      <c r="DB191" s="17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0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/>
      <c r="DS191" s="116">
        <f>0</f>
        <v>0</v>
      </c>
      <c r="DT191" s="116">
        <f>0</f>
        <v>0</v>
      </c>
      <c r="DU191" s="116">
        <f>0</f>
        <v>0</v>
      </c>
      <c r="DV191" s="116">
        <f>0</f>
        <v>0</v>
      </c>
      <c r="DW191" s="116">
        <f>0</f>
        <v>0</v>
      </c>
      <c r="DX191" s="116">
        <f>0</f>
        <v>0</v>
      </c>
      <c r="DY191" s="93">
        <f>IFERROR(SUM($DS191:$DX191)/SUM('Gross Plant'!$BK191:$BP191),0)*'Gross Plant'!BQ191*Reserve!$DY$1</f>
        <v>0</v>
      </c>
      <c r="DZ191" s="93">
        <f>IFERROR(SUM($DS191:$DX191)/SUM('Gross Plant'!$BK191:$BP191),0)*'Gross Plant'!BR191*Reserve!$DY$1</f>
        <v>0</v>
      </c>
      <c r="EA191" s="93">
        <f>IFERROR(SUM($DS191:$DX191)/SUM('Gross Plant'!$BK191:$BP191),0)*'Gross Plant'!BS191*Reserve!$DY$1</f>
        <v>0</v>
      </c>
      <c r="EB191" s="93">
        <f>IFERROR(SUM($DS191:$DX191)/SUM('Gross Plant'!$BK191:$BP191),0)*'Gross Plant'!BT191*Reserve!$DY$1</f>
        <v>0</v>
      </c>
      <c r="EC191" s="93">
        <f>IFERROR(SUM($DS191:$DX191)/SUM('Gross Plant'!$BK191:$BP191),0)*'Gross Plant'!BU191*Reserve!$DY$1</f>
        <v>0</v>
      </c>
      <c r="ED191" s="93">
        <f>IFERROR(SUM($DS191:$DX191)/SUM('Gross Plant'!$BK191:$BP191),0)*'Gross Plant'!BV191*Reserve!$DY$1</f>
        <v>0</v>
      </c>
      <c r="EE191" s="93">
        <f>IFERROR(SUM($DS191:$DX191)/SUM('Gross Plant'!$BK191:$BP191),0)*'Gross Plant'!BW191*Reserve!$DY$1</f>
        <v>0</v>
      </c>
      <c r="EF191" s="93">
        <f>IFERROR(SUM($DS191:$DX191)/SUM('Gross Plant'!$BK191:$BP191),0)*'Gross Plant'!BX191*Reserve!$DY$1</f>
        <v>0</v>
      </c>
      <c r="EG191" s="93">
        <f>IFERROR(SUM($DS191:$DX191)/SUM('Gross Plant'!$BK191:$BP191),0)*'Gross Plant'!BY191*Reserve!$DY$1</f>
        <v>0</v>
      </c>
      <c r="EH191" s="93">
        <f>IFERROR(SUM($DS191:$DX191)/SUM('Gross Plant'!$BK191:$BP191),0)*'Gross Plant'!BZ191*Reserve!$DY$1</f>
        <v>0</v>
      </c>
      <c r="EI191" s="93">
        <f>IFERROR(SUM($DS191:$DX191)/SUM('Gross Plant'!$BK191:$BP191),0)*'Gross Plant'!CA191*Reserve!$DY$1</f>
        <v>0</v>
      </c>
      <c r="EJ191" s="93">
        <f>IFERROR(SUM($DS191:$DX191)/SUM('Gross Plant'!$BK191:$BP191),0)*'Gross Plant'!CB191*Reserve!$DY$1</f>
        <v>0</v>
      </c>
      <c r="EK191" s="93">
        <f>IFERROR(SUM($DS191:$DX191)/SUM('Gross Plant'!$BK191:$BP191),0)*'Gross Plant'!CC191*Reserve!$DY$1</f>
        <v>0</v>
      </c>
      <c r="EL191" s="93">
        <f>IFERROR(SUM($DS191:$DX191)/SUM('Gross Plant'!$BK191:$BP191),0)*'Gross Plant'!CD191*Reserve!$DY$1</f>
        <v>0</v>
      </c>
      <c r="EM191" s="93">
        <f>IFERROR(SUM($DS191:$DX191)/SUM('Gross Plant'!$BK191:$BP191),0)*'Gross Plant'!CE191*Reserve!$DY$1</f>
        <v>0</v>
      </c>
      <c r="EN191" s="93">
        <f>IFERROR(SUM($DS191:$DX191)/SUM('Gross Plant'!$BK191:$BP191),0)*'Gross Plant'!CF191*Reserve!$DY$1</f>
        <v>0</v>
      </c>
      <c r="EO191" s="93">
        <f>IFERROR(SUM($DS191:$DX191)/SUM('Gross Plant'!$BK191:$BP191),0)*'Gross Plant'!CG191*Reserve!$DY$1</f>
        <v>0</v>
      </c>
      <c r="EP191" s="93">
        <f>IFERROR(SUM($DS191:$DX191)/SUM('Gross Plant'!$BK191:$BP191),0)*'Gross Plant'!CH191*Reserve!$DY$1</f>
        <v>0</v>
      </c>
      <c r="EQ191" s="93">
        <f>IFERROR(SUM($DS191:$DX191)/SUM('Gross Plant'!$BK191:$BP191),0)*'Gross Plant'!CI191*Reserve!$DY$1</f>
        <v>0</v>
      </c>
      <c r="ER191" s="93">
        <f>IFERROR(SUM($DS191:$DX191)/SUM('Gross Plant'!$BK191:$BP191),0)*'Gross Plant'!CJ191*Reserve!$DY$1</f>
        <v>0</v>
      </c>
      <c r="ES191" s="93">
        <f>IFERROR(SUM($DS191:$DX191)/SUM('Gross Plant'!$BK191:$BP191),0)*'Gross Plant'!CK191*Reserve!$DY$1</f>
        <v>0</v>
      </c>
    </row>
    <row r="192" spans="1:149">
      <c r="A192" s="179"/>
      <c r="B192" s="172" t="s">
        <v>136</v>
      </c>
      <c r="C192" s="98">
        <f t="shared" si="240"/>
        <v>0</v>
      </c>
      <c r="D192" s="98">
        <f t="shared" si="241"/>
        <v>0</v>
      </c>
      <c r="E192" s="48">
        <v>0</v>
      </c>
      <c r="F192" s="98">
        <f t="shared" si="213"/>
        <v>0</v>
      </c>
      <c r="G192" s="98">
        <f t="shared" si="214"/>
        <v>0</v>
      </c>
      <c r="H192" s="98">
        <f t="shared" si="215"/>
        <v>0</v>
      </c>
      <c r="I192" s="98">
        <f t="shared" si="216"/>
        <v>0</v>
      </c>
      <c r="J192" s="98">
        <f t="shared" si="217"/>
        <v>0</v>
      </c>
      <c r="K192" s="98">
        <f t="shared" si="218"/>
        <v>0</v>
      </c>
      <c r="L192" s="98">
        <f t="shared" si="219"/>
        <v>0</v>
      </c>
      <c r="M192" s="98">
        <f t="shared" si="220"/>
        <v>0</v>
      </c>
      <c r="N192" s="98">
        <f t="shared" si="221"/>
        <v>0</v>
      </c>
      <c r="O192" s="98">
        <f t="shared" si="222"/>
        <v>0</v>
      </c>
      <c r="P192" s="98">
        <f t="shared" si="223"/>
        <v>0</v>
      </c>
      <c r="Q192" s="98">
        <f t="shared" si="224"/>
        <v>0</v>
      </c>
      <c r="R192" s="98">
        <f t="shared" si="225"/>
        <v>0</v>
      </c>
      <c r="S192" s="98">
        <f t="shared" si="226"/>
        <v>0</v>
      </c>
      <c r="T192" s="98">
        <f t="shared" si="227"/>
        <v>0</v>
      </c>
      <c r="U192" s="98">
        <f t="shared" si="228"/>
        <v>0</v>
      </c>
      <c r="V192" s="98">
        <f t="shared" si="229"/>
        <v>0</v>
      </c>
      <c r="W192" s="98">
        <f t="shared" si="230"/>
        <v>0</v>
      </c>
      <c r="X192" s="98">
        <f t="shared" si="231"/>
        <v>0</v>
      </c>
      <c r="Y192" s="98">
        <f t="shared" si="232"/>
        <v>0</v>
      </c>
      <c r="Z192" s="98">
        <f t="shared" si="233"/>
        <v>0</v>
      </c>
      <c r="AA192" s="98">
        <f t="shared" si="234"/>
        <v>0</v>
      </c>
      <c r="AB192" s="98">
        <f t="shared" si="235"/>
        <v>0</v>
      </c>
      <c r="AC192" s="98">
        <f t="shared" si="236"/>
        <v>0</v>
      </c>
      <c r="AD192" s="98">
        <f t="shared" si="237"/>
        <v>0</v>
      </c>
      <c r="AE192" s="98">
        <f t="shared" si="238"/>
        <v>0</v>
      </c>
      <c r="AF192" s="98">
        <f t="shared" si="239"/>
        <v>0</v>
      </c>
      <c r="AG192" s="117">
        <f t="shared" si="242"/>
        <v>0</v>
      </c>
      <c r="AH192" s="144"/>
      <c r="AI192" s="144"/>
      <c r="AJ192" s="63"/>
      <c r="AK192" s="63"/>
      <c r="AL192" s="178"/>
      <c r="AM192" s="178"/>
      <c r="AN192" s="178"/>
      <c r="AO192" s="178"/>
      <c r="AP192" s="178"/>
      <c r="AQ192" s="178"/>
      <c r="AR192" s="93">
        <f>IF('Net Plant'!I192&gt;0,'Gross Plant'!L192*$AJ192/12,0)</f>
        <v>0</v>
      </c>
      <c r="AS192" s="93">
        <f>IF('Net Plant'!J192&gt;0,'Gross Plant'!M192*$AJ192/12,0)</f>
        <v>0</v>
      </c>
      <c r="AT192" s="93">
        <f>IF('Net Plant'!K192&gt;0,'Gross Plant'!N192*$AJ192/12,0)</f>
        <v>0</v>
      </c>
      <c r="AU192" s="93">
        <f>IF('Net Plant'!L192&gt;0,'Gross Plant'!O192*$AJ192/12,0)</f>
        <v>0</v>
      </c>
      <c r="AV192" s="93">
        <f>IF('Net Plant'!M192&gt;0,'Gross Plant'!P192*$AJ192/12,0)</f>
        <v>0</v>
      </c>
      <c r="AW192" s="93">
        <f>IF('Net Plant'!N192&gt;0,'Gross Plant'!Q192*$AJ192/12,0)</f>
        <v>0</v>
      </c>
      <c r="AX192" s="93">
        <f>IF('Net Plant'!O192&gt;0,'Gross Plant'!R192*$AJ192/12,0)</f>
        <v>0</v>
      </c>
      <c r="AY192" s="93">
        <f>IF('Net Plant'!P192&gt;0,'Gross Plant'!S192*$AJ192/12,0)</f>
        <v>0</v>
      </c>
      <c r="AZ192" s="93">
        <f>IF('Net Plant'!Q192&gt;0,'Gross Plant'!T192*$AJ192/12,0)</f>
        <v>0</v>
      </c>
      <c r="BA192" s="93">
        <f>IF('Net Plant'!R192&gt;0,'Gross Plant'!U192*$AK192/12,0)</f>
        <v>0</v>
      </c>
      <c r="BB192" s="93">
        <f>IF('Net Plant'!S192&gt;0,'Gross Plant'!V192*$AK192/12,0)</f>
        <v>0</v>
      </c>
      <c r="BC192" s="93">
        <f>IF('Net Plant'!T192&gt;0,'Gross Plant'!W192*$AK192/12,0)</f>
        <v>0</v>
      </c>
      <c r="BD192" s="93">
        <f>IF('Net Plant'!U192&gt;0,'Gross Plant'!X192*$AK192/12,0)</f>
        <v>0</v>
      </c>
      <c r="BE192" s="93">
        <f>IF('Net Plant'!V192&gt;0,'Gross Plant'!Y192*$AK192/12,0)</f>
        <v>0</v>
      </c>
      <c r="BF192" s="93">
        <f>IF('Net Plant'!W192&gt;0,'Gross Plant'!Z192*$AK192/12,0)</f>
        <v>0</v>
      </c>
      <c r="BG192" s="93">
        <f>IF('Net Plant'!X192&gt;0,'Gross Plant'!AA192*$AK192/12,0)</f>
        <v>0</v>
      </c>
      <c r="BH192" s="93">
        <f>IF('Net Plant'!Y192&gt;0,'Gross Plant'!AB192*$AK192/12,0)</f>
        <v>0</v>
      </c>
      <c r="BI192" s="93">
        <f>IF('Net Plant'!Z192&gt;0,'Gross Plant'!AC192*$AK192/12,0)</f>
        <v>0</v>
      </c>
      <c r="BJ192" s="93">
        <f>IF('Net Plant'!AA192&gt;0,'Gross Plant'!AD192*$AK192/12,0)</f>
        <v>0</v>
      </c>
      <c r="BK192" s="93">
        <f>IF('Net Plant'!AB192&gt;0,'Gross Plant'!AE192*$AK192/12,0)</f>
        <v>0</v>
      </c>
      <c r="BL192" s="93">
        <f>IF('Net Plant'!AC192&gt;0,'Gross Plant'!AF192*$AK192/12,0)</f>
        <v>0</v>
      </c>
      <c r="BM192" s="110">
        <f t="shared" si="212"/>
        <v>0</v>
      </c>
      <c r="BN192" s="41"/>
      <c r="BO192" s="17"/>
      <c r="BP192" s="17"/>
      <c r="BQ192" s="17"/>
      <c r="BR192" s="17"/>
      <c r="BS192" s="17"/>
      <c r="BT192" s="17"/>
      <c r="BU192" s="17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41"/>
      <c r="DD192" s="41"/>
      <c r="DE192" s="41"/>
      <c r="DF192" s="41"/>
      <c r="DG192" s="41"/>
      <c r="DH192" s="51">
        <f>DG192</f>
        <v>0</v>
      </c>
      <c r="DI192" s="51">
        <f t="shared" ref="DI192:DQ192" si="251">DH192</f>
        <v>0</v>
      </c>
      <c r="DJ192" s="51">
        <f t="shared" si="251"/>
        <v>0</v>
      </c>
      <c r="DK192" s="51">
        <f t="shared" si="251"/>
        <v>0</v>
      </c>
      <c r="DL192" s="51">
        <f t="shared" si="251"/>
        <v>0</v>
      </c>
      <c r="DM192" s="51">
        <f t="shared" si="251"/>
        <v>0</v>
      </c>
      <c r="DN192" s="51">
        <f t="shared" si="251"/>
        <v>0</v>
      </c>
      <c r="DO192" s="51">
        <f t="shared" si="251"/>
        <v>0</v>
      </c>
      <c r="DP192" s="51">
        <f t="shared" si="251"/>
        <v>0</v>
      </c>
      <c r="DQ192" s="51">
        <f t="shared" si="251"/>
        <v>0</v>
      </c>
      <c r="DR192" s="41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</row>
    <row r="193" spans="1:149" s="80" customFormat="1">
      <c r="A193" s="80" t="s">
        <v>74</v>
      </c>
      <c r="C193" s="96">
        <f t="shared" ref="C193:AG193" si="252">SUM(C112:C192)</f>
        <v>174941930.27368695</v>
      </c>
      <c r="D193" s="96">
        <f t="shared" si="252"/>
        <v>176929173.93202338</v>
      </c>
      <c r="E193" s="96">
        <f t="shared" si="252"/>
        <v>173659852.36000001</v>
      </c>
      <c r="F193" s="96">
        <f t="shared" si="252"/>
        <v>173935529.38000005</v>
      </c>
      <c r="G193" s="96">
        <f t="shared" si="252"/>
        <v>174552567.84000003</v>
      </c>
      <c r="H193" s="96">
        <f t="shared" si="252"/>
        <v>174865398.69</v>
      </c>
      <c r="I193" s="96">
        <f t="shared" si="252"/>
        <v>175248443.5399999</v>
      </c>
      <c r="J193" s="96">
        <f t="shared" si="252"/>
        <v>174819159.20000002</v>
      </c>
      <c r="K193" s="96">
        <f t="shared" si="252"/>
        <v>175532570.28999999</v>
      </c>
      <c r="L193" s="96">
        <f t="shared" si="252"/>
        <v>175321309.11635539</v>
      </c>
      <c r="M193" s="96">
        <f t="shared" si="252"/>
        <v>175150088.07841632</v>
      </c>
      <c r="N193" s="96">
        <f t="shared" si="252"/>
        <v>174988450.99913424</v>
      </c>
      <c r="O193" s="96">
        <f t="shared" si="252"/>
        <v>175069149.11064249</v>
      </c>
      <c r="P193" s="96">
        <f t="shared" si="252"/>
        <v>175512401.07636246</v>
      </c>
      <c r="Q193" s="96">
        <f t="shared" si="252"/>
        <v>175590173.87701941</v>
      </c>
      <c r="R193" s="96">
        <f t="shared" si="252"/>
        <v>175572523.6649425</v>
      </c>
      <c r="S193" s="96">
        <f t="shared" si="252"/>
        <v>175527359.00788155</v>
      </c>
      <c r="T193" s="96">
        <f t="shared" si="252"/>
        <v>175388112.61244017</v>
      </c>
      <c r="U193" s="96">
        <f t="shared" si="252"/>
        <v>175465913.73808393</v>
      </c>
      <c r="V193" s="96">
        <f t="shared" si="252"/>
        <v>175609611.72166306</v>
      </c>
      <c r="W193" s="96">
        <f t="shared" si="252"/>
        <v>175805235.16912702</v>
      </c>
      <c r="X193" s="96">
        <f t="shared" si="252"/>
        <v>176004933.65038884</v>
      </c>
      <c r="Y193" s="96">
        <f t="shared" si="252"/>
        <v>176190021.61042425</v>
      </c>
      <c r="Z193" s="96">
        <f t="shared" si="252"/>
        <v>176411858.15339863</v>
      </c>
      <c r="AA193" s="96">
        <f t="shared" si="252"/>
        <v>176686352.09446937</v>
      </c>
      <c r="AB193" s="96">
        <f t="shared" si="252"/>
        <v>177043247.66533449</v>
      </c>
      <c r="AC193" s="96">
        <f t="shared" si="252"/>
        <v>177424264.06985518</v>
      </c>
      <c r="AD193" s="96">
        <f t="shared" si="252"/>
        <v>178393312.54171631</v>
      </c>
      <c r="AE193" s="96">
        <f t="shared" si="252"/>
        <v>179366229.01587456</v>
      </c>
      <c r="AF193" s="96">
        <f t="shared" si="252"/>
        <v>180290169.07352778</v>
      </c>
      <c r="AG193" s="96">
        <f t="shared" si="252"/>
        <v>176929175</v>
      </c>
      <c r="AH193" s="144"/>
      <c r="AI193" s="144"/>
      <c r="AJ193" s="27"/>
      <c r="AK193" s="27"/>
      <c r="AL193" s="94">
        <f t="shared" ref="AL193:BM193" si="253">SUM(AL112:AL192)</f>
        <v>1242245.7199999997</v>
      </c>
      <c r="AM193" s="94">
        <f t="shared" si="253"/>
        <v>1513338.7199999995</v>
      </c>
      <c r="AN193" s="94">
        <f t="shared" si="253"/>
        <v>1446916.63</v>
      </c>
      <c r="AO193" s="94">
        <f t="shared" si="253"/>
        <v>1262562.4699999997</v>
      </c>
      <c r="AP193" s="94">
        <f t="shared" si="253"/>
        <v>1282237.1399999999</v>
      </c>
      <c r="AQ193" s="94">
        <f t="shared" si="253"/>
        <v>1288635.8299999998</v>
      </c>
      <c r="AR193" s="94">
        <f t="shared" si="253"/>
        <v>1363579.5144115852</v>
      </c>
      <c r="AS193" s="94">
        <f t="shared" si="253"/>
        <v>1370627.3437225558</v>
      </c>
      <c r="AT193" s="94">
        <f t="shared" si="253"/>
        <v>1377663.5270859704</v>
      </c>
      <c r="AU193" s="94">
        <f t="shared" si="253"/>
        <v>1383619.2135477876</v>
      </c>
      <c r="AV193" s="94">
        <f t="shared" si="253"/>
        <v>1387937.3953741931</v>
      </c>
      <c r="AW193" s="94">
        <f t="shared" si="253"/>
        <v>1393953.6926831184</v>
      </c>
      <c r="AX193" s="94">
        <f t="shared" si="253"/>
        <v>1400025.8044667144</v>
      </c>
      <c r="AY193" s="94">
        <f t="shared" si="253"/>
        <v>1406662.1427707961</v>
      </c>
      <c r="AZ193" s="94">
        <f t="shared" si="253"/>
        <v>1413760.980135042</v>
      </c>
      <c r="BA193" s="94">
        <f t="shared" si="253"/>
        <v>1559335.1633588646</v>
      </c>
      <c r="BB193" s="94">
        <f t="shared" si="253"/>
        <v>1566198.6895451033</v>
      </c>
      <c r="BC193" s="94">
        <f t="shared" si="253"/>
        <v>1572843.7389960494</v>
      </c>
      <c r="BD193" s="94">
        <f t="shared" si="253"/>
        <v>1579501.2488217209</v>
      </c>
      <c r="BE193" s="94">
        <f t="shared" si="253"/>
        <v>1586261.8738312402</v>
      </c>
      <c r="BF193" s="94">
        <f t="shared" si="253"/>
        <v>1592877.1062659805</v>
      </c>
      <c r="BG193" s="94">
        <f t="shared" si="253"/>
        <v>1599269.109462183</v>
      </c>
      <c r="BH193" s="94">
        <f t="shared" si="253"/>
        <v>1605292.5902219755</v>
      </c>
      <c r="BI193" s="94">
        <f t="shared" si="253"/>
        <v>1611228.3284038855</v>
      </c>
      <c r="BJ193" s="94">
        <f t="shared" si="253"/>
        <v>1614341.8509396121</v>
      </c>
      <c r="BK193" s="94">
        <f t="shared" si="253"/>
        <v>1617395.9292870078</v>
      </c>
      <c r="BL193" s="94">
        <f t="shared" si="253"/>
        <v>1620300.4350687829</v>
      </c>
      <c r="BM193" s="118">
        <f t="shared" si="253"/>
        <v>19124846.064202413</v>
      </c>
      <c r="BN193" s="146"/>
      <c r="BO193" s="95">
        <f t="shared" ref="BO193:CO193" si="254">SUM(BO112:BO192)</f>
        <v>-924130.19000000006</v>
      </c>
      <c r="BP193" s="94">
        <f t="shared" si="254"/>
        <v>-541204.9</v>
      </c>
      <c r="BQ193" s="94">
        <f t="shared" si="254"/>
        <v>-856567.91</v>
      </c>
      <c r="BR193" s="94">
        <f t="shared" si="254"/>
        <v>-829485</v>
      </c>
      <c r="BS193" s="94">
        <f t="shared" si="254"/>
        <v>-1650730.82</v>
      </c>
      <c r="BT193" s="94">
        <f t="shared" si="254"/>
        <v>-447462.17</v>
      </c>
      <c r="BU193" s="94">
        <f t="shared" si="254"/>
        <v>-1574840.6880562762</v>
      </c>
      <c r="BV193" s="94">
        <f t="shared" si="254"/>
        <v>-1541848.3816615529</v>
      </c>
      <c r="BW193" s="94">
        <f t="shared" si="254"/>
        <v>-1539300.6063680954</v>
      </c>
      <c r="BX193" s="94">
        <f t="shared" si="254"/>
        <v>-1302921.102039478</v>
      </c>
      <c r="BY193" s="94">
        <f t="shared" si="254"/>
        <v>-944685.42965421581</v>
      </c>
      <c r="BZ193" s="94">
        <f t="shared" si="254"/>
        <v>-1316180.8920262314</v>
      </c>
      <c r="CA193" s="94">
        <f t="shared" si="254"/>
        <v>-1417676.0165435327</v>
      </c>
      <c r="CB193" s="94">
        <f t="shared" si="254"/>
        <v>-1451826.799831802</v>
      </c>
      <c r="CC193" s="94">
        <f t="shared" si="254"/>
        <v>-1553007.3755764554</v>
      </c>
      <c r="CD193" s="94">
        <f t="shared" si="254"/>
        <v>-1481534.0377151072</v>
      </c>
      <c r="CE193" s="94">
        <f t="shared" si="254"/>
        <v>-1422500.7059659082</v>
      </c>
      <c r="CF193" s="94">
        <f t="shared" si="254"/>
        <v>-1377220.2915320999</v>
      </c>
      <c r="CG193" s="94">
        <f t="shared" si="254"/>
        <v>-1379802.767559893</v>
      </c>
      <c r="CH193" s="94">
        <f t="shared" si="254"/>
        <v>-1401173.9137958251</v>
      </c>
      <c r="CI193" s="94">
        <f t="shared" si="254"/>
        <v>-1371040.5632916577</v>
      </c>
      <c r="CJ193" s="94">
        <f t="shared" si="254"/>
        <v>-1324775.1683914645</v>
      </c>
      <c r="CK193" s="94">
        <f t="shared" si="254"/>
        <v>-1248397.019356736</v>
      </c>
      <c r="CL193" s="94">
        <f t="shared" si="254"/>
        <v>-1230211.9238832796</v>
      </c>
      <c r="CM193" s="94">
        <f t="shared" si="254"/>
        <v>-645293.37907844665</v>
      </c>
      <c r="CN193" s="94">
        <f t="shared" si="254"/>
        <v>-644479.45512873388</v>
      </c>
      <c r="CO193" s="94">
        <f t="shared" si="254"/>
        <v>-696360.37741557474</v>
      </c>
      <c r="CP193" s="146"/>
      <c r="CQ193" s="99">
        <f t="shared" ref="CQ193:DQ193" si="255">SUM(CQ112:CQ192)</f>
        <v>0</v>
      </c>
      <c r="CR193" s="96">
        <f t="shared" si="255"/>
        <v>0</v>
      </c>
      <c r="CS193" s="96">
        <f t="shared" si="255"/>
        <v>-2647.83</v>
      </c>
      <c r="CT193" s="96">
        <f t="shared" si="255"/>
        <v>0</v>
      </c>
      <c r="CU193" s="96">
        <f t="shared" si="255"/>
        <v>0</v>
      </c>
      <c r="CV193" s="96">
        <f t="shared" si="255"/>
        <v>0</v>
      </c>
      <c r="CW193" s="96">
        <f t="shared" si="255"/>
        <v>0</v>
      </c>
      <c r="CX193" s="96">
        <f t="shared" si="255"/>
        <v>0</v>
      </c>
      <c r="CY193" s="96">
        <f t="shared" si="255"/>
        <v>0</v>
      </c>
      <c r="CZ193" s="96">
        <f t="shared" si="255"/>
        <v>0</v>
      </c>
      <c r="DA193" s="96">
        <f t="shared" si="255"/>
        <v>0</v>
      </c>
      <c r="DB193" s="96">
        <f t="shared" si="255"/>
        <v>0</v>
      </c>
      <c r="DC193" s="96">
        <f t="shared" si="255"/>
        <v>0</v>
      </c>
      <c r="DD193" s="96">
        <f t="shared" si="255"/>
        <v>0</v>
      </c>
      <c r="DE193" s="96">
        <f t="shared" si="255"/>
        <v>0</v>
      </c>
      <c r="DF193" s="96">
        <f t="shared" si="255"/>
        <v>0</v>
      </c>
      <c r="DG193" s="96">
        <f t="shared" si="255"/>
        <v>0</v>
      </c>
      <c r="DH193" s="96">
        <f t="shared" si="255"/>
        <v>0</v>
      </c>
      <c r="DI193" s="96">
        <f t="shared" si="255"/>
        <v>0</v>
      </c>
      <c r="DJ193" s="96">
        <f t="shared" si="255"/>
        <v>0</v>
      </c>
      <c r="DK193" s="96">
        <f t="shared" si="255"/>
        <v>0</v>
      </c>
      <c r="DL193" s="96">
        <f t="shared" si="255"/>
        <v>0</v>
      </c>
      <c r="DM193" s="96">
        <f t="shared" si="255"/>
        <v>0</v>
      </c>
      <c r="DN193" s="96">
        <f t="shared" si="255"/>
        <v>0</v>
      </c>
      <c r="DO193" s="96">
        <f t="shared" si="255"/>
        <v>0</v>
      </c>
      <c r="DP193" s="96">
        <f t="shared" si="255"/>
        <v>0</v>
      </c>
      <c r="DQ193" s="96">
        <f t="shared" si="255"/>
        <v>0</v>
      </c>
      <c r="DR193" s="146"/>
      <c r="DS193" s="99">
        <f t="shared" ref="DS193:DX193" si="256">SUM(DS112:DS192)</f>
        <v>-42438.51</v>
      </c>
      <c r="DT193" s="96">
        <f t="shared" si="256"/>
        <v>-355095.35999999993</v>
      </c>
      <c r="DU193" s="96">
        <f t="shared" si="256"/>
        <v>-274870.04000000004</v>
      </c>
      <c r="DV193" s="96">
        <f t="shared" si="256"/>
        <v>-50032.62</v>
      </c>
      <c r="DW193" s="96">
        <f t="shared" si="256"/>
        <v>-60790.66</v>
      </c>
      <c r="DX193" s="96">
        <f t="shared" si="256"/>
        <v>-127762.57</v>
      </c>
      <c r="DY193" s="96">
        <f t="shared" ref="DY193" si="257">SUM(DY112:DY192)</f>
        <v>0</v>
      </c>
      <c r="DZ193" s="96">
        <f t="shared" ref="DZ193:ES193" si="258">SUM(DZ112:DZ192)</f>
        <v>0</v>
      </c>
      <c r="EA193" s="96">
        <f t="shared" si="258"/>
        <v>0</v>
      </c>
      <c r="EB193" s="96">
        <f t="shared" si="258"/>
        <v>0</v>
      </c>
      <c r="EC193" s="96">
        <f t="shared" si="258"/>
        <v>0</v>
      </c>
      <c r="ED193" s="96">
        <f t="shared" si="258"/>
        <v>0</v>
      </c>
      <c r="EE193" s="96">
        <f t="shared" si="258"/>
        <v>0</v>
      </c>
      <c r="EF193" s="96">
        <f t="shared" si="258"/>
        <v>0</v>
      </c>
      <c r="EG193" s="96">
        <f t="shared" si="258"/>
        <v>0</v>
      </c>
      <c r="EH193" s="96">
        <f t="shared" si="258"/>
        <v>0</v>
      </c>
      <c r="EI193" s="96">
        <f t="shared" si="258"/>
        <v>0</v>
      </c>
      <c r="EJ193" s="96">
        <f t="shared" si="258"/>
        <v>0</v>
      </c>
      <c r="EK193" s="96">
        <f t="shared" si="258"/>
        <v>0</v>
      </c>
      <c r="EL193" s="96">
        <f t="shared" si="258"/>
        <v>0</v>
      </c>
      <c r="EM193" s="96">
        <f t="shared" si="258"/>
        <v>0</v>
      </c>
      <c r="EN193" s="96">
        <f t="shared" si="258"/>
        <v>0</v>
      </c>
      <c r="EO193" s="96">
        <f t="shared" si="258"/>
        <v>0</v>
      </c>
      <c r="EP193" s="96">
        <f t="shared" si="258"/>
        <v>0</v>
      </c>
      <c r="EQ193" s="96">
        <f t="shared" si="258"/>
        <v>0</v>
      </c>
      <c r="ER193" s="96">
        <f t="shared" si="258"/>
        <v>0</v>
      </c>
      <c r="ES193" s="96">
        <f t="shared" si="258"/>
        <v>0</v>
      </c>
    </row>
    <row r="194" spans="1:149">
      <c r="E194" s="97">
        <f>'[21]major ratebase items'!L49</f>
        <v>-173659852.35999995</v>
      </c>
      <c r="F194" s="97">
        <f>'[21]major ratebase items'!M49</f>
        <v>-173935529.38</v>
      </c>
      <c r="G194" s="97">
        <f>'[21]major ratebase items'!N49</f>
        <v>-174552567.83999997</v>
      </c>
      <c r="H194" s="97">
        <f>'[21]major ratebase items'!O49</f>
        <v>-174865398.68999997</v>
      </c>
      <c r="I194" s="97">
        <f>'[21]major ratebase items'!P49</f>
        <v>-175248443.53999999</v>
      </c>
      <c r="J194" s="97">
        <f>'[21]major ratebase items'!Q49</f>
        <v>-174819159.19999999</v>
      </c>
      <c r="K194" s="97">
        <f>'[21]major ratebase items'!R49</f>
        <v>-175532570.28999996</v>
      </c>
      <c r="L194" s="97"/>
      <c r="M194" s="97"/>
      <c r="N194" s="97"/>
      <c r="O194" s="97"/>
      <c r="P194" s="97"/>
      <c r="Q194" s="97"/>
      <c r="AL194" s="97">
        <f>'[20]Depreciation Provision'!Q103</f>
        <v>1242245.7199999997</v>
      </c>
      <c r="AM194" s="97">
        <f>'[20]Depreciation Provision'!R103</f>
        <v>1513338.7199999995</v>
      </c>
      <c r="AN194" s="97">
        <f>'[20]Depreciation Provision'!S103</f>
        <v>1446916.63</v>
      </c>
      <c r="AO194" s="97">
        <f>'[20]Depreciation Provision'!T103</f>
        <v>1262562.4699999997</v>
      </c>
      <c r="AP194" s="97">
        <f>'[20]Depreciation Provision'!U103</f>
        <v>1282237.1399999999</v>
      </c>
      <c r="AQ194" s="97">
        <f>'[20]Depreciation Provision'!V103</f>
        <v>1288635.8299999998</v>
      </c>
      <c r="BM194" s="41"/>
      <c r="BN194" s="41"/>
      <c r="BO194" s="92">
        <f>'[20]Reserve Retirements'!Q103</f>
        <v>-924130.19000000006</v>
      </c>
      <c r="BP194" s="92">
        <f>'[20]Reserve Retirements'!R103</f>
        <v>-541204.9</v>
      </c>
      <c r="BQ194" s="92">
        <f>'[20]Reserve Retirements'!S103</f>
        <v>-856567.91</v>
      </c>
      <c r="BR194" s="92">
        <f>'[20]Reserve Retirements'!T103</f>
        <v>-829485</v>
      </c>
      <c r="BS194" s="92">
        <f>'[20]Reserve Retirements'!U103</f>
        <v>-1650730.82</v>
      </c>
      <c r="BT194" s="92">
        <f>'[20]Reserve Retirements'!V103</f>
        <v>-447462.17</v>
      </c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92">
        <f>'[20]Reserve Transfers'!Q103</f>
        <v>0</v>
      </c>
      <c r="CR194" s="92">
        <f>'[20]Reserve Transfers'!R103</f>
        <v>0</v>
      </c>
      <c r="CS194" s="92">
        <f>'[20]Reserve Transfers'!S103</f>
        <v>-2647.83</v>
      </c>
      <c r="CT194" s="92">
        <f>'[20]Reserve Transfers'!T103</f>
        <v>0</v>
      </c>
      <c r="CU194" s="92">
        <f>'[20]Reserve Transfers'!U103</f>
        <v>0</v>
      </c>
      <c r="CV194" s="92">
        <f>'[20]Reserve Transfers'!V103</f>
        <v>0</v>
      </c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92">
        <f>[20]COR!Q103</f>
        <v>-42438.51</v>
      </c>
      <c r="DT194" s="92">
        <f>[20]COR!R103</f>
        <v>-355095.35999999993</v>
      </c>
      <c r="DU194" s="92">
        <f>[20]COR!S103</f>
        <v>-274870.04000000004</v>
      </c>
      <c r="DV194" s="92">
        <f>[20]COR!T103</f>
        <v>-50032.62</v>
      </c>
      <c r="DW194" s="92">
        <f>[20]COR!U103</f>
        <v>-60790.66</v>
      </c>
      <c r="DX194" s="92">
        <f>[20]COR!V103</f>
        <v>-127762.57</v>
      </c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</row>
    <row r="195" spans="1:149">
      <c r="E195" s="98">
        <f>E193+E194</f>
        <v>0</v>
      </c>
      <c r="F195" s="98">
        <f t="shared" ref="F195:K195" si="259">F193+F194</f>
        <v>0</v>
      </c>
      <c r="G195" s="98">
        <f t="shared" si="259"/>
        <v>0</v>
      </c>
      <c r="H195" s="98">
        <f t="shared" si="259"/>
        <v>0</v>
      </c>
      <c r="I195" s="98">
        <f t="shared" si="259"/>
        <v>0</v>
      </c>
      <c r="J195" s="98">
        <f t="shared" si="259"/>
        <v>0</v>
      </c>
      <c r="K195" s="98">
        <f t="shared" si="259"/>
        <v>0</v>
      </c>
      <c r="L195" s="98"/>
      <c r="M195" s="51"/>
      <c r="N195" s="51"/>
      <c r="O195" s="51"/>
      <c r="P195" s="51"/>
      <c r="Q195" s="51"/>
      <c r="AJ195" s="135" t="s">
        <v>121</v>
      </c>
      <c r="AK195" s="135"/>
      <c r="AL195" s="50">
        <f>AL193-AL194</f>
        <v>0</v>
      </c>
      <c r="AM195" s="50">
        <f t="shared" ref="AM195:AQ195" si="260">AM193-AM194</f>
        <v>0</v>
      </c>
      <c r="AN195" s="50">
        <f t="shared" si="260"/>
        <v>0</v>
      </c>
      <c r="AO195" s="50">
        <f t="shared" si="260"/>
        <v>0</v>
      </c>
      <c r="AP195" s="50">
        <f t="shared" si="260"/>
        <v>0</v>
      </c>
      <c r="AQ195" s="50">
        <f t="shared" si="260"/>
        <v>0</v>
      </c>
      <c r="BM195" s="41"/>
      <c r="BN195" s="41"/>
      <c r="BO195" s="51">
        <f>BO193-BO194</f>
        <v>0</v>
      </c>
      <c r="BP195" s="51">
        <f t="shared" ref="BP195:BT195" si="261">BP193-BP194</f>
        <v>0</v>
      </c>
      <c r="BQ195" s="51">
        <f t="shared" si="261"/>
        <v>0</v>
      </c>
      <c r="BR195" s="51">
        <f t="shared" si="261"/>
        <v>0</v>
      </c>
      <c r="BS195" s="51">
        <f t="shared" si="261"/>
        <v>0</v>
      </c>
      <c r="BT195" s="51">
        <f t="shared" si="261"/>
        <v>0</v>
      </c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51">
        <f>CQ193-CQ194</f>
        <v>0</v>
      </c>
      <c r="CR195" s="51">
        <f t="shared" ref="CR195:CV195" si="262">CR193-CR194</f>
        <v>0</v>
      </c>
      <c r="CS195" s="51">
        <f t="shared" si="262"/>
        <v>0</v>
      </c>
      <c r="CT195" s="51">
        <f t="shared" si="262"/>
        <v>0</v>
      </c>
      <c r="CU195" s="51">
        <f t="shared" si="262"/>
        <v>0</v>
      </c>
      <c r="CV195" s="51">
        <f t="shared" si="262"/>
        <v>0</v>
      </c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51">
        <f>DS193-DS194</f>
        <v>0</v>
      </c>
      <c r="DT195" s="51">
        <f t="shared" ref="DT195:DX195" si="263">DT193-DT194</f>
        <v>0</v>
      </c>
      <c r="DU195" s="51">
        <f t="shared" si="263"/>
        <v>0</v>
      </c>
      <c r="DV195" s="51">
        <f t="shared" si="263"/>
        <v>0</v>
      </c>
      <c r="DW195" s="51">
        <f t="shared" si="263"/>
        <v>0</v>
      </c>
      <c r="DX195" s="51">
        <f t="shared" si="263"/>
        <v>0</v>
      </c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</row>
    <row r="196" spans="1:149">
      <c r="AJ196" s="121"/>
      <c r="AK196" s="121"/>
      <c r="AL196" s="180"/>
      <c r="BA196" s="146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146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</row>
    <row r="197" spans="1:149">
      <c r="B197" s="30" t="s">
        <v>152</v>
      </c>
      <c r="C197" s="51">
        <f t="shared" ref="C197:AG197" si="264">(C8+C15)*$AJ$197</f>
        <v>68974.606043853608</v>
      </c>
      <c r="D197" s="51">
        <f t="shared" si="264"/>
        <v>74431.024142864015</v>
      </c>
      <c r="E197" s="51">
        <f t="shared" si="264"/>
        <v>66767.38867254401</v>
      </c>
      <c r="F197" s="51">
        <f t="shared" si="264"/>
        <v>67137.033449675204</v>
      </c>
      <c r="G197" s="51">
        <f t="shared" si="264"/>
        <v>67506.678226806413</v>
      </c>
      <c r="H197" s="51">
        <f t="shared" si="264"/>
        <v>67876.323003937621</v>
      </c>
      <c r="I197" s="51">
        <f t="shared" si="264"/>
        <v>68245.96778106883</v>
      </c>
      <c r="J197" s="51">
        <f t="shared" si="264"/>
        <v>68615.612558200039</v>
      </c>
      <c r="K197" s="51">
        <f t="shared" si="264"/>
        <v>68985.257335331247</v>
      </c>
      <c r="L197" s="51">
        <f t="shared" si="264"/>
        <v>69348.308455833423</v>
      </c>
      <c r="M197" s="51">
        <f t="shared" si="264"/>
        <v>69711.359576335613</v>
      </c>
      <c r="N197" s="51">
        <f t="shared" si="264"/>
        <v>70074.410696837789</v>
      </c>
      <c r="O197" s="51">
        <f t="shared" si="264"/>
        <v>70437.461817339994</v>
      </c>
      <c r="P197" s="51">
        <f t="shared" si="264"/>
        <v>70800.51293784217</v>
      </c>
      <c r="Q197" s="51">
        <f t="shared" si="264"/>
        <v>71163.56405834436</v>
      </c>
      <c r="R197" s="51">
        <f t="shared" si="264"/>
        <v>71526.615178846536</v>
      </c>
      <c r="S197" s="51">
        <f t="shared" si="264"/>
        <v>71889.666299348726</v>
      </c>
      <c r="T197" s="51">
        <f t="shared" si="264"/>
        <v>72252.717419850902</v>
      </c>
      <c r="U197" s="51">
        <f t="shared" si="264"/>
        <v>72615.768540353107</v>
      </c>
      <c r="V197" s="51">
        <f t="shared" si="264"/>
        <v>72978.819660855283</v>
      </c>
      <c r="W197" s="51">
        <f t="shared" si="264"/>
        <v>73341.870781357458</v>
      </c>
      <c r="X197" s="51">
        <f t="shared" si="264"/>
        <v>73704.921901859649</v>
      </c>
      <c r="Y197" s="51">
        <f t="shared" si="264"/>
        <v>74067.973022361824</v>
      </c>
      <c r="Z197" s="51">
        <f t="shared" si="264"/>
        <v>74431.024142864015</v>
      </c>
      <c r="AA197" s="51">
        <f t="shared" si="264"/>
        <v>74794.075263366205</v>
      </c>
      <c r="AB197" s="51">
        <f t="shared" si="264"/>
        <v>75157.126383868395</v>
      </c>
      <c r="AC197" s="51">
        <f t="shared" si="264"/>
        <v>75520.177504370571</v>
      </c>
      <c r="AD197" s="51">
        <f t="shared" si="264"/>
        <v>75883.228624872761</v>
      </c>
      <c r="AE197" s="51">
        <f t="shared" si="264"/>
        <v>76246.279745374937</v>
      </c>
      <c r="AF197" s="51">
        <f t="shared" si="264"/>
        <v>76609.330865877128</v>
      </c>
      <c r="AG197" s="51">
        <f t="shared" si="264"/>
        <v>74431.014132159995</v>
      </c>
      <c r="AH197" s="51"/>
      <c r="AI197" s="51"/>
      <c r="AJ197" s="153">
        <f>'Gross Plant'!AI214</f>
        <v>1.559576E-2</v>
      </c>
      <c r="AK197" s="153">
        <f>'Gross Plant'!AJ214</f>
        <v>1.559576E-2</v>
      </c>
      <c r="AL197" s="51">
        <f t="shared" ref="AL197:CW197" si="265">(AL8+AL15)*$AJ$197</f>
        <v>369.64477713119999</v>
      </c>
      <c r="AM197" s="51">
        <f t="shared" si="265"/>
        <v>369.64477713119999</v>
      </c>
      <c r="AN197" s="51">
        <f t="shared" si="265"/>
        <v>369.64477713119999</v>
      </c>
      <c r="AO197" s="51">
        <f t="shared" si="265"/>
        <v>369.64477713119999</v>
      </c>
      <c r="AP197" s="51">
        <f t="shared" si="265"/>
        <v>369.64477713119999</v>
      </c>
      <c r="AQ197" s="51">
        <f t="shared" si="265"/>
        <v>369.64477713119999</v>
      </c>
      <c r="AR197" s="51">
        <f t="shared" si="265"/>
        <v>363.05112050218014</v>
      </c>
      <c r="AS197" s="51">
        <f t="shared" si="265"/>
        <v>363.05112050218014</v>
      </c>
      <c r="AT197" s="51">
        <f t="shared" si="265"/>
        <v>363.05112050218014</v>
      </c>
      <c r="AU197" s="51">
        <f t="shared" si="265"/>
        <v>363.05112050218014</v>
      </c>
      <c r="AV197" s="51">
        <f t="shared" si="265"/>
        <v>363.05112050218014</v>
      </c>
      <c r="AW197" s="51">
        <f t="shared" si="265"/>
        <v>363.05112050218014</v>
      </c>
      <c r="AX197" s="51">
        <f t="shared" si="265"/>
        <v>363.05112050218014</v>
      </c>
      <c r="AY197" s="51">
        <f t="shared" si="265"/>
        <v>363.05112050218014</v>
      </c>
      <c r="AZ197" s="51">
        <f t="shared" si="265"/>
        <v>363.05112050218014</v>
      </c>
      <c r="BA197" s="51">
        <f t="shared" si="265"/>
        <v>363.05112050218014</v>
      </c>
      <c r="BB197" s="51">
        <f t="shared" si="265"/>
        <v>363.05112050218014</v>
      </c>
      <c r="BC197" s="51">
        <f t="shared" si="265"/>
        <v>363.05112050218014</v>
      </c>
      <c r="BD197" s="51">
        <f t="shared" si="265"/>
        <v>363.05112050218014</v>
      </c>
      <c r="BE197" s="51">
        <f t="shared" si="265"/>
        <v>363.05112050218014</v>
      </c>
      <c r="BF197" s="51">
        <f t="shared" si="265"/>
        <v>363.05112050218014</v>
      </c>
      <c r="BG197" s="51">
        <f t="shared" si="265"/>
        <v>363.05112050218014</v>
      </c>
      <c r="BH197" s="51">
        <f t="shared" si="265"/>
        <v>363.05112050218014</v>
      </c>
      <c r="BI197" s="51">
        <f t="shared" si="265"/>
        <v>363.05112050218014</v>
      </c>
      <c r="BJ197" s="51">
        <f t="shared" si="265"/>
        <v>363.05112050218014</v>
      </c>
      <c r="BK197" s="51">
        <f t="shared" si="265"/>
        <v>363.05112050218014</v>
      </c>
      <c r="BL197" s="51">
        <f t="shared" si="265"/>
        <v>363.05112050218014</v>
      </c>
      <c r="BM197" s="51">
        <f>(BM8+BM15)*$AJ$197</f>
        <v>4356.6134460261619</v>
      </c>
      <c r="BN197" s="51"/>
      <c r="BO197" s="51">
        <f t="shared" si="265"/>
        <v>0</v>
      </c>
      <c r="BP197" s="51">
        <f t="shared" si="265"/>
        <v>0</v>
      </c>
      <c r="BQ197" s="51">
        <f t="shared" si="265"/>
        <v>0</v>
      </c>
      <c r="BR197" s="51">
        <f t="shared" si="265"/>
        <v>0</v>
      </c>
      <c r="BS197" s="51">
        <f t="shared" si="265"/>
        <v>0</v>
      </c>
      <c r="BT197" s="51">
        <f t="shared" si="265"/>
        <v>0</v>
      </c>
      <c r="BU197" s="51">
        <f t="shared" si="265"/>
        <v>0</v>
      </c>
      <c r="BV197" s="51">
        <f t="shared" si="265"/>
        <v>0</v>
      </c>
      <c r="BW197" s="51">
        <f t="shared" si="265"/>
        <v>0</v>
      </c>
      <c r="BX197" s="51">
        <f t="shared" si="265"/>
        <v>0</v>
      </c>
      <c r="BY197" s="51">
        <f t="shared" si="265"/>
        <v>0</v>
      </c>
      <c r="BZ197" s="51">
        <f t="shared" si="265"/>
        <v>0</v>
      </c>
      <c r="CA197" s="51">
        <f t="shared" si="265"/>
        <v>0</v>
      </c>
      <c r="CB197" s="51">
        <f t="shared" si="265"/>
        <v>0</v>
      </c>
      <c r="CC197" s="51">
        <f t="shared" si="265"/>
        <v>0</v>
      </c>
      <c r="CD197" s="51">
        <f t="shared" si="265"/>
        <v>0</v>
      </c>
      <c r="CE197" s="51">
        <f t="shared" si="265"/>
        <v>0</v>
      </c>
      <c r="CF197" s="51">
        <f t="shared" si="265"/>
        <v>0</v>
      </c>
      <c r="CG197" s="51">
        <f t="shared" si="265"/>
        <v>0</v>
      </c>
      <c r="CH197" s="51">
        <f t="shared" si="265"/>
        <v>0</v>
      </c>
      <c r="CI197" s="51">
        <f t="shared" si="265"/>
        <v>0</v>
      </c>
      <c r="CJ197" s="51">
        <f t="shared" si="265"/>
        <v>0</v>
      </c>
      <c r="CK197" s="51">
        <f t="shared" si="265"/>
        <v>0</v>
      </c>
      <c r="CL197" s="51">
        <f t="shared" si="265"/>
        <v>0</v>
      </c>
      <c r="CM197" s="51">
        <f t="shared" si="265"/>
        <v>0</v>
      </c>
      <c r="CN197" s="51">
        <f t="shared" si="265"/>
        <v>0</v>
      </c>
      <c r="CO197" s="51">
        <f t="shared" si="265"/>
        <v>0</v>
      </c>
      <c r="CP197" s="171"/>
      <c r="CQ197" s="51">
        <f t="shared" si="265"/>
        <v>0</v>
      </c>
      <c r="CR197" s="51">
        <f t="shared" si="265"/>
        <v>0</v>
      </c>
      <c r="CS197" s="51">
        <f t="shared" si="265"/>
        <v>0</v>
      </c>
      <c r="CT197" s="51">
        <f t="shared" si="265"/>
        <v>0</v>
      </c>
      <c r="CU197" s="51">
        <f t="shared" si="265"/>
        <v>0</v>
      </c>
      <c r="CV197" s="51">
        <f t="shared" si="265"/>
        <v>0</v>
      </c>
      <c r="CW197" s="51">
        <f t="shared" si="265"/>
        <v>0</v>
      </c>
      <c r="CX197" s="51">
        <f t="shared" ref="CX197:ES197" si="266">(CX8+CX15)*$AJ$197</f>
        <v>0</v>
      </c>
      <c r="CY197" s="51">
        <f t="shared" si="266"/>
        <v>0</v>
      </c>
      <c r="CZ197" s="51">
        <f t="shared" si="266"/>
        <v>0</v>
      </c>
      <c r="DA197" s="51">
        <f t="shared" si="266"/>
        <v>0</v>
      </c>
      <c r="DB197" s="51">
        <f t="shared" si="266"/>
        <v>0</v>
      </c>
      <c r="DC197" s="51">
        <f t="shared" si="266"/>
        <v>0</v>
      </c>
      <c r="DD197" s="51">
        <f t="shared" si="266"/>
        <v>0</v>
      </c>
      <c r="DE197" s="51">
        <f t="shared" si="266"/>
        <v>0</v>
      </c>
      <c r="DF197" s="51">
        <f t="shared" si="266"/>
        <v>0</v>
      </c>
      <c r="DG197" s="51">
        <f t="shared" si="266"/>
        <v>0</v>
      </c>
      <c r="DH197" s="51">
        <f t="shared" si="266"/>
        <v>0</v>
      </c>
      <c r="DI197" s="51">
        <f t="shared" si="266"/>
        <v>0</v>
      </c>
      <c r="DJ197" s="51">
        <f t="shared" si="266"/>
        <v>0</v>
      </c>
      <c r="DK197" s="51">
        <f t="shared" si="266"/>
        <v>0</v>
      </c>
      <c r="DL197" s="51">
        <f t="shared" si="266"/>
        <v>0</v>
      </c>
      <c r="DM197" s="51">
        <f t="shared" si="266"/>
        <v>0</v>
      </c>
      <c r="DN197" s="51">
        <f t="shared" si="266"/>
        <v>0</v>
      </c>
      <c r="DO197" s="51">
        <f t="shared" si="266"/>
        <v>0</v>
      </c>
      <c r="DP197" s="51">
        <f t="shared" si="266"/>
        <v>0</v>
      </c>
      <c r="DQ197" s="51">
        <f t="shared" si="266"/>
        <v>0</v>
      </c>
      <c r="DR197" s="171"/>
      <c r="DS197" s="51">
        <f t="shared" si="266"/>
        <v>0</v>
      </c>
      <c r="DT197" s="51">
        <f t="shared" si="266"/>
        <v>0</v>
      </c>
      <c r="DU197" s="51">
        <f t="shared" si="266"/>
        <v>0</v>
      </c>
      <c r="DV197" s="51">
        <f t="shared" si="266"/>
        <v>0</v>
      </c>
      <c r="DW197" s="51">
        <f t="shared" si="266"/>
        <v>0</v>
      </c>
      <c r="DX197" s="51">
        <f t="shared" si="266"/>
        <v>0</v>
      </c>
      <c r="DY197" s="51">
        <f t="shared" ref="DY197:EA197" si="267">(DY8+DY15)*$AJ$197</f>
        <v>0</v>
      </c>
      <c r="DZ197" s="51">
        <f t="shared" si="267"/>
        <v>0</v>
      </c>
      <c r="EA197" s="51">
        <f t="shared" si="267"/>
        <v>0</v>
      </c>
      <c r="EB197" s="51">
        <f t="shared" si="266"/>
        <v>0</v>
      </c>
      <c r="EC197" s="51">
        <f t="shared" si="266"/>
        <v>0</v>
      </c>
      <c r="ED197" s="51">
        <f t="shared" si="266"/>
        <v>0</v>
      </c>
      <c r="EE197" s="51">
        <f t="shared" si="266"/>
        <v>0</v>
      </c>
      <c r="EF197" s="51">
        <f t="shared" si="266"/>
        <v>0</v>
      </c>
      <c r="EG197" s="51">
        <f t="shared" si="266"/>
        <v>0</v>
      </c>
      <c r="EH197" s="51">
        <f t="shared" si="266"/>
        <v>0</v>
      </c>
      <c r="EI197" s="51">
        <f t="shared" si="266"/>
        <v>0</v>
      </c>
      <c r="EJ197" s="51">
        <f t="shared" si="266"/>
        <v>0</v>
      </c>
      <c r="EK197" s="51">
        <f t="shared" si="266"/>
        <v>0</v>
      </c>
      <c r="EL197" s="51">
        <f t="shared" si="266"/>
        <v>0</v>
      </c>
      <c r="EM197" s="51">
        <f t="shared" si="266"/>
        <v>0</v>
      </c>
      <c r="EN197" s="51">
        <f t="shared" si="266"/>
        <v>0</v>
      </c>
      <c r="EO197" s="51">
        <f t="shared" si="266"/>
        <v>0</v>
      </c>
      <c r="EP197" s="51">
        <f t="shared" si="266"/>
        <v>0</v>
      </c>
      <c r="EQ197" s="51">
        <f t="shared" si="266"/>
        <v>0</v>
      </c>
      <c r="ER197" s="51">
        <f t="shared" si="266"/>
        <v>0</v>
      </c>
      <c r="ES197" s="51">
        <f t="shared" si="266"/>
        <v>0</v>
      </c>
    </row>
    <row r="198" spans="1:149">
      <c r="B198" s="30" t="s">
        <v>185</v>
      </c>
      <c r="C198" s="51">
        <f t="shared" ref="C198:AG198" si="268">(C10+C11+C16+C20+C23+C25+C36+C37+C38+C40+C41)*$AJ$198</f>
        <v>1029858.6557433681</v>
      </c>
      <c r="D198" s="51">
        <f t="shared" si="268"/>
        <v>1262349.730766393</v>
      </c>
      <c r="E198" s="51">
        <f t="shared" si="268"/>
        <v>963006.5477277959</v>
      </c>
      <c r="F198" s="51">
        <f t="shared" si="268"/>
        <v>972929.6511808465</v>
      </c>
      <c r="G198" s="51">
        <f t="shared" si="268"/>
        <v>983635.32281378598</v>
      </c>
      <c r="H198" s="51">
        <f t="shared" si="268"/>
        <v>994390.29481133667</v>
      </c>
      <c r="I198" s="51">
        <f t="shared" si="268"/>
        <v>1005197.5867719798</v>
      </c>
      <c r="J198" s="51">
        <f t="shared" si="268"/>
        <v>1016069.4028808021</v>
      </c>
      <c r="K198" s="51">
        <f t="shared" si="268"/>
        <v>1026941.8363433279</v>
      </c>
      <c r="L198" s="51">
        <f t="shared" si="268"/>
        <v>1038972.7075223679</v>
      </c>
      <c r="M198" s="51">
        <f t="shared" si="268"/>
        <v>1051363.126983704</v>
      </c>
      <c r="N198" s="51">
        <f t="shared" si="268"/>
        <v>1064080.2845577437</v>
      </c>
      <c r="O198" s="51">
        <f t="shared" si="268"/>
        <v>1077102.9571857376</v>
      </c>
      <c r="P198" s="51">
        <f t="shared" si="268"/>
        <v>1090423.6183215426</v>
      </c>
      <c r="Q198" s="51">
        <f t="shared" si="268"/>
        <v>1104049.1875628126</v>
      </c>
      <c r="R198" s="51">
        <f t="shared" si="268"/>
        <v>1118338.0723651308</v>
      </c>
      <c r="S198" s="51">
        <f t="shared" si="268"/>
        <v>1132731.2144584341</v>
      </c>
      <c r="T198" s="51">
        <f t="shared" si="268"/>
        <v>1147983.5574318322</v>
      </c>
      <c r="U198" s="51">
        <f t="shared" si="268"/>
        <v>1166161.8267582357</v>
      </c>
      <c r="V198" s="51">
        <f t="shared" si="268"/>
        <v>1184345.3468125784</v>
      </c>
      <c r="W198" s="51">
        <f t="shared" si="268"/>
        <v>1202530.318303457</v>
      </c>
      <c r="X198" s="51">
        <f t="shared" si="268"/>
        <v>1221135.9210138016</v>
      </c>
      <c r="Y198" s="51">
        <f t="shared" si="268"/>
        <v>1240173.7296644023</v>
      </c>
      <c r="Z198" s="51">
        <f t="shared" si="268"/>
        <v>1259604.3037937221</v>
      </c>
      <c r="AA198" s="51">
        <f t="shared" si="268"/>
        <v>1279402.1315789716</v>
      </c>
      <c r="AB198" s="51">
        <f t="shared" si="268"/>
        <v>1299558.1655066109</v>
      </c>
      <c r="AC198" s="51">
        <f t="shared" si="268"/>
        <v>1320080.7234893022</v>
      </c>
      <c r="AD198" s="51">
        <f t="shared" si="268"/>
        <v>1341400.6401018796</v>
      </c>
      <c r="AE198" s="51">
        <f t="shared" si="268"/>
        <v>1362845.8823597112</v>
      </c>
      <c r="AF198" s="51">
        <f t="shared" si="268"/>
        <v>1385323.953148606</v>
      </c>
      <c r="AG198" s="51">
        <f t="shared" si="268"/>
        <v>1262349.7095355999</v>
      </c>
      <c r="AH198" s="51"/>
      <c r="AI198" s="51"/>
      <c r="AJ198" s="153">
        <f>'Gross Plant'!AI216</f>
        <v>6.106367E-2</v>
      </c>
      <c r="AK198" s="153">
        <f>'Gross Plant'!AJ216</f>
        <v>6.106367E-2</v>
      </c>
      <c r="AL198" s="51">
        <f t="shared" ref="AL198:CW198" si="269">(AL10+AL11+AL16+AL20+AL23+AL25+AL36+AL37+AL38+AL40+AL41)*$AJ$198</f>
        <v>9951.2562474674996</v>
      </c>
      <c r="AM198" s="51">
        <f t="shared" si="269"/>
        <v>10705.6716329394</v>
      </c>
      <c r="AN198" s="51">
        <f t="shared" si="269"/>
        <v>10754.9719975506</v>
      </c>
      <c r="AO198" s="51">
        <f t="shared" si="269"/>
        <v>10807.291960643299</v>
      </c>
      <c r="AP198" s="51">
        <f t="shared" si="269"/>
        <v>10871.8161088222</v>
      </c>
      <c r="AQ198" s="51">
        <f t="shared" si="269"/>
        <v>10872.433462525902</v>
      </c>
      <c r="AR198" s="51">
        <f t="shared" si="269"/>
        <v>12030.871179040012</v>
      </c>
      <c r="AS198" s="51">
        <f t="shared" si="269"/>
        <v>12390.419461336132</v>
      </c>
      <c r="AT198" s="51">
        <f t="shared" si="269"/>
        <v>12717.157574039753</v>
      </c>
      <c r="AU198" s="51">
        <f t="shared" si="269"/>
        <v>13022.672627993779</v>
      </c>
      <c r="AV198" s="51">
        <f t="shared" si="269"/>
        <v>13320.66113580497</v>
      </c>
      <c r="AW198" s="51">
        <f t="shared" si="269"/>
        <v>13625.569241269948</v>
      </c>
      <c r="AX198" s="51">
        <f t="shared" si="269"/>
        <v>14288.884802318189</v>
      </c>
      <c r="AY198" s="51">
        <f t="shared" si="269"/>
        <v>14393.14209330345</v>
      </c>
      <c r="AZ198" s="51">
        <f t="shared" si="269"/>
        <v>15252.34297339801</v>
      </c>
      <c r="BA198" s="51">
        <f t="shared" si="269"/>
        <v>18178.269326403562</v>
      </c>
      <c r="BB198" s="51">
        <f t="shared" si="269"/>
        <v>18183.520054342549</v>
      </c>
      <c r="BC198" s="51">
        <f t="shared" si="269"/>
        <v>18184.971490878695</v>
      </c>
      <c r="BD198" s="51">
        <f t="shared" si="269"/>
        <v>18605.602710344541</v>
      </c>
      <c r="BE198" s="51">
        <f t="shared" si="269"/>
        <v>19037.808650600738</v>
      </c>
      <c r="BF198" s="51">
        <f t="shared" si="269"/>
        <v>19430.57412931967</v>
      </c>
      <c r="BG198" s="51">
        <f t="shared" si="269"/>
        <v>19797.827785249734</v>
      </c>
      <c r="BH198" s="51">
        <f t="shared" si="269"/>
        <v>20156.03392763927</v>
      </c>
      <c r="BI198" s="51">
        <f t="shared" si="269"/>
        <v>20522.557982691469</v>
      </c>
      <c r="BJ198" s="51">
        <f t="shared" si="269"/>
        <v>21319.916612577261</v>
      </c>
      <c r="BK198" s="51">
        <f t="shared" si="269"/>
        <v>21445.242257831596</v>
      </c>
      <c r="BL198" s="51">
        <f t="shared" si="269"/>
        <v>22478.070788894867</v>
      </c>
      <c r="BM198" s="51">
        <f t="shared" si="269"/>
        <v>237340.39571677399</v>
      </c>
      <c r="BN198" s="51"/>
      <c r="BO198" s="51">
        <f t="shared" si="269"/>
        <v>0</v>
      </c>
      <c r="BP198" s="51">
        <f t="shared" si="269"/>
        <v>0</v>
      </c>
      <c r="BQ198" s="51">
        <f t="shared" si="269"/>
        <v>0</v>
      </c>
      <c r="BR198" s="51">
        <f t="shared" si="269"/>
        <v>0</v>
      </c>
      <c r="BS198" s="51">
        <f t="shared" si="269"/>
        <v>0</v>
      </c>
      <c r="BT198" s="51">
        <f t="shared" si="269"/>
        <v>0</v>
      </c>
      <c r="BU198" s="51">
        <f t="shared" si="269"/>
        <v>0</v>
      </c>
      <c r="BV198" s="51">
        <f t="shared" si="269"/>
        <v>0</v>
      </c>
      <c r="BW198" s="51">
        <f t="shared" si="269"/>
        <v>0</v>
      </c>
      <c r="BX198" s="51">
        <f t="shared" si="269"/>
        <v>0</v>
      </c>
      <c r="BY198" s="51">
        <f t="shared" si="269"/>
        <v>0</v>
      </c>
      <c r="BZ198" s="51">
        <f t="shared" si="269"/>
        <v>0</v>
      </c>
      <c r="CA198" s="51">
        <f t="shared" si="269"/>
        <v>0</v>
      </c>
      <c r="CB198" s="51">
        <f t="shared" si="269"/>
        <v>0</v>
      </c>
      <c r="CC198" s="51">
        <f t="shared" si="269"/>
        <v>0</v>
      </c>
      <c r="CD198" s="51">
        <f t="shared" si="269"/>
        <v>0</v>
      </c>
      <c r="CE198" s="51">
        <f t="shared" si="269"/>
        <v>0</v>
      </c>
      <c r="CF198" s="51">
        <f t="shared" si="269"/>
        <v>0</v>
      </c>
      <c r="CG198" s="51">
        <f t="shared" si="269"/>
        <v>0</v>
      </c>
      <c r="CH198" s="51">
        <f t="shared" si="269"/>
        <v>0</v>
      </c>
      <c r="CI198" s="51">
        <f t="shared" si="269"/>
        <v>0</v>
      </c>
      <c r="CJ198" s="51">
        <f t="shared" si="269"/>
        <v>0</v>
      </c>
      <c r="CK198" s="51">
        <f t="shared" si="269"/>
        <v>0</v>
      </c>
      <c r="CL198" s="51">
        <f t="shared" si="269"/>
        <v>0</v>
      </c>
      <c r="CM198" s="51">
        <f t="shared" si="269"/>
        <v>0</v>
      </c>
      <c r="CN198" s="51">
        <f t="shared" si="269"/>
        <v>0</v>
      </c>
      <c r="CO198" s="51">
        <f t="shared" si="269"/>
        <v>0</v>
      </c>
      <c r="CP198" s="171"/>
      <c r="CQ198" s="51">
        <f t="shared" si="269"/>
        <v>-28.152794416800003</v>
      </c>
      <c r="CR198" s="51">
        <f t="shared" si="269"/>
        <v>0</v>
      </c>
      <c r="CS198" s="51">
        <f t="shared" si="269"/>
        <v>0</v>
      </c>
      <c r="CT198" s="51">
        <f t="shared" si="269"/>
        <v>0</v>
      </c>
      <c r="CU198" s="51">
        <f t="shared" si="269"/>
        <v>0</v>
      </c>
      <c r="CV198" s="51">
        <f t="shared" si="269"/>
        <v>0</v>
      </c>
      <c r="CW198" s="51">
        <f t="shared" si="269"/>
        <v>0</v>
      </c>
      <c r="CX198" s="51">
        <f t="shared" ref="CX198:ES198" si="270">(CX10+CX11+CX16+CX20+CX23+CX25+CX36+CX37+CX38+CX40+CX41)*$AJ$198</f>
        <v>0</v>
      </c>
      <c r="CY198" s="51">
        <f t="shared" si="270"/>
        <v>0</v>
      </c>
      <c r="CZ198" s="51">
        <f t="shared" si="270"/>
        <v>0</v>
      </c>
      <c r="DA198" s="51">
        <f t="shared" si="270"/>
        <v>0</v>
      </c>
      <c r="DB198" s="51">
        <f t="shared" si="270"/>
        <v>0</v>
      </c>
      <c r="DC198" s="51">
        <f t="shared" si="270"/>
        <v>0</v>
      </c>
      <c r="DD198" s="51">
        <f t="shared" si="270"/>
        <v>0</v>
      </c>
      <c r="DE198" s="51">
        <f t="shared" si="270"/>
        <v>0</v>
      </c>
      <c r="DF198" s="51">
        <f t="shared" si="270"/>
        <v>0</v>
      </c>
      <c r="DG198" s="51">
        <f t="shared" si="270"/>
        <v>0</v>
      </c>
      <c r="DH198" s="51">
        <f t="shared" si="270"/>
        <v>0</v>
      </c>
      <c r="DI198" s="51">
        <f t="shared" si="270"/>
        <v>0</v>
      </c>
      <c r="DJ198" s="51">
        <f t="shared" si="270"/>
        <v>0</v>
      </c>
      <c r="DK198" s="51">
        <f t="shared" si="270"/>
        <v>0</v>
      </c>
      <c r="DL198" s="51">
        <f t="shared" si="270"/>
        <v>0</v>
      </c>
      <c r="DM198" s="51">
        <f t="shared" si="270"/>
        <v>0</v>
      </c>
      <c r="DN198" s="51">
        <f t="shared" si="270"/>
        <v>0</v>
      </c>
      <c r="DO198" s="51">
        <f t="shared" si="270"/>
        <v>0</v>
      </c>
      <c r="DP198" s="51">
        <f t="shared" si="270"/>
        <v>0</v>
      </c>
      <c r="DQ198" s="51">
        <f t="shared" si="270"/>
        <v>0</v>
      </c>
      <c r="DR198" s="171"/>
      <c r="DS198" s="51">
        <f t="shared" si="270"/>
        <v>0</v>
      </c>
      <c r="DT198" s="51">
        <f t="shared" si="270"/>
        <v>0</v>
      </c>
      <c r="DU198" s="51">
        <f t="shared" si="270"/>
        <v>0</v>
      </c>
      <c r="DV198" s="51">
        <f t="shared" si="270"/>
        <v>0</v>
      </c>
      <c r="DW198" s="51">
        <f t="shared" si="270"/>
        <v>0</v>
      </c>
      <c r="DX198" s="51">
        <f t="shared" si="270"/>
        <v>0</v>
      </c>
      <c r="DY198" s="51">
        <f t="shared" ref="DY198:EA198" si="271">(DY10+DY11+DY16+DY20+DY23+DY25+DY36+DY37+DY38+DY40+DY41)*$AJ$198</f>
        <v>0</v>
      </c>
      <c r="DZ198" s="51">
        <f t="shared" si="271"/>
        <v>0</v>
      </c>
      <c r="EA198" s="51">
        <f t="shared" si="271"/>
        <v>0</v>
      </c>
      <c r="EB198" s="51">
        <f t="shared" si="270"/>
        <v>0</v>
      </c>
      <c r="EC198" s="51">
        <f t="shared" si="270"/>
        <v>0</v>
      </c>
      <c r="ED198" s="51">
        <f t="shared" si="270"/>
        <v>0</v>
      </c>
      <c r="EE198" s="51">
        <f t="shared" si="270"/>
        <v>0</v>
      </c>
      <c r="EF198" s="51">
        <f t="shared" si="270"/>
        <v>0</v>
      </c>
      <c r="EG198" s="51">
        <f t="shared" si="270"/>
        <v>0</v>
      </c>
      <c r="EH198" s="51">
        <f t="shared" si="270"/>
        <v>0</v>
      </c>
      <c r="EI198" s="51">
        <f t="shared" si="270"/>
        <v>0</v>
      </c>
      <c r="EJ198" s="51">
        <f t="shared" si="270"/>
        <v>0</v>
      </c>
      <c r="EK198" s="51">
        <f t="shared" si="270"/>
        <v>0</v>
      </c>
      <c r="EL198" s="51">
        <f t="shared" si="270"/>
        <v>0</v>
      </c>
      <c r="EM198" s="51">
        <f t="shared" si="270"/>
        <v>0</v>
      </c>
      <c r="EN198" s="51">
        <f t="shared" si="270"/>
        <v>0</v>
      </c>
      <c r="EO198" s="51">
        <f t="shared" si="270"/>
        <v>0</v>
      </c>
      <c r="EP198" s="51">
        <f t="shared" si="270"/>
        <v>0</v>
      </c>
      <c r="EQ198" s="51">
        <f t="shared" si="270"/>
        <v>0</v>
      </c>
      <c r="ER198" s="51">
        <f t="shared" si="270"/>
        <v>0</v>
      </c>
      <c r="ES198" s="51">
        <f t="shared" si="270"/>
        <v>0</v>
      </c>
    </row>
    <row r="199" spans="1:149">
      <c r="B199" s="30" t="s">
        <v>186</v>
      </c>
      <c r="C199" s="51">
        <f t="shared" ref="C199:AG199" si="272">(C42+C43+C44)*$AJ$199</f>
        <v>336679.42897833075</v>
      </c>
      <c r="D199" s="51">
        <f t="shared" si="272"/>
        <v>427084.34916068462</v>
      </c>
      <c r="E199" s="51">
        <f t="shared" si="272"/>
        <v>303920.95124764158</v>
      </c>
      <c r="F199" s="51">
        <f t="shared" si="272"/>
        <v>309306.49604682816</v>
      </c>
      <c r="G199" s="51">
        <f t="shared" si="272"/>
        <v>314753.83860087086</v>
      </c>
      <c r="H199" s="51">
        <f t="shared" si="272"/>
        <v>320201.31841215596</v>
      </c>
      <c r="I199" s="51">
        <f t="shared" si="272"/>
        <v>325648.77921145817</v>
      </c>
      <c r="J199" s="51">
        <f t="shared" si="272"/>
        <v>331096.24001076038</v>
      </c>
      <c r="K199" s="51">
        <f t="shared" si="272"/>
        <v>336543.70081006252</v>
      </c>
      <c r="L199" s="51">
        <f t="shared" si="272"/>
        <v>342033.97695860564</v>
      </c>
      <c r="M199" s="51">
        <f t="shared" si="272"/>
        <v>347548.95311740879</v>
      </c>
      <c r="N199" s="51">
        <f t="shared" si="272"/>
        <v>353086.37531512673</v>
      </c>
      <c r="O199" s="51">
        <f t="shared" si="272"/>
        <v>358644.78558409633</v>
      </c>
      <c r="P199" s="51">
        <f t="shared" si="272"/>
        <v>364223.66687062534</v>
      </c>
      <c r="Q199" s="51">
        <f t="shared" si="272"/>
        <v>369823.49453265994</v>
      </c>
      <c r="R199" s="51">
        <f t="shared" si="272"/>
        <v>375468.89020870067</v>
      </c>
      <c r="S199" s="51">
        <f t="shared" si="272"/>
        <v>381121.44808321056</v>
      </c>
      <c r="T199" s="51">
        <f t="shared" si="272"/>
        <v>386833.03077190742</v>
      </c>
      <c r="U199" s="51">
        <f t="shared" si="272"/>
        <v>393483.16563433147</v>
      </c>
      <c r="V199" s="51">
        <f t="shared" si="272"/>
        <v>400133.64797312423</v>
      </c>
      <c r="W199" s="51">
        <f t="shared" si="272"/>
        <v>406784.22636334121</v>
      </c>
      <c r="X199" s="51">
        <f t="shared" si="272"/>
        <v>413462.64078133012</v>
      </c>
      <c r="Y199" s="51">
        <f t="shared" si="272"/>
        <v>420169.6572050649</v>
      </c>
      <c r="Z199" s="51">
        <f t="shared" si="272"/>
        <v>426902.66559103993</v>
      </c>
      <c r="AA199" s="51">
        <f t="shared" si="272"/>
        <v>433659.97764847957</v>
      </c>
      <c r="AB199" s="51">
        <f t="shared" si="272"/>
        <v>440440.99464189686</v>
      </c>
      <c r="AC199" s="51">
        <f t="shared" si="272"/>
        <v>447246.26702412817</v>
      </c>
      <c r="AD199" s="51">
        <f t="shared" si="272"/>
        <v>454104.30604834511</v>
      </c>
      <c r="AE199" s="51">
        <f t="shared" si="272"/>
        <v>460970.63872262975</v>
      </c>
      <c r="AF199" s="51">
        <f t="shared" si="272"/>
        <v>467905.32068328129</v>
      </c>
      <c r="AG199" s="51">
        <f t="shared" si="272"/>
        <v>427084.34919317998</v>
      </c>
      <c r="AH199" s="51"/>
      <c r="AI199" s="51"/>
      <c r="AJ199" s="153">
        <f>'Gross Plant'!AI217</f>
        <v>4.6370689999999999E-2</v>
      </c>
      <c r="AK199" s="153">
        <f>'Gross Plant'!AJ217</f>
        <v>4.6370689999999999E-2</v>
      </c>
      <c r="AL199" s="51">
        <f t="shared" ref="AL199:CW199" si="273">(AL42+AL43+AL44)*$AJ$199</f>
        <v>5385.5447991865994</v>
      </c>
      <c r="AM199" s="51">
        <f t="shared" si="273"/>
        <v>5447.3425540426997</v>
      </c>
      <c r="AN199" s="51">
        <f t="shared" si="273"/>
        <v>5447.4798112850995</v>
      </c>
      <c r="AO199" s="51">
        <f t="shared" si="273"/>
        <v>5447.4607993021991</v>
      </c>
      <c r="AP199" s="51">
        <f t="shared" si="273"/>
        <v>5447.4607993021991</v>
      </c>
      <c r="AQ199" s="51">
        <f t="shared" si="273"/>
        <v>5447.4607993021991</v>
      </c>
      <c r="AR199" s="51">
        <f t="shared" si="273"/>
        <v>5490.276148543101</v>
      </c>
      <c r="AS199" s="51">
        <f t="shared" si="273"/>
        <v>5514.9761588031779</v>
      </c>
      <c r="AT199" s="51">
        <f t="shared" si="273"/>
        <v>5537.4221977178922</v>
      </c>
      <c r="AU199" s="51">
        <f t="shared" si="273"/>
        <v>5558.4102689696347</v>
      </c>
      <c r="AV199" s="51">
        <f t="shared" si="273"/>
        <v>5578.8812865289947</v>
      </c>
      <c r="AW199" s="51">
        <f t="shared" si="273"/>
        <v>5599.8276620345878</v>
      </c>
      <c r="AX199" s="51">
        <f t="shared" si="273"/>
        <v>5645.3956760407464</v>
      </c>
      <c r="AY199" s="51">
        <f t="shared" si="273"/>
        <v>5652.5578745098328</v>
      </c>
      <c r="AZ199" s="51">
        <f t="shared" si="273"/>
        <v>5711.5826886968844</v>
      </c>
      <c r="BA199" s="51">
        <f t="shared" si="273"/>
        <v>6650.1348624240181</v>
      </c>
      <c r="BB199" s="51">
        <f t="shared" si="273"/>
        <v>6650.4823387927891</v>
      </c>
      <c r="BC199" s="51">
        <f t="shared" si="273"/>
        <v>6650.578390217077</v>
      </c>
      <c r="BD199" s="51">
        <f t="shared" si="273"/>
        <v>6678.4144179888272</v>
      </c>
      <c r="BE199" s="51">
        <f t="shared" si="273"/>
        <v>6707.0164237347753</v>
      </c>
      <c r="BF199" s="51">
        <f t="shared" si="273"/>
        <v>6733.0083859749739</v>
      </c>
      <c r="BG199" s="51">
        <f t="shared" si="273"/>
        <v>6757.3120574397981</v>
      </c>
      <c r="BH199" s="51">
        <f t="shared" si="273"/>
        <v>6781.0169934172782</v>
      </c>
      <c r="BI199" s="51">
        <f t="shared" si="273"/>
        <v>6805.2723822312691</v>
      </c>
      <c r="BJ199" s="51">
        <f t="shared" si="273"/>
        <v>6858.0390242169287</v>
      </c>
      <c r="BK199" s="51">
        <f t="shared" si="273"/>
        <v>6866.3326742846584</v>
      </c>
      <c r="BL199" s="51">
        <f t="shared" si="273"/>
        <v>6934.6819606515674</v>
      </c>
      <c r="BM199" s="51">
        <f t="shared" si="273"/>
        <v>81072.28991137397</v>
      </c>
      <c r="BN199" s="51"/>
      <c r="BO199" s="51">
        <f t="shared" si="273"/>
        <v>0</v>
      </c>
      <c r="BP199" s="51">
        <f t="shared" si="273"/>
        <v>0</v>
      </c>
      <c r="BQ199" s="51">
        <f t="shared" si="273"/>
        <v>0</v>
      </c>
      <c r="BR199" s="51">
        <f t="shared" si="273"/>
        <v>0</v>
      </c>
      <c r="BS199" s="51">
        <f t="shared" si="273"/>
        <v>0</v>
      </c>
      <c r="BT199" s="51">
        <f t="shared" si="273"/>
        <v>0</v>
      </c>
      <c r="BU199" s="51">
        <f t="shared" si="273"/>
        <v>0</v>
      </c>
      <c r="BV199" s="51">
        <f t="shared" si="273"/>
        <v>0</v>
      </c>
      <c r="BW199" s="51">
        <f t="shared" si="273"/>
        <v>0</v>
      </c>
      <c r="BX199" s="51">
        <f t="shared" si="273"/>
        <v>0</v>
      </c>
      <c r="BY199" s="51">
        <f t="shared" si="273"/>
        <v>0</v>
      </c>
      <c r="BZ199" s="51">
        <f t="shared" si="273"/>
        <v>0</v>
      </c>
      <c r="CA199" s="51">
        <f t="shared" si="273"/>
        <v>0</v>
      </c>
      <c r="CB199" s="51">
        <f t="shared" si="273"/>
        <v>0</v>
      </c>
      <c r="CC199" s="51">
        <f t="shared" si="273"/>
        <v>0</v>
      </c>
      <c r="CD199" s="51">
        <f t="shared" si="273"/>
        <v>0</v>
      </c>
      <c r="CE199" s="51">
        <f t="shared" si="273"/>
        <v>0</v>
      </c>
      <c r="CF199" s="51">
        <f t="shared" si="273"/>
        <v>0</v>
      </c>
      <c r="CG199" s="51">
        <f t="shared" si="273"/>
        <v>0</v>
      </c>
      <c r="CH199" s="51">
        <f t="shared" si="273"/>
        <v>0</v>
      </c>
      <c r="CI199" s="51">
        <f t="shared" si="273"/>
        <v>0</v>
      </c>
      <c r="CJ199" s="51">
        <f t="shared" si="273"/>
        <v>0</v>
      </c>
      <c r="CK199" s="51">
        <f t="shared" si="273"/>
        <v>0</v>
      </c>
      <c r="CL199" s="51">
        <f t="shared" si="273"/>
        <v>0</v>
      </c>
      <c r="CM199" s="51">
        <f t="shared" si="273"/>
        <v>0</v>
      </c>
      <c r="CN199" s="51">
        <f t="shared" si="273"/>
        <v>0</v>
      </c>
      <c r="CO199" s="51">
        <f t="shared" si="273"/>
        <v>0</v>
      </c>
      <c r="CP199" s="171"/>
      <c r="CQ199" s="51">
        <f t="shared" si="273"/>
        <v>0</v>
      </c>
      <c r="CR199" s="51">
        <f t="shared" si="273"/>
        <v>0</v>
      </c>
      <c r="CS199" s="51">
        <f t="shared" si="273"/>
        <v>0</v>
      </c>
      <c r="CT199" s="51">
        <f t="shared" si="273"/>
        <v>0</v>
      </c>
      <c r="CU199" s="51">
        <f t="shared" si="273"/>
        <v>0</v>
      </c>
      <c r="CV199" s="51">
        <f t="shared" si="273"/>
        <v>0</v>
      </c>
      <c r="CW199" s="51">
        <f t="shared" si="273"/>
        <v>0</v>
      </c>
      <c r="CX199" s="51">
        <f t="shared" ref="CX199:ES199" si="274">(CX42+CX43+CX44)*$AJ$199</f>
        <v>0</v>
      </c>
      <c r="CY199" s="51">
        <f t="shared" si="274"/>
        <v>0</v>
      </c>
      <c r="CZ199" s="51">
        <f t="shared" si="274"/>
        <v>0</v>
      </c>
      <c r="DA199" s="51">
        <f t="shared" si="274"/>
        <v>0</v>
      </c>
      <c r="DB199" s="51">
        <f t="shared" si="274"/>
        <v>0</v>
      </c>
      <c r="DC199" s="51">
        <f t="shared" si="274"/>
        <v>0</v>
      </c>
      <c r="DD199" s="51">
        <f t="shared" si="274"/>
        <v>0</v>
      </c>
      <c r="DE199" s="51">
        <f t="shared" si="274"/>
        <v>0</v>
      </c>
      <c r="DF199" s="51">
        <f t="shared" si="274"/>
        <v>0</v>
      </c>
      <c r="DG199" s="51">
        <f t="shared" si="274"/>
        <v>0</v>
      </c>
      <c r="DH199" s="51">
        <f t="shared" si="274"/>
        <v>0</v>
      </c>
      <c r="DI199" s="51">
        <f t="shared" si="274"/>
        <v>0</v>
      </c>
      <c r="DJ199" s="51">
        <f t="shared" si="274"/>
        <v>0</v>
      </c>
      <c r="DK199" s="51">
        <f t="shared" si="274"/>
        <v>0</v>
      </c>
      <c r="DL199" s="51">
        <f t="shared" si="274"/>
        <v>0</v>
      </c>
      <c r="DM199" s="51">
        <f t="shared" si="274"/>
        <v>0</v>
      </c>
      <c r="DN199" s="51">
        <f t="shared" si="274"/>
        <v>0</v>
      </c>
      <c r="DO199" s="51">
        <f t="shared" si="274"/>
        <v>0</v>
      </c>
      <c r="DP199" s="51">
        <f t="shared" si="274"/>
        <v>0</v>
      </c>
      <c r="DQ199" s="51">
        <f t="shared" si="274"/>
        <v>0</v>
      </c>
      <c r="DR199" s="171"/>
      <c r="DS199" s="51">
        <f t="shared" si="274"/>
        <v>0</v>
      </c>
      <c r="DT199" s="51">
        <f t="shared" si="274"/>
        <v>0</v>
      </c>
      <c r="DU199" s="51">
        <f t="shared" si="274"/>
        <v>0</v>
      </c>
      <c r="DV199" s="51">
        <f t="shared" si="274"/>
        <v>0</v>
      </c>
      <c r="DW199" s="51">
        <f t="shared" si="274"/>
        <v>0</v>
      </c>
      <c r="DX199" s="51">
        <f t="shared" si="274"/>
        <v>0</v>
      </c>
      <c r="DY199" s="51">
        <f t="shared" ref="DY199:EA199" si="275">(DY42+DY43+DY44)*$AJ$199</f>
        <v>0</v>
      </c>
      <c r="DZ199" s="51">
        <f t="shared" si="275"/>
        <v>0</v>
      </c>
      <c r="EA199" s="51">
        <f t="shared" si="275"/>
        <v>0</v>
      </c>
      <c r="EB199" s="51">
        <f t="shared" si="274"/>
        <v>0</v>
      </c>
      <c r="EC199" s="51">
        <f t="shared" si="274"/>
        <v>0</v>
      </c>
      <c r="ED199" s="51">
        <f t="shared" si="274"/>
        <v>0</v>
      </c>
      <c r="EE199" s="51">
        <f t="shared" si="274"/>
        <v>0</v>
      </c>
      <c r="EF199" s="51">
        <f t="shared" si="274"/>
        <v>0</v>
      </c>
      <c r="EG199" s="51">
        <f t="shared" si="274"/>
        <v>0</v>
      </c>
      <c r="EH199" s="51">
        <f t="shared" si="274"/>
        <v>0</v>
      </c>
      <c r="EI199" s="51">
        <f t="shared" si="274"/>
        <v>0</v>
      </c>
      <c r="EJ199" s="51">
        <f t="shared" si="274"/>
        <v>0</v>
      </c>
      <c r="EK199" s="51">
        <f t="shared" si="274"/>
        <v>0</v>
      </c>
      <c r="EL199" s="51">
        <f t="shared" si="274"/>
        <v>0</v>
      </c>
      <c r="EM199" s="51">
        <f t="shared" si="274"/>
        <v>0</v>
      </c>
      <c r="EN199" s="51">
        <f t="shared" si="274"/>
        <v>0</v>
      </c>
      <c r="EO199" s="51">
        <f t="shared" si="274"/>
        <v>0</v>
      </c>
      <c r="EP199" s="51">
        <f t="shared" si="274"/>
        <v>0</v>
      </c>
      <c r="EQ199" s="51">
        <f t="shared" si="274"/>
        <v>0</v>
      </c>
      <c r="ER199" s="51">
        <f t="shared" si="274"/>
        <v>0</v>
      </c>
      <c r="ES199" s="51">
        <f t="shared" si="274"/>
        <v>0</v>
      </c>
    </row>
    <row r="200" spans="1:149">
      <c r="B200" s="80" t="s">
        <v>9</v>
      </c>
      <c r="C200" s="51">
        <f t="shared" ref="C200:AG200" si="276">(C46-C44-C43-C42-C41-C40-C38-C37-C36-C25-C23-C20-C16-C11-C10-C8-C15)*$AJ$200</f>
        <v>3101501.1137654562</v>
      </c>
      <c r="D200" s="51">
        <f t="shared" si="276"/>
        <v>3911138.522946612</v>
      </c>
      <c r="E200" s="51">
        <f t="shared" si="276"/>
        <v>2860699.8185272841</v>
      </c>
      <c r="F200" s="51">
        <f t="shared" si="276"/>
        <v>2899372.303494697</v>
      </c>
      <c r="G200" s="51">
        <f t="shared" si="276"/>
        <v>2936944.1456764792</v>
      </c>
      <c r="H200" s="51">
        <f t="shared" si="276"/>
        <v>2973713.3307869546</v>
      </c>
      <c r="I200" s="51">
        <f t="shared" si="276"/>
        <v>3013805.0246184473</v>
      </c>
      <c r="J200" s="51">
        <f t="shared" si="276"/>
        <v>3053628.1520066732</v>
      </c>
      <c r="K200" s="51">
        <f t="shared" si="276"/>
        <v>3093083.4554772582</v>
      </c>
      <c r="L200" s="51">
        <f t="shared" si="276"/>
        <v>3135708.4262767038</v>
      </c>
      <c r="M200" s="51">
        <f t="shared" si="276"/>
        <v>3179358.5956059336</v>
      </c>
      <c r="N200" s="51">
        <f t="shared" si="276"/>
        <v>3224025.0836787238</v>
      </c>
      <c r="O200" s="51">
        <f t="shared" si="276"/>
        <v>3269622.6110020629</v>
      </c>
      <c r="P200" s="51">
        <f t="shared" si="276"/>
        <v>3316101.4013465797</v>
      </c>
      <c r="Q200" s="51">
        <f t="shared" si="276"/>
        <v>3363452.1304531456</v>
      </c>
      <c r="R200" s="51">
        <f t="shared" si="276"/>
        <v>3412000.1916355514</v>
      </c>
      <c r="S200" s="51">
        <f t="shared" si="276"/>
        <v>3461990.2189354822</v>
      </c>
      <c r="T200" s="51">
        <f t="shared" si="276"/>
        <v>3512938.916810587</v>
      </c>
      <c r="U200" s="51">
        <f t="shared" si="276"/>
        <v>3579025.45134664</v>
      </c>
      <c r="V200" s="51">
        <f t="shared" si="276"/>
        <v>3641600.4990343433</v>
      </c>
      <c r="W200" s="51">
        <f t="shared" si="276"/>
        <v>3704186.543958704</v>
      </c>
      <c r="X200" s="51">
        <f t="shared" si="276"/>
        <v>3767383.049108299</v>
      </c>
      <c r="Y200" s="51">
        <f t="shared" si="276"/>
        <v>3835495.8689768361</v>
      </c>
      <c r="Z200" s="51">
        <f t="shared" si="276"/>
        <v>3904926.5535035501</v>
      </c>
      <c r="AA200" s="51">
        <f t="shared" si="276"/>
        <v>3971957.4822712941</v>
      </c>
      <c r="AB200" s="51">
        <f t="shared" si="276"/>
        <v>4042427.9089531596</v>
      </c>
      <c r="AC200" s="51">
        <f t="shared" si="276"/>
        <v>4110406.4192962158</v>
      </c>
      <c r="AD200" s="51">
        <f t="shared" si="276"/>
        <v>4183839.6883943095</v>
      </c>
      <c r="AE200" s="51">
        <f t="shared" si="276"/>
        <v>4258811.1424437379</v>
      </c>
      <c r="AF200" s="51">
        <f t="shared" si="276"/>
        <v>4331801.2742082905</v>
      </c>
      <c r="AG200" s="51">
        <f t="shared" si="276"/>
        <v>3911138.4575113198</v>
      </c>
      <c r="AH200" s="51"/>
      <c r="AI200" s="51"/>
      <c r="AJ200" s="153">
        <f>'Gross Plant'!AI211</f>
        <v>4.9718229999999995E-2</v>
      </c>
      <c r="AK200" s="153">
        <f>'Gross Plant'!AJ211</f>
        <v>4.9718229999999995E-2</v>
      </c>
      <c r="AL200" s="51">
        <f t="shared" ref="AL200:CW200" si="277">(AL46-AL44-AL43-AL42-AL41-AL40-AL38-AL37-AL36-AL25-AL23-AL20-AL16-AL11-AL10-AL8-AL15)*$AJ$200</f>
        <v>38649.562874653784</v>
      </c>
      <c r="AM200" s="51">
        <f t="shared" si="277"/>
        <v>37571.842181782697</v>
      </c>
      <c r="AN200" s="51">
        <f t="shared" si="277"/>
        <v>40115.919536241992</v>
      </c>
      <c r="AO200" s="51">
        <f t="shared" si="277"/>
        <v>40091.693831492194</v>
      </c>
      <c r="AP200" s="51">
        <f t="shared" si="277"/>
        <v>39823.127388225083</v>
      </c>
      <c r="AQ200" s="51">
        <f t="shared" si="277"/>
        <v>39455.303470585997</v>
      </c>
      <c r="AR200" s="51">
        <f t="shared" si="277"/>
        <v>43337.882865828411</v>
      </c>
      <c r="AS200" s="51">
        <f t="shared" si="277"/>
        <v>44382.698955448141</v>
      </c>
      <c r="AT200" s="51">
        <f t="shared" si="277"/>
        <v>45332.171541062024</v>
      </c>
      <c r="AU200" s="51">
        <f t="shared" si="277"/>
        <v>46219.971760697917</v>
      </c>
      <c r="AV200" s="51">
        <f t="shared" si="277"/>
        <v>47085.900490755062</v>
      </c>
      <c r="AW200" s="51">
        <f t="shared" si="277"/>
        <v>47971.936970781688</v>
      </c>
      <c r="AX200" s="51">
        <f t="shared" si="277"/>
        <v>49899.474397055805</v>
      </c>
      <c r="AY200" s="51">
        <f t="shared" si="277"/>
        <v>50202.437032243281</v>
      </c>
      <c r="AZ200" s="51">
        <f t="shared" si="277"/>
        <v>52699.200187403847</v>
      </c>
      <c r="BA200" s="51">
        <f t="shared" si="277"/>
        <v>66107.584455541568</v>
      </c>
      <c r="BB200" s="51">
        <f t="shared" si="277"/>
        <v>62583.946949410594</v>
      </c>
      <c r="BC200" s="51">
        <f t="shared" si="277"/>
        <v>62588.504909670541</v>
      </c>
      <c r="BD200" s="51">
        <f t="shared" si="277"/>
        <v>63909.417215979134</v>
      </c>
      <c r="BE200" s="51">
        <f t="shared" si="277"/>
        <v>68845.349494754817</v>
      </c>
      <c r="BF200" s="51">
        <f t="shared" si="277"/>
        <v>70096.367994985616</v>
      </c>
      <c r="BG200" s="51">
        <f t="shared" si="277"/>
        <v>67653.373205103751</v>
      </c>
      <c r="BH200" s="51">
        <f t="shared" si="277"/>
        <v>71077.536828103315</v>
      </c>
      <c r="BI200" s="51">
        <f t="shared" si="277"/>
        <v>68599.718207271057</v>
      </c>
      <c r="BJ200" s="51">
        <f t="shared" si="277"/>
        <v>74784.682312744262</v>
      </c>
      <c r="BK200" s="51">
        <f t="shared" si="277"/>
        <v>75183.863781741777</v>
      </c>
      <c r="BL200" s="51">
        <f t="shared" si="277"/>
        <v>74740.634076849863</v>
      </c>
      <c r="BM200" s="51">
        <f t="shared" si="277"/>
        <v>826170.97943215643</v>
      </c>
      <c r="BN200" s="51"/>
      <c r="BO200" s="51">
        <f t="shared" si="277"/>
        <v>0</v>
      </c>
      <c r="BP200" s="51">
        <f t="shared" si="277"/>
        <v>0</v>
      </c>
      <c r="BQ200" s="51">
        <f t="shared" si="277"/>
        <v>-3346.7344257668997</v>
      </c>
      <c r="BR200" s="51">
        <f t="shared" si="277"/>
        <v>0</v>
      </c>
      <c r="BS200" s="51">
        <f t="shared" si="277"/>
        <v>0</v>
      </c>
      <c r="BT200" s="51">
        <f t="shared" si="277"/>
        <v>0</v>
      </c>
      <c r="BU200" s="51">
        <f t="shared" si="277"/>
        <v>-712.91206638340225</v>
      </c>
      <c r="BV200" s="51">
        <f t="shared" si="277"/>
        <v>-732.5296262186813</v>
      </c>
      <c r="BW200" s="51">
        <f t="shared" si="277"/>
        <v>-665.68346827217135</v>
      </c>
      <c r="BX200" s="51">
        <f t="shared" si="277"/>
        <v>-622.44443735878247</v>
      </c>
      <c r="BY200" s="51">
        <f t="shared" si="277"/>
        <v>-607.1101462379338</v>
      </c>
      <c r="BZ200" s="51">
        <f t="shared" si="277"/>
        <v>-621.20786421489652</v>
      </c>
      <c r="CA200" s="51">
        <f t="shared" si="277"/>
        <v>-1351.4132146500522</v>
      </c>
      <c r="CB200" s="51">
        <f t="shared" si="277"/>
        <v>-212.409732312692</v>
      </c>
      <c r="CC200" s="51">
        <f t="shared" si="277"/>
        <v>-1750.5023122988352</v>
      </c>
      <c r="CD200" s="51">
        <f t="shared" si="277"/>
        <v>-21.049919487767269</v>
      </c>
      <c r="CE200" s="51">
        <f t="shared" si="277"/>
        <v>-8.8992617089967414</v>
      </c>
      <c r="CF200" s="51">
        <f t="shared" si="277"/>
        <v>-2.4599853085563761</v>
      </c>
      <c r="CG200" s="51">
        <f t="shared" si="277"/>
        <v>-712.91206638340225</v>
      </c>
      <c r="CH200" s="51">
        <f t="shared" si="277"/>
        <v>-732.5296262186813</v>
      </c>
      <c r="CI200" s="51">
        <f t="shared" si="277"/>
        <v>-665.68346827217135</v>
      </c>
      <c r="CJ200" s="51">
        <f t="shared" si="277"/>
        <v>-622.44443735878247</v>
      </c>
      <c r="CK200" s="51">
        <f t="shared" si="277"/>
        <v>-607.1101462379338</v>
      </c>
      <c r="CL200" s="51">
        <f t="shared" si="277"/>
        <v>-621.20786421489652</v>
      </c>
      <c r="CM200" s="51">
        <f t="shared" si="277"/>
        <v>-1351.4132146500522</v>
      </c>
      <c r="CN200" s="51">
        <f t="shared" si="277"/>
        <v>-212.409732312692</v>
      </c>
      <c r="CO200" s="51">
        <f t="shared" si="277"/>
        <v>-1750.5023122988352</v>
      </c>
      <c r="CP200" s="171"/>
      <c r="CQ200" s="51">
        <f t="shared" si="277"/>
        <v>22.922092759199998</v>
      </c>
      <c r="CR200" s="51">
        <f t="shared" si="277"/>
        <v>0</v>
      </c>
      <c r="CS200" s="51">
        <f t="shared" si="277"/>
        <v>0</v>
      </c>
      <c r="CT200" s="51">
        <f t="shared" si="277"/>
        <v>0</v>
      </c>
      <c r="CU200" s="51">
        <f t="shared" si="277"/>
        <v>0</v>
      </c>
      <c r="CV200" s="51">
        <f t="shared" si="277"/>
        <v>0</v>
      </c>
      <c r="CW200" s="51">
        <f t="shared" si="277"/>
        <v>0</v>
      </c>
      <c r="CX200" s="51">
        <f t="shared" ref="CX200:ES200" si="278">(CX46-CX44-CX43-CX42-CX41-CX40-CX38-CX37-CX36-CX25-CX23-CX20-CX16-CX11-CX10-CX8-CX15)*$AJ$200</f>
        <v>0</v>
      </c>
      <c r="CY200" s="51">
        <f t="shared" si="278"/>
        <v>0</v>
      </c>
      <c r="CZ200" s="51">
        <f t="shared" si="278"/>
        <v>0</v>
      </c>
      <c r="DA200" s="51">
        <f t="shared" si="278"/>
        <v>0</v>
      </c>
      <c r="DB200" s="51">
        <f t="shared" si="278"/>
        <v>0</v>
      </c>
      <c r="DC200" s="51">
        <f t="shared" si="278"/>
        <v>0</v>
      </c>
      <c r="DD200" s="51">
        <f t="shared" si="278"/>
        <v>0</v>
      </c>
      <c r="DE200" s="51">
        <f t="shared" si="278"/>
        <v>0</v>
      </c>
      <c r="DF200" s="51">
        <f t="shared" si="278"/>
        <v>0</v>
      </c>
      <c r="DG200" s="51">
        <f t="shared" si="278"/>
        <v>0</v>
      </c>
      <c r="DH200" s="51">
        <f t="shared" si="278"/>
        <v>0</v>
      </c>
      <c r="DI200" s="51">
        <f t="shared" si="278"/>
        <v>0</v>
      </c>
      <c r="DJ200" s="51">
        <f t="shared" si="278"/>
        <v>0</v>
      </c>
      <c r="DK200" s="51">
        <f t="shared" si="278"/>
        <v>0</v>
      </c>
      <c r="DL200" s="51">
        <f t="shared" si="278"/>
        <v>0</v>
      </c>
      <c r="DM200" s="51">
        <f t="shared" si="278"/>
        <v>0</v>
      </c>
      <c r="DN200" s="51">
        <f t="shared" si="278"/>
        <v>0</v>
      </c>
      <c r="DO200" s="51">
        <f t="shared" si="278"/>
        <v>0</v>
      </c>
      <c r="DP200" s="51">
        <f t="shared" si="278"/>
        <v>0</v>
      </c>
      <c r="DQ200" s="51">
        <f t="shared" si="278"/>
        <v>0</v>
      </c>
      <c r="DR200" s="171"/>
      <c r="DS200" s="51">
        <f t="shared" si="278"/>
        <v>0</v>
      </c>
      <c r="DT200" s="51">
        <f t="shared" si="278"/>
        <v>0</v>
      </c>
      <c r="DU200" s="51">
        <f t="shared" si="278"/>
        <v>0</v>
      </c>
      <c r="DV200" s="51">
        <f t="shared" si="278"/>
        <v>0</v>
      </c>
      <c r="DW200" s="51">
        <f t="shared" si="278"/>
        <v>0</v>
      </c>
      <c r="DX200" s="51">
        <f t="shared" si="278"/>
        <v>0</v>
      </c>
      <c r="DY200" s="51">
        <f t="shared" ref="DY200:EA200" si="279">(DY46-DY44-DY43-DY42-DY41-DY40-DY38-DY37-DY36-DY25-DY23-DY20-DY16-DY11-DY10-DY8-DY15)*$AJ$200</f>
        <v>0</v>
      </c>
      <c r="DZ200" s="51">
        <f t="shared" si="279"/>
        <v>0</v>
      </c>
      <c r="EA200" s="51">
        <f t="shared" si="279"/>
        <v>0</v>
      </c>
      <c r="EB200" s="51">
        <f t="shared" si="278"/>
        <v>0</v>
      </c>
      <c r="EC200" s="51">
        <f t="shared" si="278"/>
        <v>0</v>
      </c>
      <c r="ED200" s="51">
        <f t="shared" si="278"/>
        <v>0</v>
      </c>
      <c r="EE200" s="51">
        <f t="shared" si="278"/>
        <v>0</v>
      </c>
      <c r="EF200" s="51">
        <f t="shared" si="278"/>
        <v>0</v>
      </c>
      <c r="EG200" s="51">
        <f t="shared" si="278"/>
        <v>0</v>
      </c>
      <c r="EH200" s="51">
        <f t="shared" si="278"/>
        <v>0</v>
      </c>
      <c r="EI200" s="51">
        <f t="shared" si="278"/>
        <v>0</v>
      </c>
      <c r="EJ200" s="51">
        <f t="shared" si="278"/>
        <v>0</v>
      </c>
      <c r="EK200" s="51">
        <f t="shared" si="278"/>
        <v>0</v>
      </c>
      <c r="EL200" s="51">
        <f t="shared" si="278"/>
        <v>0</v>
      </c>
      <c r="EM200" s="51">
        <f t="shared" si="278"/>
        <v>0</v>
      </c>
      <c r="EN200" s="51">
        <f t="shared" si="278"/>
        <v>0</v>
      </c>
      <c r="EO200" s="51">
        <f t="shared" si="278"/>
        <v>0</v>
      </c>
      <c r="EP200" s="51">
        <f t="shared" si="278"/>
        <v>0</v>
      </c>
      <c r="EQ200" s="51">
        <f t="shared" si="278"/>
        <v>0</v>
      </c>
      <c r="ER200" s="51">
        <f t="shared" si="278"/>
        <v>0</v>
      </c>
      <c r="ES200" s="51">
        <f t="shared" si="278"/>
        <v>0</v>
      </c>
    </row>
    <row r="201" spans="1:149">
      <c r="B201" s="30" t="s">
        <v>151</v>
      </c>
      <c r="C201" s="51">
        <f t="shared" ref="C201:AG201" si="280">(C51+C54+C59+C60+C61+C62+C64+C66+C74+C75+C76+C77)*$AJ$201</f>
        <v>121050.07664730934</v>
      </c>
      <c r="D201" s="51">
        <f t="shared" si="280"/>
        <v>137885.49194905054</v>
      </c>
      <c r="E201" s="51">
        <f t="shared" si="280"/>
        <v>114083.53353086043</v>
      </c>
      <c r="F201" s="51">
        <f t="shared" si="280"/>
        <v>115254.60306916139</v>
      </c>
      <c r="G201" s="51">
        <f t="shared" si="280"/>
        <v>116425.6726074624</v>
      </c>
      <c r="H201" s="51">
        <f t="shared" si="280"/>
        <v>117596.68711464957</v>
      </c>
      <c r="I201" s="51">
        <f t="shared" si="280"/>
        <v>118768.05188743955</v>
      </c>
      <c r="J201" s="51">
        <f t="shared" si="280"/>
        <v>119939.18488504291</v>
      </c>
      <c r="K201" s="51">
        <f t="shared" si="280"/>
        <v>121109.83152658649</v>
      </c>
      <c r="L201" s="51">
        <f t="shared" si="280"/>
        <v>122255.70194755049</v>
      </c>
      <c r="M201" s="51">
        <f t="shared" si="280"/>
        <v>123384.98328811814</v>
      </c>
      <c r="N201" s="51">
        <f t="shared" si="280"/>
        <v>124514.26462868584</v>
      </c>
      <c r="O201" s="51">
        <f t="shared" si="280"/>
        <v>125643.54596925351</v>
      </c>
      <c r="P201" s="51">
        <f t="shared" si="280"/>
        <v>126772.82730982122</v>
      </c>
      <c r="Q201" s="51">
        <f t="shared" si="280"/>
        <v>127902.10865038888</v>
      </c>
      <c r="R201" s="51">
        <f t="shared" si="280"/>
        <v>129031.38999095658</v>
      </c>
      <c r="S201" s="51">
        <f t="shared" si="280"/>
        <v>130160.67133152424</v>
      </c>
      <c r="T201" s="51">
        <f t="shared" si="280"/>
        <v>131289.95267209187</v>
      </c>
      <c r="U201" s="51">
        <f t="shared" si="280"/>
        <v>132393.21601132007</v>
      </c>
      <c r="V201" s="51">
        <f t="shared" si="280"/>
        <v>133491.74404964922</v>
      </c>
      <c r="W201" s="51">
        <f t="shared" si="280"/>
        <v>134590.27208797837</v>
      </c>
      <c r="X201" s="51">
        <f t="shared" si="280"/>
        <v>135688.80012630756</v>
      </c>
      <c r="Y201" s="51">
        <f t="shared" si="280"/>
        <v>136787.32816463671</v>
      </c>
      <c r="Z201" s="51">
        <f t="shared" si="280"/>
        <v>137885.85620296586</v>
      </c>
      <c r="AA201" s="51">
        <f t="shared" si="280"/>
        <v>138984.38424129499</v>
      </c>
      <c r="AB201" s="51">
        <f t="shared" si="280"/>
        <v>140082.91227962417</v>
      </c>
      <c r="AC201" s="51">
        <f t="shared" si="280"/>
        <v>141181.44031795333</v>
      </c>
      <c r="AD201" s="51">
        <f t="shared" si="280"/>
        <v>142279.96835628248</v>
      </c>
      <c r="AE201" s="51">
        <f t="shared" si="280"/>
        <v>143378.49639461166</v>
      </c>
      <c r="AF201" s="51">
        <f t="shared" si="280"/>
        <v>144477.02443294079</v>
      </c>
      <c r="AG201" s="51">
        <f t="shared" si="280"/>
        <v>137885.48775027</v>
      </c>
      <c r="AH201" s="51"/>
      <c r="AI201" s="51"/>
      <c r="AJ201" s="153">
        <f>'Gross Plant'!AI215</f>
        <v>2.4788790000000002E-2</v>
      </c>
      <c r="AK201" s="153">
        <f>'Gross Plant'!AJ215</f>
        <v>2.4788790000000002E-2</v>
      </c>
      <c r="AL201" s="51">
        <f t="shared" ref="AL201:CW201" si="281">(AL51+AL54+AL59+AL60+AL61+AL62+AL64+AL66+AL74+AL75+AL76+AL77)*$AJ$201</f>
        <v>1171.069538301</v>
      </c>
      <c r="AM201" s="51">
        <f t="shared" si="281"/>
        <v>1171.069538301</v>
      </c>
      <c r="AN201" s="51">
        <f t="shared" si="281"/>
        <v>1171.0145071872</v>
      </c>
      <c r="AO201" s="51">
        <f t="shared" si="281"/>
        <v>1171.3647727898997</v>
      </c>
      <c r="AP201" s="51">
        <f t="shared" si="281"/>
        <v>1171.1329976033996</v>
      </c>
      <c r="AQ201" s="51">
        <f t="shared" si="281"/>
        <v>1170.6466415435998</v>
      </c>
      <c r="AR201" s="51">
        <f t="shared" si="281"/>
        <v>1145.870420963983</v>
      </c>
      <c r="AS201" s="51">
        <f t="shared" si="281"/>
        <v>1129.2813405676782</v>
      </c>
      <c r="AT201" s="51">
        <f t="shared" si="281"/>
        <v>1129.2813405676782</v>
      </c>
      <c r="AU201" s="51">
        <f t="shared" si="281"/>
        <v>1129.2813405676782</v>
      </c>
      <c r="AV201" s="51">
        <f t="shared" si="281"/>
        <v>1129.2813405676782</v>
      </c>
      <c r="AW201" s="51">
        <f t="shared" si="281"/>
        <v>1129.2813405676782</v>
      </c>
      <c r="AX201" s="51">
        <f t="shared" si="281"/>
        <v>1129.2813405676782</v>
      </c>
      <c r="AY201" s="51">
        <f t="shared" si="281"/>
        <v>1129.2813405676782</v>
      </c>
      <c r="AZ201" s="51">
        <f t="shared" si="281"/>
        <v>1129.2813405676782</v>
      </c>
      <c r="BA201" s="51">
        <f t="shared" si="281"/>
        <v>1103.2633392281607</v>
      </c>
      <c r="BB201" s="51">
        <f t="shared" si="281"/>
        <v>1098.528038329157</v>
      </c>
      <c r="BC201" s="51">
        <f t="shared" si="281"/>
        <v>1098.528038329157</v>
      </c>
      <c r="BD201" s="51">
        <f t="shared" si="281"/>
        <v>1098.528038329157</v>
      </c>
      <c r="BE201" s="51">
        <f t="shared" si="281"/>
        <v>1098.528038329157</v>
      </c>
      <c r="BF201" s="51">
        <f t="shared" si="281"/>
        <v>1098.528038329157</v>
      </c>
      <c r="BG201" s="51">
        <f t="shared" si="281"/>
        <v>1098.528038329157</v>
      </c>
      <c r="BH201" s="51">
        <f t="shared" si="281"/>
        <v>1098.528038329157</v>
      </c>
      <c r="BI201" s="51">
        <f t="shared" si="281"/>
        <v>1098.528038329157</v>
      </c>
      <c r="BJ201" s="51">
        <f t="shared" si="281"/>
        <v>1098.528038329157</v>
      </c>
      <c r="BK201" s="51">
        <f t="shared" si="281"/>
        <v>1098.528038329157</v>
      </c>
      <c r="BL201" s="51">
        <f t="shared" si="281"/>
        <v>1098.528038329157</v>
      </c>
      <c r="BM201" s="51">
        <f t="shared" si="281"/>
        <v>13187.071760848887</v>
      </c>
      <c r="BN201" s="51"/>
      <c r="BO201" s="51">
        <f t="shared" si="281"/>
        <v>0</v>
      </c>
      <c r="BP201" s="51">
        <f t="shared" si="281"/>
        <v>0</v>
      </c>
      <c r="BQ201" s="51">
        <f t="shared" si="281"/>
        <v>0</v>
      </c>
      <c r="BR201" s="51">
        <f t="shared" si="281"/>
        <v>0</v>
      </c>
      <c r="BS201" s="51">
        <f t="shared" si="281"/>
        <v>0</v>
      </c>
      <c r="BT201" s="51">
        <f t="shared" si="281"/>
        <v>0</v>
      </c>
      <c r="BU201" s="51">
        <f t="shared" si="281"/>
        <v>0</v>
      </c>
      <c r="BV201" s="51">
        <f t="shared" si="281"/>
        <v>0</v>
      </c>
      <c r="BW201" s="51">
        <f t="shared" si="281"/>
        <v>0</v>
      </c>
      <c r="BX201" s="51">
        <f t="shared" si="281"/>
        <v>0</v>
      </c>
      <c r="BY201" s="51">
        <f t="shared" si="281"/>
        <v>0</v>
      </c>
      <c r="BZ201" s="51">
        <f t="shared" si="281"/>
        <v>0</v>
      </c>
      <c r="CA201" s="51">
        <f t="shared" si="281"/>
        <v>0</v>
      </c>
      <c r="CB201" s="51">
        <f t="shared" si="281"/>
        <v>0</v>
      </c>
      <c r="CC201" s="51">
        <f t="shared" si="281"/>
        <v>0</v>
      </c>
      <c r="CD201" s="51">
        <f t="shared" si="281"/>
        <v>0</v>
      </c>
      <c r="CE201" s="51">
        <f t="shared" si="281"/>
        <v>0</v>
      </c>
      <c r="CF201" s="51">
        <f t="shared" si="281"/>
        <v>0</v>
      </c>
      <c r="CG201" s="51">
        <f t="shared" si="281"/>
        <v>0</v>
      </c>
      <c r="CH201" s="51">
        <f t="shared" si="281"/>
        <v>0</v>
      </c>
      <c r="CI201" s="51">
        <f t="shared" si="281"/>
        <v>0</v>
      </c>
      <c r="CJ201" s="51">
        <f t="shared" si="281"/>
        <v>0</v>
      </c>
      <c r="CK201" s="51">
        <f t="shared" si="281"/>
        <v>0</v>
      </c>
      <c r="CL201" s="51">
        <f t="shared" si="281"/>
        <v>0</v>
      </c>
      <c r="CM201" s="51">
        <f t="shared" si="281"/>
        <v>0</v>
      </c>
      <c r="CN201" s="51">
        <f t="shared" si="281"/>
        <v>0</v>
      </c>
      <c r="CO201" s="51">
        <f t="shared" si="281"/>
        <v>0</v>
      </c>
      <c r="CP201" s="171"/>
      <c r="CQ201" s="51">
        <f t="shared" si="281"/>
        <v>0</v>
      </c>
      <c r="CR201" s="51">
        <f t="shared" si="281"/>
        <v>0</v>
      </c>
      <c r="CS201" s="51">
        <f t="shared" si="281"/>
        <v>0</v>
      </c>
      <c r="CT201" s="51">
        <f t="shared" si="281"/>
        <v>0</v>
      </c>
      <c r="CU201" s="51">
        <f t="shared" si="281"/>
        <v>0</v>
      </c>
      <c r="CV201" s="51">
        <f t="shared" si="281"/>
        <v>0</v>
      </c>
      <c r="CW201" s="51">
        <f t="shared" si="281"/>
        <v>0</v>
      </c>
      <c r="CX201" s="51">
        <f t="shared" ref="CX201:ES201" si="282">(CX51+CX54+CX59+CX60+CX61+CX62+CX64+CX66+CX74+CX75+CX76+CX77)*$AJ$201</f>
        <v>0</v>
      </c>
      <c r="CY201" s="51">
        <f t="shared" si="282"/>
        <v>0</v>
      </c>
      <c r="CZ201" s="51">
        <f t="shared" si="282"/>
        <v>0</v>
      </c>
      <c r="DA201" s="51">
        <f t="shared" si="282"/>
        <v>0</v>
      </c>
      <c r="DB201" s="51">
        <f t="shared" si="282"/>
        <v>0</v>
      </c>
      <c r="DC201" s="51">
        <f t="shared" si="282"/>
        <v>0</v>
      </c>
      <c r="DD201" s="51">
        <f t="shared" si="282"/>
        <v>0</v>
      </c>
      <c r="DE201" s="51">
        <f t="shared" si="282"/>
        <v>0</v>
      </c>
      <c r="DF201" s="51">
        <f t="shared" si="282"/>
        <v>0</v>
      </c>
      <c r="DG201" s="51">
        <f t="shared" si="282"/>
        <v>0</v>
      </c>
      <c r="DH201" s="51">
        <f t="shared" si="282"/>
        <v>0</v>
      </c>
      <c r="DI201" s="51">
        <f t="shared" si="282"/>
        <v>0</v>
      </c>
      <c r="DJ201" s="51">
        <f t="shared" si="282"/>
        <v>0</v>
      </c>
      <c r="DK201" s="51">
        <f t="shared" si="282"/>
        <v>0</v>
      </c>
      <c r="DL201" s="51">
        <f t="shared" si="282"/>
        <v>0</v>
      </c>
      <c r="DM201" s="51">
        <f t="shared" si="282"/>
        <v>0</v>
      </c>
      <c r="DN201" s="51">
        <f t="shared" si="282"/>
        <v>0</v>
      </c>
      <c r="DO201" s="51">
        <f t="shared" si="282"/>
        <v>0</v>
      </c>
      <c r="DP201" s="51">
        <f t="shared" si="282"/>
        <v>0</v>
      </c>
      <c r="DQ201" s="51">
        <f t="shared" si="282"/>
        <v>0</v>
      </c>
      <c r="DR201" s="171"/>
      <c r="DS201" s="51">
        <f t="shared" si="282"/>
        <v>0</v>
      </c>
      <c r="DT201" s="51">
        <f t="shared" si="282"/>
        <v>0</v>
      </c>
      <c r="DU201" s="51">
        <f t="shared" si="282"/>
        <v>0</v>
      </c>
      <c r="DV201" s="51">
        <f t="shared" si="282"/>
        <v>0</v>
      </c>
      <c r="DW201" s="51">
        <f t="shared" si="282"/>
        <v>0</v>
      </c>
      <c r="DX201" s="51">
        <f t="shared" si="282"/>
        <v>0</v>
      </c>
      <c r="DY201" s="51">
        <f t="shared" ref="DY201:EA201" si="283">(DY51+DY54+DY59+DY60+DY61+DY62+DY64+DY66+DY74+DY75+DY76+DY77)*$AJ$201</f>
        <v>0</v>
      </c>
      <c r="DZ201" s="51">
        <f t="shared" si="283"/>
        <v>0</v>
      </c>
      <c r="EA201" s="51">
        <f t="shared" si="283"/>
        <v>0</v>
      </c>
      <c r="EB201" s="51">
        <f t="shared" si="282"/>
        <v>0</v>
      </c>
      <c r="EC201" s="51">
        <f t="shared" si="282"/>
        <v>0</v>
      </c>
      <c r="ED201" s="51">
        <f t="shared" si="282"/>
        <v>0</v>
      </c>
      <c r="EE201" s="51">
        <f t="shared" si="282"/>
        <v>0</v>
      </c>
      <c r="EF201" s="51">
        <f t="shared" si="282"/>
        <v>0</v>
      </c>
      <c r="EG201" s="51">
        <f t="shared" si="282"/>
        <v>0</v>
      </c>
      <c r="EH201" s="51">
        <f t="shared" si="282"/>
        <v>0</v>
      </c>
      <c r="EI201" s="51">
        <f t="shared" si="282"/>
        <v>0</v>
      </c>
      <c r="EJ201" s="51">
        <f t="shared" si="282"/>
        <v>0</v>
      </c>
      <c r="EK201" s="51">
        <f t="shared" si="282"/>
        <v>0</v>
      </c>
      <c r="EL201" s="51">
        <f t="shared" si="282"/>
        <v>0</v>
      </c>
      <c r="EM201" s="51">
        <f t="shared" si="282"/>
        <v>0</v>
      </c>
      <c r="EN201" s="51">
        <f t="shared" si="282"/>
        <v>0</v>
      </c>
      <c r="EO201" s="51">
        <f t="shared" si="282"/>
        <v>0</v>
      </c>
      <c r="EP201" s="51">
        <f t="shared" si="282"/>
        <v>0</v>
      </c>
      <c r="EQ201" s="51">
        <f t="shared" si="282"/>
        <v>0</v>
      </c>
      <c r="ER201" s="51">
        <f t="shared" si="282"/>
        <v>0</v>
      </c>
      <c r="ES201" s="51">
        <f t="shared" si="282"/>
        <v>0</v>
      </c>
    </row>
    <row r="202" spans="1:149">
      <c r="B202" s="80" t="s">
        <v>31</v>
      </c>
      <c r="C202" s="51">
        <f t="shared" ref="C202:AG202" si="284">(C80-C77-C76-C75-C74-C66-C62-C61-C60-C59-C54-C51-C64)*$AJ$202</f>
        <v>3371332.7235753406</v>
      </c>
      <c r="D202" s="51">
        <f t="shared" si="284"/>
        <v>4001627.4321015249</v>
      </c>
      <c r="E202" s="51">
        <f t="shared" si="284"/>
        <v>3141383.6443721759</v>
      </c>
      <c r="F202" s="51">
        <f t="shared" si="284"/>
        <v>3179408.3115559658</v>
      </c>
      <c r="G202" s="51">
        <f t="shared" si="284"/>
        <v>3217432.7779210876</v>
      </c>
      <c r="H202" s="51">
        <f t="shared" si="284"/>
        <v>3255622.0279637463</v>
      </c>
      <c r="I202" s="51">
        <f t="shared" si="284"/>
        <v>3293811.6779748872</v>
      </c>
      <c r="J202" s="51">
        <f t="shared" si="284"/>
        <v>3332132.8336181897</v>
      </c>
      <c r="K202" s="51">
        <f t="shared" si="284"/>
        <v>3370454.1194320414</v>
      </c>
      <c r="L202" s="51">
        <f t="shared" si="284"/>
        <v>3409184.2381409877</v>
      </c>
      <c r="M202" s="51">
        <f t="shared" si="284"/>
        <v>3447943.5473957499</v>
      </c>
      <c r="N202" s="51">
        <f t="shared" si="284"/>
        <v>3486732.1966328011</v>
      </c>
      <c r="O202" s="51">
        <f t="shared" si="284"/>
        <v>3525550.006504077</v>
      </c>
      <c r="P202" s="51">
        <f t="shared" si="284"/>
        <v>3564397.0054884707</v>
      </c>
      <c r="Q202" s="51">
        <f t="shared" si="284"/>
        <v>3603273.0194792408</v>
      </c>
      <c r="R202" s="51">
        <f t="shared" si="284"/>
        <v>3642180.3841527863</v>
      </c>
      <c r="S202" s="51">
        <f t="shared" si="284"/>
        <v>3681125.9918796108</v>
      </c>
      <c r="T202" s="51">
        <f t="shared" si="284"/>
        <v>3720071.1624513422</v>
      </c>
      <c r="U202" s="51">
        <f t="shared" si="284"/>
        <v>3766684.3640937423</v>
      </c>
      <c r="V202" s="51">
        <f t="shared" si="284"/>
        <v>3813561.8860429861</v>
      </c>
      <c r="W202" s="51">
        <f t="shared" si="284"/>
        <v>3860439.6866015508</v>
      </c>
      <c r="X202" s="51">
        <f t="shared" si="284"/>
        <v>3907357.651785451</v>
      </c>
      <c r="Y202" s="51">
        <f t="shared" si="284"/>
        <v>3954315.9872112544</v>
      </c>
      <c r="Z202" s="51">
        <f t="shared" si="284"/>
        <v>4001314.4461056534</v>
      </c>
      <c r="AA202" s="51">
        <f t="shared" si="284"/>
        <v>4048353.0676540714</v>
      </c>
      <c r="AB202" s="51">
        <f t="shared" si="284"/>
        <v>4095431.6122949659</v>
      </c>
      <c r="AC202" s="51">
        <f t="shared" si="284"/>
        <v>4142553.2937937919</v>
      </c>
      <c r="AD202" s="51">
        <f t="shared" si="284"/>
        <v>4189727.5956826704</v>
      </c>
      <c r="AE202" s="51">
        <f t="shared" si="284"/>
        <v>4236901.2960695848</v>
      </c>
      <c r="AF202" s="51">
        <f t="shared" si="284"/>
        <v>4284444.5675327582</v>
      </c>
      <c r="AG202" s="51">
        <f t="shared" si="284"/>
        <v>4001627.3811247996</v>
      </c>
      <c r="AH202" s="51"/>
      <c r="AI202" s="51"/>
      <c r="AJ202" s="153">
        <f>'Gross Plant'!AI212</f>
        <v>5.5628439999999994E-2</v>
      </c>
      <c r="AK202" s="153">
        <f>'Gross Plant'!AJ212</f>
        <v>5.5628439999999994E-2</v>
      </c>
      <c r="AL202" s="51">
        <f t="shared" ref="AL202:CW202" si="285">(AL80-AL77-AL76-AL75-AL74-AL66-AL62-AL61-AL60-AL59-AL54-AL51-AL64)*$AJ$202</f>
        <v>38024.667183789992</v>
      </c>
      <c r="AM202" s="51">
        <f t="shared" si="285"/>
        <v>38024.466365121589</v>
      </c>
      <c r="AN202" s="51">
        <f t="shared" si="285"/>
        <v>38189.250042658394</v>
      </c>
      <c r="AO202" s="51">
        <f t="shared" si="285"/>
        <v>38189.650011141995</v>
      </c>
      <c r="AP202" s="51">
        <f t="shared" si="285"/>
        <v>38321.155643302001</v>
      </c>
      <c r="AQ202" s="51">
        <f t="shared" si="285"/>
        <v>38321.285813851602</v>
      </c>
      <c r="AR202" s="51">
        <f t="shared" si="285"/>
        <v>38730.1187089468</v>
      </c>
      <c r="AS202" s="51">
        <f t="shared" si="285"/>
        <v>38759.309254762687</v>
      </c>
      <c r="AT202" s="51">
        <f t="shared" si="285"/>
        <v>38788.649237050326</v>
      </c>
      <c r="AU202" s="51">
        <f t="shared" si="285"/>
        <v>38817.809871276753</v>
      </c>
      <c r="AV202" s="51">
        <f t="shared" si="285"/>
        <v>38846.998984394668</v>
      </c>
      <c r="AW202" s="51">
        <f t="shared" si="285"/>
        <v>38876.013990767889</v>
      </c>
      <c r="AX202" s="51">
        <f t="shared" si="285"/>
        <v>38907.364673545468</v>
      </c>
      <c r="AY202" s="51">
        <f t="shared" si="285"/>
        <v>38945.607726825045</v>
      </c>
      <c r="AZ202" s="51">
        <f t="shared" si="285"/>
        <v>38945.170571731658</v>
      </c>
      <c r="BA202" s="51">
        <f t="shared" si="285"/>
        <v>46613.201642399712</v>
      </c>
      <c r="BB202" s="51">
        <f t="shared" si="285"/>
        <v>46877.521949243543</v>
      </c>
      <c r="BC202" s="51">
        <f t="shared" si="285"/>
        <v>46877.800558564843</v>
      </c>
      <c r="BD202" s="51">
        <f t="shared" si="285"/>
        <v>46917.965183900138</v>
      </c>
      <c r="BE202" s="51">
        <f t="shared" si="285"/>
        <v>46958.335425805155</v>
      </c>
      <c r="BF202" s="51">
        <f t="shared" si="285"/>
        <v>46998.458894397714</v>
      </c>
      <c r="BG202" s="51">
        <f t="shared" si="285"/>
        <v>47038.621548417461</v>
      </c>
      <c r="BH202" s="51">
        <f t="shared" si="285"/>
        <v>47078.544640895132</v>
      </c>
      <c r="BI202" s="51">
        <f t="shared" si="285"/>
        <v>47121.681498825405</v>
      </c>
      <c r="BJ202" s="51">
        <f t="shared" si="285"/>
        <v>47174.301888877024</v>
      </c>
      <c r="BK202" s="51">
        <f t="shared" si="285"/>
        <v>47173.700386916418</v>
      </c>
      <c r="BL202" s="51">
        <f t="shared" si="285"/>
        <v>47543.271463173245</v>
      </c>
      <c r="BM202" s="51">
        <f t="shared" si="285"/>
        <v>564373.4050814159</v>
      </c>
      <c r="BN202" s="51"/>
      <c r="BO202" s="51">
        <f t="shared" si="285"/>
        <v>0</v>
      </c>
      <c r="BP202" s="51">
        <f t="shared" si="285"/>
        <v>0</v>
      </c>
      <c r="BQ202" s="51">
        <f t="shared" si="285"/>
        <v>0</v>
      </c>
      <c r="BR202" s="51">
        <f t="shared" si="285"/>
        <v>0</v>
      </c>
      <c r="BS202" s="51">
        <f t="shared" si="285"/>
        <v>0</v>
      </c>
      <c r="BT202" s="51">
        <f t="shared" si="285"/>
        <v>0</v>
      </c>
      <c r="BU202" s="51">
        <f t="shared" si="285"/>
        <v>0</v>
      </c>
      <c r="BV202" s="51">
        <f t="shared" si="285"/>
        <v>0</v>
      </c>
      <c r="BW202" s="51">
        <f t="shared" si="285"/>
        <v>0</v>
      </c>
      <c r="BX202" s="51">
        <f t="shared" si="285"/>
        <v>0</v>
      </c>
      <c r="BY202" s="51">
        <f t="shared" si="285"/>
        <v>0</v>
      </c>
      <c r="BZ202" s="51">
        <f t="shared" si="285"/>
        <v>0</v>
      </c>
      <c r="CA202" s="51">
        <f t="shared" si="285"/>
        <v>0</v>
      </c>
      <c r="CB202" s="51">
        <f t="shared" si="285"/>
        <v>0</v>
      </c>
      <c r="CC202" s="51">
        <f t="shared" si="285"/>
        <v>0</v>
      </c>
      <c r="CD202" s="51">
        <f t="shared" si="285"/>
        <v>0</v>
      </c>
      <c r="CE202" s="51">
        <f t="shared" si="285"/>
        <v>0</v>
      </c>
      <c r="CF202" s="51">
        <f t="shared" si="285"/>
        <v>0</v>
      </c>
      <c r="CG202" s="51">
        <f t="shared" si="285"/>
        <v>0</v>
      </c>
      <c r="CH202" s="51">
        <f t="shared" si="285"/>
        <v>0</v>
      </c>
      <c r="CI202" s="51">
        <f t="shared" si="285"/>
        <v>0</v>
      </c>
      <c r="CJ202" s="51">
        <f t="shared" si="285"/>
        <v>0</v>
      </c>
      <c r="CK202" s="51">
        <f t="shared" si="285"/>
        <v>0</v>
      </c>
      <c r="CL202" s="51">
        <f t="shared" si="285"/>
        <v>0</v>
      </c>
      <c r="CM202" s="51">
        <f t="shared" si="285"/>
        <v>0</v>
      </c>
      <c r="CN202" s="51">
        <f t="shared" si="285"/>
        <v>0</v>
      </c>
      <c r="CO202" s="51">
        <f t="shared" si="285"/>
        <v>0</v>
      </c>
      <c r="CP202" s="171"/>
      <c r="CQ202" s="51">
        <f t="shared" si="285"/>
        <v>0</v>
      </c>
      <c r="CR202" s="51">
        <f t="shared" si="285"/>
        <v>0</v>
      </c>
      <c r="CS202" s="51">
        <f t="shared" si="285"/>
        <v>0</v>
      </c>
      <c r="CT202" s="51">
        <f t="shared" si="285"/>
        <v>0</v>
      </c>
      <c r="CU202" s="51">
        <f t="shared" si="285"/>
        <v>0</v>
      </c>
      <c r="CV202" s="51">
        <f t="shared" si="285"/>
        <v>0</v>
      </c>
      <c r="CW202" s="51">
        <f t="shared" si="285"/>
        <v>0</v>
      </c>
      <c r="CX202" s="51">
        <f t="shared" ref="CX202:ES202" si="286">(CX80-CX77-CX76-CX75-CX74-CX66-CX62-CX61-CX60-CX59-CX54-CX51-CX64)*$AJ$202</f>
        <v>0</v>
      </c>
      <c r="CY202" s="51">
        <f t="shared" si="286"/>
        <v>0</v>
      </c>
      <c r="CZ202" s="51">
        <f t="shared" si="286"/>
        <v>0</v>
      </c>
      <c r="DA202" s="51">
        <f t="shared" si="286"/>
        <v>0</v>
      </c>
      <c r="DB202" s="51">
        <f t="shared" si="286"/>
        <v>0</v>
      </c>
      <c r="DC202" s="51">
        <f t="shared" si="286"/>
        <v>0</v>
      </c>
      <c r="DD202" s="51">
        <f t="shared" si="286"/>
        <v>0</v>
      </c>
      <c r="DE202" s="51">
        <f t="shared" si="286"/>
        <v>0</v>
      </c>
      <c r="DF202" s="51">
        <f t="shared" si="286"/>
        <v>0</v>
      </c>
      <c r="DG202" s="51">
        <f t="shared" si="286"/>
        <v>0</v>
      </c>
      <c r="DH202" s="51">
        <f t="shared" si="286"/>
        <v>0</v>
      </c>
      <c r="DI202" s="51">
        <f t="shared" si="286"/>
        <v>0</v>
      </c>
      <c r="DJ202" s="51">
        <f t="shared" si="286"/>
        <v>0</v>
      </c>
      <c r="DK202" s="51">
        <f t="shared" si="286"/>
        <v>0</v>
      </c>
      <c r="DL202" s="51">
        <f t="shared" si="286"/>
        <v>0</v>
      </c>
      <c r="DM202" s="51">
        <f t="shared" si="286"/>
        <v>0</v>
      </c>
      <c r="DN202" s="51">
        <f t="shared" si="286"/>
        <v>0</v>
      </c>
      <c r="DO202" s="51">
        <f t="shared" si="286"/>
        <v>0</v>
      </c>
      <c r="DP202" s="51">
        <f t="shared" si="286"/>
        <v>0</v>
      </c>
      <c r="DQ202" s="51">
        <f t="shared" si="286"/>
        <v>0</v>
      </c>
      <c r="DR202" s="171"/>
      <c r="DS202" s="51">
        <f t="shared" si="286"/>
        <v>0</v>
      </c>
      <c r="DT202" s="51">
        <f t="shared" si="286"/>
        <v>0</v>
      </c>
      <c r="DU202" s="51">
        <f t="shared" si="286"/>
        <v>0</v>
      </c>
      <c r="DV202" s="51">
        <f t="shared" si="286"/>
        <v>0</v>
      </c>
      <c r="DW202" s="51">
        <f t="shared" si="286"/>
        <v>0</v>
      </c>
      <c r="DX202" s="51">
        <f t="shared" si="286"/>
        <v>0</v>
      </c>
      <c r="DY202" s="51">
        <f t="shared" ref="DY202:EA202" si="287">(DY80-DY77-DY76-DY75-DY74-DY66-DY62-DY61-DY60-DY59-DY54-DY51-DY64)*$AJ$202</f>
        <v>0</v>
      </c>
      <c r="DZ202" s="51">
        <f t="shared" si="287"/>
        <v>0</v>
      </c>
      <c r="EA202" s="51">
        <f t="shared" si="287"/>
        <v>0</v>
      </c>
      <c r="EB202" s="51">
        <f t="shared" si="286"/>
        <v>0</v>
      </c>
      <c r="EC202" s="51">
        <f t="shared" si="286"/>
        <v>0</v>
      </c>
      <c r="ED202" s="51">
        <f t="shared" si="286"/>
        <v>0</v>
      </c>
      <c r="EE202" s="51">
        <f t="shared" si="286"/>
        <v>0</v>
      </c>
      <c r="EF202" s="51">
        <f t="shared" si="286"/>
        <v>0</v>
      </c>
      <c r="EG202" s="51">
        <f t="shared" si="286"/>
        <v>0</v>
      </c>
      <c r="EH202" s="51">
        <f t="shared" si="286"/>
        <v>0</v>
      </c>
      <c r="EI202" s="51">
        <f t="shared" si="286"/>
        <v>0</v>
      </c>
      <c r="EJ202" s="51">
        <f t="shared" si="286"/>
        <v>0</v>
      </c>
      <c r="EK202" s="51">
        <f t="shared" si="286"/>
        <v>0</v>
      </c>
      <c r="EL202" s="51">
        <f t="shared" si="286"/>
        <v>0</v>
      </c>
      <c r="EM202" s="51">
        <f t="shared" si="286"/>
        <v>0</v>
      </c>
      <c r="EN202" s="51">
        <f t="shared" si="286"/>
        <v>0</v>
      </c>
      <c r="EO202" s="51">
        <f t="shared" si="286"/>
        <v>0</v>
      </c>
      <c r="EP202" s="51">
        <f t="shared" si="286"/>
        <v>0</v>
      </c>
      <c r="EQ202" s="51">
        <f t="shared" si="286"/>
        <v>0</v>
      </c>
      <c r="ER202" s="51">
        <f t="shared" si="286"/>
        <v>0</v>
      </c>
      <c r="ES202" s="51">
        <f t="shared" si="286"/>
        <v>0</v>
      </c>
    </row>
    <row r="203" spans="1:149">
      <c r="B203" s="80" t="s">
        <v>34</v>
      </c>
      <c r="C203" s="51">
        <f t="shared" ref="C203:AG203" si="288">C108*$AJ$203</f>
        <v>288585.04455580463</v>
      </c>
      <c r="D203" s="51">
        <f t="shared" si="288"/>
        <v>229265.54958799735</v>
      </c>
      <c r="E203" s="51">
        <f t="shared" si="288"/>
        <v>537829.99378199992</v>
      </c>
      <c r="F203" s="51">
        <f t="shared" si="288"/>
        <v>539352.13828800002</v>
      </c>
      <c r="G203" s="51">
        <f t="shared" si="288"/>
        <v>540874.282794</v>
      </c>
      <c r="H203" s="51">
        <f t="shared" si="288"/>
        <v>208579.28624599997</v>
      </c>
      <c r="I203" s="51">
        <f t="shared" si="288"/>
        <v>209887.13062599997</v>
      </c>
      <c r="J203" s="51">
        <f t="shared" si="288"/>
        <v>211146.72306600001</v>
      </c>
      <c r="K203" s="51">
        <f t="shared" si="288"/>
        <v>211328.60817399994</v>
      </c>
      <c r="L203" s="51">
        <f t="shared" si="288"/>
        <v>212501.73996497624</v>
      </c>
      <c r="M203" s="51">
        <f t="shared" si="288"/>
        <v>213674.87175595245</v>
      </c>
      <c r="N203" s="51">
        <f t="shared" si="288"/>
        <v>214848.00350642463</v>
      </c>
      <c r="O203" s="51">
        <f t="shared" si="288"/>
        <v>216021.13525689678</v>
      </c>
      <c r="P203" s="51">
        <f t="shared" si="288"/>
        <v>217194.26700736894</v>
      </c>
      <c r="Q203" s="51">
        <f t="shared" si="288"/>
        <v>218367.39875784115</v>
      </c>
      <c r="R203" s="51">
        <f t="shared" si="288"/>
        <v>219540.53060957344</v>
      </c>
      <c r="S203" s="51">
        <f t="shared" si="288"/>
        <v>220738.5053268153</v>
      </c>
      <c r="T203" s="51">
        <f t="shared" si="288"/>
        <v>221936.48004405716</v>
      </c>
      <c r="U203" s="51">
        <f t="shared" si="288"/>
        <v>223155.80690533508</v>
      </c>
      <c r="V203" s="51">
        <f t="shared" si="288"/>
        <v>224375.13376661288</v>
      </c>
      <c r="W203" s="51">
        <f t="shared" si="288"/>
        <v>225594.46062789077</v>
      </c>
      <c r="X203" s="51">
        <f t="shared" si="288"/>
        <v>226813.78748916864</v>
      </c>
      <c r="Y203" s="51">
        <f t="shared" si="288"/>
        <v>228033.11430994244</v>
      </c>
      <c r="Z203" s="51">
        <f t="shared" si="288"/>
        <v>229252.44113071627</v>
      </c>
      <c r="AA203" s="51">
        <f t="shared" si="288"/>
        <v>230471.76795149007</v>
      </c>
      <c r="AB203" s="51">
        <f t="shared" si="288"/>
        <v>231691.09477226384</v>
      </c>
      <c r="AC203" s="51">
        <f t="shared" si="288"/>
        <v>232910.42169429781</v>
      </c>
      <c r="AD203" s="51">
        <f t="shared" si="288"/>
        <v>234154.59148184129</v>
      </c>
      <c r="AE203" s="51">
        <f t="shared" si="288"/>
        <v>235398.76126938473</v>
      </c>
      <c r="AF203" s="51">
        <f t="shared" si="288"/>
        <v>236664.28320096424</v>
      </c>
      <c r="AG203" s="51">
        <f t="shared" si="288"/>
        <v>229265.2862</v>
      </c>
      <c r="AH203" s="51"/>
      <c r="AI203" s="51"/>
      <c r="AJ203" s="153">
        <f>'Gross Plant'!AI213</f>
        <v>0.50419999999999998</v>
      </c>
      <c r="AK203" s="153">
        <f>'Gross Plant'!AJ213</f>
        <v>0.50419999999999998</v>
      </c>
      <c r="AL203" s="51">
        <f t="shared" ref="AL203:CW203" si="289">AL108*$AJ$203</f>
        <v>1522.1445059999999</v>
      </c>
      <c r="AM203" s="51">
        <f t="shared" si="289"/>
        <v>1522.1445059999999</v>
      </c>
      <c r="AN203" s="51">
        <f t="shared" si="289"/>
        <v>1307.84438</v>
      </c>
      <c r="AO203" s="51">
        <f t="shared" si="289"/>
        <v>1307.84438</v>
      </c>
      <c r="AP203" s="51">
        <f t="shared" si="289"/>
        <v>1259.5924399999999</v>
      </c>
      <c r="AQ203" s="51">
        <f t="shared" si="289"/>
        <v>1206.918666</v>
      </c>
      <c r="AR203" s="51">
        <f t="shared" si="289"/>
        <v>1173.1317909762333</v>
      </c>
      <c r="AS203" s="51">
        <f t="shared" si="289"/>
        <v>1173.1317909762333</v>
      </c>
      <c r="AT203" s="51">
        <f t="shared" si="289"/>
        <v>1173.1317504721667</v>
      </c>
      <c r="AU203" s="51">
        <f t="shared" si="289"/>
        <v>1173.1317504721667</v>
      </c>
      <c r="AV203" s="51">
        <f t="shared" si="289"/>
        <v>1173.1317504721667</v>
      </c>
      <c r="AW203" s="51">
        <f t="shared" si="289"/>
        <v>1173.1317504721665</v>
      </c>
      <c r="AX203" s="51">
        <f t="shared" si="289"/>
        <v>1173.131851732333</v>
      </c>
      <c r="AY203" s="51">
        <f t="shared" si="289"/>
        <v>1197.9747172418331</v>
      </c>
      <c r="AZ203" s="51">
        <f t="shared" si="289"/>
        <v>1197.9747172418331</v>
      </c>
      <c r="BA203" s="51">
        <f t="shared" si="289"/>
        <v>1219.3268612778663</v>
      </c>
      <c r="BB203" s="51">
        <f t="shared" si="289"/>
        <v>1219.3268612778663</v>
      </c>
      <c r="BC203" s="51">
        <f t="shared" si="289"/>
        <v>1219.3268612778663</v>
      </c>
      <c r="BD203" s="51">
        <f t="shared" si="289"/>
        <v>1219.3268612778663</v>
      </c>
      <c r="BE203" s="51">
        <f t="shared" si="289"/>
        <v>1219.3268207738001</v>
      </c>
      <c r="BF203" s="51">
        <f t="shared" si="289"/>
        <v>1219.3268207738001</v>
      </c>
      <c r="BG203" s="51">
        <f t="shared" si="289"/>
        <v>1219.3268207738001</v>
      </c>
      <c r="BH203" s="51">
        <f t="shared" si="289"/>
        <v>1219.3268207737999</v>
      </c>
      <c r="BI203" s="51">
        <f t="shared" si="289"/>
        <v>1219.3269220339662</v>
      </c>
      <c r="BJ203" s="51">
        <f t="shared" si="289"/>
        <v>1244.1697875434661</v>
      </c>
      <c r="BK203" s="51">
        <f t="shared" si="289"/>
        <v>1244.1697875434661</v>
      </c>
      <c r="BL203" s="51">
        <f t="shared" si="289"/>
        <v>1265.5219315794996</v>
      </c>
      <c r="BM203" s="51">
        <f t="shared" si="289"/>
        <v>14727.803156907064</v>
      </c>
      <c r="BN203" s="51"/>
      <c r="BO203" s="51">
        <f t="shared" si="289"/>
        <v>0</v>
      </c>
      <c r="BP203" s="51">
        <f t="shared" si="289"/>
        <v>0</v>
      </c>
      <c r="BQ203" s="51">
        <f t="shared" si="289"/>
        <v>-333602.84092800005</v>
      </c>
      <c r="BR203" s="51">
        <f t="shared" si="289"/>
        <v>0</v>
      </c>
      <c r="BS203" s="51">
        <f t="shared" si="289"/>
        <v>0</v>
      </c>
      <c r="BT203" s="51">
        <f t="shared" si="289"/>
        <v>-1025.0335579999999</v>
      </c>
      <c r="BU203" s="51">
        <f t="shared" si="289"/>
        <v>0</v>
      </c>
      <c r="BV203" s="51">
        <f t="shared" si="289"/>
        <v>0</v>
      </c>
      <c r="BW203" s="51">
        <f t="shared" si="289"/>
        <v>0</v>
      </c>
      <c r="BX203" s="51">
        <f t="shared" si="289"/>
        <v>0</v>
      </c>
      <c r="BY203" s="51">
        <f t="shared" si="289"/>
        <v>0</v>
      </c>
      <c r="BZ203" s="51">
        <f t="shared" si="289"/>
        <v>0</v>
      </c>
      <c r="CA203" s="51">
        <f t="shared" si="289"/>
        <v>0</v>
      </c>
      <c r="CB203" s="51">
        <f t="shared" si="289"/>
        <v>0</v>
      </c>
      <c r="CC203" s="51">
        <f t="shared" si="289"/>
        <v>0</v>
      </c>
      <c r="CD203" s="51">
        <f t="shared" si="289"/>
        <v>0</v>
      </c>
      <c r="CE203" s="51">
        <f t="shared" si="289"/>
        <v>0</v>
      </c>
      <c r="CF203" s="51">
        <f t="shared" si="289"/>
        <v>0</v>
      </c>
      <c r="CG203" s="51">
        <f t="shared" si="289"/>
        <v>0</v>
      </c>
      <c r="CH203" s="51">
        <f t="shared" si="289"/>
        <v>0</v>
      </c>
      <c r="CI203" s="51">
        <f t="shared" si="289"/>
        <v>0</v>
      </c>
      <c r="CJ203" s="51">
        <f t="shared" si="289"/>
        <v>0</v>
      </c>
      <c r="CK203" s="51">
        <f t="shared" si="289"/>
        <v>0</v>
      </c>
      <c r="CL203" s="51">
        <f t="shared" si="289"/>
        <v>0</v>
      </c>
      <c r="CM203" s="51">
        <f t="shared" si="289"/>
        <v>0</v>
      </c>
      <c r="CN203" s="51">
        <f t="shared" si="289"/>
        <v>0</v>
      </c>
      <c r="CO203" s="51">
        <f t="shared" si="289"/>
        <v>0</v>
      </c>
      <c r="CP203" s="171"/>
      <c r="CQ203" s="51">
        <f t="shared" si="289"/>
        <v>0</v>
      </c>
      <c r="CR203" s="51">
        <f t="shared" si="289"/>
        <v>0</v>
      </c>
      <c r="CS203" s="51">
        <f t="shared" si="289"/>
        <v>0</v>
      </c>
      <c r="CT203" s="51">
        <f t="shared" si="289"/>
        <v>0</v>
      </c>
      <c r="CU203" s="51">
        <f t="shared" si="289"/>
        <v>0</v>
      </c>
      <c r="CV203" s="51">
        <f t="shared" si="289"/>
        <v>0</v>
      </c>
      <c r="CW203" s="51">
        <f t="shared" si="289"/>
        <v>0</v>
      </c>
      <c r="CX203" s="51">
        <f t="shared" ref="CX203:ES203" si="290">CX108*$AJ$203</f>
        <v>0</v>
      </c>
      <c r="CY203" s="51">
        <f t="shared" si="290"/>
        <v>0</v>
      </c>
      <c r="CZ203" s="51">
        <f t="shared" si="290"/>
        <v>0</v>
      </c>
      <c r="DA203" s="51">
        <f t="shared" si="290"/>
        <v>0</v>
      </c>
      <c r="DB203" s="51">
        <f t="shared" si="290"/>
        <v>0</v>
      </c>
      <c r="DC203" s="51">
        <f t="shared" si="290"/>
        <v>0</v>
      </c>
      <c r="DD203" s="51">
        <f t="shared" si="290"/>
        <v>0</v>
      </c>
      <c r="DE203" s="51">
        <f t="shared" si="290"/>
        <v>0</v>
      </c>
      <c r="DF203" s="51">
        <f t="shared" si="290"/>
        <v>0</v>
      </c>
      <c r="DG203" s="51">
        <f t="shared" si="290"/>
        <v>0</v>
      </c>
      <c r="DH203" s="51">
        <f t="shared" si="290"/>
        <v>0</v>
      </c>
      <c r="DI203" s="51">
        <f t="shared" si="290"/>
        <v>0</v>
      </c>
      <c r="DJ203" s="51">
        <f t="shared" si="290"/>
        <v>0</v>
      </c>
      <c r="DK203" s="51">
        <f t="shared" si="290"/>
        <v>0</v>
      </c>
      <c r="DL203" s="51">
        <f t="shared" si="290"/>
        <v>0</v>
      </c>
      <c r="DM203" s="51">
        <f t="shared" si="290"/>
        <v>0</v>
      </c>
      <c r="DN203" s="51">
        <f t="shared" si="290"/>
        <v>0</v>
      </c>
      <c r="DO203" s="51">
        <f t="shared" si="290"/>
        <v>0</v>
      </c>
      <c r="DP203" s="51">
        <f t="shared" si="290"/>
        <v>0</v>
      </c>
      <c r="DQ203" s="51">
        <f t="shared" si="290"/>
        <v>0</v>
      </c>
      <c r="DR203" s="171"/>
      <c r="DS203" s="51">
        <f t="shared" si="290"/>
        <v>0</v>
      </c>
      <c r="DT203" s="51">
        <f t="shared" si="290"/>
        <v>0</v>
      </c>
      <c r="DU203" s="51">
        <f t="shared" si="290"/>
        <v>0</v>
      </c>
      <c r="DV203" s="51">
        <f t="shared" si="290"/>
        <v>0</v>
      </c>
      <c r="DW203" s="51">
        <f t="shared" si="290"/>
        <v>0</v>
      </c>
      <c r="DX203" s="51">
        <f t="shared" si="290"/>
        <v>0</v>
      </c>
      <c r="DY203" s="51">
        <f t="shared" ref="DY203:EA203" si="291">DY108*$AJ$203</f>
        <v>0</v>
      </c>
      <c r="DZ203" s="51">
        <f t="shared" si="291"/>
        <v>0</v>
      </c>
      <c r="EA203" s="51">
        <f t="shared" si="291"/>
        <v>0</v>
      </c>
      <c r="EB203" s="51">
        <f t="shared" si="290"/>
        <v>0</v>
      </c>
      <c r="EC203" s="51">
        <f t="shared" si="290"/>
        <v>0</v>
      </c>
      <c r="ED203" s="51">
        <f t="shared" si="290"/>
        <v>0</v>
      </c>
      <c r="EE203" s="51">
        <f t="shared" si="290"/>
        <v>0</v>
      </c>
      <c r="EF203" s="51">
        <f t="shared" si="290"/>
        <v>0</v>
      </c>
      <c r="EG203" s="51">
        <f t="shared" si="290"/>
        <v>0</v>
      </c>
      <c r="EH203" s="51">
        <f t="shared" si="290"/>
        <v>0</v>
      </c>
      <c r="EI203" s="51">
        <f t="shared" si="290"/>
        <v>0</v>
      </c>
      <c r="EJ203" s="51">
        <f t="shared" si="290"/>
        <v>0</v>
      </c>
      <c r="EK203" s="51">
        <f t="shared" si="290"/>
        <v>0</v>
      </c>
      <c r="EL203" s="51">
        <f t="shared" si="290"/>
        <v>0</v>
      </c>
      <c r="EM203" s="51">
        <f t="shared" si="290"/>
        <v>0</v>
      </c>
      <c r="EN203" s="51">
        <f t="shared" si="290"/>
        <v>0</v>
      </c>
      <c r="EO203" s="51">
        <f t="shared" si="290"/>
        <v>0</v>
      </c>
      <c r="EP203" s="51">
        <f t="shared" si="290"/>
        <v>0</v>
      </c>
      <c r="EQ203" s="51">
        <f t="shared" si="290"/>
        <v>0</v>
      </c>
      <c r="ER203" s="51">
        <f t="shared" si="290"/>
        <v>0</v>
      </c>
      <c r="ES203" s="51">
        <f t="shared" si="290"/>
        <v>0</v>
      </c>
    </row>
    <row r="204" spans="1:149">
      <c r="B204" s="80" t="s">
        <v>73</v>
      </c>
      <c r="C204" s="51">
        <f t="shared" ref="C204:AG204" si="292">C193</f>
        <v>174941930.27368695</v>
      </c>
      <c r="D204" s="51">
        <f t="shared" si="292"/>
        <v>176929173.93202338</v>
      </c>
      <c r="E204" s="51">
        <f t="shared" si="292"/>
        <v>173659852.36000001</v>
      </c>
      <c r="F204" s="51">
        <f t="shared" si="292"/>
        <v>173935529.38000005</v>
      </c>
      <c r="G204" s="51">
        <f t="shared" si="292"/>
        <v>174552567.84000003</v>
      </c>
      <c r="H204" s="51">
        <f t="shared" si="292"/>
        <v>174865398.69</v>
      </c>
      <c r="I204" s="51">
        <f t="shared" si="292"/>
        <v>175248443.5399999</v>
      </c>
      <c r="J204" s="51">
        <f t="shared" si="292"/>
        <v>174819159.20000002</v>
      </c>
      <c r="K204" s="51">
        <f t="shared" si="292"/>
        <v>175532570.28999999</v>
      </c>
      <c r="L204" s="51">
        <f t="shared" si="292"/>
        <v>175321309.11635539</v>
      </c>
      <c r="M204" s="51">
        <f t="shared" si="292"/>
        <v>175150088.07841632</v>
      </c>
      <c r="N204" s="51">
        <f t="shared" si="292"/>
        <v>174988450.99913424</v>
      </c>
      <c r="O204" s="51">
        <f t="shared" si="292"/>
        <v>175069149.11064249</v>
      </c>
      <c r="P204" s="51">
        <f t="shared" si="292"/>
        <v>175512401.07636246</v>
      </c>
      <c r="Q204" s="51">
        <f t="shared" si="292"/>
        <v>175590173.87701941</v>
      </c>
      <c r="R204" s="51">
        <f t="shared" si="292"/>
        <v>175572523.6649425</v>
      </c>
      <c r="S204" s="51">
        <f t="shared" si="292"/>
        <v>175527359.00788155</v>
      </c>
      <c r="T204" s="51">
        <f t="shared" si="292"/>
        <v>175388112.61244017</v>
      </c>
      <c r="U204" s="51">
        <f t="shared" si="292"/>
        <v>175465913.73808393</v>
      </c>
      <c r="V204" s="51">
        <f t="shared" si="292"/>
        <v>175609611.72166306</v>
      </c>
      <c r="W204" s="51">
        <f t="shared" si="292"/>
        <v>175805235.16912702</v>
      </c>
      <c r="X204" s="51">
        <f t="shared" si="292"/>
        <v>176004933.65038884</v>
      </c>
      <c r="Y204" s="51">
        <f t="shared" si="292"/>
        <v>176190021.61042425</v>
      </c>
      <c r="Z204" s="51">
        <f t="shared" si="292"/>
        <v>176411858.15339863</v>
      </c>
      <c r="AA204" s="51">
        <f t="shared" si="292"/>
        <v>176686352.09446937</v>
      </c>
      <c r="AB204" s="51">
        <f t="shared" si="292"/>
        <v>177043247.66533449</v>
      </c>
      <c r="AC204" s="51">
        <f t="shared" si="292"/>
        <v>177424264.06985518</v>
      </c>
      <c r="AD204" s="51">
        <f t="shared" si="292"/>
        <v>178393312.54171631</v>
      </c>
      <c r="AE204" s="51">
        <f t="shared" si="292"/>
        <v>179366229.01587456</v>
      </c>
      <c r="AF204" s="51">
        <f t="shared" si="292"/>
        <v>180290169.07352778</v>
      </c>
      <c r="AG204" s="51">
        <f t="shared" si="292"/>
        <v>176929175</v>
      </c>
      <c r="AH204" s="51"/>
      <c r="AI204" s="51"/>
      <c r="AJ204" s="178"/>
      <c r="AK204" s="178"/>
      <c r="AL204" s="51">
        <f t="shared" ref="AL204:BQ204" si="293">AL193</f>
        <v>1242245.7199999997</v>
      </c>
      <c r="AM204" s="51">
        <f t="shared" si="293"/>
        <v>1513338.7199999995</v>
      </c>
      <c r="AN204" s="51">
        <f t="shared" si="293"/>
        <v>1446916.63</v>
      </c>
      <c r="AO204" s="51">
        <f t="shared" si="293"/>
        <v>1262562.4699999997</v>
      </c>
      <c r="AP204" s="51">
        <f t="shared" si="293"/>
        <v>1282237.1399999999</v>
      </c>
      <c r="AQ204" s="51">
        <f t="shared" si="293"/>
        <v>1288635.8299999998</v>
      </c>
      <c r="AR204" s="51">
        <f t="shared" si="293"/>
        <v>1363579.5144115852</v>
      </c>
      <c r="AS204" s="51">
        <f t="shared" si="293"/>
        <v>1370627.3437225558</v>
      </c>
      <c r="AT204" s="51">
        <f t="shared" si="293"/>
        <v>1377663.5270859704</v>
      </c>
      <c r="AU204" s="51">
        <f t="shared" si="293"/>
        <v>1383619.2135477876</v>
      </c>
      <c r="AV204" s="51">
        <f t="shared" si="293"/>
        <v>1387937.3953741931</v>
      </c>
      <c r="AW204" s="51">
        <f t="shared" si="293"/>
        <v>1393953.6926831184</v>
      </c>
      <c r="AX204" s="51">
        <f t="shared" si="293"/>
        <v>1400025.8044667144</v>
      </c>
      <c r="AY204" s="51">
        <f t="shared" si="293"/>
        <v>1406662.1427707961</v>
      </c>
      <c r="AZ204" s="51">
        <f t="shared" si="293"/>
        <v>1413760.980135042</v>
      </c>
      <c r="BA204" s="51">
        <f t="shared" si="293"/>
        <v>1559335.1633588646</v>
      </c>
      <c r="BB204" s="51">
        <f t="shared" si="293"/>
        <v>1566198.6895451033</v>
      </c>
      <c r="BC204" s="51">
        <f t="shared" si="293"/>
        <v>1572843.7389960494</v>
      </c>
      <c r="BD204" s="51">
        <f t="shared" si="293"/>
        <v>1579501.2488217209</v>
      </c>
      <c r="BE204" s="51">
        <f t="shared" si="293"/>
        <v>1586261.8738312402</v>
      </c>
      <c r="BF204" s="51">
        <f t="shared" si="293"/>
        <v>1592877.1062659805</v>
      </c>
      <c r="BG204" s="51">
        <f t="shared" si="293"/>
        <v>1599269.109462183</v>
      </c>
      <c r="BH204" s="51">
        <f t="shared" si="293"/>
        <v>1605292.5902219755</v>
      </c>
      <c r="BI204" s="51">
        <f t="shared" si="293"/>
        <v>1611228.3284038855</v>
      </c>
      <c r="BJ204" s="51">
        <f t="shared" si="293"/>
        <v>1614341.8509396121</v>
      </c>
      <c r="BK204" s="51">
        <f t="shared" si="293"/>
        <v>1617395.9292870078</v>
      </c>
      <c r="BL204" s="51">
        <f t="shared" si="293"/>
        <v>1620300.4350687829</v>
      </c>
      <c r="BM204" s="51">
        <f t="shared" si="293"/>
        <v>19124846.064202413</v>
      </c>
      <c r="BN204" s="51"/>
      <c r="BO204" s="51">
        <f t="shared" si="293"/>
        <v>-924130.19000000006</v>
      </c>
      <c r="BP204" s="51">
        <f t="shared" si="293"/>
        <v>-541204.9</v>
      </c>
      <c r="BQ204" s="51">
        <f t="shared" si="293"/>
        <v>-856567.91</v>
      </c>
      <c r="BR204" s="51">
        <f t="shared" ref="BR204:EC204" si="294">BR193</f>
        <v>-829485</v>
      </c>
      <c r="BS204" s="51">
        <f t="shared" si="294"/>
        <v>-1650730.82</v>
      </c>
      <c r="BT204" s="51">
        <f t="shared" si="294"/>
        <v>-447462.17</v>
      </c>
      <c r="BU204" s="51">
        <f t="shared" si="294"/>
        <v>-1574840.6880562762</v>
      </c>
      <c r="BV204" s="51">
        <f t="shared" si="294"/>
        <v>-1541848.3816615529</v>
      </c>
      <c r="BW204" s="51">
        <f t="shared" si="294"/>
        <v>-1539300.6063680954</v>
      </c>
      <c r="BX204" s="51">
        <f t="shared" si="294"/>
        <v>-1302921.102039478</v>
      </c>
      <c r="BY204" s="51">
        <f t="shared" si="294"/>
        <v>-944685.42965421581</v>
      </c>
      <c r="BZ204" s="51">
        <f t="shared" si="294"/>
        <v>-1316180.8920262314</v>
      </c>
      <c r="CA204" s="51">
        <f t="shared" si="294"/>
        <v>-1417676.0165435327</v>
      </c>
      <c r="CB204" s="51">
        <f t="shared" si="294"/>
        <v>-1451826.799831802</v>
      </c>
      <c r="CC204" s="51">
        <f t="shared" si="294"/>
        <v>-1553007.3755764554</v>
      </c>
      <c r="CD204" s="51">
        <f t="shared" si="294"/>
        <v>-1481534.0377151072</v>
      </c>
      <c r="CE204" s="51">
        <f t="shared" si="294"/>
        <v>-1422500.7059659082</v>
      </c>
      <c r="CF204" s="51">
        <f t="shared" si="294"/>
        <v>-1377220.2915320999</v>
      </c>
      <c r="CG204" s="51">
        <f t="shared" si="294"/>
        <v>-1379802.767559893</v>
      </c>
      <c r="CH204" s="51">
        <f t="shared" si="294"/>
        <v>-1401173.9137958251</v>
      </c>
      <c r="CI204" s="51">
        <f t="shared" si="294"/>
        <v>-1371040.5632916577</v>
      </c>
      <c r="CJ204" s="51">
        <f t="shared" si="294"/>
        <v>-1324775.1683914645</v>
      </c>
      <c r="CK204" s="51">
        <f t="shared" si="294"/>
        <v>-1248397.019356736</v>
      </c>
      <c r="CL204" s="51">
        <f t="shared" si="294"/>
        <v>-1230211.9238832796</v>
      </c>
      <c r="CM204" s="51">
        <f t="shared" si="294"/>
        <v>-645293.37907844665</v>
      </c>
      <c r="CN204" s="51">
        <f t="shared" si="294"/>
        <v>-644479.45512873388</v>
      </c>
      <c r="CO204" s="51">
        <f t="shared" si="294"/>
        <v>-696360.37741557474</v>
      </c>
      <c r="CP204" s="171"/>
      <c r="CQ204" s="51">
        <f t="shared" si="294"/>
        <v>0</v>
      </c>
      <c r="CR204" s="51">
        <f t="shared" si="294"/>
        <v>0</v>
      </c>
      <c r="CS204" s="51">
        <f t="shared" si="294"/>
        <v>-2647.83</v>
      </c>
      <c r="CT204" s="51">
        <f t="shared" si="294"/>
        <v>0</v>
      </c>
      <c r="CU204" s="51">
        <f t="shared" si="294"/>
        <v>0</v>
      </c>
      <c r="CV204" s="51">
        <f t="shared" si="294"/>
        <v>0</v>
      </c>
      <c r="CW204" s="51">
        <f t="shared" si="294"/>
        <v>0</v>
      </c>
      <c r="CX204" s="51">
        <f t="shared" si="294"/>
        <v>0</v>
      </c>
      <c r="CY204" s="51">
        <f t="shared" si="294"/>
        <v>0</v>
      </c>
      <c r="CZ204" s="51">
        <f t="shared" si="294"/>
        <v>0</v>
      </c>
      <c r="DA204" s="51">
        <f t="shared" si="294"/>
        <v>0</v>
      </c>
      <c r="DB204" s="51">
        <f t="shared" si="294"/>
        <v>0</v>
      </c>
      <c r="DC204" s="51">
        <f t="shared" si="294"/>
        <v>0</v>
      </c>
      <c r="DD204" s="51">
        <f t="shared" si="294"/>
        <v>0</v>
      </c>
      <c r="DE204" s="51">
        <f t="shared" si="294"/>
        <v>0</v>
      </c>
      <c r="DF204" s="51">
        <f t="shared" si="294"/>
        <v>0</v>
      </c>
      <c r="DG204" s="51">
        <f t="shared" si="294"/>
        <v>0</v>
      </c>
      <c r="DH204" s="51">
        <f t="shared" si="294"/>
        <v>0</v>
      </c>
      <c r="DI204" s="51">
        <f t="shared" si="294"/>
        <v>0</v>
      </c>
      <c r="DJ204" s="51">
        <f t="shared" si="294"/>
        <v>0</v>
      </c>
      <c r="DK204" s="51">
        <f t="shared" si="294"/>
        <v>0</v>
      </c>
      <c r="DL204" s="51">
        <f t="shared" si="294"/>
        <v>0</v>
      </c>
      <c r="DM204" s="51">
        <f t="shared" si="294"/>
        <v>0</v>
      </c>
      <c r="DN204" s="51">
        <f t="shared" si="294"/>
        <v>0</v>
      </c>
      <c r="DO204" s="51">
        <f t="shared" si="294"/>
        <v>0</v>
      </c>
      <c r="DP204" s="51">
        <f t="shared" si="294"/>
        <v>0</v>
      </c>
      <c r="DQ204" s="51">
        <f t="shared" si="294"/>
        <v>0</v>
      </c>
      <c r="DR204" s="171"/>
      <c r="DS204" s="51">
        <f t="shared" si="294"/>
        <v>-42438.51</v>
      </c>
      <c r="DT204" s="51">
        <f t="shared" si="294"/>
        <v>-355095.35999999993</v>
      </c>
      <c r="DU204" s="51">
        <f t="shared" si="294"/>
        <v>-274870.04000000004</v>
      </c>
      <c r="DV204" s="51">
        <f t="shared" si="294"/>
        <v>-50032.62</v>
      </c>
      <c r="DW204" s="51">
        <f t="shared" si="294"/>
        <v>-60790.66</v>
      </c>
      <c r="DX204" s="51">
        <f t="shared" si="294"/>
        <v>-127762.57</v>
      </c>
      <c r="DY204" s="51">
        <f t="shared" ref="DY204:EA204" si="295">DY193</f>
        <v>0</v>
      </c>
      <c r="DZ204" s="51">
        <f t="shared" si="295"/>
        <v>0</v>
      </c>
      <c r="EA204" s="51">
        <f t="shared" si="295"/>
        <v>0</v>
      </c>
      <c r="EB204" s="51">
        <f t="shared" si="294"/>
        <v>0</v>
      </c>
      <c r="EC204" s="51">
        <f t="shared" si="294"/>
        <v>0</v>
      </c>
      <c r="ED204" s="51">
        <f t="shared" ref="ED204:ES204" si="296">ED193</f>
        <v>0</v>
      </c>
      <c r="EE204" s="51">
        <f t="shared" si="296"/>
        <v>0</v>
      </c>
      <c r="EF204" s="51">
        <f t="shared" si="296"/>
        <v>0</v>
      </c>
      <c r="EG204" s="51">
        <f t="shared" si="296"/>
        <v>0</v>
      </c>
      <c r="EH204" s="51">
        <f t="shared" si="296"/>
        <v>0</v>
      </c>
      <c r="EI204" s="51">
        <f t="shared" si="296"/>
        <v>0</v>
      </c>
      <c r="EJ204" s="51">
        <f t="shared" si="296"/>
        <v>0</v>
      </c>
      <c r="EK204" s="51">
        <f t="shared" si="296"/>
        <v>0</v>
      </c>
      <c r="EL204" s="51">
        <f t="shared" si="296"/>
        <v>0</v>
      </c>
      <c r="EM204" s="51">
        <f t="shared" si="296"/>
        <v>0</v>
      </c>
      <c r="EN204" s="51">
        <f t="shared" si="296"/>
        <v>0</v>
      </c>
      <c r="EO204" s="51">
        <f t="shared" si="296"/>
        <v>0</v>
      </c>
      <c r="EP204" s="51">
        <f t="shared" si="296"/>
        <v>0</v>
      </c>
      <c r="EQ204" s="51">
        <f t="shared" si="296"/>
        <v>0</v>
      </c>
      <c r="ER204" s="51">
        <f t="shared" si="296"/>
        <v>0</v>
      </c>
      <c r="ES204" s="51">
        <f t="shared" si="296"/>
        <v>0</v>
      </c>
    </row>
    <row r="205" spans="1:149">
      <c r="B205" s="79" t="s">
        <v>147</v>
      </c>
      <c r="C205" s="96">
        <f>SUM(C197:C204)</f>
        <v>183259911.9229964</v>
      </c>
      <c r="D205" s="96">
        <f t="shared" ref="D205:AG205" si="297">SUM(D197:D204)</f>
        <v>186972956.03267851</v>
      </c>
      <c r="E205" s="96">
        <f t="shared" si="297"/>
        <v>181647544.23786032</v>
      </c>
      <c r="F205" s="96">
        <f t="shared" si="297"/>
        <v>182018289.91708523</v>
      </c>
      <c r="G205" s="96">
        <f t="shared" si="297"/>
        <v>182730140.55864054</v>
      </c>
      <c r="H205" s="96">
        <f t="shared" si="297"/>
        <v>182803377.95833877</v>
      </c>
      <c r="I205" s="96">
        <f t="shared" si="297"/>
        <v>183283807.7588712</v>
      </c>
      <c r="J205" s="96">
        <f t="shared" si="297"/>
        <v>182951787.3490257</v>
      </c>
      <c r="K205" s="96">
        <f t="shared" si="297"/>
        <v>183761017.09909859</v>
      </c>
      <c r="L205" s="96">
        <f t="shared" si="297"/>
        <v>183651314.21562243</v>
      </c>
      <c r="M205" s="96">
        <f t="shared" si="297"/>
        <v>183583073.51613951</v>
      </c>
      <c r="N205" s="96">
        <f t="shared" si="297"/>
        <v>183525811.61815059</v>
      </c>
      <c r="O205" s="96">
        <f t="shared" si="297"/>
        <v>183712171.61396196</v>
      </c>
      <c r="P205" s="96">
        <f t="shared" si="297"/>
        <v>184262314.37564471</v>
      </c>
      <c r="Q205" s="96">
        <f t="shared" si="297"/>
        <v>184448204.78051385</v>
      </c>
      <c r="R205" s="96">
        <f t="shared" si="297"/>
        <v>184540609.73908406</v>
      </c>
      <c r="S205" s="96">
        <f t="shared" si="297"/>
        <v>184607116.72419599</v>
      </c>
      <c r="T205" s="96">
        <f t="shared" si="297"/>
        <v>184581418.43004185</v>
      </c>
      <c r="U205" s="96">
        <f t="shared" si="297"/>
        <v>184799433.33737388</v>
      </c>
      <c r="V205" s="96">
        <f t="shared" si="297"/>
        <v>185080098.79900321</v>
      </c>
      <c r="W205" s="96">
        <f t="shared" si="297"/>
        <v>185412702.54785129</v>
      </c>
      <c r="X205" s="96">
        <f t="shared" si="297"/>
        <v>185750480.42259505</v>
      </c>
      <c r="Y205" s="96">
        <f t="shared" si="297"/>
        <v>186079065.26897874</v>
      </c>
      <c r="Z205" s="96">
        <f t="shared" si="297"/>
        <v>186446175.44386914</v>
      </c>
      <c r="AA205" s="96">
        <f t="shared" si="297"/>
        <v>186863974.98107833</v>
      </c>
      <c r="AB205" s="96">
        <f t="shared" si="297"/>
        <v>187368037.48016688</v>
      </c>
      <c r="AC205" s="96">
        <f t="shared" si="297"/>
        <v>187894162.81297523</v>
      </c>
      <c r="AD205" s="96">
        <f t="shared" si="297"/>
        <v>189014702.56040651</v>
      </c>
      <c r="AE205" s="96">
        <f t="shared" si="297"/>
        <v>190140781.51287961</v>
      </c>
      <c r="AF205" s="96">
        <f t="shared" si="297"/>
        <v>191217394.82760051</v>
      </c>
      <c r="AG205" s="96">
        <f t="shared" si="297"/>
        <v>186972956.68544734</v>
      </c>
      <c r="AH205" s="96"/>
      <c r="AI205" s="96"/>
      <c r="AJ205" s="142"/>
      <c r="AK205" s="142"/>
      <c r="AL205" s="94">
        <f>SUM(AL196:AL204)</f>
        <v>1337319.6099265297</v>
      </c>
      <c r="AM205" s="94">
        <f t="shared" ref="AM205:CX205" si="298">SUM(AM196:AM204)</f>
        <v>1608150.9015553182</v>
      </c>
      <c r="AN205" s="94">
        <f t="shared" si="298"/>
        <v>1544272.7550520543</v>
      </c>
      <c r="AO205" s="94">
        <f t="shared" si="298"/>
        <v>1359947.4205325006</v>
      </c>
      <c r="AP205" s="94">
        <f t="shared" si="298"/>
        <v>1379501.0701543859</v>
      </c>
      <c r="AQ205" s="94">
        <f t="shared" si="298"/>
        <v>1385479.5236309404</v>
      </c>
      <c r="AR205" s="94">
        <f t="shared" si="298"/>
        <v>1465850.7166463858</v>
      </c>
      <c r="AS205" s="94">
        <f t="shared" si="298"/>
        <v>1474340.211804952</v>
      </c>
      <c r="AT205" s="94">
        <f t="shared" si="298"/>
        <v>1482704.3918473823</v>
      </c>
      <c r="AU205" s="94">
        <f t="shared" si="298"/>
        <v>1489903.5422882678</v>
      </c>
      <c r="AV205" s="94">
        <f t="shared" si="298"/>
        <v>1495435.3014832188</v>
      </c>
      <c r="AW205" s="94">
        <f t="shared" si="298"/>
        <v>1502692.5047595145</v>
      </c>
      <c r="AX205" s="94">
        <f t="shared" si="298"/>
        <v>1511432.3883284768</v>
      </c>
      <c r="AY205" s="94">
        <f t="shared" si="298"/>
        <v>1518546.1946759894</v>
      </c>
      <c r="AZ205" s="94">
        <f t="shared" si="298"/>
        <v>1529059.583734584</v>
      </c>
      <c r="BA205" s="94">
        <f t="shared" si="298"/>
        <v>1699569.9949666415</v>
      </c>
      <c r="BB205" s="94">
        <f t="shared" si="298"/>
        <v>1703175.066857002</v>
      </c>
      <c r="BC205" s="94">
        <f t="shared" si="298"/>
        <v>1709826.5003654896</v>
      </c>
      <c r="BD205" s="94">
        <f t="shared" si="298"/>
        <v>1718293.5543700429</v>
      </c>
      <c r="BE205" s="94">
        <f t="shared" si="298"/>
        <v>1730491.2898057408</v>
      </c>
      <c r="BF205" s="94">
        <f t="shared" si="298"/>
        <v>1738816.4216502637</v>
      </c>
      <c r="BG205" s="94">
        <f t="shared" si="298"/>
        <v>1743197.1500379988</v>
      </c>
      <c r="BH205" s="94">
        <f t="shared" si="298"/>
        <v>1753066.6285916355</v>
      </c>
      <c r="BI205" s="94">
        <f t="shared" si="298"/>
        <v>1756958.4645557699</v>
      </c>
      <c r="BJ205" s="94">
        <f t="shared" si="298"/>
        <v>1767184.5397244024</v>
      </c>
      <c r="BK205" s="94">
        <f t="shared" si="298"/>
        <v>1770770.8173341569</v>
      </c>
      <c r="BL205" s="94">
        <f t="shared" si="298"/>
        <v>1774724.1944487633</v>
      </c>
      <c r="BM205" s="94">
        <f t="shared" si="298"/>
        <v>20866074.622707915</v>
      </c>
      <c r="BN205" s="94"/>
      <c r="BO205" s="94">
        <f t="shared" si="298"/>
        <v>-924130.19000000006</v>
      </c>
      <c r="BP205" s="94">
        <f t="shared" si="298"/>
        <v>-541204.9</v>
      </c>
      <c r="BQ205" s="94">
        <f t="shared" si="298"/>
        <v>-1193517.4853537669</v>
      </c>
      <c r="BR205" s="94">
        <f t="shared" si="298"/>
        <v>-829485</v>
      </c>
      <c r="BS205" s="94">
        <f t="shared" si="298"/>
        <v>-1650730.82</v>
      </c>
      <c r="BT205" s="94">
        <f t="shared" si="298"/>
        <v>-448487.20355799998</v>
      </c>
      <c r="BU205" s="94">
        <f t="shared" si="298"/>
        <v>-1575553.6001226595</v>
      </c>
      <c r="BV205" s="94">
        <f t="shared" si="298"/>
        <v>-1542580.9112877715</v>
      </c>
      <c r="BW205" s="94">
        <f t="shared" si="298"/>
        <v>-1539966.2898363676</v>
      </c>
      <c r="BX205" s="94">
        <f t="shared" si="298"/>
        <v>-1303543.5464768368</v>
      </c>
      <c r="BY205" s="94">
        <f t="shared" si="298"/>
        <v>-945292.5398004537</v>
      </c>
      <c r="BZ205" s="94">
        <f t="shared" si="298"/>
        <v>-1316802.0998904463</v>
      </c>
      <c r="CA205" s="94">
        <f t="shared" si="298"/>
        <v>-1419027.4297581827</v>
      </c>
      <c r="CB205" s="94">
        <f t="shared" si="298"/>
        <v>-1452039.2095641147</v>
      </c>
      <c r="CC205" s="94">
        <f t="shared" si="298"/>
        <v>-1554757.8778887542</v>
      </c>
      <c r="CD205" s="94">
        <f t="shared" si="298"/>
        <v>-1481555.0876345949</v>
      </c>
      <c r="CE205" s="94">
        <f t="shared" si="298"/>
        <v>-1422509.6052276173</v>
      </c>
      <c r="CF205" s="94">
        <f t="shared" si="298"/>
        <v>-1377222.7515174085</v>
      </c>
      <c r="CG205" s="94">
        <f t="shared" si="298"/>
        <v>-1380515.6796262763</v>
      </c>
      <c r="CH205" s="94">
        <f t="shared" si="298"/>
        <v>-1401906.4434220437</v>
      </c>
      <c r="CI205" s="94">
        <f t="shared" si="298"/>
        <v>-1371706.2467599299</v>
      </c>
      <c r="CJ205" s="94">
        <f t="shared" si="298"/>
        <v>-1325397.6128288233</v>
      </c>
      <c r="CK205" s="94">
        <f t="shared" si="298"/>
        <v>-1249004.129502974</v>
      </c>
      <c r="CL205" s="94">
        <f t="shared" si="298"/>
        <v>-1230833.1317474945</v>
      </c>
      <c r="CM205" s="94">
        <f t="shared" si="298"/>
        <v>-646644.79229309666</v>
      </c>
      <c r="CN205" s="94">
        <f t="shared" si="298"/>
        <v>-644691.86486104655</v>
      </c>
      <c r="CO205" s="94">
        <f t="shared" si="298"/>
        <v>-698110.8797278736</v>
      </c>
      <c r="CP205" s="171"/>
      <c r="CQ205" s="94">
        <f t="shared" si="298"/>
        <v>-5.2307016576000045</v>
      </c>
      <c r="CR205" s="94">
        <f t="shared" si="298"/>
        <v>0</v>
      </c>
      <c r="CS205" s="94">
        <f t="shared" si="298"/>
        <v>-2647.83</v>
      </c>
      <c r="CT205" s="94">
        <f t="shared" si="298"/>
        <v>0</v>
      </c>
      <c r="CU205" s="94">
        <f t="shared" si="298"/>
        <v>0</v>
      </c>
      <c r="CV205" s="94">
        <f t="shared" si="298"/>
        <v>0</v>
      </c>
      <c r="CW205" s="94">
        <f t="shared" si="298"/>
        <v>0</v>
      </c>
      <c r="CX205" s="94">
        <f t="shared" si="298"/>
        <v>0</v>
      </c>
      <c r="CY205" s="94">
        <f t="shared" ref="CY205:ES205" si="299">SUM(CY196:CY204)</f>
        <v>0</v>
      </c>
      <c r="CZ205" s="94">
        <f t="shared" si="299"/>
        <v>0</v>
      </c>
      <c r="DA205" s="94">
        <f t="shared" si="299"/>
        <v>0</v>
      </c>
      <c r="DB205" s="94">
        <f t="shared" si="299"/>
        <v>0</v>
      </c>
      <c r="DC205" s="94">
        <f t="shared" si="299"/>
        <v>0</v>
      </c>
      <c r="DD205" s="94">
        <f t="shared" si="299"/>
        <v>0</v>
      </c>
      <c r="DE205" s="94">
        <f t="shared" si="299"/>
        <v>0</v>
      </c>
      <c r="DF205" s="94">
        <f t="shared" si="299"/>
        <v>0</v>
      </c>
      <c r="DG205" s="94">
        <f t="shared" si="299"/>
        <v>0</v>
      </c>
      <c r="DH205" s="94">
        <f t="shared" si="299"/>
        <v>0</v>
      </c>
      <c r="DI205" s="94">
        <f t="shared" si="299"/>
        <v>0</v>
      </c>
      <c r="DJ205" s="94">
        <f t="shared" si="299"/>
        <v>0</v>
      </c>
      <c r="DK205" s="94">
        <f t="shared" si="299"/>
        <v>0</v>
      </c>
      <c r="DL205" s="94">
        <f t="shared" si="299"/>
        <v>0</v>
      </c>
      <c r="DM205" s="94">
        <f t="shared" si="299"/>
        <v>0</v>
      </c>
      <c r="DN205" s="94">
        <f t="shared" si="299"/>
        <v>0</v>
      </c>
      <c r="DO205" s="94">
        <f t="shared" si="299"/>
        <v>0</v>
      </c>
      <c r="DP205" s="94">
        <f t="shared" si="299"/>
        <v>0</v>
      </c>
      <c r="DQ205" s="94">
        <f t="shared" si="299"/>
        <v>0</v>
      </c>
      <c r="DR205" s="171"/>
      <c r="DS205" s="94">
        <f t="shared" si="299"/>
        <v>-42438.51</v>
      </c>
      <c r="DT205" s="94">
        <f t="shared" si="299"/>
        <v>-355095.35999999993</v>
      </c>
      <c r="DU205" s="94">
        <f t="shared" si="299"/>
        <v>-274870.04000000004</v>
      </c>
      <c r="DV205" s="94">
        <f t="shared" si="299"/>
        <v>-50032.62</v>
      </c>
      <c r="DW205" s="94">
        <f t="shared" si="299"/>
        <v>-60790.66</v>
      </c>
      <c r="DX205" s="94">
        <f t="shared" si="299"/>
        <v>-127762.57</v>
      </c>
      <c r="DY205" s="94">
        <f t="shared" ref="DY205:EA205" si="300">SUM(DY196:DY204)</f>
        <v>0</v>
      </c>
      <c r="DZ205" s="94">
        <f t="shared" si="300"/>
        <v>0</v>
      </c>
      <c r="EA205" s="94">
        <f t="shared" si="300"/>
        <v>0</v>
      </c>
      <c r="EB205" s="94">
        <f t="shared" si="299"/>
        <v>0</v>
      </c>
      <c r="EC205" s="94">
        <f t="shared" si="299"/>
        <v>0</v>
      </c>
      <c r="ED205" s="94">
        <f t="shared" si="299"/>
        <v>0</v>
      </c>
      <c r="EE205" s="94">
        <f t="shared" si="299"/>
        <v>0</v>
      </c>
      <c r="EF205" s="94">
        <f t="shared" si="299"/>
        <v>0</v>
      </c>
      <c r="EG205" s="94">
        <f t="shared" si="299"/>
        <v>0</v>
      </c>
      <c r="EH205" s="94">
        <f t="shared" si="299"/>
        <v>0</v>
      </c>
      <c r="EI205" s="94">
        <f t="shared" si="299"/>
        <v>0</v>
      </c>
      <c r="EJ205" s="94">
        <f t="shared" si="299"/>
        <v>0</v>
      </c>
      <c r="EK205" s="94">
        <f t="shared" si="299"/>
        <v>0</v>
      </c>
      <c r="EL205" s="94">
        <f t="shared" si="299"/>
        <v>0</v>
      </c>
      <c r="EM205" s="94">
        <f t="shared" si="299"/>
        <v>0</v>
      </c>
      <c r="EN205" s="94">
        <f t="shared" si="299"/>
        <v>0</v>
      </c>
      <c r="EO205" s="94">
        <f t="shared" si="299"/>
        <v>0</v>
      </c>
      <c r="EP205" s="94">
        <f t="shared" si="299"/>
        <v>0</v>
      </c>
      <c r="EQ205" s="94">
        <f t="shared" si="299"/>
        <v>0</v>
      </c>
      <c r="ER205" s="94">
        <f t="shared" si="299"/>
        <v>0</v>
      </c>
      <c r="ES205" s="94">
        <f t="shared" si="299"/>
        <v>0</v>
      </c>
    </row>
    <row r="206" spans="1:149">
      <c r="BA206" s="146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146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171"/>
      <c r="DR206" s="171"/>
    </row>
    <row r="207" spans="1:149"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AW207" s="119">
        <f>SUM(AL193:AW193)/'Gross Plant'!Q193</f>
        <v>2.008127365684936E-2</v>
      </c>
      <c r="BA207" s="74"/>
      <c r="BB207" s="178"/>
      <c r="BC207" s="178"/>
      <c r="BL207" s="119">
        <f>SUM(BA193:BL193)/'Gross Plant'!AF193</f>
        <v>2.2122292919729992E-2</v>
      </c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</row>
    <row r="208" spans="1:149">
      <c r="A208" s="80"/>
      <c r="C208" s="172"/>
      <c r="D208" s="172"/>
      <c r="E208" s="156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AL208" s="75"/>
      <c r="AW208" s="51" t="s">
        <v>135</v>
      </c>
      <c r="BL208" s="51" t="s">
        <v>135</v>
      </c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</row>
    <row r="209" spans="2:65">
      <c r="B209" s="171"/>
      <c r="E209" s="171"/>
      <c r="F209" s="171"/>
      <c r="L209" s="178"/>
      <c r="AK209" s="74"/>
    </row>
    <row r="210" spans="2:65">
      <c r="C210" s="171"/>
      <c r="D210" s="171"/>
      <c r="E210" s="171"/>
      <c r="F210" s="171"/>
      <c r="G210" s="171"/>
      <c r="AG210" s="181" t="s">
        <v>144</v>
      </c>
      <c r="AH210" s="181"/>
      <c r="AI210" s="181"/>
      <c r="AJ210" s="135" t="s">
        <v>121</v>
      </c>
      <c r="AK210" s="135"/>
    </row>
    <row r="211" spans="2:65">
      <c r="B211" s="80" t="s">
        <v>9</v>
      </c>
      <c r="C211" s="171"/>
      <c r="D211" s="171"/>
      <c r="E211" s="171"/>
      <c r="F211" s="171"/>
      <c r="G211" s="171"/>
      <c r="AG211" s="182">
        <v>2</v>
      </c>
      <c r="AH211" s="182"/>
      <c r="AI211" s="182"/>
      <c r="AJ211" s="151">
        <f>AJ200</f>
        <v>4.9718229999999995E-2</v>
      </c>
      <c r="AK211" s="151">
        <f>AK200</f>
        <v>4.9718229999999995E-2</v>
      </c>
      <c r="BM211" s="183"/>
    </row>
    <row r="212" spans="2:65">
      <c r="B212" s="80" t="s">
        <v>31</v>
      </c>
      <c r="C212" s="171"/>
      <c r="D212" s="171"/>
      <c r="E212" s="171"/>
      <c r="F212" s="171"/>
      <c r="G212" s="171"/>
      <c r="AG212" s="182">
        <v>12</v>
      </c>
      <c r="AH212" s="182"/>
      <c r="AI212" s="182"/>
      <c r="AJ212" s="151">
        <f>AJ202</f>
        <v>5.5628439999999994E-2</v>
      </c>
      <c r="AK212" s="151">
        <f>AK202</f>
        <v>5.5628439999999994E-2</v>
      </c>
      <c r="BM212" s="183"/>
    </row>
    <row r="213" spans="2:65">
      <c r="B213" s="80" t="s">
        <v>34</v>
      </c>
      <c r="C213" s="171"/>
      <c r="D213" s="171"/>
      <c r="E213" s="171"/>
      <c r="F213" s="171"/>
      <c r="G213" s="171"/>
      <c r="AG213" s="182">
        <v>91</v>
      </c>
      <c r="AH213" s="182"/>
      <c r="AI213" s="182"/>
      <c r="AJ213" s="151">
        <f>AJ203</f>
        <v>0.50419999999999998</v>
      </c>
      <c r="AK213" s="151">
        <f>AK203</f>
        <v>0.50419999999999998</v>
      </c>
      <c r="BM213" s="183"/>
    </row>
    <row r="214" spans="2:65">
      <c r="B214" s="80" t="s">
        <v>73</v>
      </c>
      <c r="C214" s="171"/>
      <c r="D214" s="171"/>
      <c r="E214" s="171"/>
      <c r="F214" s="171"/>
      <c r="G214" s="171"/>
      <c r="BM214" s="183"/>
    </row>
    <row r="215" spans="2:65">
      <c r="C215" s="171"/>
      <c r="D215" s="171"/>
      <c r="E215" s="171"/>
      <c r="F215" s="171"/>
      <c r="G215" s="171"/>
      <c r="BM215" s="183"/>
    </row>
    <row r="216" spans="2:65">
      <c r="C216" s="171"/>
      <c r="D216" s="171"/>
      <c r="E216" s="171"/>
      <c r="F216" s="171"/>
      <c r="G216" s="171"/>
    </row>
    <row r="217" spans="2:65">
      <c r="C217" s="171"/>
      <c r="D217" s="171"/>
      <c r="E217" s="171"/>
      <c r="F217" s="171"/>
      <c r="G217" s="171"/>
    </row>
    <row r="218" spans="2:65">
      <c r="C218" s="171"/>
      <c r="D218" s="171"/>
      <c r="E218" s="171"/>
      <c r="F218" s="171"/>
      <c r="G218" s="171"/>
    </row>
    <row r="219" spans="2:65">
      <c r="C219" s="171"/>
      <c r="D219" s="171"/>
      <c r="E219" s="171"/>
      <c r="F219" s="171"/>
      <c r="G219" s="171"/>
    </row>
    <row r="220" spans="2:65">
      <c r="C220" s="171"/>
      <c r="D220" s="171"/>
      <c r="E220" s="171"/>
      <c r="F220" s="171"/>
      <c r="G220" s="171"/>
    </row>
    <row r="221" spans="2:65">
      <c r="C221" s="171"/>
      <c r="D221" s="171"/>
      <c r="E221" s="171"/>
      <c r="F221" s="171"/>
      <c r="G221" s="171"/>
    </row>
    <row r="222" spans="2:65">
      <c r="C222" s="171"/>
      <c r="D222" s="171"/>
      <c r="E222" s="171"/>
      <c r="F222" s="171"/>
      <c r="G222" s="171"/>
    </row>
    <row r="223" spans="2:65">
      <c r="C223" s="171"/>
      <c r="D223" s="171"/>
      <c r="E223" s="171"/>
      <c r="F223" s="171"/>
      <c r="G223" s="171"/>
    </row>
  </sheetData>
  <mergeCells count="10">
    <mergeCell ref="F3:Q3"/>
    <mergeCell ref="AL3:AW3"/>
    <mergeCell ref="BO3:BZ3"/>
    <mergeCell ref="CQ3:DB3"/>
    <mergeCell ref="DS3:ED3"/>
    <mergeCell ref="EH3:ES3"/>
    <mergeCell ref="DF3:DQ3"/>
    <mergeCell ref="CD3:CO3"/>
    <mergeCell ref="BA3:BL3"/>
    <mergeCell ref="U3:AF3"/>
  </mergeCells>
  <phoneticPr fontId="27" type="noConversion"/>
  <dataValidations disablePrompts="1" count="1">
    <dataValidation type="list" allowBlank="1" showInputMessage="1" showErrorMessage="1" sqref="BB3:BL3" xr:uid="{00000000-0002-0000-0100-000000000000}">
      <formula1>$AJ$4:$AJ$4</formula1>
    </dataValidation>
  </dataValidations>
  <pageMargins left="0.5" right="0.5" top="0.5" bottom="0.25" header="0.5" footer="0.25"/>
  <pageSetup scale="22" fitToWidth="9" fitToHeight="2" orientation="landscape" r:id="rId1"/>
  <headerFooter alignWithMargins="0">
    <oddFooter>&amp;C&amp;P of&amp;N</oddFooter>
  </headerFooter>
  <rowBreaks count="2" manualBreakCount="2">
    <brk id="108" max="151" man="1"/>
    <brk id="207" max="16383" man="1"/>
  </rowBreaks>
  <colBreaks count="6" manualBreakCount="6">
    <brk id="35" max="1048575" man="1"/>
    <brk id="53" max="120" man="1"/>
    <brk id="65" max="120" man="1"/>
    <brk id="82" max="1048575" man="1"/>
    <brk id="110" max="1048575" man="1"/>
    <brk id="121" max="1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E20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0" sqref="I20"/>
    </sheetView>
  </sheetViews>
  <sheetFormatPr defaultRowHeight="12.75"/>
  <cols>
    <col min="1" max="1" width="11.28515625" style="15" customWidth="1"/>
    <col min="2" max="2" width="38.7109375" style="15" bestFit="1" customWidth="1"/>
    <col min="3" max="5" width="15.42578125" style="18" bestFit="1" customWidth="1"/>
    <col min="6" max="7" width="15.85546875" style="18" bestFit="1" customWidth="1"/>
    <col min="8" max="9" width="15.42578125" style="18" bestFit="1" customWidth="1"/>
    <col min="10" max="14" width="15.85546875" style="18" bestFit="1" customWidth="1"/>
    <col min="15" max="15" width="15.42578125" style="18" bestFit="1" customWidth="1"/>
    <col min="16" max="26" width="15.85546875" style="18" bestFit="1" customWidth="1"/>
    <col min="27" max="27" width="15.42578125" style="18" bestFit="1" customWidth="1"/>
    <col min="28" max="30" width="15.85546875" style="18" bestFit="1" customWidth="1"/>
  </cols>
  <sheetData>
    <row r="1" spans="1:57" ht="23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7" ht="23.25">
      <c r="A2" s="1"/>
      <c r="B2" s="2"/>
      <c r="C2" s="204" t="s">
        <v>72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</row>
    <row r="3" spans="1:57">
      <c r="A3" s="2"/>
      <c r="B3" s="2"/>
      <c r="C3" s="7"/>
      <c r="D3" s="203" t="s">
        <v>112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7"/>
      <c r="Q3" s="7"/>
      <c r="R3" s="7"/>
      <c r="S3" s="202" t="s">
        <v>197</v>
      </c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57">
      <c r="A4" s="2"/>
      <c r="B4" s="2"/>
      <c r="C4" s="106" t="str">
        <f>'Gross Plant'!E4</f>
        <v>Actual</v>
      </c>
      <c r="D4" s="106" t="str">
        <f>'Gross Plant'!F4</f>
        <v>Actual</v>
      </c>
      <c r="E4" s="106" t="str">
        <f>'Gross Plant'!G4</f>
        <v>Actual</v>
      </c>
      <c r="F4" s="106" t="str">
        <f>'Gross Plant'!H4</f>
        <v>Actual</v>
      </c>
      <c r="G4" s="106" t="str">
        <f>'Gross Plant'!I4</f>
        <v>Actual</v>
      </c>
      <c r="H4" s="106" t="str">
        <f>'Gross Plant'!J4</f>
        <v>Actual</v>
      </c>
      <c r="I4" s="106" t="str">
        <f>'Gross Plant'!K4</f>
        <v>Actual</v>
      </c>
      <c r="J4" s="106" t="str">
        <f>'Gross Plant'!L4</f>
        <v>Projected</v>
      </c>
      <c r="K4" s="106" t="str">
        <f>'Gross Plant'!M4</f>
        <v>Projected</v>
      </c>
      <c r="L4" s="106" t="str">
        <f>'Gross Plant'!N4</f>
        <v>Projected</v>
      </c>
      <c r="M4" s="106" t="str">
        <f>'Gross Plant'!O4</f>
        <v>Projected</v>
      </c>
      <c r="N4" s="106" t="str">
        <f>'Gross Plant'!P4</f>
        <v>Projected</v>
      </c>
      <c r="O4" s="106" t="str">
        <f>'Gross Plant'!Q4</f>
        <v>Projected</v>
      </c>
      <c r="P4" s="106" t="str">
        <f>'Gross Plant'!R4</f>
        <v>Projected</v>
      </c>
      <c r="Q4" s="106" t="str">
        <f>'Gross Plant'!S4</f>
        <v>Projected</v>
      </c>
      <c r="R4" s="106" t="str">
        <f>'Gross Plant'!T4</f>
        <v>Projected</v>
      </c>
      <c r="S4" s="106" t="str">
        <f>'Gross Plant'!U4</f>
        <v>Projected</v>
      </c>
      <c r="T4" s="106" t="str">
        <f>'Gross Plant'!V4</f>
        <v>Projected</v>
      </c>
      <c r="U4" s="106" t="str">
        <f>'Gross Plant'!W4</f>
        <v>Projected</v>
      </c>
      <c r="V4" s="106" t="str">
        <f>'Gross Plant'!X4</f>
        <v>Projected</v>
      </c>
      <c r="W4" s="106" t="str">
        <f>'Gross Plant'!Y4</f>
        <v>Projected</v>
      </c>
      <c r="X4" s="106" t="str">
        <f>'Gross Plant'!Z4</f>
        <v>Projected</v>
      </c>
      <c r="Y4" s="106" t="str">
        <f>'Gross Plant'!AA4</f>
        <v>Projected</v>
      </c>
      <c r="Z4" s="106" t="str">
        <f>'Gross Plant'!AB4</f>
        <v>Projected</v>
      </c>
      <c r="AA4" s="106" t="str">
        <f>'Gross Plant'!AC4</f>
        <v>Projected</v>
      </c>
      <c r="AB4" s="106" t="str">
        <f>'Gross Plant'!AD4</f>
        <v>Projected</v>
      </c>
      <c r="AC4" s="106" t="str">
        <f>'Gross Plant'!AE4</f>
        <v>Projected</v>
      </c>
      <c r="AD4" s="106" t="str">
        <f>'Gross Plant'!AF4</f>
        <v>Projected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>
      <c r="A5" s="21" t="s">
        <v>7</v>
      </c>
      <c r="B5" s="21" t="s">
        <v>8</v>
      </c>
      <c r="C5" s="107">
        <f>'Gross Plant'!E5</f>
        <v>44104</v>
      </c>
      <c r="D5" s="107">
        <f>'Gross Plant'!F5</f>
        <v>44135</v>
      </c>
      <c r="E5" s="107">
        <f>'Gross Plant'!G5</f>
        <v>44165</v>
      </c>
      <c r="F5" s="107">
        <f>'Gross Plant'!H5</f>
        <v>44196</v>
      </c>
      <c r="G5" s="107">
        <f>'Gross Plant'!I5</f>
        <v>44227</v>
      </c>
      <c r="H5" s="107">
        <f>'Gross Plant'!J5</f>
        <v>44255</v>
      </c>
      <c r="I5" s="107">
        <f>'Gross Plant'!K5</f>
        <v>44286</v>
      </c>
      <c r="J5" s="107">
        <f>'Gross Plant'!L5</f>
        <v>44316</v>
      </c>
      <c r="K5" s="107">
        <f>'Gross Plant'!M5</f>
        <v>44347</v>
      </c>
      <c r="L5" s="107">
        <f>'Gross Plant'!N5</f>
        <v>44377</v>
      </c>
      <c r="M5" s="107">
        <f>'Gross Plant'!O5</f>
        <v>44408</v>
      </c>
      <c r="N5" s="107">
        <f>'Gross Plant'!P5</f>
        <v>44439</v>
      </c>
      <c r="O5" s="107">
        <f>'Gross Plant'!Q5</f>
        <v>44469</v>
      </c>
      <c r="P5" s="107">
        <f>'Gross Plant'!R5</f>
        <v>44500</v>
      </c>
      <c r="Q5" s="107">
        <f>'Gross Plant'!S5</f>
        <v>44530</v>
      </c>
      <c r="R5" s="107">
        <f>'Gross Plant'!T5</f>
        <v>44561</v>
      </c>
      <c r="S5" s="107">
        <f>'Gross Plant'!U5</f>
        <v>44592</v>
      </c>
      <c r="T5" s="107">
        <f>'Gross Plant'!V5</f>
        <v>44620</v>
      </c>
      <c r="U5" s="107">
        <f>'Gross Plant'!W5</f>
        <v>44651</v>
      </c>
      <c r="V5" s="107">
        <f>'Gross Plant'!X5</f>
        <v>44681</v>
      </c>
      <c r="W5" s="107">
        <f>'Gross Plant'!Y5</f>
        <v>44712</v>
      </c>
      <c r="X5" s="107">
        <f>'Gross Plant'!Z5</f>
        <v>44742</v>
      </c>
      <c r="Y5" s="107">
        <f>'Gross Plant'!AA5</f>
        <v>44773</v>
      </c>
      <c r="Z5" s="107">
        <f>'Gross Plant'!AB5</f>
        <v>44804</v>
      </c>
      <c r="AA5" s="107">
        <f>'Gross Plant'!AC5</f>
        <v>44834</v>
      </c>
      <c r="AB5" s="107">
        <f>'Gross Plant'!AD5</f>
        <v>44865</v>
      </c>
      <c r="AC5" s="107">
        <f>'Gross Plant'!AE5</f>
        <v>44895</v>
      </c>
      <c r="AD5" s="107">
        <f>'Gross Plant'!AF5</f>
        <v>44926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>
      <c r="A6" s="2" t="s">
        <v>9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57">
      <c r="A7" s="139">
        <v>39000</v>
      </c>
      <c r="B7" s="16" t="s">
        <v>10</v>
      </c>
      <c r="C7" s="93">
        <f>'Gross Plant'!E7-Reserve!E7</f>
        <v>3629442.01</v>
      </c>
      <c r="D7" s="93">
        <f>'Gross Plant'!F7-Reserve!F7</f>
        <v>5228678.1399999997</v>
      </c>
      <c r="E7" s="93">
        <f>'Gross Plant'!G7-Reserve!G7</f>
        <v>5215217.2699999996</v>
      </c>
      <c r="F7" s="93">
        <f>'Gross Plant'!H7-Reserve!H7</f>
        <v>5201756.4000000004</v>
      </c>
      <c r="G7" s="93">
        <f>'Gross Plant'!I7-Reserve!I7</f>
        <v>5210688.2</v>
      </c>
      <c r="H7" s="93">
        <f>'Gross Plant'!J7-Reserve!J7</f>
        <v>5197187.68</v>
      </c>
      <c r="I7" s="93">
        <f>'Gross Plant'!K7-Reserve!K7</f>
        <v>5183733.8</v>
      </c>
      <c r="J7" s="93">
        <f>'Gross Plant'!L7-Reserve!L7</f>
        <v>5516367.5263519324</v>
      </c>
      <c r="K7" s="93">
        <f>'Gross Plant'!M7-Reserve!M7</f>
        <v>5857688.4210346527</v>
      </c>
      <c r="L7" s="93">
        <f>'Gross Plant'!N7-Reserve!N7</f>
        <v>6165533.2256844249</v>
      </c>
      <c r="M7" s="93">
        <f>'Gross Plant'!O7-Reserve!O7</f>
        <v>6451489.1032007877</v>
      </c>
      <c r="N7" s="93">
        <f>'Gross Plant'!P7-Reserve!P7</f>
        <v>6729208.7823492773</v>
      </c>
      <c r="O7" s="93">
        <f>'Gross Plant'!Q7-Reserve!Q7</f>
        <v>7013055.1279777559</v>
      </c>
      <c r="P7" s="93">
        <f>'Gross Plant'!R7-Reserve!R7</f>
        <v>7652015.221116717</v>
      </c>
      <c r="Q7" s="113">
        <f>'Gross Plant'!S7-Reserve!S7</f>
        <v>7734210.9542601034</v>
      </c>
      <c r="R7" s="93">
        <f>'Gross Plant'!T7-Reserve!T7</f>
        <v>8565755.7720031515</v>
      </c>
      <c r="S7" s="93">
        <f>'Gross Plant'!U7-Reserve!U7</f>
        <v>8552284.1812726017</v>
      </c>
      <c r="T7" s="93">
        <f>'Gross Plant'!V7-Reserve!V7</f>
        <v>8532865.012031991</v>
      </c>
      <c r="U7" s="93">
        <f>'Gross Plant'!W7-Reserve!W7</f>
        <v>8510296.6713511106</v>
      </c>
      <c r="V7" s="93">
        <f>'Gross Plant'!X7-Reserve!X7</f>
        <v>8833973.3677975535</v>
      </c>
      <c r="W7" s="93">
        <f>'Gross Plant'!Y7-Reserve!Y7</f>
        <v>9166337.2325747851</v>
      </c>
      <c r="X7" s="93">
        <f>'Gross Plant'!Z7-Reserve!Z7</f>
        <v>9465225.0073190704</v>
      </c>
      <c r="Y7" s="93">
        <f>'Gross Plant'!AA7-Reserve!AA7</f>
        <v>9742223.8549299426</v>
      </c>
      <c r="Z7" s="93">
        <f>'Gross Plant'!AB7-Reserve!AB7</f>
        <v>10010986.504172944</v>
      </c>
      <c r="AA7" s="93">
        <f>'Gross Plant'!AC7-Reserve!AC7</f>
        <v>10285875.819895932</v>
      </c>
      <c r="AB7" s="93">
        <f>'Gross Plant'!AD7-Reserve!AD7</f>
        <v>10915878.883129405</v>
      </c>
      <c r="AC7" s="93">
        <f>'Gross Plant'!AE7-Reserve!AE7</f>
        <v>10989117.586367302</v>
      </c>
      <c r="AD7" s="93">
        <f>'Gross Plant'!AF7-Reserve!AF7</f>
        <v>11811705.374204861</v>
      </c>
    </row>
    <row r="8" spans="1:57">
      <c r="A8" s="139">
        <v>39005</v>
      </c>
      <c r="B8" s="16" t="s">
        <v>122</v>
      </c>
      <c r="C8" s="93">
        <f>'Gross Plant'!E8-Reserve!E8</f>
        <v>4943904.3100000005</v>
      </c>
      <c r="D8" s="93">
        <f>'Gross Plant'!F8-Reserve!F8</f>
        <v>4920438.08</v>
      </c>
      <c r="E8" s="93">
        <f>'Gross Plant'!G8-Reserve!G8</f>
        <v>4896971.8499999996</v>
      </c>
      <c r="F8" s="93">
        <f>'Gross Plant'!H8-Reserve!H8</f>
        <v>4873505.6199999992</v>
      </c>
      <c r="G8" s="93">
        <f>'Gross Plant'!I8-Reserve!I8</f>
        <v>4850039.3899999987</v>
      </c>
      <c r="H8" s="93">
        <f>'Gross Plant'!J8-Reserve!J8</f>
        <v>4826573.1599999983</v>
      </c>
      <c r="I8" s="93">
        <f>'Gross Plant'!K8-Reserve!K8</f>
        <v>4803106.9299999978</v>
      </c>
      <c r="J8" s="93">
        <f>'Gross Plant'!L8-Reserve!L8</f>
        <v>4780062.5155585809</v>
      </c>
      <c r="K8" s="93">
        <f>'Gross Plant'!M8-Reserve!M8</f>
        <v>4757018.1011171639</v>
      </c>
      <c r="L8" s="93">
        <f>'Gross Plant'!N8-Reserve!N8</f>
        <v>4733973.6866757469</v>
      </c>
      <c r="M8" s="93">
        <f>'Gross Plant'!O8-Reserve!O8</f>
        <v>4710929.27223433</v>
      </c>
      <c r="N8" s="93">
        <f>'Gross Plant'!P8-Reserve!P8</f>
        <v>4687884.857792913</v>
      </c>
      <c r="O8" s="93">
        <f>'Gross Plant'!Q8-Reserve!Q8</f>
        <v>4664840.443351496</v>
      </c>
      <c r="P8" s="93">
        <f>'Gross Plant'!R8-Reserve!R8</f>
        <v>4641796.028910079</v>
      </c>
      <c r="Q8" s="113">
        <f>'Gross Plant'!S8-Reserve!S8</f>
        <v>4618751.6144686621</v>
      </c>
      <c r="R8" s="93">
        <f>'Gross Plant'!T8-Reserve!T8</f>
        <v>4595707.2000272451</v>
      </c>
      <c r="S8" s="93">
        <f>'Gross Plant'!U8-Reserve!U8</f>
        <v>4572662.7855858281</v>
      </c>
      <c r="T8" s="93">
        <f>'Gross Plant'!V8-Reserve!V8</f>
        <v>4549618.3711444112</v>
      </c>
      <c r="U8" s="93">
        <f>'Gross Plant'!W8-Reserve!W8</f>
        <v>4526573.9567029942</v>
      </c>
      <c r="V8" s="93">
        <f>'Gross Plant'!X8-Reserve!X8</f>
        <v>4503529.5422615772</v>
      </c>
      <c r="W8" s="93">
        <f>'Gross Plant'!Y8-Reserve!Y8</f>
        <v>4480485.1278201602</v>
      </c>
      <c r="X8" s="93">
        <f>'Gross Plant'!Z8-Reserve!Z8</f>
        <v>4457440.7133787433</v>
      </c>
      <c r="Y8" s="93">
        <f>'Gross Plant'!AA8-Reserve!AA8</f>
        <v>4434396.2989373263</v>
      </c>
      <c r="Z8" s="93">
        <f>'Gross Plant'!AB8-Reserve!AB8</f>
        <v>4411351.8844959093</v>
      </c>
      <c r="AA8" s="93">
        <f>'Gross Plant'!AC8-Reserve!AC8</f>
        <v>4388307.4700544924</v>
      </c>
      <c r="AB8" s="93">
        <f>'Gross Plant'!AD8-Reserve!AD8</f>
        <v>4365263.0556130754</v>
      </c>
      <c r="AC8" s="93">
        <f>'Gross Plant'!AE8-Reserve!AE8</f>
        <v>4342218.6411716584</v>
      </c>
      <c r="AD8" s="93">
        <f>'Gross Plant'!AF8-Reserve!AF8</f>
        <v>4319174.2267302414</v>
      </c>
    </row>
    <row r="9" spans="1:57">
      <c r="A9" s="139">
        <v>39009</v>
      </c>
      <c r="B9" s="16" t="s">
        <v>11</v>
      </c>
      <c r="C9" s="93">
        <f>'Gross Plant'!E9-Reserve!E9</f>
        <v>595171.15000000037</v>
      </c>
      <c r="D9" s="93">
        <f>'Gross Plant'!F9-Reserve!F9</f>
        <v>564543.86000000127</v>
      </c>
      <c r="E9" s="93">
        <f>'Gross Plant'!G9-Reserve!G9</f>
        <v>533916.57000000216</v>
      </c>
      <c r="F9" s="93">
        <f>'Gross Plant'!H9-Reserve!H9</f>
        <v>518707.52000000142</v>
      </c>
      <c r="G9" s="93">
        <f>'Gross Plant'!I9-Reserve!I9</f>
        <v>488005.93000000156</v>
      </c>
      <c r="H9" s="93">
        <f>'Gross Plant'!J9-Reserve!J9</f>
        <v>457304.34000000171</v>
      </c>
      <c r="I9" s="93">
        <f>'Gross Plant'!K9-Reserve!K9</f>
        <v>426602.75000000186</v>
      </c>
      <c r="J9" s="93">
        <f>'Gross Plant'!L9-Reserve!L9</f>
        <v>399861.40623125248</v>
      </c>
      <c r="K9" s="93">
        <f>'Gross Plant'!M9-Reserve!M9</f>
        <v>373120.06246250309</v>
      </c>
      <c r="L9" s="93">
        <f>'Gross Plant'!N9-Reserve!N9</f>
        <v>346378.7186937537</v>
      </c>
      <c r="M9" s="93">
        <f>'Gross Plant'!O9-Reserve!O9</f>
        <v>319637.37492500432</v>
      </c>
      <c r="N9" s="93">
        <f>'Gross Plant'!P9-Reserve!P9</f>
        <v>292896.03115625493</v>
      </c>
      <c r="O9" s="93">
        <f>'Gross Plant'!Q9-Reserve!Q9</f>
        <v>266154.68738750555</v>
      </c>
      <c r="P9" s="93">
        <f>'Gross Plant'!R9-Reserve!R9</f>
        <v>239413.34361875616</v>
      </c>
      <c r="Q9" s="113">
        <f>'Gross Plant'!S9-Reserve!S9</f>
        <v>212671.99985000677</v>
      </c>
      <c r="R9" s="93">
        <f>'Gross Plant'!T9-Reserve!T9</f>
        <v>185930.65608125739</v>
      </c>
      <c r="S9" s="93">
        <f>'Gross Plant'!U9-Reserve!U9</f>
        <v>159189.312312508</v>
      </c>
      <c r="T9" s="93">
        <f>'Gross Plant'!V9-Reserve!V9</f>
        <v>132447.96854375862</v>
      </c>
      <c r="U9" s="93">
        <f>'Gross Plant'!W9-Reserve!W9</f>
        <v>105706.62477500923</v>
      </c>
      <c r="V9" s="93">
        <f>'Gross Plant'!X9-Reserve!X9</f>
        <v>78965.281006259844</v>
      </c>
      <c r="W9" s="93">
        <f>'Gross Plant'!Y9-Reserve!Y9</f>
        <v>52223.937237510458</v>
      </c>
      <c r="X9" s="93">
        <f>'Gross Plant'!Z9-Reserve!Z9</f>
        <v>25482.593468761072</v>
      </c>
      <c r="Y9" s="93">
        <f>'Gross Plant'!AA9-Reserve!AA9</f>
        <v>-1258.7502999883145</v>
      </c>
      <c r="Z9" s="93">
        <f>'Gross Plant'!AB9-Reserve!AB9</f>
        <v>-1258.7502999883145</v>
      </c>
      <c r="AA9" s="93">
        <f>'Gross Plant'!AC9-Reserve!AC9</f>
        <v>-1258.7502999883145</v>
      </c>
      <c r="AB9" s="93">
        <f>'Gross Plant'!AD9-Reserve!AD9</f>
        <v>-1258.7502999883145</v>
      </c>
      <c r="AC9" s="93">
        <f>'Gross Plant'!AE9-Reserve!AE9</f>
        <v>-1258.7502999883145</v>
      </c>
      <c r="AD9" s="93">
        <f>'Gross Plant'!AF9-Reserve!AF9</f>
        <v>-1258.7502999883145</v>
      </c>
    </row>
    <row r="10" spans="1:57">
      <c r="A10" s="139">
        <v>39020</v>
      </c>
      <c r="B10" s="16" t="s">
        <v>153</v>
      </c>
      <c r="C10" s="93">
        <f>'Gross Plant'!E10-Reserve!E10</f>
        <v>1961.11</v>
      </c>
      <c r="D10" s="93">
        <f>'Gross Plant'!F10-Reserve!F10</f>
        <v>1955.4299999999998</v>
      </c>
      <c r="E10" s="93">
        <f>'Gross Plant'!G10-Reserve!G10</f>
        <v>1949.75</v>
      </c>
      <c r="F10" s="93">
        <f>'Gross Plant'!H10-Reserve!H10</f>
        <v>1944.07</v>
      </c>
      <c r="G10" s="93">
        <f>'Gross Plant'!I10-Reserve!I10</f>
        <v>1938.3899999999999</v>
      </c>
      <c r="H10" s="93">
        <f>'Gross Plant'!J10-Reserve!J10</f>
        <v>1932.7099999999998</v>
      </c>
      <c r="I10" s="93">
        <f>'Gross Plant'!K10-Reserve!K10</f>
        <v>1927.03</v>
      </c>
      <c r="J10" s="93">
        <f>'Gross Plant'!L10-Reserve!L10</f>
        <v>1921.722166</v>
      </c>
      <c r="K10" s="93">
        <f>'Gross Plant'!M10-Reserve!M10</f>
        <v>1916.4143319999998</v>
      </c>
      <c r="L10" s="93">
        <f>'Gross Plant'!N10-Reserve!N10</f>
        <v>1911.1064979999999</v>
      </c>
      <c r="M10" s="93">
        <f>'Gross Plant'!O10-Reserve!O10</f>
        <v>1905.7986639999999</v>
      </c>
      <c r="N10" s="93">
        <f>'Gross Plant'!P10-Reserve!P10</f>
        <v>1900.4908299999997</v>
      </c>
      <c r="O10" s="93">
        <f>'Gross Plant'!Q10-Reserve!Q10</f>
        <v>1895.1829959999998</v>
      </c>
      <c r="P10" s="93">
        <f>'Gross Plant'!R10-Reserve!R10</f>
        <v>1889.8751619999998</v>
      </c>
      <c r="Q10" s="113">
        <f>'Gross Plant'!S10-Reserve!S10</f>
        <v>1884.5673279999999</v>
      </c>
      <c r="R10" s="93">
        <f>'Gross Plant'!T10-Reserve!T10</f>
        <v>1879.2594939999999</v>
      </c>
      <c r="S10" s="93">
        <f>'Gross Plant'!U10-Reserve!U10</f>
        <v>1873.9516599999997</v>
      </c>
      <c r="T10" s="93">
        <f>'Gross Plant'!V10-Reserve!V10</f>
        <v>1868.6438259999998</v>
      </c>
      <c r="U10" s="93">
        <f>'Gross Plant'!W10-Reserve!W10</f>
        <v>1863.3359919999998</v>
      </c>
      <c r="V10" s="93">
        <f>'Gross Plant'!X10-Reserve!X10</f>
        <v>1858.0281579999996</v>
      </c>
      <c r="W10" s="93">
        <f>'Gross Plant'!Y10-Reserve!Y10</f>
        <v>1852.7203239999997</v>
      </c>
      <c r="X10" s="93">
        <f>'Gross Plant'!Z10-Reserve!Z10</f>
        <v>1847.4124899999997</v>
      </c>
      <c r="Y10" s="93">
        <f>'Gross Plant'!AA10-Reserve!AA10</f>
        <v>1842.1046559999997</v>
      </c>
      <c r="Z10" s="93">
        <f>'Gross Plant'!AB10-Reserve!AB10</f>
        <v>1836.7968219999998</v>
      </c>
      <c r="AA10" s="93">
        <f>'Gross Plant'!AC10-Reserve!AC10</f>
        <v>1831.4889879999996</v>
      </c>
      <c r="AB10" s="93">
        <f>'Gross Plant'!AD10-Reserve!AD10</f>
        <v>1826.1811539999997</v>
      </c>
      <c r="AC10" s="93">
        <f>'Gross Plant'!AE10-Reserve!AE10</f>
        <v>1820.8733199999997</v>
      </c>
      <c r="AD10" s="93">
        <f>'Gross Plant'!AF10-Reserve!AF10</f>
        <v>1815.5654859999995</v>
      </c>
    </row>
    <row r="11" spans="1:57">
      <c r="A11" s="139">
        <v>39029</v>
      </c>
      <c r="B11" s="16" t="s">
        <v>154</v>
      </c>
      <c r="C11" s="93">
        <f>'Gross Plant'!E11-Reserve!E11</f>
        <v>29944.61</v>
      </c>
      <c r="D11" s="93">
        <f>'Gross Plant'!F11-Reserve!F11</f>
        <v>29842.84</v>
      </c>
      <c r="E11" s="93">
        <f>'Gross Plant'!G11-Reserve!G11</f>
        <v>29741.07</v>
      </c>
      <c r="F11" s="93">
        <f>'Gross Plant'!H11-Reserve!H11</f>
        <v>29639.300000000003</v>
      </c>
      <c r="G11" s="93">
        <f>'Gross Plant'!I11-Reserve!I11</f>
        <v>29537.530000000002</v>
      </c>
      <c r="H11" s="93">
        <f>'Gross Plant'!J11-Reserve!J11</f>
        <v>29435.760000000002</v>
      </c>
      <c r="I11" s="93">
        <f>'Gross Plant'!K11-Reserve!K11</f>
        <v>29333.99</v>
      </c>
      <c r="J11" s="93">
        <f>'Gross Plant'!L11-Reserve!L11</f>
        <v>29247.798727083333</v>
      </c>
      <c r="K11" s="93">
        <f>'Gross Plant'!M11-Reserve!M11</f>
        <v>29161.607454166668</v>
      </c>
      <c r="L11" s="93">
        <f>'Gross Plant'!N11-Reserve!N11</f>
        <v>29075.416181250002</v>
      </c>
      <c r="M11" s="93">
        <f>'Gross Plant'!O11-Reserve!O11</f>
        <v>28989.224908333334</v>
      </c>
      <c r="N11" s="93">
        <f>'Gross Plant'!P11-Reserve!P11</f>
        <v>28903.033635416668</v>
      </c>
      <c r="O11" s="93">
        <f>'Gross Plant'!Q11-Reserve!Q11</f>
        <v>28816.842362500003</v>
      </c>
      <c r="P11" s="93">
        <f>'Gross Plant'!R11-Reserve!R11</f>
        <v>28730.651089583334</v>
      </c>
      <c r="Q11" s="113">
        <f>'Gross Plant'!S11-Reserve!S11</f>
        <v>28644.459816666669</v>
      </c>
      <c r="R11" s="93">
        <f>'Gross Plant'!T11-Reserve!T11</f>
        <v>28558.268543750004</v>
      </c>
      <c r="S11" s="93">
        <f>'Gross Plant'!U11-Reserve!U11</f>
        <v>28472.077270833335</v>
      </c>
      <c r="T11" s="93">
        <f>'Gross Plant'!V11-Reserve!V11</f>
        <v>28385.88599791667</v>
      </c>
      <c r="U11" s="93">
        <f>'Gross Plant'!W11-Reserve!W11</f>
        <v>28299.694725000001</v>
      </c>
      <c r="V11" s="93">
        <f>'Gross Plant'!X11-Reserve!X11</f>
        <v>28213.503452083336</v>
      </c>
      <c r="W11" s="93">
        <f>'Gross Plant'!Y11-Reserve!Y11</f>
        <v>28127.312179166671</v>
      </c>
      <c r="X11" s="93">
        <f>'Gross Plant'!Z11-Reserve!Z11</f>
        <v>28041.120906250002</v>
      </c>
      <c r="Y11" s="93">
        <f>'Gross Plant'!AA11-Reserve!AA11</f>
        <v>27954.929633333337</v>
      </c>
      <c r="Z11" s="93">
        <f>'Gross Plant'!AB11-Reserve!AB11</f>
        <v>27868.738360416668</v>
      </c>
      <c r="AA11" s="93">
        <f>'Gross Plant'!AC11-Reserve!AC11</f>
        <v>27782.547087500003</v>
      </c>
      <c r="AB11" s="93">
        <f>'Gross Plant'!AD11-Reserve!AD11</f>
        <v>27696.355814583338</v>
      </c>
      <c r="AC11" s="93">
        <f>'Gross Plant'!AE11-Reserve!AE11</f>
        <v>27610.164541666669</v>
      </c>
      <c r="AD11" s="93">
        <f>'Gross Plant'!AF11-Reserve!AF11</f>
        <v>27523.973268750004</v>
      </c>
    </row>
    <row r="12" spans="1:57">
      <c r="A12" s="139">
        <v>39100</v>
      </c>
      <c r="B12" s="16" t="s">
        <v>12</v>
      </c>
      <c r="C12" s="93">
        <f>'Gross Plant'!E12-Reserve!E12</f>
        <v>3341799.5100000002</v>
      </c>
      <c r="D12" s="93">
        <f>'Gross Plant'!F12-Reserve!F12</f>
        <v>3322750.37</v>
      </c>
      <c r="E12" s="93">
        <f>'Gross Plant'!G12-Reserve!G12</f>
        <v>3657912.6100000003</v>
      </c>
      <c r="F12" s="93">
        <f>'Gross Plant'!H12-Reserve!H12</f>
        <v>3639173.2800000003</v>
      </c>
      <c r="G12" s="93">
        <f>'Gross Plant'!I12-Reserve!I12</f>
        <v>3619474.9400000004</v>
      </c>
      <c r="H12" s="93">
        <f>'Gross Plant'!J12-Reserve!J12</f>
        <v>3599776.6000000006</v>
      </c>
      <c r="I12" s="93">
        <f>'Gross Plant'!K12-Reserve!K12</f>
        <v>3581842.2600000007</v>
      </c>
      <c r="J12" s="93">
        <f>'Gross Plant'!L12-Reserve!L12</f>
        <v>3637784.9015895901</v>
      </c>
      <c r="K12" s="93">
        <f>'Gross Plant'!M12-Reserve!M12</f>
        <v>3695565.324970773</v>
      </c>
      <c r="L12" s="93">
        <f>'Gross Plant'!N12-Reserve!N12</f>
        <v>3745968.7573844725</v>
      </c>
      <c r="M12" s="93">
        <f>'Gross Plant'!O12-Reserve!O12</f>
        <v>3791532.7826070413</v>
      </c>
      <c r="N12" s="93">
        <f>'Gross Plant'!P12-Reserve!P12</f>
        <v>3835244.3301049205</v>
      </c>
      <c r="O12" s="93">
        <f>'Gross Plant'!Q12-Reserve!Q12</f>
        <v>3880243.1351352725</v>
      </c>
      <c r="P12" s="93">
        <f>'Gross Plant'!R12-Reserve!R12</f>
        <v>4002785.2985408669</v>
      </c>
      <c r="Q12" s="113">
        <f>'Gross Plant'!S12-Reserve!S12</f>
        <v>4003554.0763006872</v>
      </c>
      <c r="R12" s="93">
        <f>'Gross Plant'!T12-Reserve!T12</f>
        <v>4168045.3878186196</v>
      </c>
      <c r="S12" s="93">
        <f>'Gross Plant'!U12-Reserve!U12</f>
        <v>4147743.4092739681</v>
      </c>
      <c r="T12" s="93">
        <f>'Gross Plant'!V12-Reserve!V12</f>
        <v>4126140.0381240421</v>
      </c>
      <c r="U12" s="93">
        <f>'Gross Plant'!W12-Reserve!W12</f>
        <v>4103847.7857035892</v>
      </c>
      <c r="V12" s="93">
        <f>'Gross Plant'!X12-Reserve!X12</f>
        <v>4157213.4559708806</v>
      </c>
      <c r="W12" s="93">
        <f>'Gross Plant'!Y12-Reserve!Y12</f>
        <v>4212416.9080297649</v>
      </c>
      <c r="X12" s="93">
        <f>'Gross Plant'!Z12-Reserve!Z12</f>
        <v>4260243.3691211659</v>
      </c>
      <c r="Y12" s="93">
        <f>'Gross Plant'!AA12-Reserve!AA12</f>
        <v>4303230.4230214376</v>
      </c>
      <c r="Z12" s="93">
        <f>'Gross Plant'!AB12-Reserve!AB12</f>
        <v>4344364.9991970183</v>
      </c>
      <c r="AA12" s="93">
        <f>'Gross Plant'!AC12-Reserve!AC12</f>
        <v>4386786.8329050718</v>
      </c>
      <c r="AB12" s="93">
        <f>'Gross Plant'!AD12-Reserve!AD12</f>
        <v>4506752.0249883682</v>
      </c>
      <c r="AC12" s="93">
        <f>'Gross Plant'!AE12-Reserve!AE12</f>
        <v>4504943.8314258903</v>
      </c>
      <c r="AD12" s="93">
        <f>'Gross Plant'!AF12-Reserve!AF12</f>
        <v>4666858.1716215238</v>
      </c>
    </row>
    <row r="13" spans="1:57">
      <c r="A13" s="139">
        <v>39102</v>
      </c>
      <c r="B13" s="16" t="s">
        <v>13</v>
      </c>
      <c r="C13" s="93">
        <f>'Gross Plant'!E13-Reserve!E13</f>
        <v>-1.26</v>
      </c>
      <c r="D13" s="93">
        <f>'Gross Plant'!F13-Reserve!F13</f>
        <v>-1.26</v>
      </c>
      <c r="E13" s="93">
        <f>'Gross Plant'!G13-Reserve!G13</f>
        <v>-1.26</v>
      </c>
      <c r="F13" s="93">
        <f>'Gross Plant'!H13-Reserve!H13</f>
        <v>-1.26</v>
      </c>
      <c r="G13" s="93">
        <f>'Gross Plant'!I13-Reserve!I13</f>
        <v>-1.26</v>
      </c>
      <c r="H13" s="93">
        <f>'Gross Plant'!J13-Reserve!J13</f>
        <v>-1.26</v>
      </c>
      <c r="I13" s="93">
        <f>'Gross Plant'!K13-Reserve!K13</f>
        <v>-1.26</v>
      </c>
      <c r="J13" s="93">
        <f>'Gross Plant'!L13-Reserve!L13</f>
        <v>-1.26</v>
      </c>
      <c r="K13" s="93">
        <f>'Gross Plant'!M13-Reserve!M13</f>
        <v>-1.26</v>
      </c>
      <c r="L13" s="93">
        <f>'Gross Plant'!N13-Reserve!N13</f>
        <v>-1.26</v>
      </c>
      <c r="M13" s="93">
        <f>'Gross Plant'!O13-Reserve!O13</f>
        <v>-1.26</v>
      </c>
      <c r="N13" s="93">
        <f>'Gross Plant'!P13-Reserve!P13</f>
        <v>-1.26</v>
      </c>
      <c r="O13" s="93">
        <f>'Gross Plant'!Q13-Reserve!Q13</f>
        <v>-1.26</v>
      </c>
      <c r="P13" s="93">
        <f>'Gross Plant'!R13-Reserve!R13</f>
        <v>-1.26</v>
      </c>
      <c r="Q13" s="93">
        <f>'Gross Plant'!S13-Reserve!S13</f>
        <v>-1.26</v>
      </c>
      <c r="R13" s="93">
        <f>'Gross Plant'!T13-Reserve!T13</f>
        <v>-1.26</v>
      </c>
      <c r="S13" s="93">
        <f>'Gross Plant'!U13-Reserve!U13</f>
        <v>-1.26</v>
      </c>
      <c r="T13" s="93">
        <f>'Gross Plant'!V13-Reserve!V13</f>
        <v>-1.26</v>
      </c>
      <c r="U13" s="93">
        <f>'Gross Plant'!W13-Reserve!W13</f>
        <v>-1.26</v>
      </c>
      <c r="V13" s="93">
        <f>'Gross Plant'!X13-Reserve!X13</f>
        <v>-1.26</v>
      </c>
      <c r="W13" s="93">
        <f>'Gross Plant'!Y13-Reserve!Y13</f>
        <v>-1.26</v>
      </c>
      <c r="X13" s="93">
        <f>'Gross Plant'!Z13-Reserve!Z13</f>
        <v>-1.26</v>
      </c>
      <c r="Y13" s="93">
        <f>'Gross Plant'!AA13-Reserve!AA13</f>
        <v>-1.26</v>
      </c>
      <c r="Z13" s="93">
        <f>'Gross Plant'!AB13-Reserve!AB13</f>
        <v>-1.26</v>
      </c>
      <c r="AA13" s="93">
        <f>'Gross Plant'!AC13-Reserve!AC13</f>
        <v>-1.26</v>
      </c>
      <c r="AB13" s="93">
        <f>'Gross Plant'!AD13-Reserve!AD13</f>
        <v>-1.26</v>
      </c>
      <c r="AC13" s="93">
        <f>'Gross Plant'!AE13-Reserve!AE13</f>
        <v>-1.26</v>
      </c>
      <c r="AD13" s="93">
        <f>'Gross Plant'!AF13-Reserve!AF13</f>
        <v>-1.26</v>
      </c>
    </row>
    <row r="14" spans="1:57">
      <c r="A14" s="139">
        <v>39103</v>
      </c>
      <c r="B14" s="16" t="s">
        <v>14</v>
      </c>
      <c r="C14" s="93">
        <f>'Gross Plant'!E14-Reserve!E14</f>
        <v>-0.45</v>
      </c>
      <c r="D14" s="93">
        <f>'Gross Plant'!F14-Reserve!F14</f>
        <v>-0.45</v>
      </c>
      <c r="E14" s="93">
        <f>'Gross Plant'!G14-Reserve!G14</f>
        <v>-0.45</v>
      </c>
      <c r="F14" s="93">
        <f>'Gross Plant'!H14-Reserve!H14</f>
        <v>-0.45</v>
      </c>
      <c r="G14" s="93">
        <f>'Gross Plant'!I14-Reserve!I14</f>
        <v>-0.45</v>
      </c>
      <c r="H14" s="93">
        <f>'Gross Plant'!J14-Reserve!J14</f>
        <v>-0.45</v>
      </c>
      <c r="I14" s="93">
        <f>'Gross Plant'!K14-Reserve!K14</f>
        <v>-0.45</v>
      </c>
      <c r="J14" s="93">
        <f>'Gross Plant'!L14-Reserve!L14</f>
        <v>-0.45</v>
      </c>
      <c r="K14" s="93">
        <f>'Gross Plant'!M14-Reserve!M14</f>
        <v>-0.45</v>
      </c>
      <c r="L14" s="93">
        <f>'Gross Plant'!N14-Reserve!N14</f>
        <v>-0.45</v>
      </c>
      <c r="M14" s="93">
        <f>'Gross Plant'!O14-Reserve!O14</f>
        <v>-0.45</v>
      </c>
      <c r="N14" s="93">
        <f>'Gross Plant'!P14-Reserve!P14</f>
        <v>-0.45</v>
      </c>
      <c r="O14" s="93">
        <f>'Gross Plant'!Q14-Reserve!Q14</f>
        <v>-0.45</v>
      </c>
      <c r="P14" s="93">
        <f>'Gross Plant'!R14-Reserve!R14</f>
        <v>-0.45</v>
      </c>
      <c r="Q14" s="93">
        <f>'Gross Plant'!S14-Reserve!S14</f>
        <v>-0.45</v>
      </c>
      <c r="R14" s="93">
        <f>'Gross Plant'!T14-Reserve!T14</f>
        <v>-0.45</v>
      </c>
      <c r="S14" s="93">
        <f>'Gross Plant'!U14-Reserve!U14</f>
        <v>-0.45</v>
      </c>
      <c r="T14" s="93">
        <f>'Gross Plant'!V14-Reserve!V14</f>
        <v>-0.45</v>
      </c>
      <c r="U14" s="93">
        <f>'Gross Plant'!W14-Reserve!W14</f>
        <v>-0.45</v>
      </c>
      <c r="V14" s="93">
        <f>'Gross Plant'!X14-Reserve!X14</f>
        <v>-0.45</v>
      </c>
      <c r="W14" s="93">
        <f>'Gross Plant'!Y14-Reserve!Y14</f>
        <v>-0.45</v>
      </c>
      <c r="X14" s="93">
        <f>'Gross Plant'!Z14-Reserve!Z14</f>
        <v>-0.45</v>
      </c>
      <c r="Y14" s="93">
        <f>'Gross Plant'!AA14-Reserve!AA14</f>
        <v>-0.45</v>
      </c>
      <c r="Z14" s="93">
        <f>'Gross Plant'!AB14-Reserve!AB14</f>
        <v>-0.45</v>
      </c>
      <c r="AA14" s="93">
        <f>'Gross Plant'!AC14-Reserve!AC14</f>
        <v>-0.45</v>
      </c>
      <c r="AB14" s="93">
        <f>'Gross Plant'!AD14-Reserve!AD14</f>
        <v>-0.45</v>
      </c>
      <c r="AC14" s="93">
        <f>'Gross Plant'!AE14-Reserve!AE14</f>
        <v>-0.45</v>
      </c>
      <c r="AD14" s="93">
        <f>'Gross Plant'!AF14-Reserve!AF14</f>
        <v>-0.45</v>
      </c>
    </row>
    <row r="15" spans="1:57">
      <c r="A15" s="139">
        <v>39104</v>
      </c>
      <c r="B15" s="16" t="s">
        <v>123</v>
      </c>
      <c r="C15" s="93">
        <f>'Gross Plant'!E15-Reserve!E15</f>
        <v>33149.730000000003</v>
      </c>
      <c r="D15" s="93">
        <f>'Gross Plant'!F15-Reserve!F15</f>
        <v>32914.340000000004</v>
      </c>
      <c r="E15" s="93">
        <f>'Gross Plant'!G15-Reserve!G15</f>
        <v>32678.950000000004</v>
      </c>
      <c r="F15" s="93">
        <f>'Gross Plant'!H15-Reserve!H15</f>
        <v>32443.560000000005</v>
      </c>
      <c r="G15" s="93">
        <f>'Gross Plant'!I15-Reserve!I15</f>
        <v>32208.170000000006</v>
      </c>
      <c r="H15" s="93">
        <f>'Gross Plant'!J15-Reserve!J15</f>
        <v>31972.780000000006</v>
      </c>
      <c r="I15" s="93">
        <f>'Gross Plant'!K15-Reserve!K15</f>
        <v>31737.390000000007</v>
      </c>
      <c r="J15" s="93">
        <f>'Gross Plant'!L15-Reserve!L15</f>
        <v>31502.969649000006</v>
      </c>
      <c r="K15" s="93">
        <f>'Gross Plant'!M15-Reserve!M15</f>
        <v>31268.549298000005</v>
      </c>
      <c r="L15" s="93">
        <f>'Gross Plant'!N15-Reserve!N15</f>
        <v>31034.128947000005</v>
      </c>
      <c r="M15" s="93">
        <f>'Gross Plant'!O15-Reserve!O15</f>
        <v>30799.708596000004</v>
      </c>
      <c r="N15" s="93">
        <f>'Gross Plant'!P15-Reserve!P15</f>
        <v>30565.288245000003</v>
      </c>
      <c r="O15" s="93">
        <f>'Gross Plant'!Q15-Reserve!Q15</f>
        <v>30330.867894000003</v>
      </c>
      <c r="P15" s="93">
        <f>'Gross Plant'!R15-Reserve!R15</f>
        <v>30096.447543000002</v>
      </c>
      <c r="Q15" s="93">
        <f>'Gross Plant'!S15-Reserve!S15</f>
        <v>29862.027192000001</v>
      </c>
      <c r="R15" s="93">
        <f>'Gross Plant'!T15-Reserve!T15</f>
        <v>29627.606841000001</v>
      </c>
      <c r="S15" s="93">
        <f>'Gross Plant'!U15-Reserve!U15</f>
        <v>29393.18649</v>
      </c>
      <c r="T15" s="93">
        <f>'Gross Plant'!V15-Reserve!V15</f>
        <v>29158.766138999999</v>
      </c>
      <c r="U15" s="93">
        <f>'Gross Plant'!W15-Reserve!W15</f>
        <v>28924.345787999999</v>
      </c>
      <c r="V15" s="93">
        <f>'Gross Plant'!X15-Reserve!X15</f>
        <v>28689.925436999998</v>
      </c>
      <c r="W15" s="93">
        <f>'Gross Plant'!Y15-Reserve!Y15</f>
        <v>28455.505085999997</v>
      </c>
      <c r="X15" s="93">
        <f>'Gross Plant'!Z15-Reserve!Z15</f>
        <v>28221.084734999997</v>
      </c>
      <c r="Y15" s="93">
        <f>'Gross Plant'!AA15-Reserve!AA15</f>
        <v>27986.664383999996</v>
      </c>
      <c r="Z15" s="93">
        <f>'Gross Plant'!AB15-Reserve!AB15</f>
        <v>27752.244032999995</v>
      </c>
      <c r="AA15" s="93">
        <f>'Gross Plant'!AC15-Reserve!AC15</f>
        <v>27517.823681999995</v>
      </c>
      <c r="AB15" s="93">
        <f>'Gross Plant'!AD15-Reserve!AD15</f>
        <v>27283.403330999994</v>
      </c>
      <c r="AC15" s="93">
        <f>'Gross Plant'!AE15-Reserve!AE15</f>
        <v>27048.982979999993</v>
      </c>
      <c r="AD15" s="93">
        <f>'Gross Plant'!AF15-Reserve!AF15</f>
        <v>26814.562628999993</v>
      </c>
    </row>
    <row r="16" spans="1:57">
      <c r="A16" s="139">
        <v>39120</v>
      </c>
      <c r="B16" s="16" t="s">
        <v>156</v>
      </c>
      <c r="C16" s="93">
        <f>'Gross Plant'!E16-Reserve!E16</f>
        <v>137457.71000000002</v>
      </c>
      <c r="D16" s="93">
        <f>'Gross Plant'!F16-Reserve!F16</f>
        <v>136574.40000000002</v>
      </c>
      <c r="E16" s="93">
        <f>'Gross Plant'!G16-Reserve!G16</f>
        <v>135691.20000000001</v>
      </c>
      <c r="F16" s="93">
        <f>'Gross Plant'!H16-Reserve!H16</f>
        <v>134808.00000000003</v>
      </c>
      <c r="G16" s="93">
        <f>'Gross Plant'!I16-Reserve!I16</f>
        <v>133924.80000000005</v>
      </c>
      <c r="H16" s="93">
        <f>'Gross Plant'!J16-Reserve!J16</f>
        <v>133041.60000000003</v>
      </c>
      <c r="I16" s="93">
        <f>'Gross Plant'!K16-Reserve!K16</f>
        <v>132158.40000000002</v>
      </c>
      <c r="J16" s="93">
        <f>'Gross Plant'!L16-Reserve!L16</f>
        <v>131289.38496300002</v>
      </c>
      <c r="K16" s="93">
        <f>'Gross Plant'!M16-Reserve!M16</f>
        <v>130420.36992600001</v>
      </c>
      <c r="L16" s="93">
        <f>'Gross Plant'!N16-Reserve!N16</f>
        <v>129551.35488900001</v>
      </c>
      <c r="M16" s="93">
        <f>'Gross Plant'!O16-Reserve!O16</f>
        <v>128682.339852</v>
      </c>
      <c r="N16" s="93">
        <f>'Gross Plant'!P16-Reserve!P16</f>
        <v>127813.324815</v>
      </c>
      <c r="O16" s="93">
        <f>'Gross Plant'!Q16-Reserve!Q16</f>
        <v>126944.309778</v>
      </c>
      <c r="P16" s="93">
        <f>'Gross Plant'!R16-Reserve!R16</f>
        <v>126075.29474099999</v>
      </c>
      <c r="Q16" s="93">
        <f>'Gross Plant'!S16-Reserve!S16</f>
        <v>125206.27970399999</v>
      </c>
      <c r="R16" s="93">
        <f>'Gross Plant'!T16-Reserve!T16</f>
        <v>124337.26466699998</v>
      </c>
      <c r="S16" s="93">
        <f>'Gross Plant'!U16-Reserve!U16</f>
        <v>123468.24962999998</v>
      </c>
      <c r="T16" s="93">
        <f>'Gross Plant'!V16-Reserve!V16</f>
        <v>122599.23459299997</v>
      </c>
      <c r="U16" s="93">
        <f>'Gross Plant'!W16-Reserve!W16</f>
        <v>121730.21955599997</v>
      </c>
      <c r="V16" s="93">
        <f>'Gross Plant'!X16-Reserve!X16</f>
        <v>120861.20451899996</v>
      </c>
      <c r="W16" s="93">
        <f>'Gross Plant'!Y16-Reserve!Y16</f>
        <v>119992.18948199996</v>
      </c>
      <c r="X16" s="93">
        <f>'Gross Plant'!Z16-Reserve!Z16</f>
        <v>119123.17444499995</v>
      </c>
      <c r="Y16" s="93">
        <f>'Gross Plant'!AA16-Reserve!AA16</f>
        <v>118254.15940799995</v>
      </c>
      <c r="Z16" s="93">
        <f>'Gross Plant'!AB16-Reserve!AB16</f>
        <v>117385.14437099994</v>
      </c>
      <c r="AA16" s="93">
        <f>'Gross Plant'!AC16-Reserve!AC16</f>
        <v>116516.12933399994</v>
      </c>
      <c r="AB16" s="93">
        <f>'Gross Plant'!AD16-Reserve!AD16</f>
        <v>115647.11429699993</v>
      </c>
      <c r="AC16" s="93">
        <f>'Gross Plant'!AE16-Reserve!AE16</f>
        <v>114778.09925999993</v>
      </c>
      <c r="AD16" s="93">
        <f>'Gross Plant'!AF16-Reserve!AF16</f>
        <v>113909.08422299993</v>
      </c>
    </row>
    <row r="17" spans="1:30">
      <c r="A17" s="139">
        <v>39200</v>
      </c>
      <c r="B17" s="16" t="s">
        <v>15</v>
      </c>
      <c r="C17" s="93">
        <f>'Gross Plant'!E17-Reserve!E17</f>
        <v>278837.19</v>
      </c>
      <c r="D17" s="93">
        <f>'Gross Plant'!F17-Reserve!F17</f>
        <v>274369.51999999996</v>
      </c>
      <c r="E17" s="93">
        <f>'Gross Plant'!G17-Reserve!G17</f>
        <v>269901.84999999998</v>
      </c>
      <c r="F17" s="93">
        <f>'Gross Plant'!H17-Reserve!H17</f>
        <v>269037.13</v>
      </c>
      <c r="G17" s="93">
        <f>'Gross Plant'!I17-Reserve!I17</f>
        <v>264538.21000000002</v>
      </c>
      <c r="H17" s="93">
        <f>'Gross Plant'!J17-Reserve!J17</f>
        <v>260039.29</v>
      </c>
      <c r="I17" s="93">
        <f>'Gross Plant'!K17-Reserve!K17</f>
        <v>255540.37</v>
      </c>
      <c r="J17" s="93">
        <f>'Gross Plant'!L17-Reserve!L17</f>
        <v>254117.54519767428</v>
      </c>
      <c r="K17" s="93">
        <f>'Gross Plant'!M17-Reserve!M17</f>
        <v>252710.4946167304</v>
      </c>
      <c r="L17" s="93">
        <f>'Gross Plant'!N17-Reserve!N17</f>
        <v>251225.83228031261</v>
      </c>
      <c r="M17" s="93">
        <f>'Gross Plant'!O17-Reserve!O17</f>
        <v>249689.51935774263</v>
      </c>
      <c r="N17" s="93">
        <f>'Gross Plant'!P17-Reserve!P17</f>
        <v>248131.97317563649</v>
      </c>
      <c r="O17" s="93">
        <f>'Gross Plant'!Q17-Reserve!Q17</f>
        <v>246585.04739135405</v>
      </c>
      <c r="P17" s="93">
        <f>'Gross Plant'!R17-Reserve!R17</f>
        <v>245820.84840138949</v>
      </c>
      <c r="Q17" s="93">
        <f>'Gross Plant'!S17-Reserve!S17</f>
        <v>243818.20891767938</v>
      </c>
      <c r="R17" s="93">
        <f>'Gross Plant'!T17-Reserve!T17</f>
        <v>243472.56449361358</v>
      </c>
      <c r="S17" s="93">
        <f>'Gross Plant'!U17-Reserve!U17</f>
        <v>241248.75862658996</v>
      </c>
      <c r="T17" s="93">
        <f>'Gross Plant'!V17-Reserve!V17</f>
        <v>239011.69126652658</v>
      </c>
      <c r="U17" s="93">
        <f>'Gross Plant'!W17-Reserve!W17</f>
        <v>236767.61296718463</v>
      </c>
      <c r="V17" s="93">
        <f>'Gross Plant'!X17-Reserve!X17</f>
        <v>235289.63024487215</v>
      </c>
      <c r="W17" s="93">
        <f>'Gross Plant'!Y17-Reserve!Y17</f>
        <v>233827.42174394155</v>
      </c>
      <c r="X17" s="93">
        <f>'Gross Plant'!Z17-Reserve!Z17</f>
        <v>232287.60148753697</v>
      </c>
      <c r="Y17" s="93">
        <f>'Gross Plant'!AA17-Reserve!AA17</f>
        <v>230696.13064498024</v>
      </c>
      <c r="Z17" s="93">
        <f>'Gross Plant'!AB17-Reserve!AB17</f>
        <v>229083.42654288735</v>
      </c>
      <c r="AA17" s="93">
        <f>'Gross Plant'!AC17-Reserve!AC17</f>
        <v>227481.34283861815</v>
      </c>
      <c r="AB17" s="93">
        <f>'Gross Plant'!AD17-Reserve!AD17</f>
        <v>226661.98592866684</v>
      </c>
      <c r="AC17" s="93">
        <f>'Gross Plant'!AE17-Reserve!AE17</f>
        <v>224604.18852496997</v>
      </c>
      <c r="AD17" s="93">
        <f>'Gross Plant'!AF17-Reserve!AF17</f>
        <v>224203.38618091738</v>
      </c>
    </row>
    <row r="18" spans="1:30">
      <c r="A18" s="139">
        <v>39300</v>
      </c>
      <c r="B18" s="16" t="s">
        <v>16</v>
      </c>
      <c r="C18" s="93">
        <f>'Gross Plant'!E18-Reserve!E18</f>
        <v>0</v>
      </c>
      <c r="D18" s="93">
        <f>'Gross Plant'!F18-Reserve!F18</f>
        <v>0</v>
      </c>
      <c r="E18" s="93">
        <f>'Gross Plant'!G18-Reserve!G18</f>
        <v>0</v>
      </c>
      <c r="F18" s="93">
        <f>'Gross Plant'!H18-Reserve!H18</f>
        <v>0</v>
      </c>
      <c r="G18" s="93">
        <f>'Gross Plant'!I18-Reserve!I18</f>
        <v>0</v>
      </c>
      <c r="H18" s="93">
        <f>'Gross Plant'!J18-Reserve!J18</f>
        <v>0</v>
      </c>
      <c r="I18" s="93">
        <f>'Gross Plant'!K18-Reserve!K18</f>
        <v>0</v>
      </c>
      <c r="J18" s="93">
        <f>'Gross Plant'!L18-Reserve!L18</f>
        <v>0</v>
      </c>
      <c r="K18" s="93">
        <f>'Gross Plant'!M18-Reserve!M18</f>
        <v>0</v>
      </c>
      <c r="L18" s="93">
        <f>'Gross Plant'!N18-Reserve!N18</f>
        <v>0</v>
      </c>
      <c r="M18" s="93">
        <f>'Gross Plant'!O18-Reserve!O18</f>
        <v>0</v>
      </c>
      <c r="N18" s="93">
        <f>'Gross Plant'!P18-Reserve!P18</f>
        <v>0</v>
      </c>
      <c r="O18" s="93">
        <f>'Gross Plant'!Q18-Reserve!Q18</f>
        <v>0</v>
      </c>
      <c r="P18" s="93">
        <f>'Gross Plant'!R18-Reserve!R18</f>
        <v>0</v>
      </c>
      <c r="Q18" s="93">
        <f>'Gross Plant'!S18-Reserve!S18</f>
        <v>0</v>
      </c>
      <c r="R18" s="93">
        <f>'Gross Plant'!T18-Reserve!T18</f>
        <v>0</v>
      </c>
      <c r="S18" s="93">
        <f>'Gross Plant'!U18-Reserve!U18</f>
        <v>0</v>
      </c>
      <c r="T18" s="93">
        <f>'Gross Plant'!V18-Reserve!V18</f>
        <v>0</v>
      </c>
      <c r="U18" s="93">
        <f>'Gross Plant'!W18-Reserve!W18</f>
        <v>0</v>
      </c>
      <c r="V18" s="93">
        <f>'Gross Plant'!X18-Reserve!X18</f>
        <v>0</v>
      </c>
      <c r="W18" s="93">
        <f>'Gross Plant'!Y18-Reserve!Y18</f>
        <v>0</v>
      </c>
      <c r="X18" s="93">
        <f>'Gross Plant'!Z18-Reserve!Z18</f>
        <v>0</v>
      </c>
      <c r="Y18" s="93">
        <f>'Gross Plant'!AA18-Reserve!AA18</f>
        <v>0</v>
      </c>
      <c r="Z18" s="93">
        <f>'Gross Plant'!AB18-Reserve!AB18</f>
        <v>0</v>
      </c>
      <c r="AA18" s="93">
        <f>'Gross Plant'!AC18-Reserve!AC18</f>
        <v>0</v>
      </c>
      <c r="AB18" s="93">
        <f>'Gross Plant'!AD18-Reserve!AD18</f>
        <v>0</v>
      </c>
      <c r="AC18" s="93">
        <f>'Gross Plant'!AE18-Reserve!AE18</f>
        <v>0</v>
      </c>
      <c r="AD18" s="93">
        <f>'Gross Plant'!AF18-Reserve!AF18</f>
        <v>0</v>
      </c>
    </row>
    <row r="19" spans="1:30">
      <c r="A19" s="139">
        <v>39400</v>
      </c>
      <c r="B19" s="16" t="s">
        <v>17</v>
      </c>
      <c r="C19" s="93">
        <f>'Gross Plant'!E19-Reserve!E19</f>
        <v>30371.599999999999</v>
      </c>
      <c r="D19" s="93">
        <f>'Gross Plant'!F19-Reserve!F19</f>
        <v>29855.379999999997</v>
      </c>
      <c r="E19" s="93">
        <f>'Gross Plant'!G19-Reserve!G19</f>
        <v>29339.159999999996</v>
      </c>
      <c r="F19" s="93">
        <f>'Gross Plant'!H19-Reserve!H19</f>
        <v>28822.939999999995</v>
      </c>
      <c r="G19" s="93">
        <f>'Gross Plant'!I19-Reserve!I19</f>
        <v>28306.719999999994</v>
      </c>
      <c r="H19" s="93">
        <f>'Gross Plant'!J19-Reserve!J19</f>
        <v>27790.499999999993</v>
      </c>
      <c r="I19" s="93">
        <f>'Gross Plant'!K19-Reserve!K19</f>
        <v>27274.279999999992</v>
      </c>
      <c r="J19" s="93">
        <f>'Gross Plant'!L19-Reserve!L19</f>
        <v>26743.682403499988</v>
      </c>
      <c r="K19" s="93">
        <f>'Gross Plant'!M19-Reserve!M19</f>
        <v>26213.084806999985</v>
      </c>
      <c r="L19" s="93">
        <f>'Gross Plant'!N19-Reserve!N19</f>
        <v>25682.487210499981</v>
      </c>
      <c r="M19" s="93">
        <f>'Gross Plant'!O19-Reserve!O19</f>
        <v>25151.889613999978</v>
      </c>
      <c r="N19" s="93">
        <f>'Gross Plant'!P19-Reserve!P19</f>
        <v>24621.292017499974</v>
      </c>
      <c r="O19" s="93">
        <f>'Gross Plant'!Q19-Reserve!Q19</f>
        <v>24090.694420999971</v>
      </c>
      <c r="P19" s="93">
        <f>'Gross Plant'!R19-Reserve!R19</f>
        <v>23560.096824499968</v>
      </c>
      <c r="Q19" s="93">
        <f>'Gross Plant'!S19-Reserve!S19</f>
        <v>23029.499227999964</v>
      </c>
      <c r="R19" s="93">
        <f>'Gross Plant'!T19-Reserve!T19</f>
        <v>22498.901631499961</v>
      </c>
      <c r="S19" s="93">
        <f>'Gross Plant'!U19-Reserve!U19</f>
        <v>21968.304034999957</v>
      </c>
      <c r="T19" s="93">
        <f>'Gross Plant'!V19-Reserve!V19</f>
        <v>21437.706438499954</v>
      </c>
      <c r="U19" s="93">
        <f>'Gross Plant'!W19-Reserve!W19</f>
        <v>20907.108841999951</v>
      </c>
      <c r="V19" s="93">
        <f>'Gross Plant'!X19-Reserve!X19</f>
        <v>20376.511245499947</v>
      </c>
      <c r="W19" s="93">
        <f>'Gross Plant'!Y19-Reserve!Y19</f>
        <v>19845.913648999944</v>
      </c>
      <c r="X19" s="93">
        <f>'Gross Plant'!Z19-Reserve!Z19</f>
        <v>19315.31605249994</v>
      </c>
      <c r="Y19" s="93">
        <f>'Gross Plant'!AA19-Reserve!AA19</f>
        <v>18784.718455999937</v>
      </c>
      <c r="Z19" s="93">
        <f>'Gross Plant'!AB19-Reserve!AB19</f>
        <v>18254.120859499933</v>
      </c>
      <c r="AA19" s="93">
        <f>'Gross Plant'!AC19-Reserve!AC19</f>
        <v>17723.52326299993</v>
      </c>
      <c r="AB19" s="93">
        <f>'Gross Plant'!AD19-Reserve!AD19</f>
        <v>17192.925666499927</v>
      </c>
      <c r="AC19" s="93">
        <f>'Gross Plant'!AE19-Reserve!AE19</f>
        <v>16662.328069999923</v>
      </c>
      <c r="AD19" s="93">
        <f>'Gross Plant'!AF19-Reserve!AF19</f>
        <v>16131.73047349992</v>
      </c>
    </row>
    <row r="20" spans="1:30">
      <c r="A20" s="139">
        <v>39420</v>
      </c>
      <c r="B20" s="16" t="s">
        <v>157</v>
      </c>
      <c r="C20" s="93">
        <f>'Gross Plant'!E20-Reserve!E20</f>
        <v>-388.07</v>
      </c>
      <c r="D20" s="93">
        <f>'Gross Plant'!F20-Reserve!F20</f>
        <v>-388.07</v>
      </c>
      <c r="E20" s="93">
        <f>'Gross Plant'!G20-Reserve!G20</f>
        <v>-388.07</v>
      </c>
      <c r="F20" s="93">
        <f>'Gross Plant'!H20-Reserve!H20</f>
        <v>-388.07</v>
      </c>
      <c r="G20" s="93">
        <f>'Gross Plant'!I20-Reserve!I20</f>
        <v>-388.07</v>
      </c>
      <c r="H20" s="93">
        <f>'Gross Plant'!J20-Reserve!J20</f>
        <v>-388.07</v>
      </c>
      <c r="I20" s="93">
        <f>'Gross Plant'!K20-Reserve!K20</f>
        <v>-388.07</v>
      </c>
      <c r="J20" s="93">
        <f>'Gross Plant'!L20-Reserve!L20</f>
        <v>-388.07</v>
      </c>
      <c r="K20" s="93">
        <f>'Gross Plant'!M20-Reserve!M20</f>
        <v>-388.07</v>
      </c>
      <c r="L20" s="93">
        <f>'Gross Plant'!N20-Reserve!N20</f>
        <v>-388.07</v>
      </c>
      <c r="M20" s="93">
        <f>'Gross Plant'!O20-Reserve!O20</f>
        <v>-388.07</v>
      </c>
      <c r="N20" s="93">
        <f>'Gross Plant'!P20-Reserve!P20</f>
        <v>-388.07</v>
      </c>
      <c r="O20" s="93">
        <f>'Gross Plant'!Q20-Reserve!Q20</f>
        <v>-388.07</v>
      </c>
      <c r="P20" s="93">
        <f>'Gross Plant'!R20-Reserve!R20</f>
        <v>-388.07</v>
      </c>
      <c r="Q20" s="93">
        <f>'Gross Plant'!S20-Reserve!S20</f>
        <v>-388.07</v>
      </c>
      <c r="R20" s="93">
        <f>'Gross Plant'!T20-Reserve!T20</f>
        <v>-388.07</v>
      </c>
      <c r="S20" s="93">
        <f>'Gross Plant'!U20-Reserve!U20</f>
        <v>-388.07</v>
      </c>
      <c r="T20" s="93">
        <f>'Gross Plant'!V20-Reserve!V20</f>
        <v>-388.07</v>
      </c>
      <c r="U20" s="93">
        <f>'Gross Plant'!W20-Reserve!W20</f>
        <v>-388.07</v>
      </c>
      <c r="V20" s="93">
        <f>'Gross Plant'!X20-Reserve!X20</f>
        <v>-388.07</v>
      </c>
      <c r="W20" s="93">
        <f>'Gross Plant'!Y20-Reserve!Y20</f>
        <v>-388.07</v>
      </c>
      <c r="X20" s="93">
        <f>'Gross Plant'!Z20-Reserve!Z20</f>
        <v>-388.07</v>
      </c>
      <c r="Y20" s="93">
        <f>'Gross Plant'!AA20-Reserve!AA20</f>
        <v>-388.07</v>
      </c>
      <c r="Z20" s="93">
        <f>'Gross Plant'!AB20-Reserve!AB20</f>
        <v>-388.07</v>
      </c>
      <c r="AA20" s="93">
        <f>'Gross Plant'!AC20-Reserve!AC20</f>
        <v>-388.07</v>
      </c>
      <c r="AB20" s="93">
        <f>'Gross Plant'!AD20-Reserve!AD20</f>
        <v>-388.07</v>
      </c>
      <c r="AC20" s="93">
        <f>'Gross Plant'!AE20-Reserve!AE20</f>
        <v>-388.07</v>
      </c>
      <c r="AD20" s="93">
        <f>'Gross Plant'!AF20-Reserve!AF20</f>
        <v>-388.07</v>
      </c>
    </row>
    <row r="21" spans="1:30">
      <c r="A21" s="139">
        <v>39500</v>
      </c>
      <c r="B21" s="16" t="s">
        <v>124</v>
      </c>
      <c r="C21" s="93">
        <f>'Gross Plant'!E21-Reserve!E21</f>
        <v>0</v>
      </c>
      <c r="D21" s="93">
        <f>'Gross Plant'!F21-Reserve!F21</f>
        <v>0</v>
      </c>
      <c r="E21" s="93">
        <f>'Gross Plant'!G21-Reserve!G21</f>
        <v>0</v>
      </c>
      <c r="F21" s="93">
        <f>'Gross Plant'!H21-Reserve!H21</f>
        <v>0</v>
      </c>
      <c r="G21" s="93">
        <f>'Gross Plant'!I21-Reserve!I21</f>
        <v>0</v>
      </c>
      <c r="H21" s="93">
        <f>'Gross Plant'!J21-Reserve!J21</f>
        <v>0</v>
      </c>
      <c r="I21" s="93">
        <f>'Gross Plant'!K21-Reserve!K21</f>
        <v>0</v>
      </c>
      <c r="J21" s="93">
        <f>'Gross Plant'!L21-Reserve!L21</f>
        <v>0</v>
      </c>
      <c r="K21" s="93">
        <f>'Gross Plant'!M21-Reserve!M21</f>
        <v>0</v>
      </c>
      <c r="L21" s="93">
        <f>'Gross Plant'!N21-Reserve!N21</f>
        <v>0</v>
      </c>
      <c r="M21" s="93">
        <f>'Gross Plant'!O21-Reserve!O21</f>
        <v>0</v>
      </c>
      <c r="N21" s="93">
        <f>'Gross Plant'!P21-Reserve!P21</f>
        <v>0</v>
      </c>
      <c r="O21" s="93">
        <f>'Gross Plant'!Q21-Reserve!Q21</f>
        <v>0</v>
      </c>
      <c r="P21" s="93">
        <f>'Gross Plant'!R21-Reserve!R21</f>
        <v>0</v>
      </c>
      <c r="Q21" s="93">
        <f>'Gross Plant'!S21-Reserve!S21</f>
        <v>0</v>
      </c>
      <c r="R21" s="93">
        <f>'Gross Plant'!T21-Reserve!T21</f>
        <v>0</v>
      </c>
      <c r="S21" s="93">
        <f>'Gross Plant'!U21-Reserve!U21</f>
        <v>0</v>
      </c>
      <c r="T21" s="93">
        <f>'Gross Plant'!V21-Reserve!V21</f>
        <v>0</v>
      </c>
      <c r="U21" s="93">
        <f>'Gross Plant'!W21-Reserve!W21</f>
        <v>0</v>
      </c>
      <c r="V21" s="93">
        <f>'Gross Plant'!X21-Reserve!X21</f>
        <v>0</v>
      </c>
      <c r="W21" s="93">
        <f>'Gross Plant'!Y21-Reserve!Y21</f>
        <v>0</v>
      </c>
      <c r="X21" s="93">
        <f>'Gross Plant'!Z21-Reserve!Z21</f>
        <v>0</v>
      </c>
      <c r="Y21" s="93">
        <f>'Gross Plant'!AA21-Reserve!AA21</f>
        <v>0</v>
      </c>
      <c r="Z21" s="93">
        <f>'Gross Plant'!AB21-Reserve!AB21</f>
        <v>0</v>
      </c>
      <c r="AA21" s="93">
        <f>'Gross Plant'!AC21-Reserve!AC21</f>
        <v>0</v>
      </c>
      <c r="AB21" s="93">
        <f>'Gross Plant'!AD21-Reserve!AD21</f>
        <v>0</v>
      </c>
      <c r="AC21" s="93">
        <f>'Gross Plant'!AE21-Reserve!AE21</f>
        <v>0</v>
      </c>
      <c r="AD21" s="93">
        <f>'Gross Plant'!AF21-Reserve!AF21</f>
        <v>0</v>
      </c>
    </row>
    <row r="22" spans="1:30">
      <c r="A22" s="139">
        <v>39700</v>
      </c>
      <c r="B22" s="16" t="s">
        <v>18</v>
      </c>
      <c r="C22" s="93">
        <f>'Gross Plant'!E22-Reserve!E22</f>
        <v>396377.05</v>
      </c>
      <c r="D22" s="93">
        <f>'Gross Plant'!F22-Reserve!F22</f>
        <v>394571.37</v>
      </c>
      <c r="E22" s="93">
        <f>'Gross Plant'!G22-Reserve!G22</f>
        <v>392765.69</v>
      </c>
      <c r="F22" s="93">
        <f>'Gross Plant'!H22-Reserve!H22</f>
        <v>390960.03</v>
      </c>
      <c r="G22" s="93">
        <f>'Gross Plant'!I22-Reserve!I22</f>
        <v>391942.62000000005</v>
      </c>
      <c r="H22" s="93">
        <f>'Gross Plant'!J22-Reserve!J22</f>
        <v>392065.41000000003</v>
      </c>
      <c r="I22" s="93">
        <f>'Gross Plant'!K22-Reserve!K22</f>
        <v>390253.86000000004</v>
      </c>
      <c r="J22" s="93">
        <f>'Gross Plant'!L22-Reserve!L22</f>
        <v>389377.881580749</v>
      </c>
      <c r="K22" s="93">
        <f>'Gross Plant'!M22-Reserve!M22</f>
        <v>388524.68339269527</v>
      </c>
      <c r="L22" s="93">
        <f>'Gross Plant'!N22-Reserve!N22</f>
        <v>387571.98065881396</v>
      </c>
      <c r="M22" s="93">
        <f>'Gross Plant'!O22-Reserve!O22</f>
        <v>386553.58626103855</v>
      </c>
      <c r="N22" s="93">
        <f>'Gross Plant'!P22-Reserve!P22</f>
        <v>385509.22102510394</v>
      </c>
      <c r="O22" s="93">
        <f>'Gross Plant'!Q22-Reserve!Q22</f>
        <v>384480.57025871385</v>
      </c>
      <c r="P22" s="93">
        <f>'Gross Plant'!R22-Reserve!R22</f>
        <v>384479.19584918377</v>
      </c>
      <c r="Q22" s="93">
        <f>'Gross Plant'!S22-Reserve!S22</f>
        <v>382859.37584161625</v>
      </c>
      <c r="R22" s="93">
        <f>'Gross Plant'!T22-Reserve!T22</f>
        <v>383410.97969072423</v>
      </c>
      <c r="S22" s="93">
        <f>'Gross Plant'!U22-Reserve!U22</f>
        <v>381219.6721765371</v>
      </c>
      <c r="T22" s="93">
        <f>'Gross Plant'!V22-Reserve!V22</f>
        <v>379011.04434648115</v>
      </c>
      <c r="U22" s="93">
        <f>'Gross Plant'!W22-Reserve!W22</f>
        <v>376793.25550149195</v>
      </c>
      <c r="V22" s="93">
        <f>'Gross Plant'!X22-Reserve!X22</f>
        <v>375578.38561883068</v>
      </c>
      <c r="W22" s="93">
        <f>'Gross Plant'!Y22-Reserve!Y22</f>
        <v>374385.54201899882</v>
      </c>
      <c r="X22" s="93">
        <f>'Gross Plant'!Z22-Reserve!Z22</f>
        <v>373092.50872567249</v>
      </c>
      <c r="Y22" s="93">
        <f>'Gross Plant'!AA22-Reserve!AA22</f>
        <v>371733.14312410023</v>
      </c>
      <c r="Z22" s="93">
        <f>'Gross Plant'!AB22-Reserve!AB22</f>
        <v>370347.18182267388</v>
      </c>
      <c r="AA22" s="93">
        <f>'Gross Plant'!AC22-Reserve!AC22</f>
        <v>368976.29561917001</v>
      </c>
      <c r="AB22" s="93">
        <f>'Gross Plant'!AD22-Reserve!AD22</f>
        <v>368631.29484477267</v>
      </c>
      <c r="AC22" s="93">
        <f>'Gross Plant'!AE22-Reserve!AE22</f>
        <v>366667.62985186809</v>
      </c>
      <c r="AD22" s="93">
        <f>'Gross Plant'!AF22-Reserve!AF22</f>
        <v>366873.58702965401</v>
      </c>
    </row>
    <row r="23" spans="1:30">
      <c r="A23" s="139">
        <v>39720</v>
      </c>
      <c r="B23" s="16" t="s">
        <v>158</v>
      </c>
      <c r="C23" s="93">
        <f>'Gross Plant'!E23-Reserve!E23</f>
        <v>3935.5</v>
      </c>
      <c r="D23" s="93">
        <f>'Gross Plant'!F23-Reserve!F23</f>
        <v>3894</v>
      </c>
      <c r="E23" s="93">
        <f>'Gross Plant'!G23-Reserve!G23</f>
        <v>3852.51</v>
      </c>
      <c r="F23" s="93">
        <f>'Gross Plant'!H23-Reserve!H23</f>
        <v>3811.0200000000004</v>
      </c>
      <c r="G23" s="93">
        <f>'Gross Plant'!I23-Reserve!I23</f>
        <v>3769.5300000000007</v>
      </c>
      <c r="H23" s="93">
        <f>'Gross Plant'!J23-Reserve!J23</f>
        <v>3728.0400000000009</v>
      </c>
      <c r="I23" s="93">
        <f>'Gross Plant'!K23-Reserve!K23</f>
        <v>3686.5500000000011</v>
      </c>
      <c r="J23" s="93">
        <f>'Gross Plant'!L23-Reserve!L23</f>
        <v>3643.5313425000013</v>
      </c>
      <c r="K23" s="93">
        <f>'Gross Plant'!M23-Reserve!M23</f>
        <v>3600.5126850000015</v>
      </c>
      <c r="L23" s="93">
        <f>'Gross Plant'!N23-Reserve!N23</f>
        <v>3557.4940275000017</v>
      </c>
      <c r="M23" s="93">
        <f>'Gross Plant'!O23-Reserve!O23</f>
        <v>3514.4753700000019</v>
      </c>
      <c r="N23" s="93">
        <f>'Gross Plant'!P23-Reserve!P23</f>
        <v>3471.4567125000021</v>
      </c>
      <c r="O23" s="93">
        <f>'Gross Plant'!Q23-Reserve!Q23</f>
        <v>3428.4380550000024</v>
      </c>
      <c r="P23" s="93">
        <f>'Gross Plant'!R23-Reserve!R23</f>
        <v>3385.4193975000026</v>
      </c>
      <c r="Q23" s="93">
        <f>'Gross Plant'!S23-Reserve!S23</f>
        <v>3342.4007400000028</v>
      </c>
      <c r="R23" s="93">
        <f>'Gross Plant'!T23-Reserve!T23</f>
        <v>3299.382082500003</v>
      </c>
      <c r="S23" s="93">
        <f>'Gross Plant'!U23-Reserve!U23</f>
        <v>3249.9657785000027</v>
      </c>
      <c r="T23" s="93">
        <f>'Gross Plant'!V23-Reserve!V23</f>
        <v>3200.5494745000024</v>
      </c>
      <c r="U23" s="93">
        <f>'Gross Plant'!W23-Reserve!W23</f>
        <v>3151.1331705000021</v>
      </c>
      <c r="V23" s="93">
        <f>'Gross Plant'!X23-Reserve!X23</f>
        <v>3101.7168665000017</v>
      </c>
      <c r="W23" s="93">
        <f>'Gross Plant'!Y23-Reserve!Y23</f>
        <v>3052.3005625000014</v>
      </c>
      <c r="X23" s="93">
        <f>'Gross Plant'!Z23-Reserve!Z23</f>
        <v>3002.8842585000011</v>
      </c>
      <c r="Y23" s="93">
        <f>'Gross Plant'!AA23-Reserve!AA23</f>
        <v>2953.4679545000008</v>
      </c>
      <c r="Z23" s="93">
        <f>'Gross Plant'!AB23-Reserve!AB23</f>
        <v>2904.0516505000005</v>
      </c>
      <c r="AA23" s="93">
        <f>'Gross Plant'!AC23-Reserve!AC23</f>
        <v>2854.6353465000002</v>
      </c>
      <c r="AB23" s="93">
        <f>'Gross Plant'!AD23-Reserve!AD23</f>
        <v>2805.2190424999999</v>
      </c>
      <c r="AC23" s="93">
        <f>'Gross Plant'!AE23-Reserve!AE23</f>
        <v>2755.8027384999996</v>
      </c>
      <c r="AD23" s="93">
        <f>'Gross Plant'!AF23-Reserve!AF23</f>
        <v>2706.3864344999993</v>
      </c>
    </row>
    <row r="24" spans="1:30">
      <c r="A24" s="139">
        <v>39800</v>
      </c>
      <c r="B24" s="16" t="s">
        <v>19</v>
      </c>
      <c r="C24" s="93">
        <f>'Gross Plant'!E24-Reserve!E24</f>
        <v>81618.929999999993</v>
      </c>
      <c r="D24" s="93">
        <f>'Gross Plant'!F24-Reserve!F24</f>
        <v>81245.23</v>
      </c>
      <c r="E24" s="93">
        <f>'Gross Plant'!G24-Reserve!G24</f>
        <v>80871.53</v>
      </c>
      <c r="F24" s="93">
        <f>'Gross Plant'!H24-Reserve!H24</f>
        <v>80497.83</v>
      </c>
      <c r="G24" s="93">
        <f>'Gross Plant'!I24-Reserve!I24</f>
        <v>80124.13</v>
      </c>
      <c r="H24" s="93">
        <f>'Gross Plant'!J24-Reserve!J24</f>
        <v>79776.02</v>
      </c>
      <c r="I24" s="93">
        <f>'Gross Plant'!K24-Reserve!K24</f>
        <v>79442.100000000006</v>
      </c>
      <c r="J24" s="93">
        <f>'Gross Plant'!L24-Reserve!L24</f>
        <v>78840.320532666665</v>
      </c>
      <c r="K24" s="93">
        <f>'Gross Plant'!M24-Reserve!M24</f>
        <v>78238.541065333338</v>
      </c>
      <c r="L24" s="93">
        <f>'Gross Plant'!N24-Reserve!N24</f>
        <v>77636.761598000012</v>
      </c>
      <c r="M24" s="93">
        <f>'Gross Plant'!O24-Reserve!O24</f>
        <v>77034.982130666671</v>
      </c>
      <c r="N24" s="93">
        <f>'Gross Plant'!P24-Reserve!P24</f>
        <v>76433.20266333333</v>
      </c>
      <c r="O24" s="93">
        <f>'Gross Plant'!Q24-Reserve!Q24</f>
        <v>75831.423196000003</v>
      </c>
      <c r="P24" s="93">
        <f>'Gross Plant'!R24-Reserve!R24</f>
        <v>75229.643728666677</v>
      </c>
      <c r="Q24" s="93">
        <f>'Gross Plant'!S24-Reserve!S24</f>
        <v>74627.864261333336</v>
      </c>
      <c r="R24" s="93">
        <f>'Gross Plant'!T24-Reserve!T24</f>
        <v>74026.084793999995</v>
      </c>
      <c r="S24" s="93">
        <f>'Gross Plant'!U24-Reserve!U24</f>
        <v>73202.47735666667</v>
      </c>
      <c r="T24" s="93">
        <f>'Gross Plant'!V24-Reserve!V24</f>
        <v>72378.869919333345</v>
      </c>
      <c r="U24" s="93">
        <f>'Gross Plant'!W24-Reserve!W24</f>
        <v>71555.262482000006</v>
      </c>
      <c r="V24" s="93">
        <f>'Gross Plant'!X24-Reserve!X24</f>
        <v>70731.655044666666</v>
      </c>
      <c r="W24" s="93">
        <f>'Gross Plant'!Y24-Reserve!Y24</f>
        <v>69908.047607333327</v>
      </c>
      <c r="X24" s="93">
        <f>'Gross Plant'!Z24-Reserve!Z24</f>
        <v>69084.440169999987</v>
      </c>
      <c r="Y24" s="93">
        <f>'Gross Plant'!AA24-Reserve!AA24</f>
        <v>68260.832732666648</v>
      </c>
      <c r="Z24" s="93">
        <f>'Gross Plant'!AB24-Reserve!AB24</f>
        <v>67437.225295333308</v>
      </c>
      <c r="AA24" s="93">
        <f>'Gross Plant'!AC24-Reserve!AC24</f>
        <v>66613.617857999969</v>
      </c>
      <c r="AB24" s="93">
        <f>'Gross Plant'!AD24-Reserve!AD24</f>
        <v>65790.010420666629</v>
      </c>
      <c r="AC24" s="93">
        <f>'Gross Plant'!AE24-Reserve!AE24</f>
        <v>64966.40298333329</v>
      </c>
      <c r="AD24" s="93">
        <f>'Gross Plant'!AF24-Reserve!AF24</f>
        <v>64142.79554599995</v>
      </c>
    </row>
    <row r="25" spans="1:30">
      <c r="A25" s="139">
        <v>39820</v>
      </c>
      <c r="B25" s="16" t="s">
        <v>159</v>
      </c>
      <c r="C25" s="93">
        <f>'Gross Plant'!E25-Reserve!E25</f>
        <v>6098.17</v>
      </c>
      <c r="D25" s="93">
        <f>'Gross Plant'!F25-Reserve!F25</f>
        <v>6080.59</v>
      </c>
      <c r="E25" s="93">
        <f>'Gross Plant'!G25-Reserve!G25</f>
        <v>6063.01</v>
      </c>
      <c r="F25" s="93">
        <f>'Gross Plant'!H25-Reserve!H25</f>
        <v>6045.43</v>
      </c>
      <c r="G25" s="93">
        <f>'Gross Plant'!I25-Reserve!I25</f>
        <v>6027.85</v>
      </c>
      <c r="H25" s="93">
        <f>'Gross Plant'!J25-Reserve!J25</f>
        <v>6010.27</v>
      </c>
      <c r="I25" s="93">
        <f>'Gross Plant'!K25-Reserve!K25</f>
        <v>5992.6900000000005</v>
      </c>
      <c r="J25" s="93">
        <f>'Gross Plant'!L25-Reserve!L25</f>
        <v>5960.1195140833343</v>
      </c>
      <c r="K25" s="93">
        <f>'Gross Plant'!M25-Reserve!M25</f>
        <v>5927.5490281666671</v>
      </c>
      <c r="L25" s="93">
        <f>'Gross Plant'!N25-Reserve!N25</f>
        <v>5894.9785422500008</v>
      </c>
      <c r="M25" s="93">
        <f>'Gross Plant'!O25-Reserve!O25</f>
        <v>5862.4080563333337</v>
      </c>
      <c r="N25" s="93">
        <f>'Gross Plant'!P25-Reserve!P25</f>
        <v>5829.8375704166674</v>
      </c>
      <c r="O25" s="93">
        <f>'Gross Plant'!Q25-Reserve!Q25</f>
        <v>5797.2670845000002</v>
      </c>
      <c r="P25" s="93">
        <f>'Gross Plant'!R25-Reserve!R25</f>
        <v>5764.696598583334</v>
      </c>
      <c r="Q25" s="93">
        <f>'Gross Plant'!S25-Reserve!S25</f>
        <v>5732.1261126666668</v>
      </c>
      <c r="R25" s="93">
        <f>'Gross Plant'!T25-Reserve!T25</f>
        <v>5699.5556267500006</v>
      </c>
      <c r="S25" s="93">
        <f>'Gross Plant'!U25-Reserve!U25</f>
        <v>5654.9790070833333</v>
      </c>
      <c r="T25" s="93">
        <f>'Gross Plant'!V25-Reserve!V25</f>
        <v>5610.4023874166669</v>
      </c>
      <c r="U25" s="93">
        <f>'Gross Plant'!W25-Reserve!W25</f>
        <v>5565.8257677500005</v>
      </c>
      <c r="V25" s="93">
        <f>'Gross Plant'!X25-Reserve!X25</f>
        <v>5521.2491480833341</v>
      </c>
      <c r="W25" s="93">
        <f>'Gross Plant'!Y25-Reserve!Y25</f>
        <v>5476.6725284166678</v>
      </c>
      <c r="X25" s="93">
        <f>'Gross Plant'!Z25-Reserve!Z25</f>
        <v>5432.0959087500005</v>
      </c>
      <c r="Y25" s="93">
        <f>'Gross Plant'!AA25-Reserve!AA25</f>
        <v>5387.5192890833341</v>
      </c>
      <c r="Z25" s="93">
        <f>'Gross Plant'!AB25-Reserve!AB25</f>
        <v>5342.9426694166677</v>
      </c>
      <c r="AA25" s="93">
        <f>'Gross Plant'!AC25-Reserve!AC25</f>
        <v>5298.3660497500005</v>
      </c>
      <c r="AB25" s="93">
        <f>'Gross Plant'!AD25-Reserve!AD25</f>
        <v>5253.7894300833341</v>
      </c>
      <c r="AC25" s="93">
        <f>'Gross Plant'!AE25-Reserve!AE25</f>
        <v>5209.2128104166677</v>
      </c>
      <c r="AD25" s="93">
        <f>'Gross Plant'!AF25-Reserve!AF25</f>
        <v>5164.6361907500004</v>
      </c>
    </row>
    <row r="26" spans="1:30">
      <c r="A26" s="139">
        <v>39900</v>
      </c>
      <c r="B26" s="16" t="s">
        <v>20</v>
      </c>
      <c r="C26" s="93">
        <f>'Gross Plant'!E26-Reserve!E26</f>
        <v>0.06</v>
      </c>
      <c r="D26" s="93">
        <f>'Gross Plant'!F26-Reserve!F26</f>
        <v>0.06</v>
      </c>
      <c r="E26" s="93">
        <f>'Gross Plant'!G26-Reserve!G26</f>
        <v>0.06</v>
      </c>
      <c r="F26" s="93">
        <f>'Gross Plant'!H26-Reserve!H26</f>
        <v>0.06</v>
      </c>
      <c r="G26" s="93">
        <f>'Gross Plant'!I26-Reserve!I26</f>
        <v>0.06</v>
      </c>
      <c r="H26" s="93">
        <f>'Gross Plant'!J26-Reserve!J26</f>
        <v>0.06</v>
      </c>
      <c r="I26" s="93">
        <f>'Gross Plant'!K26-Reserve!K26</f>
        <v>0.06</v>
      </c>
      <c r="J26" s="93">
        <f>'Gross Plant'!L26-Reserve!L26</f>
        <v>0.06</v>
      </c>
      <c r="K26" s="93">
        <f>'Gross Plant'!M26-Reserve!M26</f>
        <v>0.06</v>
      </c>
      <c r="L26" s="93">
        <f>'Gross Plant'!N26-Reserve!N26</f>
        <v>0.06</v>
      </c>
      <c r="M26" s="93">
        <f>'Gross Plant'!O26-Reserve!O26</f>
        <v>0.06</v>
      </c>
      <c r="N26" s="93">
        <f>'Gross Plant'!P26-Reserve!P26</f>
        <v>0.06</v>
      </c>
      <c r="O26" s="93">
        <f>'Gross Plant'!Q26-Reserve!Q26</f>
        <v>0.06</v>
      </c>
      <c r="P26" s="93">
        <f>'Gross Plant'!R26-Reserve!R26</f>
        <v>0.06</v>
      </c>
      <c r="Q26" s="93">
        <f>'Gross Plant'!S26-Reserve!S26</f>
        <v>0.06</v>
      </c>
      <c r="R26" s="93">
        <f>'Gross Plant'!T26-Reserve!T26</f>
        <v>0.06</v>
      </c>
      <c r="S26" s="93">
        <f>'Gross Plant'!U26-Reserve!U26</f>
        <v>0.06</v>
      </c>
      <c r="T26" s="93">
        <f>'Gross Plant'!V26-Reserve!V26</f>
        <v>0.06</v>
      </c>
      <c r="U26" s="93">
        <f>'Gross Plant'!W26-Reserve!W26</f>
        <v>0.06</v>
      </c>
      <c r="V26" s="93">
        <f>'Gross Plant'!X26-Reserve!X26</f>
        <v>0.06</v>
      </c>
      <c r="W26" s="93">
        <f>'Gross Plant'!Y26-Reserve!Y26</f>
        <v>0.06</v>
      </c>
      <c r="X26" s="93">
        <f>'Gross Plant'!Z26-Reserve!Z26</f>
        <v>0.06</v>
      </c>
      <c r="Y26" s="93">
        <f>'Gross Plant'!AA26-Reserve!AA26</f>
        <v>0.06</v>
      </c>
      <c r="Z26" s="93">
        <f>'Gross Plant'!AB26-Reserve!AB26</f>
        <v>0.06</v>
      </c>
      <c r="AA26" s="93">
        <f>'Gross Plant'!AC26-Reserve!AC26</f>
        <v>0.06</v>
      </c>
      <c r="AB26" s="93">
        <f>'Gross Plant'!AD26-Reserve!AD26</f>
        <v>0.06</v>
      </c>
      <c r="AC26" s="93">
        <f>'Gross Plant'!AE26-Reserve!AE26</f>
        <v>0.06</v>
      </c>
      <c r="AD26" s="93">
        <f>'Gross Plant'!AF26-Reserve!AF26</f>
        <v>0.06</v>
      </c>
    </row>
    <row r="27" spans="1:30">
      <c r="A27" s="139">
        <v>39901</v>
      </c>
      <c r="B27" s="16" t="s">
        <v>21</v>
      </c>
      <c r="C27" s="93">
        <f>'Gross Plant'!E27-Reserve!E27</f>
        <v>20574437.91</v>
      </c>
      <c r="D27" s="93">
        <f>'Gross Plant'!F27-Reserve!F27</f>
        <v>22600336.98</v>
      </c>
      <c r="E27" s="93">
        <f>'Gross Plant'!G27-Reserve!G27</f>
        <v>22178925.890000001</v>
      </c>
      <c r="F27" s="93">
        <f>'Gross Plant'!H27-Reserve!H27</f>
        <v>26508882.579999998</v>
      </c>
      <c r="G27" s="93">
        <f>'Gross Plant'!I27-Reserve!I27</f>
        <v>26334062.25</v>
      </c>
      <c r="H27" s="93">
        <f>'Gross Plant'!J27-Reserve!J27</f>
        <v>26159841.199999999</v>
      </c>
      <c r="I27" s="93">
        <f>'Gross Plant'!K27-Reserve!K27</f>
        <v>25989673.900000002</v>
      </c>
      <c r="J27" s="93">
        <f>'Gross Plant'!L27-Reserve!L27</f>
        <v>27142510.044624217</v>
      </c>
      <c r="K27" s="93">
        <f>'Gross Plant'!M27-Reserve!M27</f>
        <v>28322170.711623125</v>
      </c>
      <c r="L27" s="93">
        <f>'Gross Plant'!N27-Reserve!N27</f>
        <v>29362695.588131331</v>
      </c>
      <c r="M27" s="93">
        <f>'Gross Plant'!O27-Reserve!O27</f>
        <v>30310324.997980718</v>
      </c>
      <c r="N27" s="93">
        <f>'Gross Plant'!P27-Reserve!P27</f>
        <v>31219177.083945997</v>
      </c>
      <c r="O27" s="93">
        <f>'Gross Plant'!Q27-Reserve!Q27</f>
        <v>32145874.960374381</v>
      </c>
      <c r="P27" s="93">
        <f>'Gross Plant'!R27-Reserve!R27</f>
        <v>34462265.275329135</v>
      </c>
      <c r="Q27" s="93">
        <f>'Gross Plant'!S27-Reserve!S27</f>
        <v>34575927.354125969</v>
      </c>
      <c r="R27" s="93">
        <f>'Gross Plant'!T27-Reserve!T27</f>
        <v>37633362.223639429</v>
      </c>
      <c r="S27" s="93">
        <f>'Gross Plant'!U27-Reserve!U27</f>
        <v>37220485.068935052</v>
      </c>
      <c r="T27" s="93">
        <f>'Gross Plant'!V27-Reserve!V27</f>
        <v>36783955.378647968</v>
      </c>
      <c r="U27" s="93">
        <f>'Gross Plant'!W27-Reserve!W27</f>
        <v>36334938.744852901</v>
      </c>
      <c r="V27" s="93">
        <f>'Gross Plant'!X27-Reserve!X27</f>
        <v>37242771.588940918</v>
      </c>
      <c r="W27" s="93">
        <f>'Gross Plant'!Y27-Reserve!Y27</f>
        <v>38172972.768972956</v>
      </c>
      <c r="X27" s="93">
        <f>'Gross Plant'!Z27-Reserve!Z27</f>
        <v>38959988.616308391</v>
      </c>
      <c r="Y27" s="93">
        <f>'Gross Plant'!AA27-Reserve!AA27</f>
        <v>39650322.490123957</v>
      </c>
      <c r="Z27" s="93">
        <f>'Gross Plant'!AB27-Reserve!AB27</f>
        <v>40298185.816056348</v>
      </c>
      <c r="AA27" s="93">
        <f>'Gross Plant'!AC27-Reserve!AC27</f>
        <v>40960115.948017538</v>
      </c>
      <c r="AB27" s="93">
        <f>'Gross Plant'!AD27-Reserve!AD27</f>
        <v>43003517.486871965</v>
      </c>
      <c r="AC27" s="93">
        <f>'Gross Plant'!AE27-Reserve!AE27</f>
        <v>42842898.64064645</v>
      </c>
      <c r="AD27" s="93">
        <f>'Gross Plant'!AF27-Reserve!AF27</f>
        <v>45615403.78081385</v>
      </c>
    </row>
    <row r="28" spans="1:30">
      <c r="A28" s="139">
        <v>39902</v>
      </c>
      <c r="B28" s="16" t="s">
        <v>22</v>
      </c>
      <c r="C28" s="93">
        <f>'Gross Plant'!E28-Reserve!E28</f>
        <v>253888.18000000063</v>
      </c>
      <c r="D28" s="93">
        <f>'Gross Plant'!F28-Reserve!F28</f>
        <v>1755760.13</v>
      </c>
      <c r="E28" s="93">
        <f>'Gross Plant'!G28-Reserve!G28</f>
        <v>152385.02999999933</v>
      </c>
      <c r="F28" s="93">
        <f>'Gross Plant'!H28-Reserve!H28</f>
        <v>298747.51999999955</v>
      </c>
      <c r="G28" s="93">
        <f>'Gross Plant'!I28-Reserve!I28</f>
        <v>244105.06999999937</v>
      </c>
      <c r="H28" s="93">
        <f>'Gross Plant'!J28-Reserve!J28</f>
        <v>194018.13999999966</v>
      </c>
      <c r="I28" s="93">
        <f>'Gross Plant'!K28-Reserve!K28</f>
        <v>151390.6099999994</v>
      </c>
      <c r="J28" s="93">
        <f>'Gross Plant'!L28-Reserve!L28</f>
        <v>137346.93091043178</v>
      </c>
      <c r="K28" s="93">
        <f>'Gross Plant'!M28-Reserve!M28</f>
        <v>124154.31355260499</v>
      </c>
      <c r="L28" s="93">
        <f>'Gross Plant'!N28-Reserve!N28</f>
        <v>106648.21194666717</v>
      </c>
      <c r="M28" s="93">
        <f>'Gross Plant'!O28-Reserve!O28</f>
        <v>86266.188638368621</v>
      </c>
      <c r="N28" s="93">
        <f>'Gross Plant'!P28-Reserve!P28</f>
        <v>64691.516035635024</v>
      </c>
      <c r="O28" s="93">
        <f>'Gross Plant'!Q28-Reserve!Q28</f>
        <v>43686.06129155308</v>
      </c>
      <c r="P28" s="93">
        <f>'Gross Plant'!R28-Reserve!R28</f>
        <v>65944.556836239994</v>
      </c>
      <c r="Q28" s="93">
        <f>'Gross Plant'!S28-Reserve!S28</f>
        <v>19680.836664575152</v>
      </c>
      <c r="R28" s="93">
        <f>'Gross Plant'!T28-Reserve!T28</f>
        <v>65037.620741640218</v>
      </c>
      <c r="S28" s="93">
        <f>'Gross Plant'!U28-Reserve!U28</f>
        <v>-4901.5656115803868</v>
      </c>
      <c r="T28" s="93">
        <f>'Gross Plant'!V28-Reserve!V28</f>
        <v>-4366.9298088224605</v>
      </c>
      <c r="U28" s="93">
        <f>'Gross Plant'!W28-Reserve!W28</f>
        <v>-4219.142693080008</v>
      </c>
      <c r="V28" s="93">
        <f>'Gross Plant'!X28-Reserve!X28</f>
        <v>38610.063523110934</v>
      </c>
      <c r="W28" s="93">
        <f>'Gross Plant'!Y28-Reserve!Y28</f>
        <v>10638.756429592147</v>
      </c>
      <c r="X28" s="93">
        <f>'Gross Plant'!Z28-Reserve!Z28</f>
        <v>-21702.690076817758</v>
      </c>
      <c r="Y28" s="93">
        <f>'Gross Plant'!AA28-Reserve!AA28</f>
        <v>15691.544672216289</v>
      </c>
      <c r="Z28" s="93">
        <f>'Gross Plant'!AB28-Reserve!AB28</f>
        <v>-20823.118087871931</v>
      </c>
      <c r="AA28" s="93">
        <f>'Gross Plant'!AC28-Reserve!AC28</f>
        <v>16496.827771020122</v>
      </c>
      <c r="AB28" s="93">
        <f>'Gross Plant'!AD28-Reserve!AD28</f>
        <v>23647.446801550686</v>
      </c>
      <c r="AC28" s="93">
        <f>'Gross Plant'!AE28-Reserve!AE28</f>
        <v>-37742.227707978338</v>
      </c>
      <c r="AD28" s="93">
        <f>'Gross Plant'!AF28-Reserve!AF28</f>
        <v>67421.68808278814</v>
      </c>
    </row>
    <row r="29" spans="1:30">
      <c r="A29" s="139">
        <v>39903</v>
      </c>
      <c r="B29" s="16" t="s">
        <v>23</v>
      </c>
      <c r="C29" s="93">
        <f>'Gross Plant'!E29-Reserve!E29</f>
        <v>3038559.21</v>
      </c>
      <c r="D29" s="93">
        <f>'Gross Plant'!F29-Reserve!F29</f>
        <v>3013230.5200000005</v>
      </c>
      <c r="E29" s="93">
        <f>'Gross Plant'!G29-Reserve!G29</f>
        <v>2987901.83</v>
      </c>
      <c r="F29" s="93">
        <f>'Gross Plant'!H29-Reserve!H29</f>
        <v>2982621.6400000006</v>
      </c>
      <c r="G29" s="93">
        <f>'Gross Plant'!I29-Reserve!I29</f>
        <v>2957212.2500000005</v>
      </c>
      <c r="H29" s="93">
        <f>'Gross Plant'!J29-Reserve!J29</f>
        <v>2931802.8600000003</v>
      </c>
      <c r="I29" s="93">
        <f>'Gross Plant'!K29-Reserve!K29</f>
        <v>2906393.4700000007</v>
      </c>
      <c r="J29" s="93">
        <f>'Gross Plant'!L29-Reserve!L29</f>
        <v>2888457.4380268245</v>
      </c>
      <c r="K29" s="93">
        <f>'Gross Plant'!M29-Reserve!M29</f>
        <v>2870613.7333046938</v>
      </c>
      <c r="L29" s="93">
        <f>'Gross Plant'!N29-Reserve!N29</f>
        <v>2852344.6548862364</v>
      </c>
      <c r="M29" s="93">
        <f>'Gross Plant'!O29-Reserve!O29</f>
        <v>2833793.7045880719</v>
      </c>
      <c r="N29" s="93">
        <f>'Gross Plant'!P29-Reserve!P29</f>
        <v>2815129.2549196053</v>
      </c>
      <c r="O29" s="93">
        <f>'Gross Plant'!Q29-Reserve!Q29</f>
        <v>2796527.8331245403</v>
      </c>
      <c r="P29" s="93">
        <f>'Gross Plant'!R29-Reserve!R29</f>
        <v>2782270.9427414853</v>
      </c>
      <c r="Q29" s="93">
        <f>'Gross Plant'!S29-Reserve!S29</f>
        <v>2761155.9836956738</v>
      </c>
      <c r="R29" s="93">
        <f>'Gross Plant'!T29-Reserve!T29</f>
        <v>2749230.6759094158</v>
      </c>
      <c r="S29" s="93">
        <f>'Gross Plant'!U29-Reserve!U29</f>
        <v>2716141.2076647482</v>
      </c>
      <c r="T29" s="93">
        <f>'Gross Plant'!V29-Reserve!V29</f>
        <v>2682978.1971140616</v>
      </c>
      <c r="U29" s="93">
        <f>'Gross Plant'!W29-Reserve!W29</f>
        <v>2649776.3295337809</v>
      </c>
      <c r="V29" s="93">
        <f>'Gross Plant'!X29-Reserve!X29</f>
        <v>2620810.5853048051</v>
      </c>
      <c r="W29" s="93">
        <f>'Gross Plant'!Y29-Reserve!Y29</f>
        <v>2591924.8686410356</v>
      </c>
      <c r="X29" s="93">
        <f>'Gross Plant'!Z29-Reserve!Z29</f>
        <v>2562602.6009889422</v>
      </c>
      <c r="Y29" s="93">
        <f>'Gross Plant'!AA29-Reserve!AA29</f>
        <v>2532988.0101787802</v>
      </c>
      <c r="Z29" s="93">
        <f>'Gross Plant'!AB29-Reserve!AB29</f>
        <v>2503249.7261934495</v>
      </c>
      <c r="AA29" s="93">
        <f>'Gross Plant'!AC29-Reserve!AC29</f>
        <v>2473564.0395660885</v>
      </c>
      <c r="AB29" s="93">
        <f>'Gross Plant'!AD29-Reserve!AD29</f>
        <v>2448200.1931756856</v>
      </c>
      <c r="AC29" s="93">
        <f>'Gross Plant'!AE29-Reserve!AE29</f>
        <v>2415974.7116142465</v>
      </c>
      <c r="AD29" s="93">
        <f>'Gross Plant'!AF29-Reserve!AF29</f>
        <v>2392909.4891516464</v>
      </c>
    </row>
    <row r="30" spans="1:30">
      <c r="A30" s="139">
        <v>39904</v>
      </c>
      <c r="B30" s="16" t="s">
        <v>24</v>
      </c>
      <c r="C30" s="93">
        <f>'Gross Plant'!E30-Reserve!E30</f>
        <v>0</v>
      </c>
      <c r="D30" s="93">
        <f>'Gross Plant'!F30-Reserve!F30</f>
        <v>0</v>
      </c>
      <c r="E30" s="93">
        <f>'Gross Plant'!G30-Reserve!G30</f>
        <v>0</v>
      </c>
      <c r="F30" s="93">
        <f>'Gross Plant'!H30-Reserve!H30</f>
        <v>0</v>
      </c>
      <c r="G30" s="93">
        <f>'Gross Plant'!I30-Reserve!I30</f>
        <v>0</v>
      </c>
      <c r="H30" s="93">
        <f>'Gross Plant'!J30-Reserve!J30</f>
        <v>0</v>
      </c>
      <c r="I30" s="93">
        <f>'Gross Plant'!K30-Reserve!K30</f>
        <v>0</v>
      </c>
      <c r="J30" s="93">
        <f>'Gross Plant'!L30-Reserve!L30</f>
        <v>0</v>
      </c>
      <c r="K30" s="93">
        <f>'Gross Plant'!M30-Reserve!M30</f>
        <v>0</v>
      </c>
      <c r="L30" s="93">
        <f>'Gross Plant'!N30-Reserve!N30</f>
        <v>0</v>
      </c>
      <c r="M30" s="93">
        <f>'Gross Plant'!O30-Reserve!O30</f>
        <v>0</v>
      </c>
      <c r="N30" s="93">
        <f>'Gross Plant'!P30-Reserve!P30</f>
        <v>0</v>
      </c>
      <c r="O30" s="93">
        <f>'Gross Plant'!Q30-Reserve!Q30</f>
        <v>0</v>
      </c>
      <c r="P30" s="93">
        <f>'Gross Plant'!R30-Reserve!R30</f>
        <v>0</v>
      </c>
      <c r="Q30" s="93">
        <f>'Gross Plant'!S30-Reserve!S30</f>
        <v>0</v>
      </c>
      <c r="R30" s="93">
        <f>'Gross Plant'!T30-Reserve!T30</f>
        <v>0</v>
      </c>
      <c r="S30" s="93">
        <f>'Gross Plant'!U30-Reserve!U30</f>
        <v>0</v>
      </c>
      <c r="T30" s="93">
        <f>'Gross Plant'!V30-Reserve!V30</f>
        <v>0</v>
      </c>
      <c r="U30" s="93">
        <f>'Gross Plant'!W30-Reserve!W30</f>
        <v>0</v>
      </c>
      <c r="V30" s="93">
        <f>'Gross Plant'!X30-Reserve!X30</f>
        <v>0</v>
      </c>
      <c r="W30" s="93">
        <f>'Gross Plant'!Y30-Reserve!Y30</f>
        <v>0</v>
      </c>
      <c r="X30" s="93">
        <f>'Gross Plant'!Z30-Reserve!Z30</f>
        <v>0</v>
      </c>
      <c r="Y30" s="93">
        <f>'Gross Plant'!AA30-Reserve!AA30</f>
        <v>0</v>
      </c>
      <c r="Z30" s="93">
        <f>'Gross Plant'!AB30-Reserve!AB30</f>
        <v>0</v>
      </c>
      <c r="AA30" s="93">
        <f>'Gross Plant'!AC30-Reserve!AC30</f>
        <v>0</v>
      </c>
      <c r="AB30" s="93">
        <f>'Gross Plant'!AD30-Reserve!AD30</f>
        <v>0</v>
      </c>
      <c r="AC30" s="93">
        <f>'Gross Plant'!AE30-Reserve!AE30</f>
        <v>0</v>
      </c>
      <c r="AD30" s="93">
        <f>'Gross Plant'!AF30-Reserve!AF30</f>
        <v>0</v>
      </c>
    </row>
    <row r="31" spans="1:30">
      <c r="A31" s="139">
        <v>39905</v>
      </c>
      <c r="B31" s="16" t="s">
        <v>25</v>
      </c>
      <c r="C31" s="93">
        <f>'Gross Plant'!E31-Reserve!E31</f>
        <v>0</v>
      </c>
      <c r="D31" s="93">
        <f>'Gross Plant'!F31-Reserve!F31</f>
        <v>0</v>
      </c>
      <c r="E31" s="93">
        <f>'Gross Plant'!G31-Reserve!G31</f>
        <v>0</v>
      </c>
      <c r="F31" s="93">
        <f>'Gross Plant'!H31-Reserve!H31</f>
        <v>0</v>
      </c>
      <c r="G31" s="93">
        <f>'Gross Plant'!I31-Reserve!I31</f>
        <v>0</v>
      </c>
      <c r="H31" s="93">
        <f>'Gross Plant'!J31-Reserve!J31</f>
        <v>0</v>
      </c>
      <c r="I31" s="93">
        <f>'Gross Plant'!K31-Reserve!K31</f>
        <v>0</v>
      </c>
      <c r="J31" s="93">
        <f>'Gross Plant'!L31-Reserve!L31</f>
        <v>0</v>
      </c>
      <c r="K31" s="93">
        <f>'Gross Plant'!M31-Reserve!M31</f>
        <v>0</v>
      </c>
      <c r="L31" s="93">
        <f>'Gross Plant'!N31-Reserve!N31</f>
        <v>0</v>
      </c>
      <c r="M31" s="93">
        <f>'Gross Plant'!O31-Reserve!O31</f>
        <v>0</v>
      </c>
      <c r="N31" s="93">
        <f>'Gross Plant'!P31-Reserve!P31</f>
        <v>0</v>
      </c>
      <c r="O31" s="93">
        <f>'Gross Plant'!Q31-Reserve!Q31</f>
        <v>0</v>
      </c>
      <c r="P31" s="93">
        <f>'Gross Plant'!R31-Reserve!R31</f>
        <v>0</v>
      </c>
      <c r="Q31" s="93">
        <f>'Gross Plant'!S31-Reserve!S31</f>
        <v>0</v>
      </c>
      <c r="R31" s="93">
        <f>'Gross Plant'!T31-Reserve!T31</f>
        <v>0</v>
      </c>
      <c r="S31" s="93">
        <f>'Gross Plant'!U31-Reserve!U31</f>
        <v>0</v>
      </c>
      <c r="T31" s="93">
        <f>'Gross Plant'!V31-Reserve!V31</f>
        <v>0</v>
      </c>
      <c r="U31" s="93">
        <f>'Gross Plant'!W31-Reserve!W31</f>
        <v>0</v>
      </c>
      <c r="V31" s="93">
        <f>'Gross Plant'!X31-Reserve!X31</f>
        <v>0</v>
      </c>
      <c r="W31" s="93">
        <f>'Gross Plant'!Y31-Reserve!Y31</f>
        <v>0</v>
      </c>
      <c r="X31" s="93">
        <f>'Gross Plant'!Z31-Reserve!Z31</f>
        <v>0</v>
      </c>
      <c r="Y31" s="93">
        <f>'Gross Plant'!AA31-Reserve!AA31</f>
        <v>0</v>
      </c>
      <c r="Z31" s="93">
        <f>'Gross Plant'!AB31-Reserve!AB31</f>
        <v>0</v>
      </c>
      <c r="AA31" s="93">
        <f>'Gross Plant'!AC31-Reserve!AC31</f>
        <v>0</v>
      </c>
      <c r="AB31" s="93">
        <f>'Gross Plant'!AD31-Reserve!AD31</f>
        <v>0</v>
      </c>
      <c r="AC31" s="93">
        <f>'Gross Plant'!AE31-Reserve!AE31</f>
        <v>0</v>
      </c>
      <c r="AD31" s="93">
        <f>'Gross Plant'!AF31-Reserve!AF31</f>
        <v>0</v>
      </c>
    </row>
    <row r="32" spans="1:30">
      <c r="A32" s="139">
        <v>39906</v>
      </c>
      <c r="B32" s="16" t="s">
        <v>26</v>
      </c>
      <c r="C32" s="93">
        <f>'Gross Plant'!E32-Reserve!E32</f>
        <v>2444689.9500000002</v>
      </c>
      <c r="D32" s="93">
        <f>'Gross Plant'!F32-Reserve!F32</f>
        <v>2408275.1500000004</v>
      </c>
      <c r="E32" s="93">
        <f>'Gross Plant'!G32-Reserve!G32</f>
        <v>3153909.7600000002</v>
      </c>
      <c r="F32" s="93">
        <f>'Gross Plant'!H32-Reserve!H32</f>
        <v>3133665.2900000005</v>
      </c>
      <c r="G32" s="93">
        <f>'Gross Plant'!I32-Reserve!I32</f>
        <v>3113272.66</v>
      </c>
      <c r="H32" s="93">
        <f>'Gross Plant'!J32-Reserve!J32</f>
        <v>3095803.6300000004</v>
      </c>
      <c r="I32" s="93">
        <f>'Gross Plant'!K32-Reserve!K32</f>
        <v>3075393.39</v>
      </c>
      <c r="J32" s="93">
        <f>'Gross Plant'!L32-Reserve!L32</f>
        <v>3212408.4273276501</v>
      </c>
      <c r="K32" s="93">
        <f>'Gross Plant'!M32-Reserve!M32</f>
        <v>3352460.1921531931</v>
      </c>
      <c r="L32" s="93">
        <f>'Gross Plant'!N32-Reserve!N32</f>
        <v>3475812.6730640889</v>
      </c>
      <c r="M32" s="93">
        <f>'Gross Plant'!O32-Reserve!O32</f>
        <v>3587977.9082190194</v>
      </c>
      <c r="N32" s="93">
        <f>'Gross Plant'!P32-Reserve!P32</f>
        <v>3695399.5151615785</v>
      </c>
      <c r="O32" s="93">
        <f>'Gross Plant'!Q32-Reserve!Q32</f>
        <v>3804812.9676536643</v>
      </c>
      <c r="P32" s="93">
        <f>'Gross Plant'!R32-Reserve!R32</f>
        <v>4079320.6395401699</v>
      </c>
      <c r="Q32" s="93">
        <f>'Gross Plant'!S32-Reserve!S32</f>
        <v>4091646.2343979138</v>
      </c>
      <c r="R32" s="93">
        <f>'Gross Plant'!T32-Reserve!T32</f>
        <v>4453925.5592335165</v>
      </c>
      <c r="S32" s="93">
        <f>'Gross Plant'!U32-Reserve!U32</f>
        <v>4390350.3570821993</v>
      </c>
      <c r="T32" s="93">
        <f>'Gross Plant'!V32-Reserve!V32</f>
        <v>4323952.2610530555</v>
      </c>
      <c r="U32" s="93">
        <f>'Gross Plant'!W32-Reserve!W32</f>
        <v>4256065.907146642</v>
      </c>
      <c r="V32" s="93">
        <f>'Gross Plant'!X32-Reserve!X32</f>
        <v>4349002.5497263335</v>
      </c>
      <c r="W32" s="93">
        <f>'Gross Plant'!Y32-Reserve!Y32</f>
        <v>4443933.5944675282</v>
      </c>
      <c r="X32" s="93">
        <f>'Gross Plant'!Z32-Reserve!Z32</f>
        <v>4521218.1461708378</v>
      </c>
      <c r="Y32" s="93">
        <f>'Gross Plant'!AA32-Reserve!AA32</f>
        <v>4586429.7683392167</v>
      </c>
      <c r="Z32" s="93">
        <f>'Gross Plant'!AB32-Reserve!AB32</f>
        <v>4646033.8978660544</v>
      </c>
      <c r="AA32" s="93">
        <f>'Gross Plant'!AC32-Reserve!AC32</f>
        <v>4706745.9486984555</v>
      </c>
      <c r="AB32" s="93">
        <f>'Gross Plant'!AD32-Reserve!AD32</f>
        <v>4930629.2765852734</v>
      </c>
      <c r="AC32" s="93">
        <f>'Gross Plant'!AE32-Reserve!AE32</f>
        <v>4892028.2870454527</v>
      </c>
      <c r="AD32" s="93">
        <f>'Gross Plant'!AF32-Reserve!AF32</f>
        <v>5200890.2164006168</v>
      </c>
    </row>
    <row r="33" spans="1:30">
      <c r="A33" s="139">
        <v>39907</v>
      </c>
      <c r="B33" s="16" t="s">
        <v>27</v>
      </c>
      <c r="C33" s="93">
        <f>'Gross Plant'!E33-Reserve!E33</f>
        <v>1046285.0799999998</v>
      </c>
      <c r="D33" s="93">
        <f>'Gross Plant'!F33-Reserve!F33</f>
        <v>1039689.95</v>
      </c>
      <c r="E33" s="93">
        <f>'Gross Plant'!G33-Reserve!G33</f>
        <v>1033094.8199999998</v>
      </c>
      <c r="F33" s="93">
        <f>'Gross Plant'!H33-Reserve!H33</f>
        <v>1026499.69</v>
      </c>
      <c r="G33" s="93">
        <f>'Gross Plant'!I33-Reserve!I33</f>
        <v>1019904.5599999998</v>
      </c>
      <c r="H33" s="93">
        <f>'Gross Plant'!J33-Reserve!J33</f>
        <v>1013309.4299999999</v>
      </c>
      <c r="I33" s="93">
        <f>'Gross Plant'!K33-Reserve!K33</f>
        <v>1006714.2999999998</v>
      </c>
      <c r="J33" s="93">
        <f>'Gross Plant'!L33-Reserve!L33</f>
        <v>1000182.6373754998</v>
      </c>
      <c r="K33" s="93">
        <f>'Gross Plant'!M33-Reserve!M33</f>
        <v>993650.97475099983</v>
      </c>
      <c r="L33" s="93">
        <f>'Gross Plant'!N33-Reserve!N33</f>
        <v>987119.31212649983</v>
      </c>
      <c r="M33" s="93">
        <f>'Gross Plant'!O33-Reserve!O33</f>
        <v>980587.64950199984</v>
      </c>
      <c r="N33" s="93">
        <f>'Gross Plant'!P33-Reserve!P33</f>
        <v>974055.98687749985</v>
      </c>
      <c r="O33" s="93">
        <f>'Gross Plant'!Q33-Reserve!Q33</f>
        <v>967524.32425299985</v>
      </c>
      <c r="P33" s="93">
        <f>'Gross Plant'!R33-Reserve!R33</f>
        <v>960992.66162849986</v>
      </c>
      <c r="Q33" s="93">
        <f>'Gross Plant'!S33-Reserve!S33</f>
        <v>954460.99900399987</v>
      </c>
      <c r="R33" s="93">
        <f>'Gross Plant'!T33-Reserve!T33</f>
        <v>947929.33637949987</v>
      </c>
      <c r="S33" s="93">
        <f>'Gross Plant'!U33-Reserve!U33</f>
        <v>937338.78235033329</v>
      </c>
      <c r="T33" s="93">
        <f>'Gross Plant'!V33-Reserve!V33</f>
        <v>926748.22832116659</v>
      </c>
      <c r="U33" s="93">
        <f>'Gross Plant'!W33-Reserve!W33</f>
        <v>916157.67429200001</v>
      </c>
      <c r="V33" s="93">
        <f>'Gross Plant'!X33-Reserve!X33</f>
        <v>905567.12026283331</v>
      </c>
      <c r="W33" s="93">
        <f>'Gross Plant'!Y33-Reserve!Y33</f>
        <v>894976.56623366661</v>
      </c>
      <c r="X33" s="93">
        <f>'Gross Plant'!Z33-Reserve!Z33</f>
        <v>884386.01220450003</v>
      </c>
      <c r="Y33" s="93">
        <f>'Gross Plant'!AA33-Reserve!AA33</f>
        <v>873795.45817533345</v>
      </c>
      <c r="Z33" s="93">
        <f>'Gross Plant'!AB33-Reserve!AB33</f>
        <v>863204.90414616675</v>
      </c>
      <c r="AA33" s="93">
        <f>'Gross Plant'!AC33-Reserve!AC33</f>
        <v>852614.35011700005</v>
      </c>
      <c r="AB33" s="93">
        <f>'Gross Plant'!AD33-Reserve!AD33</f>
        <v>842023.79608783347</v>
      </c>
      <c r="AC33" s="93">
        <f>'Gross Plant'!AE33-Reserve!AE33</f>
        <v>831433.24205866689</v>
      </c>
      <c r="AD33" s="93">
        <f>'Gross Plant'!AF33-Reserve!AF33</f>
        <v>820842.68802950019</v>
      </c>
    </row>
    <row r="34" spans="1:30">
      <c r="A34" s="139">
        <v>39908</v>
      </c>
      <c r="B34" s="16" t="s">
        <v>28</v>
      </c>
      <c r="C34" s="93">
        <f>'Gross Plant'!E34-Reserve!E34</f>
        <v>41521669.530000001</v>
      </c>
      <c r="D34" s="93">
        <f>'Gross Plant'!F34-Reserve!F34</f>
        <v>43798164.609999999</v>
      </c>
      <c r="E34" s="93">
        <f>'Gross Plant'!G34-Reserve!G34</f>
        <v>41353213.359999992</v>
      </c>
      <c r="F34" s="93">
        <f>'Gross Plant'!H34-Reserve!H34</f>
        <v>46423681.54999999</v>
      </c>
      <c r="G34" s="93">
        <f>'Gross Plant'!I34-Reserve!I34</f>
        <v>45834975.029999994</v>
      </c>
      <c r="H34" s="93">
        <f>'Gross Plant'!J34-Reserve!J34</f>
        <v>45171519.04999999</v>
      </c>
      <c r="I34" s="93">
        <f>'Gross Plant'!K34-Reserve!K34</f>
        <v>44725153.139999986</v>
      </c>
      <c r="J34" s="93">
        <f>'Gross Plant'!L34-Reserve!L34</f>
        <v>45505162.091669925</v>
      </c>
      <c r="K34" s="93">
        <f>'Gross Plant'!M34-Reserve!M34</f>
        <v>46312534.353780791</v>
      </c>
      <c r="L34" s="93">
        <f>'Gross Plant'!N34-Reserve!N34</f>
        <v>46996606.588291086</v>
      </c>
      <c r="M34" s="93">
        <f>'Gross Plant'!O34-Reserve!O34</f>
        <v>47599098.917175122</v>
      </c>
      <c r="N34" s="93">
        <f>'Gross Plant'!P34-Reserve!P34</f>
        <v>48168986.351764046</v>
      </c>
      <c r="O34" s="93">
        <f>'Gross Plant'!Q34-Reserve!Q34</f>
        <v>48757636.575656831</v>
      </c>
      <c r="P34" s="93">
        <f>'Gross Plant'!R34-Reserve!R34</f>
        <v>50611190.922022723</v>
      </c>
      <c r="Q34" s="93">
        <f>'Gross Plant'!S34-Reserve!S34</f>
        <v>50469635.999249242</v>
      </c>
      <c r="R34" s="93">
        <f>'Gross Plant'!T34-Reserve!T34</f>
        <v>53002875.526239954</v>
      </c>
      <c r="S34" s="93">
        <f>'Gross Plant'!U34-Reserve!U34</f>
        <v>52425885.499678992</v>
      </c>
      <c r="T34" s="93">
        <f>'Gross Plant'!V34-Reserve!V34</f>
        <v>51827535.619858608</v>
      </c>
      <c r="U34" s="93">
        <f>'Gross Plant'!W34-Reserve!W34</f>
        <v>51217890.863406882</v>
      </c>
      <c r="V34" s="93">
        <f>'Gross Plant'!X34-Reserve!X34</f>
        <v>51843584.70364432</v>
      </c>
      <c r="W34" s="93">
        <f>'Gross Plant'!Y34-Reserve!Y34</f>
        <v>52495541.625591643</v>
      </c>
      <c r="X34" s="93">
        <f>'Gross Plant'!Z34-Reserve!Z34</f>
        <v>53023198.691328928</v>
      </c>
      <c r="Y34" s="93">
        <f>'Gross Plant'!AA34-Reserve!AA34</f>
        <v>53468340.966038808</v>
      </c>
      <c r="Z34" s="93">
        <f>'Gross Plant'!AB34-Reserve!AB34</f>
        <v>53879966.492513627</v>
      </c>
      <c r="AA34" s="93">
        <f>'Gross Plant'!AC34-Reserve!AC34</f>
        <v>54309421.78017208</v>
      </c>
      <c r="AB34" s="93">
        <f>'Gross Plant'!AD34-Reserve!AD34</f>
        <v>56001751.424416974</v>
      </c>
      <c r="AC34" s="93">
        <f>'Gross Plant'!AE34-Reserve!AE34</f>
        <v>55698652.769026145</v>
      </c>
      <c r="AD34" s="93">
        <f>'Gross Plant'!AF34-Reserve!AF34</f>
        <v>58067719.382450618</v>
      </c>
    </row>
    <row r="35" spans="1:30">
      <c r="A35" s="139">
        <v>39909</v>
      </c>
      <c r="B35" s="16" t="s">
        <v>29</v>
      </c>
      <c r="C35" s="93">
        <f>'Gross Plant'!E35-Reserve!E35</f>
        <v>15882.239999999998</v>
      </c>
      <c r="D35" s="93">
        <f>'Gross Plant'!F35-Reserve!F35</f>
        <v>15687.39</v>
      </c>
      <c r="E35" s="93">
        <f>'Gross Plant'!G35-Reserve!G35</f>
        <v>15492.539999999999</v>
      </c>
      <c r="F35" s="93">
        <f>'Gross Plant'!H35-Reserve!H35</f>
        <v>0</v>
      </c>
      <c r="G35" s="93">
        <f>'Gross Plant'!I35-Reserve!I35</f>
        <v>0</v>
      </c>
      <c r="H35" s="93">
        <f>'Gross Plant'!J35-Reserve!J35</f>
        <v>0</v>
      </c>
      <c r="I35" s="93">
        <f>'Gross Plant'!K35-Reserve!K35</f>
        <v>0</v>
      </c>
      <c r="J35" s="93">
        <f>'Gross Plant'!L35-Reserve!L35</f>
        <v>0</v>
      </c>
      <c r="K35" s="93">
        <f>'Gross Plant'!M35-Reserve!M35</f>
        <v>0</v>
      </c>
      <c r="L35" s="93">
        <f>'Gross Plant'!N35-Reserve!N35</f>
        <v>0</v>
      </c>
      <c r="M35" s="93">
        <f>'Gross Plant'!O35-Reserve!O35</f>
        <v>0</v>
      </c>
      <c r="N35" s="93">
        <f>'Gross Plant'!P35-Reserve!P35</f>
        <v>0</v>
      </c>
      <c r="O35" s="93">
        <f>'Gross Plant'!Q35-Reserve!Q35</f>
        <v>0</v>
      </c>
      <c r="P35" s="93">
        <f>'Gross Plant'!R35-Reserve!R35</f>
        <v>0</v>
      </c>
      <c r="Q35" s="93">
        <f>'Gross Plant'!S35-Reserve!S35</f>
        <v>0</v>
      </c>
      <c r="R35" s="93">
        <f>'Gross Plant'!T35-Reserve!T35</f>
        <v>0</v>
      </c>
      <c r="S35" s="93">
        <f>'Gross Plant'!U35-Reserve!U35</f>
        <v>0</v>
      </c>
      <c r="T35" s="93">
        <f>'Gross Plant'!V35-Reserve!V35</f>
        <v>0</v>
      </c>
      <c r="U35" s="93">
        <f>'Gross Plant'!W35-Reserve!W35</f>
        <v>0</v>
      </c>
      <c r="V35" s="93">
        <f>'Gross Plant'!X35-Reserve!X35</f>
        <v>0</v>
      </c>
      <c r="W35" s="93">
        <f>'Gross Plant'!Y35-Reserve!Y35</f>
        <v>0</v>
      </c>
      <c r="X35" s="93">
        <f>'Gross Plant'!Z35-Reserve!Z35</f>
        <v>0</v>
      </c>
      <c r="Y35" s="93">
        <f>'Gross Plant'!AA35-Reserve!AA35</f>
        <v>0</v>
      </c>
      <c r="Z35" s="93">
        <f>'Gross Plant'!AB35-Reserve!AB35</f>
        <v>0</v>
      </c>
      <c r="AA35" s="93">
        <f>'Gross Plant'!AC35-Reserve!AC35</f>
        <v>0</v>
      </c>
      <c r="AB35" s="93">
        <f>'Gross Plant'!AD35-Reserve!AD35</f>
        <v>0</v>
      </c>
      <c r="AC35" s="93">
        <f>'Gross Plant'!AE35-Reserve!AE35</f>
        <v>0</v>
      </c>
      <c r="AD35" s="93">
        <f>'Gross Plant'!AF35-Reserve!AF35</f>
        <v>0</v>
      </c>
    </row>
    <row r="36" spans="1:30">
      <c r="A36" s="139">
        <v>39921</v>
      </c>
      <c r="B36" s="16" t="s">
        <v>160</v>
      </c>
      <c r="C36" s="93">
        <f>'Gross Plant'!E36-Reserve!E36</f>
        <v>522178.42999999993</v>
      </c>
      <c r="D36" s="93">
        <f>'Gross Plant'!F36-Reserve!F36</f>
        <v>514315.74999999988</v>
      </c>
      <c r="E36" s="93">
        <f>'Gross Plant'!G36-Reserve!G36</f>
        <v>765769.3899999999</v>
      </c>
      <c r="F36" s="93">
        <f>'Gross Plant'!H36-Reserve!H36</f>
        <v>756848.13999999978</v>
      </c>
      <c r="G36" s="93">
        <f>'Gross Plant'!I36-Reserve!I36</f>
        <v>748180.11999999988</v>
      </c>
      <c r="H36" s="93">
        <f>'Gross Plant'!J36-Reserve!J36</f>
        <v>739717.98999999987</v>
      </c>
      <c r="I36" s="93">
        <f>'Gross Plant'!K36-Reserve!K36</f>
        <v>730925.19</v>
      </c>
      <c r="J36" s="93">
        <f>'Gross Plant'!L36-Reserve!L36</f>
        <v>775657.17557146237</v>
      </c>
      <c r="K36" s="93">
        <f>'Gross Plant'!M36-Reserve!M36</f>
        <v>821468.51149085001</v>
      </c>
      <c r="L36" s="93">
        <f>'Gross Plant'!N36-Reserve!N36</f>
        <v>861652.70506088692</v>
      </c>
      <c r="M36" s="93">
        <f>'Gross Plant'!O36-Reserve!O36</f>
        <v>898078.73517810123</v>
      </c>
      <c r="N36" s="93">
        <f>'Gross Plant'!P36-Reserve!P36</f>
        <v>932933.76632064558</v>
      </c>
      <c r="O36" s="93">
        <f>'Gross Plant'!Q36-Reserve!Q36</f>
        <v>968506.0069021004</v>
      </c>
      <c r="P36" s="93">
        <f>'Gross Plant'!R36-Reserve!R36</f>
        <v>1060230.9405593718</v>
      </c>
      <c r="Q36" s="93">
        <f>'Gross Plant'!S36-Reserve!S36</f>
        <v>1062936.0811506598</v>
      </c>
      <c r="R36" s="93">
        <f>'Gross Plant'!T36-Reserve!T36</f>
        <v>1184596.1000376041</v>
      </c>
      <c r="S36" s="93">
        <f>'Gross Plant'!U36-Reserve!U36</f>
        <v>1165245.4705405885</v>
      </c>
      <c r="T36" s="93">
        <f>'Gross Plant'!V36-Reserve!V36</f>
        <v>1144938.8955364039</v>
      </c>
      <c r="U36" s="93">
        <f>'Gross Plant'!W36-Reserve!W36</f>
        <v>1124127.6659436035</v>
      </c>
      <c r="V36" s="93">
        <f>'Gross Plant'!X36-Reserve!X36</f>
        <v>1158144.1086228052</v>
      </c>
      <c r="W36" s="93">
        <f>'Gross Plant'!Y36-Reserve!Y36</f>
        <v>1193057.9192090756</v>
      </c>
      <c r="X36" s="93">
        <f>'Gross Plant'!Z36-Reserve!Z36</f>
        <v>1222179.2116058136</v>
      </c>
      <c r="Y36" s="93">
        <f>'Gross Plant'!AA36-Reserve!AA36</f>
        <v>1247387.7065882427</v>
      </c>
      <c r="Z36" s="93">
        <f>'Gross Plant'!AB36-Reserve!AB36</f>
        <v>1270874.3781346744</v>
      </c>
      <c r="AA36" s="93">
        <f>'Gross Plant'!AC36-Reserve!AC36</f>
        <v>1294923.9323605755</v>
      </c>
      <c r="AB36" s="93">
        <f>'Gross Plant'!AD36-Reserve!AD36</f>
        <v>1374790.4478821643</v>
      </c>
      <c r="AC36" s="93">
        <f>'Gross Plant'!AE36-Reserve!AE36</f>
        <v>1365584.401357288</v>
      </c>
      <c r="AD36" s="93">
        <f>'Gross Plant'!AF36-Reserve!AF36</f>
        <v>1474898.3555857618</v>
      </c>
    </row>
    <row r="37" spans="1:30">
      <c r="A37" s="139">
        <v>39922</v>
      </c>
      <c r="B37" s="16" t="s">
        <v>161</v>
      </c>
      <c r="C37" s="93">
        <f>'Gross Plant'!E37-Reserve!E37</f>
        <v>3051697.8000000003</v>
      </c>
      <c r="D37" s="93">
        <f>'Gross Plant'!F37-Reserve!F37</f>
        <v>3024167.6</v>
      </c>
      <c r="E37" s="93">
        <f>'Gross Plant'!G37-Reserve!G37</f>
        <v>4551291.3</v>
      </c>
      <c r="F37" s="93">
        <f>'Gross Plant'!H37-Reserve!H37</f>
        <v>4516704.4000000004</v>
      </c>
      <c r="G37" s="93">
        <f>'Gross Plant'!I37-Reserve!I37</f>
        <v>4483665.34</v>
      </c>
      <c r="H37" s="93">
        <f>'Gross Plant'!J37-Reserve!J37</f>
        <v>4451861.79</v>
      </c>
      <c r="I37" s="93">
        <f>'Gross Plant'!K37-Reserve!K37</f>
        <v>4418074.34</v>
      </c>
      <c r="J37" s="93">
        <f>'Gross Plant'!L37-Reserve!L37</f>
        <v>4709063.0913912449</v>
      </c>
      <c r="K37" s="93">
        <f>'Gross Plant'!M37-Reserve!M37</f>
        <v>5006685.7520487942</v>
      </c>
      <c r="L37" s="93">
        <f>'Gross Plant'!N37-Reserve!N37</f>
        <v>5270685.3956485195</v>
      </c>
      <c r="M37" s="93">
        <f>'Gross Plant'!O37-Reserve!O37</f>
        <v>5512267.6247189678</v>
      </c>
      <c r="N37" s="93">
        <f>'Gross Plant'!P37-Reserve!P37</f>
        <v>5744553.3164047366</v>
      </c>
      <c r="O37" s="93">
        <f>'Gross Plant'!Q37-Reserve!Q37</f>
        <v>5981275.9830903364</v>
      </c>
      <c r="P37" s="93">
        <f>'Gross Plant'!R37-Reserve!R37</f>
        <v>6555235.1979759447</v>
      </c>
      <c r="Q37" s="93">
        <f>'Gross Plant'!S37-Reserve!S37</f>
        <v>6595073.1560423989</v>
      </c>
      <c r="R37" s="93">
        <f>'Gross Plant'!T37-Reserve!T37</f>
        <v>7349080.3564215861</v>
      </c>
      <c r="S37" s="93">
        <f>'Gross Plant'!U37-Reserve!U37</f>
        <v>7280606.1809275514</v>
      </c>
      <c r="T37" s="93">
        <f>'Gross Plant'!V37-Reserve!V37</f>
        <v>7206405.088483938</v>
      </c>
      <c r="U37" s="93">
        <f>'Gross Plant'!W37-Reserve!W37</f>
        <v>7129178.3590514176</v>
      </c>
      <c r="V37" s="93">
        <f>'Gross Plant'!X37-Reserve!X37</f>
        <v>7381690.0923443893</v>
      </c>
      <c r="W37" s="93">
        <f>'Gross Plant'!Y37-Reserve!Y37</f>
        <v>7640349.7694539772</v>
      </c>
      <c r="X37" s="93">
        <f>'Gross Plant'!Z37-Reserve!Z37</f>
        <v>7864944.8102804851</v>
      </c>
      <c r="Y37" s="93">
        <f>'Gross Plant'!AA37-Reserve!AA37</f>
        <v>8066709.5024381522</v>
      </c>
      <c r="Z37" s="93">
        <f>'Gross Plant'!AB37-Reserve!AB37</f>
        <v>8258774.895951163</v>
      </c>
      <c r="AA37" s="93">
        <f>'Gross Plant'!AC37-Reserve!AC37</f>
        <v>8454865.1506760065</v>
      </c>
      <c r="AB37" s="93">
        <f>'Gross Plant'!AD37-Reserve!AD37</f>
        <v>8987295.4163045269</v>
      </c>
      <c r="AC37" s="93">
        <f>'Gross Plant'!AE37-Reserve!AE37</f>
        <v>8985463.5109619107</v>
      </c>
      <c r="AD37" s="93">
        <f>'Gross Plant'!AF37-Reserve!AF37</f>
        <v>9696639.5520431958</v>
      </c>
    </row>
    <row r="38" spans="1:30">
      <c r="A38" s="139">
        <v>39923</v>
      </c>
      <c r="B38" s="16" t="s">
        <v>162</v>
      </c>
      <c r="C38" s="93">
        <f>'Gross Plant'!E38-Reserve!E38</f>
        <v>9955.24</v>
      </c>
      <c r="D38" s="93">
        <f>'Gross Plant'!F38-Reserve!F38</f>
        <v>9803.44</v>
      </c>
      <c r="E38" s="93">
        <f>'Gross Plant'!G38-Reserve!G38</f>
        <v>9651.7200000000012</v>
      </c>
      <c r="F38" s="93">
        <f>'Gross Plant'!H38-Reserve!H38</f>
        <v>169504.66</v>
      </c>
      <c r="G38" s="93">
        <f>'Gross Plant'!I38-Reserve!I38</f>
        <v>169981.83000000002</v>
      </c>
      <c r="H38" s="93">
        <f>'Gross Plant'!J38-Reserve!J38</f>
        <v>169161.11000000002</v>
      </c>
      <c r="I38" s="93">
        <f>'Gross Plant'!K38-Reserve!K38</f>
        <v>168383.15000000002</v>
      </c>
      <c r="J38" s="93">
        <f>'Gross Plant'!L38-Reserve!L38</f>
        <v>201619.70385802985</v>
      </c>
      <c r="K38" s="93">
        <f>'Gross Plant'!M38-Reserve!M38</f>
        <v>235599.34783424635</v>
      </c>
      <c r="L38" s="93">
        <f>'Gross Plant'!N38-Reserve!N38</f>
        <v>266155.39816181135</v>
      </c>
      <c r="M38" s="93">
        <f>'Gross Plant'!O38-Reserve!O38</f>
        <v>294442.82025628595</v>
      </c>
      <c r="N38" s="93">
        <f>'Gross Plant'!P38-Reserve!P38</f>
        <v>321816.74975202599</v>
      </c>
      <c r="O38" s="93">
        <f>'Gross Plant'!Q38-Reserve!Q38</f>
        <v>349697.95515346352</v>
      </c>
      <c r="P38" s="93">
        <f>'Gross Plant'!R38-Reserve!R38</f>
        <v>412545.85049594031</v>
      </c>
      <c r="Q38" s="93">
        <f>'Gross Plant'!S38-Reserve!S38</f>
        <v>420197.00819669629</v>
      </c>
      <c r="R38" s="93">
        <f>'Gross Plant'!T38-Reserve!T38</f>
        <v>501810.50056276307</v>
      </c>
      <c r="S38" s="93">
        <f>'Gross Plant'!U38-Reserve!U38</f>
        <v>498198.37504055502</v>
      </c>
      <c r="T38" s="93">
        <f>'Gross Plant'!V38-Reserve!V38</f>
        <v>493994.34885789308</v>
      </c>
      <c r="U38" s="93">
        <f>'Gross Plant'!W38-Reserve!W38</f>
        <v>489477.58429749182</v>
      </c>
      <c r="V38" s="93">
        <f>'Gross Plant'!X38-Reserve!X38</f>
        <v>519054.99416694301</v>
      </c>
      <c r="W38" s="93">
        <f>'Gross Plant'!Y38-Reserve!Y38</f>
        <v>549276.50090068788</v>
      </c>
      <c r="X38" s="93">
        <f>'Gross Plant'!Z38-Reserve!Z38</f>
        <v>575984.45424868877</v>
      </c>
      <c r="Y38" s="93">
        <f>'Gross Plant'!AA38-Reserve!AA38</f>
        <v>600339.66290193493</v>
      </c>
      <c r="Z38" s="93">
        <f>'Gross Plant'!AB38-Reserve!AB38</f>
        <v>623699.33475414186</v>
      </c>
      <c r="AA38" s="93">
        <f>'Gross Plant'!AC38-Reserve!AC38</f>
        <v>647482.33315952658</v>
      </c>
      <c r="AB38" s="93">
        <f>'Gross Plant'!AD38-Reserve!AD38</f>
        <v>706049.39299962949</v>
      </c>
      <c r="AC38" s="93">
        <f>'Gross Plant'!AE38-Reserve!AE38</f>
        <v>709391.01037870103</v>
      </c>
      <c r="AD38" s="93">
        <f>'Gross Plant'!AF38-Reserve!AF38</f>
        <v>786458.40145184135</v>
      </c>
    </row>
    <row r="39" spans="1:30">
      <c r="A39" s="140">
        <v>39924</v>
      </c>
      <c r="B39" s="42" t="s">
        <v>145</v>
      </c>
      <c r="C39" s="93">
        <f>'Gross Plant'!E39-Reserve!E39</f>
        <v>0</v>
      </c>
      <c r="D39" s="93">
        <f>'Gross Plant'!F39-Reserve!F39</f>
        <v>0</v>
      </c>
      <c r="E39" s="93">
        <f>'Gross Plant'!G39-Reserve!G39</f>
        <v>0</v>
      </c>
      <c r="F39" s="93">
        <f>'Gross Plant'!H39-Reserve!H39</f>
        <v>0</v>
      </c>
      <c r="G39" s="93">
        <f>'Gross Plant'!I39-Reserve!I39</f>
        <v>0</v>
      </c>
      <c r="H39" s="93">
        <f>'Gross Plant'!J39-Reserve!J39</f>
        <v>0</v>
      </c>
      <c r="I39" s="93">
        <f>'Gross Plant'!K39-Reserve!K39</f>
        <v>0</v>
      </c>
      <c r="J39" s="93">
        <f>'Gross Plant'!L39-Reserve!L39</f>
        <v>0</v>
      </c>
      <c r="K39" s="93">
        <f>'Gross Plant'!M39-Reserve!M39</f>
        <v>0</v>
      </c>
      <c r="L39" s="93">
        <f>'Gross Plant'!N39-Reserve!N39</f>
        <v>0</v>
      </c>
      <c r="M39" s="93">
        <f>'Gross Plant'!O39-Reserve!O39</f>
        <v>0</v>
      </c>
      <c r="N39" s="93">
        <f>'Gross Plant'!P39-Reserve!P39</f>
        <v>0</v>
      </c>
      <c r="O39" s="93">
        <f>'Gross Plant'!Q39-Reserve!Q39</f>
        <v>0</v>
      </c>
      <c r="P39" s="93">
        <f>'Gross Plant'!R39-Reserve!R39</f>
        <v>0</v>
      </c>
      <c r="Q39" s="93">
        <f>'Gross Plant'!S39-Reserve!S39</f>
        <v>0</v>
      </c>
      <c r="R39" s="93">
        <f>'Gross Plant'!T39-Reserve!T39</f>
        <v>0</v>
      </c>
      <c r="S39" s="93">
        <f>'Gross Plant'!U39-Reserve!U39</f>
        <v>0</v>
      </c>
      <c r="T39" s="93">
        <f>'Gross Plant'!V39-Reserve!V39</f>
        <v>0</v>
      </c>
      <c r="U39" s="93">
        <f>'Gross Plant'!W39-Reserve!W39</f>
        <v>0</v>
      </c>
      <c r="V39" s="93">
        <f>'Gross Plant'!X39-Reserve!X39</f>
        <v>0</v>
      </c>
      <c r="W39" s="93">
        <f>'Gross Plant'!Y39-Reserve!Y39</f>
        <v>0</v>
      </c>
      <c r="X39" s="93">
        <f>'Gross Plant'!Z39-Reserve!Z39</f>
        <v>0</v>
      </c>
      <c r="Y39" s="93">
        <f>'Gross Plant'!AA39-Reserve!AA39</f>
        <v>0</v>
      </c>
      <c r="Z39" s="93">
        <f>'Gross Plant'!AB39-Reserve!AB39</f>
        <v>0</v>
      </c>
      <c r="AA39" s="93">
        <f>'Gross Plant'!AC39-Reserve!AC39</f>
        <v>0</v>
      </c>
      <c r="AB39" s="93">
        <f>'Gross Plant'!AD39-Reserve!AD39</f>
        <v>0</v>
      </c>
      <c r="AC39" s="93">
        <f>'Gross Plant'!AE39-Reserve!AE39</f>
        <v>0</v>
      </c>
      <c r="AD39" s="93">
        <f>'Gross Plant'!AF39-Reserve!AF39</f>
        <v>0</v>
      </c>
    </row>
    <row r="40" spans="1:30">
      <c r="A40" s="140">
        <v>39926</v>
      </c>
      <c r="B40" s="42" t="s">
        <v>163</v>
      </c>
      <c r="C40" s="93">
        <f>'Gross Plant'!E40-Reserve!E40</f>
        <v>192796.18</v>
      </c>
      <c r="D40" s="93">
        <f>'Gross Plant'!F40-Reserve!F40</f>
        <v>209547.03999999998</v>
      </c>
      <c r="E40" s="93">
        <f>'Gross Plant'!G40-Reserve!G40</f>
        <v>206937.52</v>
      </c>
      <c r="F40" s="93">
        <f>'Gross Plant'!H40-Reserve!H40</f>
        <v>204328</v>
      </c>
      <c r="G40" s="93">
        <f>'Gross Plant'!I40-Reserve!I40</f>
        <v>201718.47999999998</v>
      </c>
      <c r="H40" s="93">
        <f>'Gross Plant'!J40-Reserve!J40</f>
        <v>199108.96</v>
      </c>
      <c r="I40" s="93">
        <f>'Gross Plant'!K40-Reserve!K40</f>
        <v>196499.88999999998</v>
      </c>
      <c r="J40" s="93">
        <f>'Gross Plant'!L40-Reserve!L40</f>
        <v>193586.47817299998</v>
      </c>
      <c r="K40" s="93">
        <f>'Gross Plant'!M40-Reserve!M40</f>
        <v>190673.06634599998</v>
      </c>
      <c r="L40" s="93">
        <f>'Gross Plant'!N40-Reserve!N40</f>
        <v>187759.65451899997</v>
      </c>
      <c r="M40" s="93">
        <f>'Gross Plant'!O40-Reserve!O40</f>
        <v>184846.24269199997</v>
      </c>
      <c r="N40" s="93">
        <f>'Gross Plant'!P40-Reserve!P40</f>
        <v>181932.83086499997</v>
      </c>
      <c r="O40" s="93">
        <f>'Gross Plant'!Q40-Reserve!Q40</f>
        <v>179019.41903799996</v>
      </c>
      <c r="P40" s="93">
        <f>'Gross Plant'!R40-Reserve!R40</f>
        <v>176106.00721099996</v>
      </c>
      <c r="Q40" s="93">
        <f>'Gross Plant'!S40-Reserve!S40</f>
        <v>173192.59538399996</v>
      </c>
      <c r="R40" s="93">
        <f>'Gross Plant'!T40-Reserve!T40</f>
        <v>170279.18355699995</v>
      </c>
      <c r="S40" s="93">
        <f>'Gross Plant'!U40-Reserve!U40</f>
        <v>165302.22074099994</v>
      </c>
      <c r="T40" s="93">
        <f>'Gross Plant'!V40-Reserve!V40</f>
        <v>160325.25792499993</v>
      </c>
      <c r="U40" s="93">
        <f>'Gross Plant'!W40-Reserve!W40</f>
        <v>155348.29510899991</v>
      </c>
      <c r="V40" s="93">
        <f>'Gross Plant'!X40-Reserve!X40</f>
        <v>150371.3322929999</v>
      </c>
      <c r="W40" s="93">
        <f>'Gross Plant'!Y40-Reserve!Y40</f>
        <v>145394.36947699988</v>
      </c>
      <c r="X40" s="93">
        <f>'Gross Plant'!Z40-Reserve!Z40</f>
        <v>140417.40666099987</v>
      </c>
      <c r="Y40" s="93">
        <f>'Gross Plant'!AA40-Reserve!AA40</f>
        <v>135440.44384499986</v>
      </c>
      <c r="Z40" s="93">
        <f>'Gross Plant'!AB40-Reserve!AB40</f>
        <v>130463.48102899984</v>
      </c>
      <c r="AA40" s="93">
        <f>'Gross Plant'!AC40-Reserve!AC40</f>
        <v>125486.51821299983</v>
      </c>
      <c r="AB40" s="93">
        <f>'Gross Plant'!AD40-Reserve!AD40</f>
        <v>120509.55539699981</v>
      </c>
      <c r="AC40" s="93">
        <f>'Gross Plant'!AE40-Reserve!AE40</f>
        <v>115532.5925809998</v>
      </c>
      <c r="AD40" s="93">
        <f>'Gross Plant'!AF40-Reserve!AF40</f>
        <v>110555.62976499979</v>
      </c>
    </row>
    <row r="41" spans="1:30">
      <c r="A41" s="140">
        <v>39928</v>
      </c>
      <c r="B41" s="42" t="s">
        <v>164</v>
      </c>
      <c r="C41" s="93">
        <f>'Gross Plant'!E41-Reserve!E41</f>
        <v>8520131.0500000007</v>
      </c>
      <c r="D41" s="93">
        <f>'Gross Plant'!F41-Reserve!F41</f>
        <v>8397552.5</v>
      </c>
      <c r="E41" s="93">
        <f>'Gross Plant'!G41-Reserve!G41</f>
        <v>9986330.6300000008</v>
      </c>
      <c r="F41" s="93">
        <f>'Gross Plant'!H41-Reserve!H41</f>
        <v>9902545.7199999988</v>
      </c>
      <c r="G41" s="93">
        <f>'Gross Plant'!I41-Reserve!I41</f>
        <v>10006416.779999999</v>
      </c>
      <c r="H41" s="93">
        <f>'Gross Plant'!J41-Reserve!J41</f>
        <v>10131705.790000001</v>
      </c>
      <c r="I41" s="93">
        <f>'Gross Plant'!K41-Reserve!K41</f>
        <v>10002622.190000003</v>
      </c>
      <c r="J41" s="93">
        <f>'Gross Plant'!L41-Reserve!L41</f>
        <v>10344121.162866849</v>
      </c>
      <c r="K41" s="93">
        <f>'Gross Plant'!M41-Reserve!M41</f>
        <v>10696138.545758361</v>
      </c>
      <c r="L41" s="93">
        <f>'Gross Plant'!N41-Reserve!N41</f>
        <v>11000759.607610593</v>
      </c>
      <c r="M41" s="93">
        <f>'Gross Plant'!O41-Reserve!O41</f>
        <v>11274021.492399681</v>
      </c>
      <c r="N41" s="93">
        <f>'Gross Plant'!P41-Reserve!P41</f>
        <v>11534750.111239562</v>
      </c>
      <c r="O41" s="93">
        <f>'Gross Plant'!Q41-Reserve!Q41</f>
        <v>11802691.114397142</v>
      </c>
      <c r="P41" s="93">
        <f>'Gross Plant'!R41-Reserve!R41</f>
        <v>12556859.112303328</v>
      </c>
      <c r="Q41" s="93">
        <f>'Gross Plant'!S41-Reserve!S41</f>
        <v>12544110.498196218</v>
      </c>
      <c r="R41" s="93">
        <f>'Gross Plant'!T41-Reserve!T41</f>
        <v>13559548.324288454</v>
      </c>
      <c r="S41" s="93">
        <f>'Gross Plant'!U41-Reserve!U41</f>
        <v>13386001.221436778</v>
      </c>
      <c r="T41" s="93">
        <f>'Gross Plant'!V41-Reserve!V41</f>
        <v>13204243.427297059</v>
      </c>
      <c r="U41" s="93">
        <f>'Gross Plant'!W41-Reserve!W41</f>
        <v>13018143.901777904</v>
      </c>
      <c r="V41" s="93">
        <f>'Gross Plant'!X41-Reserve!X41</f>
        <v>13306906.433147896</v>
      </c>
      <c r="W41" s="93">
        <f>'Gross Plant'!Y41-Reserve!Y41</f>
        <v>13605764.448488377</v>
      </c>
      <c r="X41" s="93">
        <f>'Gross Plant'!Z41-Reserve!Z41</f>
        <v>13856841.810371485</v>
      </c>
      <c r="Y41" s="93">
        <f>'Gross Plant'!AA41-Reserve!AA41</f>
        <v>14076200.626832254</v>
      </c>
      <c r="Z41" s="93">
        <f>'Gross Plant'!AB41-Reserve!AB41</f>
        <v>14282675.662239157</v>
      </c>
      <c r="AA41" s="93">
        <f>'Gross Plant'!AC41-Reserve!AC41</f>
        <v>14496004.427540191</v>
      </c>
      <c r="AB41" s="93">
        <f>'Gross Plant'!AD41-Reserve!AD41</f>
        <v>15194779.949032947</v>
      </c>
      <c r="AC41" s="93">
        <f>'Gross Plant'!AE41-Reserve!AE41</f>
        <v>15126516.223731853</v>
      </c>
      <c r="AD41" s="93">
        <f>'Gross Plant'!AF41-Reserve!AF41</f>
        <v>16085428.285942119</v>
      </c>
    </row>
    <row r="42" spans="1:30">
      <c r="A42" s="140">
        <v>39931</v>
      </c>
      <c r="B42" s="42" t="s">
        <v>165</v>
      </c>
      <c r="C42" s="93">
        <f>'Gross Plant'!E42-Reserve!E42</f>
        <v>180347.22999999998</v>
      </c>
      <c r="D42" s="93">
        <f>'Gross Plant'!F42-Reserve!F42</f>
        <v>177988.33</v>
      </c>
      <c r="E42" s="93">
        <f>'Gross Plant'!G42-Reserve!G42</f>
        <v>175629.43</v>
      </c>
      <c r="F42" s="93">
        <f>'Gross Plant'!H42-Reserve!H42</f>
        <v>173270.53</v>
      </c>
      <c r="G42" s="93">
        <f>'Gross Plant'!I42-Reserve!I42</f>
        <v>170911.63</v>
      </c>
      <c r="H42" s="93">
        <f>'Gross Plant'!J42-Reserve!J42</f>
        <v>168552.73</v>
      </c>
      <c r="I42" s="93">
        <f>'Gross Plant'!K42-Reserve!K42</f>
        <v>166193.83000000002</v>
      </c>
      <c r="J42" s="93">
        <f>'Gross Plant'!L42-Reserve!L42</f>
        <v>163845.42378100002</v>
      </c>
      <c r="K42" s="93">
        <f>'Gross Plant'!M42-Reserve!M42</f>
        <v>161497.01756200002</v>
      </c>
      <c r="L42" s="93">
        <f>'Gross Plant'!N42-Reserve!N42</f>
        <v>159148.61134300003</v>
      </c>
      <c r="M42" s="93">
        <f>'Gross Plant'!O42-Reserve!O42</f>
        <v>156800.20512400003</v>
      </c>
      <c r="N42" s="93">
        <f>'Gross Plant'!P42-Reserve!P42</f>
        <v>154451.79890500003</v>
      </c>
      <c r="O42" s="93">
        <f>'Gross Plant'!Q42-Reserve!Q42</f>
        <v>152103.39268600004</v>
      </c>
      <c r="P42" s="93">
        <f>'Gross Plant'!R42-Reserve!R42</f>
        <v>149754.98646700004</v>
      </c>
      <c r="Q42" s="93">
        <f>'Gross Plant'!S42-Reserve!S42</f>
        <v>147406.58024800004</v>
      </c>
      <c r="R42" s="93">
        <f>'Gross Plant'!T42-Reserve!T42</f>
        <v>145058.17402900005</v>
      </c>
      <c r="S42" s="93">
        <f>'Gross Plant'!U42-Reserve!U42</f>
        <v>141763.46910150006</v>
      </c>
      <c r="T42" s="93">
        <f>'Gross Plant'!V42-Reserve!V42</f>
        <v>138468.76417400007</v>
      </c>
      <c r="U42" s="93">
        <f>'Gross Plant'!W42-Reserve!W42</f>
        <v>135174.05924650008</v>
      </c>
      <c r="V42" s="93">
        <f>'Gross Plant'!X42-Reserve!X42</f>
        <v>131879.35431900009</v>
      </c>
      <c r="W42" s="93">
        <f>'Gross Plant'!Y42-Reserve!Y42</f>
        <v>128584.6493915001</v>
      </c>
      <c r="X42" s="93">
        <f>'Gross Plant'!Z42-Reserve!Z42</f>
        <v>125289.94446400012</v>
      </c>
      <c r="Y42" s="93">
        <f>'Gross Plant'!AA42-Reserve!AA42</f>
        <v>121995.23953650013</v>
      </c>
      <c r="Z42" s="93">
        <f>'Gross Plant'!AB42-Reserve!AB42</f>
        <v>118700.53460900014</v>
      </c>
      <c r="AA42" s="93">
        <f>'Gross Plant'!AC42-Reserve!AC42</f>
        <v>115405.82968150015</v>
      </c>
      <c r="AB42" s="93">
        <f>'Gross Plant'!AD42-Reserve!AD42</f>
        <v>112111.12475400016</v>
      </c>
      <c r="AC42" s="93">
        <f>'Gross Plant'!AE42-Reserve!AE42</f>
        <v>108816.41982650018</v>
      </c>
      <c r="AD42" s="93">
        <f>'Gross Plant'!AF42-Reserve!AF42</f>
        <v>105521.71489900019</v>
      </c>
    </row>
    <row r="43" spans="1:30">
      <c r="A43" s="140">
        <v>39932</v>
      </c>
      <c r="B43" s="42" t="s">
        <v>166</v>
      </c>
      <c r="C43" s="93">
        <f>'Gross Plant'!E43-Reserve!E43</f>
        <v>646430.77</v>
      </c>
      <c r="D43" s="93">
        <f>'Gross Plant'!F43-Reserve!F43</f>
        <v>640530.05000000005</v>
      </c>
      <c r="E43" s="93">
        <f>'Gross Plant'!G43-Reserve!G43</f>
        <v>634629.32999999996</v>
      </c>
      <c r="F43" s="93">
        <f>'Gross Plant'!H43-Reserve!H43</f>
        <v>628728.61</v>
      </c>
      <c r="G43" s="93">
        <f>'Gross Plant'!I43-Reserve!I43</f>
        <v>622827.89</v>
      </c>
      <c r="H43" s="93">
        <f>'Gross Plant'!J43-Reserve!J43</f>
        <v>616927.16999999993</v>
      </c>
      <c r="I43" s="93">
        <f>'Gross Plant'!K43-Reserve!K43</f>
        <v>611026.44999999995</v>
      </c>
      <c r="J43" s="93">
        <f>'Gross Plant'!L43-Reserve!L43</f>
        <v>605192.80389391666</v>
      </c>
      <c r="K43" s="93">
        <f>'Gross Plant'!M43-Reserve!M43</f>
        <v>599359.15778783336</v>
      </c>
      <c r="L43" s="93">
        <f>'Gross Plant'!N43-Reserve!N43</f>
        <v>593525.51168174995</v>
      </c>
      <c r="M43" s="93">
        <f>'Gross Plant'!O43-Reserve!O43</f>
        <v>587691.86557566666</v>
      </c>
      <c r="N43" s="93">
        <f>'Gross Plant'!P43-Reserve!P43</f>
        <v>581858.21946958336</v>
      </c>
      <c r="O43" s="93">
        <f>'Gross Plant'!Q43-Reserve!Q43</f>
        <v>576024.57336350007</v>
      </c>
      <c r="P43" s="93">
        <f>'Gross Plant'!R43-Reserve!R43</f>
        <v>570190.92725741677</v>
      </c>
      <c r="Q43" s="93">
        <f>'Gross Plant'!S43-Reserve!S43</f>
        <v>564357.28115133336</v>
      </c>
      <c r="R43" s="93">
        <f>'Gross Plant'!T43-Reserve!T43</f>
        <v>558523.63504525006</v>
      </c>
      <c r="S43" s="93">
        <f>'Gross Plant'!U43-Reserve!U43</f>
        <v>551579.44040833344</v>
      </c>
      <c r="T43" s="93">
        <f>'Gross Plant'!V43-Reserve!V43</f>
        <v>544635.2457714167</v>
      </c>
      <c r="U43" s="93">
        <f>'Gross Plant'!W43-Reserve!W43</f>
        <v>537691.05113450007</v>
      </c>
      <c r="V43" s="93">
        <f>'Gross Plant'!X43-Reserve!X43</f>
        <v>530746.85649758345</v>
      </c>
      <c r="W43" s="93">
        <f>'Gross Plant'!Y43-Reserve!Y43</f>
        <v>523802.66186066682</v>
      </c>
      <c r="X43" s="93">
        <f>'Gross Plant'!Z43-Reserve!Z43</f>
        <v>516858.46722375014</v>
      </c>
      <c r="Y43" s="93">
        <f>'Gross Plant'!AA43-Reserve!AA43</f>
        <v>509914.27258683345</v>
      </c>
      <c r="Z43" s="93">
        <f>'Gross Plant'!AB43-Reserve!AB43</f>
        <v>502970.07794991677</v>
      </c>
      <c r="AA43" s="93">
        <f>'Gross Plant'!AC43-Reserve!AC43</f>
        <v>496025.88331300009</v>
      </c>
      <c r="AB43" s="93">
        <f>'Gross Plant'!AD43-Reserve!AD43</f>
        <v>489081.6886760834</v>
      </c>
      <c r="AC43" s="93">
        <f>'Gross Plant'!AE43-Reserve!AE43</f>
        <v>482137.49403916672</v>
      </c>
      <c r="AD43" s="93">
        <f>'Gross Plant'!AF43-Reserve!AF43</f>
        <v>475193.29940225004</v>
      </c>
    </row>
    <row r="44" spans="1:30">
      <c r="A44" s="140">
        <v>39938</v>
      </c>
      <c r="B44" s="42" t="s">
        <v>167</v>
      </c>
      <c r="C44" s="93">
        <f>'Gross Plant'!E44-Reserve!E44</f>
        <v>13442389.459999999</v>
      </c>
      <c r="D44" s="93">
        <f>'Gross Plant'!F44-Reserve!F44</f>
        <v>13334507.939999999</v>
      </c>
      <c r="E44" s="93">
        <f>'Gross Plant'!G44-Reserve!G44</f>
        <v>13672404.969999999</v>
      </c>
      <c r="F44" s="93">
        <f>'Gross Plant'!H44-Reserve!H44</f>
        <v>13564089.339999996</v>
      </c>
      <c r="G44" s="93">
        <f>'Gross Plant'!I44-Reserve!I44</f>
        <v>13454763.669999998</v>
      </c>
      <c r="H44" s="93">
        <f>'Gross Plant'!J44-Reserve!J44</f>
        <v>13345546.909999996</v>
      </c>
      <c r="I44" s="93">
        <f>'Gross Plant'!K44-Reserve!K44</f>
        <v>13236328.57</v>
      </c>
      <c r="J44" s="93">
        <f>'Gross Plant'!L44-Reserve!L44</f>
        <v>13221521.815520015</v>
      </c>
      <c r="K44" s="93">
        <f>'Gross Plant'!M44-Reserve!M44</f>
        <v>13208807.866502292</v>
      </c>
      <c r="L44" s="93">
        <f>'Gross Plant'!N44-Reserve!N44</f>
        <v>13186663.663355898</v>
      </c>
      <c r="M44" s="93">
        <f>'Gross Plant'!O44-Reserve!O44</f>
        <v>13158280.051696628</v>
      </c>
      <c r="N44" s="93">
        <f>'Gross Plant'!P44-Reserve!P44</f>
        <v>13127402.746848278</v>
      </c>
      <c r="O44" s="93">
        <f>'Gross Plant'!Q44-Reserve!Q44</f>
        <v>13097960.460910639</v>
      </c>
      <c r="P44" s="93">
        <f>'Gross Plant'!R44-Reserve!R44</f>
        <v>13165260.791787054</v>
      </c>
      <c r="Q44" s="93">
        <f>'Gross Plant'!S44-Reserve!S44</f>
        <v>13079970.828982435</v>
      </c>
      <c r="R44" s="93">
        <f>'Gross Plant'!T44-Reserve!T44</f>
        <v>13199254.959907524</v>
      </c>
      <c r="S44" s="93">
        <f>'Gross Plant'!U44-Reserve!U44</f>
        <v>13068898.562715402</v>
      </c>
      <c r="T44" s="93">
        <f>'Gross Plant'!V44-Reserve!V44</f>
        <v>12936908.517515998</v>
      </c>
      <c r="U44" s="93">
        <f>'Gross Plant'!W44-Reserve!W44</f>
        <v>12804054.615600109</v>
      </c>
      <c r="V44" s="93">
        <f>'Gross Plant'!X44-Reserve!X44</f>
        <v>12765682.094819617</v>
      </c>
      <c r="W44" s="93">
        <f>'Gross Plant'!Y44-Reserve!Y44</f>
        <v>12729318.231616465</v>
      </c>
      <c r="X44" s="93">
        <f>'Gross Plant'!Z44-Reserve!Z44</f>
        <v>12683447.645219259</v>
      </c>
      <c r="Y44" s="93">
        <f>'Gross Plant'!AA44-Reserve!AA44</f>
        <v>12631266.148241535</v>
      </c>
      <c r="Z44" s="93">
        <f>'Gross Plant'!AB44-Reserve!AB44</f>
        <v>12576521.2175033</v>
      </c>
      <c r="AA44" s="93">
        <f>'Gross Plant'!AC44-Reserve!AC44</f>
        <v>12523139.945657015</v>
      </c>
      <c r="AB44" s="93">
        <f>'Gross Plant'!AD44-Reserve!AD44</f>
        <v>12566346.049717663</v>
      </c>
      <c r="AC44" s="93">
        <f>'Gross Plant'!AE44-Reserve!AE44</f>
        <v>12456937.459951436</v>
      </c>
      <c r="AD44" s="93">
        <f>'Gross Plant'!AF44-Reserve!AF44</f>
        <v>12551901.878440885</v>
      </c>
    </row>
    <row r="45" spans="1:30">
      <c r="A45" s="84" t="s">
        <v>118</v>
      </c>
      <c r="B45" s="26" t="s">
        <v>118</v>
      </c>
      <c r="C45" s="93">
        <f>'Gross Plant'!E45-Reserve!E45</f>
        <v>0</v>
      </c>
      <c r="D45" s="93">
        <f>'Gross Plant'!F45-Reserve!F45</f>
        <v>0</v>
      </c>
      <c r="E45" s="93">
        <f>'Gross Plant'!G45-Reserve!G45</f>
        <v>0</v>
      </c>
      <c r="F45" s="93">
        <f>'Gross Plant'!H45-Reserve!H45</f>
        <v>0</v>
      </c>
      <c r="G45" s="93">
        <f>'Gross Plant'!I45-Reserve!I45</f>
        <v>0</v>
      </c>
      <c r="H45" s="93">
        <f>'Gross Plant'!J45-Reserve!J45</f>
        <v>0</v>
      </c>
      <c r="I45" s="93">
        <f>'Gross Plant'!K45-Reserve!K45</f>
        <v>0</v>
      </c>
      <c r="J45" s="93">
        <f>'Gross Plant'!L45-Reserve!L45</f>
        <v>0</v>
      </c>
      <c r="K45" s="93">
        <f>'Gross Plant'!M45-Reserve!M45</f>
        <v>0</v>
      </c>
      <c r="L45" s="93">
        <f>'Gross Plant'!N45-Reserve!N45</f>
        <v>0</v>
      </c>
      <c r="M45" s="93">
        <f>'Gross Plant'!O45-Reserve!O45</f>
        <v>0</v>
      </c>
      <c r="N45" s="93">
        <f>'Gross Plant'!P45-Reserve!P45</f>
        <v>0</v>
      </c>
      <c r="O45" s="93">
        <f>'Gross Plant'!Q45-Reserve!Q45</f>
        <v>0</v>
      </c>
      <c r="P45" s="93">
        <f>'Gross Plant'!R45-Reserve!R45</f>
        <v>0</v>
      </c>
      <c r="Q45" s="93">
        <f>'Gross Plant'!S45-Reserve!S45</f>
        <v>0</v>
      </c>
      <c r="R45" s="93">
        <f>'Gross Plant'!T45-Reserve!T45</f>
        <v>0</v>
      </c>
      <c r="S45" s="93">
        <f>'Gross Plant'!U45-Reserve!U45</f>
        <v>0</v>
      </c>
      <c r="T45" s="93">
        <f>'Gross Plant'!V45-Reserve!V45</f>
        <v>0</v>
      </c>
      <c r="U45" s="93">
        <f>'Gross Plant'!W45-Reserve!W45</f>
        <v>0</v>
      </c>
      <c r="V45" s="93">
        <f>'Gross Plant'!X45-Reserve!X45</f>
        <v>0</v>
      </c>
      <c r="W45" s="93">
        <f>'Gross Plant'!Y45-Reserve!Y45</f>
        <v>0</v>
      </c>
      <c r="X45" s="93">
        <f>'Gross Plant'!Z45-Reserve!Z45</f>
        <v>0</v>
      </c>
      <c r="Y45" s="93">
        <f>'Gross Plant'!AA45-Reserve!AA45</f>
        <v>0</v>
      </c>
      <c r="Z45" s="93">
        <f>'Gross Plant'!AB45-Reserve!AB45</f>
        <v>0</v>
      </c>
      <c r="AA45" s="93">
        <f>'Gross Plant'!AC45-Reserve!AC45</f>
        <v>0</v>
      </c>
      <c r="AB45" s="93">
        <f>'Gross Plant'!AD45-Reserve!AD45</f>
        <v>0</v>
      </c>
      <c r="AC45" s="93">
        <f>'Gross Plant'!AE45-Reserve!AE45</f>
        <v>0</v>
      </c>
      <c r="AD45" s="93">
        <f>'Gross Plant'!AF45-Reserve!AF45</f>
        <v>0</v>
      </c>
    </row>
    <row r="46" spans="1:30">
      <c r="A46" s="2" t="s">
        <v>30</v>
      </c>
      <c r="B46" s="21"/>
      <c r="C46" s="95">
        <f t="shared" ref="C46:AD46" si="0">SUM(C7:C45)</f>
        <v>108971017.11999999</v>
      </c>
      <c r="D46" s="94">
        <f t="shared" si="0"/>
        <v>115966881.21000001</v>
      </c>
      <c r="E46" s="94">
        <f t="shared" si="0"/>
        <v>116164050.81999998</v>
      </c>
      <c r="F46" s="94">
        <f t="shared" si="0"/>
        <v>125500880.07999998</v>
      </c>
      <c r="G46" s="94">
        <f t="shared" si="0"/>
        <v>124502134.25</v>
      </c>
      <c r="H46" s="94">
        <f t="shared" si="0"/>
        <v>123435121.2</v>
      </c>
      <c r="I46" s="94">
        <f t="shared" si="0"/>
        <v>122337015.09999999</v>
      </c>
      <c r="J46" s="94">
        <f t="shared" si="0"/>
        <v>125387006.81079768</v>
      </c>
      <c r="K46" s="94">
        <f t="shared" si="0"/>
        <v>128526797.54068598</v>
      </c>
      <c r="L46" s="94">
        <f t="shared" si="0"/>
        <v>131242183.78509842</v>
      </c>
      <c r="M46" s="94">
        <f t="shared" si="0"/>
        <v>133675861.1495219</v>
      </c>
      <c r="N46" s="94">
        <f t="shared" si="0"/>
        <v>135995162.65060246</v>
      </c>
      <c r="O46" s="94">
        <f t="shared" si="0"/>
        <v>138375445.94518423</v>
      </c>
      <c r="P46" s="94">
        <f t="shared" si="0"/>
        <v>145068821.15367714</v>
      </c>
      <c r="Q46" s="96">
        <f t="shared" si="0"/>
        <v>144947557.17051053</v>
      </c>
      <c r="R46" s="94">
        <f t="shared" si="0"/>
        <v>153952371.33978775</v>
      </c>
      <c r="S46" s="94">
        <f t="shared" si="0"/>
        <v>152284135.88148755</v>
      </c>
      <c r="T46" s="94">
        <f t="shared" si="0"/>
        <v>150614066.76498064</v>
      </c>
      <c r="U46" s="94">
        <f t="shared" si="0"/>
        <v>148905399.0220243</v>
      </c>
      <c r="V46" s="94">
        <f t="shared" si="0"/>
        <v>151408335.61438435</v>
      </c>
      <c r="W46" s="94">
        <f t="shared" si="0"/>
        <v>153921533.84157774</v>
      </c>
      <c r="X46" s="94">
        <f t="shared" si="0"/>
        <v>156003104.72946623</v>
      </c>
      <c r="Y46" s="94">
        <f t="shared" si="0"/>
        <v>157868877.61737013</v>
      </c>
      <c r="Z46" s="94">
        <f t="shared" si="0"/>
        <v>159567764.09085074</v>
      </c>
      <c r="AA46" s="94">
        <f t="shared" si="0"/>
        <v>161394210.33756503</v>
      </c>
      <c r="AB46" s="94">
        <f t="shared" si="0"/>
        <v>167445767.02206394</v>
      </c>
      <c r="AC46" s="94">
        <f t="shared" si="0"/>
        <v>166680379.80925646</v>
      </c>
      <c r="AD46" s="94">
        <f t="shared" si="0"/>
        <v>175097159.37217778</v>
      </c>
    </row>
    <row r="47" spans="1:30">
      <c r="A47" s="2"/>
      <c r="B47" s="21"/>
      <c r="C47" s="120">
        <f>'Gross Plant'!E46-Reserve!E46</f>
        <v>108971017.11999996</v>
      </c>
      <c r="D47" s="120">
        <f>'Gross Plant'!F46-Reserve!F46</f>
        <v>115966881.20999999</v>
      </c>
      <c r="E47" s="120">
        <f>'Gross Plant'!G46-Reserve!G46</f>
        <v>116164050.81999999</v>
      </c>
      <c r="F47" s="120">
        <f>'Gross Plant'!H46-Reserve!H46</f>
        <v>125500880.08000001</v>
      </c>
      <c r="G47" s="120">
        <f>'Gross Plant'!I46-Reserve!I46</f>
        <v>124502134.25000001</v>
      </c>
      <c r="H47" s="120">
        <f>'Gross Plant'!J46-Reserve!J46</f>
        <v>123435121.2</v>
      </c>
      <c r="I47" s="120">
        <f>'Gross Plant'!K46-Reserve!K46</f>
        <v>122337015.09999999</v>
      </c>
      <c r="J47" s="120">
        <f>'Gross Plant'!L46-Reserve!L46</f>
        <v>125387006.81079765</v>
      </c>
      <c r="K47" s="120">
        <f>'Gross Plant'!M46-Reserve!M46</f>
        <v>128526797.54068594</v>
      </c>
      <c r="L47" s="120">
        <f>'Gross Plant'!N46-Reserve!N46</f>
        <v>131242183.78509842</v>
      </c>
      <c r="M47" s="120">
        <f>'Gross Plant'!O46-Reserve!O46</f>
        <v>133675861.14952192</v>
      </c>
      <c r="N47" s="120">
        <f>'Gross Plant'!P46-Reserve!P46</f>
        <v>135995162.65060249</v>
      </c>
      <c r="O47" s="120">
        <f>'Gross Plant'!Q46-Reserve!Q46</f>
        <v>138375445.94518429</v>
      </c>
      <c r="P47" s="120">
        <f>'Gross Plant'!R46-Reserve!R46</f>
        <v>145068821.15367717</v>
      </c>
      <c r="Q47" s="120">
        <f>'Gross Plant'!S46-Reserve!S46</f>
        <v>144947557.17051056</v>
      </c>
      <c r="R47" s="120">
        <f>'Gross Plant'!T46-Reserve!T46</f>
        <v>153952371.33978775</v>
      </c>
      <c r="S47" s="120">
        <f>'Gross Plant'!U46-Reserve!U46</f>
        <v>152284135.88148755</v>
      </c>
      <c r="T47" s="120">
        <f>'Gross Plant'!V46-Reserve!V46</f>
        <v>150614066.76498064</v>
      </c>
      <c r="U47" s="120">
        <f>'Gross Plant'!W46-Reserve!W46</f>
        <v>148905399.0220243</v>
      </c>
      <c r="V47" s="120">
        <f>'Gross Plant'!X46-Reserve!X46</f>
        <v>151408335.61438441</v>
      </c>
      <c r="W47" s="120">
        <f>'Gross Plant'!Y46-Reserve!Y46</f>
        <v>153921533.84157777</v>
      </c>
      <c r="X47" s="120">
        <f>'Gross Plant'!Z46-Reserve!Z46</f>
        <v>156003104.72946623</v>
      </c>
      <c r="Y47" s="120">
        <f>'Gross Plant'!AA46-Reserve!AA46</f>
        <v>157868877.61737016</v>
      </c>
      <c r="Z47" s="120">
        <f>'Gross Plant'!AB46-Reserve!AB46</f>
        <v>159567764.09085077</v>
      </c>
      <c r="AA47" s="120">
        <f>'Gross Plant'!AC46-Reserve!AC46</f>
        <v>161394210.33756509</v>
      </c>
      <c r="AB47" s="120">
        <f>'Gross Plant'!AD46-Reserve!AD46</f>
        <v>167445767.02206394</v>
      </c>
      <c r="AC47" s="120">
        <f>'Gross Plant'!AE46-Reserve!AE46</f>
        <v>166680379.80925649</v>
      </c>
      <c r="AD47" s="120">
        <f>'Gross Plant'!AF46-Reserve!AF46</f>
        <v>175097159.37217778</v>
      </c>
    </row>
    <row r="48" spans="1:30">
      <c r="A48" s="2"/>
      <c r="B48" s="21"/>
      <c r="C48" s="50">
        <f>C46-C47</f>
        <v>0</v>
      </c>
      <c r="D48" s="50">
        <f t="shared" ref="D48:AD48" si="1">D46-D47</f>
        <v>0</v>
      </c>
      <c r="E48" s="50">
        <f t="shared" si="1"/>
        <v>0</v>
      </c>
      <c r="F48" s="50">
        <f t="shared" si="1"/>
        <v>0</v>
      </c>
      <c r="G48" s="50">
        <f t="shared" si="1"/>
        <v>0</v>
      </c>
      <c r="H48" s="50">
        <f t="shared" si="1"/>
        <v>0</v>
      </c>
      <c r="I48" s="50">
        <f t="shared" si="1"/>
        <v>0</v>
      </c>
      <c r="J48" s="50">
        <f t="shared" si="1"/>
        <v>0</v>
      </c>
      <c r="K48" s="50">
        <f t="shared" si="1"/>
        <v>0</v>
      </c>
      <c r="L48" s="50">
        <f t="shared" si="1"/>
        <v>0</v>
      </c>
      <c r="M48" s="50">
        <f t="shared" si="1"/>
        <v>0</v>
      </c>
      <c r="N48" s="50">
        <f t="shared" si="1"/>
        <v>0</v>
      </c>
      <c r="O48" s="50">
        <f t="shared" si="1"/>
        <v>0</v>
      </c>
      <c r="P48" s="50">
        <f t="shared" si="1"/>
        <v>0</v>
      </c>
      <c r="Q48" s="50">
        <f t="shared" si="1"/>
        <v>0</v>
      </c>
      <c r="R48" s="50">
        <f t="shared" si="1"/>
        <v>0</v>
      </c>
      <c r="S48" s="50">
        <f t="shared" si="1"/>
        <v>0</v>
      </c>
      <c r="T48" s="50">
        <f t="shared" si="1"/>
        <v>0</v>
      </c>
      <c r="U48" s="50">
        <f t="shared" si="1"/>
        <v>0</v>
      </c>
      <c r="V48" s="50">
        <f t="shared" si="1"/>
        <v>0</v>
      </c>
      <c r="W48" s="50">
        <f t="shared" si="1"/>
        <v>0</v>
      </c>
      <c r="X48" s="50">
        <f t="shared" si="1"/>
        <v>0</v>
      </c>
      <c r="Y48" s="50">
        <f t="shared" si="1"/>
        <v>0</v>
      </c>
      <c r="Z48" s="50">
        <f t="shared" si="1"/>
        <v>0</v>
      </c>
      <c r="AA48" s="50">
        <f t="shared" si="1"/>
        <v>0</v>
      </c>
      <c r="AB48" s="50">
        <f t="shared" si="1"/>
        <v>0</v>
      </c>
      <c r="AC48" s="50">
        <f t="shared" si="1"/>
        <v>0</v>
      </c>
      <c r="AD48" s="50">
        <f t="shared" si="1"/>
        <v>0</v>
      </c>
    </row>
    <row r="49" spans="1:30">
      <c r="A49" s="2" t="s">
        <v>31</v>
      </c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86">
        <v>38900</v>
      </c>
      <c r="B50" s="24" t="s">
        <v>125</v>
      </c>
      <c r="C50" s="93">
        <f>'Gross Plant'!E50-Reserve!E50</f>
        <v>2874239.86</v>
      </c>
      <c r="D50" s="93">
        <f>'Gross Plant'!F50-Reserve!F50</f>
        <v>2874239.86</v>
      </c>
      <c r="E50" s="93">
        <f>'Gross Plant'!G50-Reserve!G50</f>
        <v>2874239.86</v>
      </c>
      <c r="F50" s="93">
        <f>'Gross Plant'!H50-Reserve!H50</f>
        <v>2874239.86</v>
      </c>
      <c r="G50" s="93">
        <f>'Gross Plant'!I50-Reserve!I50</f>
        <v>2874239.86</v>
      </c>
      <c r="H50" s="93">
        <f>'Gross Plant'!J50-Reserve!J50</f>
        <v>2874239.86</v>
      </c>
      <c r="I50" s="93">
        <f>'Gross Plant'!K50-Reserve!K50</f>
        <v>2874239.86</v>
      </c>
      <c r="J50" s="93">
        <f>'Gross Plant'!L50-Reserve!L50</f>
        <v>2874239.86</v>
      </c>
      <c r="K50" s="93">
        <f>'Gross Plant'!M50-Reserve!M50</f>
        <v>2874239.86</v>
      </c>
      <c r="L50" s="93">
        <f>'Gross Plant'!N50-Reserve!N50</f>
        <v>2874239.86</v>
      </c>
      <c r="M50" s="93">
        <f>'Gross Plant'!O50-Reserve!O50</f>
        <v>2874239.86</v>
      </c>
      <c r="N50" s="93">
        <f>'Gross Plant'!P50-Reserve!P50</f>
        <v>2874239.86</v>
      </c>
      <c r="O50" s="93">
        <f>'Gross Plant'!Q50-Reserve!Q50</f>
        <v>2874239.86</v>
      </c>
      <c r="P50" s="93">
        <f>'Gross Plant'!R50-Reserve!R50</f>
        <v>2874239.86</v>
      </c>
      <c r="Q50" s="113">
        <f>'Gross Plant'!S50-Reserve!S50</f>
        <v>2874239.86</v>
      </c>
      <c r="R50" s="93">
        <f>'Gross Plant'!T50-Reserve!T50</f>
        <v>2874239.86</v>
      </c>
      <c r="S50" s="93">
        <f>'Gross Plant'!U50-Reserve!U50</f>
        <v>2874239.86</v>
      </c>
      <c r="T50" s="93">
        <f>'Gross Plant'!V50-Reserve!V50</f>
        <v>2874239.86</v>
      </c>
      <c r="U50" s="93">
        <f>'Gross Plant'!W50-Reserve!W50</f>
        <v>2874239.86</v>
      </c>
      <c r="V50" s="93">
        <f>'Gross Plant'!X50-Reserve!X50</f>
        <v>2874239.86</v>
      </c>
      <c r="W50" s="93">
        <f>'Gross Plant'!Y50-Reserve!Y50</f>
        <v>2874239.86</v>
      </c>
      <c r="X50" s="93">
        <f>'Gross Plant'!Z50-Reserve!Z50</f>
        <v>2874239.86</v>
      </c>
      <c r="Y50" s="93">
        <f>'Gross Plant'!AA50-Reserve!AA50</f>
        <v>2874239.86</v>
      </c>
      <c r="Z50" s="93">
        <f>'Gross Plant'!AB50-Reserve!AB50</f>
        <v>2874239.86</v>
      </c>
      <c r="AA50" s="93">
        <f>'Gross Plant'!AC50-Reserve!AC50</f>
        <v>2874239.86</v>
      </c>
      <c r="AB50" s="93">
        <f>'Gross Plant'!AD50-Reserve!AD50</f>
        <v>2874239.86</v>
      </c>
      <c r="AC50" s="93">
        <f>'Gross Plant'!AE50-Reserve!AE50</f>
        <v>2874239.86</v>
      </c>
      <c r="AD50" s="93">
        <f>'Gross Plant'!AF50-Reserve!AF50</f>
        <v>2874239.86</v>
      </c>
    </row>
    <row r="51" spans="1:30">
      <c r="A51" s="86">
        <v>38910</v>
      </c>
      <c r="B51" s="24" t="s">
        <v>126</v>
      </c>
      <c r="C51" s="93">
        <f>'Gross Plant'!E51-Reserve!E51</f>
        <v>1886442.92</v>
      </c>
      <c r="D51" s="93">
        <f>'Gross Plant'!F51-Reserve!F51</f>
        <v>1886442.92</v>
      </c>
      <c r="E51" s="93">
        <f>'Gross Plant'!G51-Reserve!G51</f>
        <v>1886442.92</v>
      </c>
      <c r="F51" s="93">
        <f>'Gross Plant'!H51-Reserve!H51</f>
        <v>1886442.92</v>
      </c>
      <c r="G51" s="93">
        <f>'Gross Plant'!I51-Reserve!I51</f>
        <v>1886442.92</v>
      </c>
      <c r="H51" s="93">
        <f>'Gross Plant'!J51-Reserve!J51</f>
        <v>1886442.92</v>
      </c>
      <c r="I51" s="93">
        <f>'Gross Plant'!K51-Reserve!K51</f>
        <v>1886442.92</v>
      </c>
      <c r="J51" s="93">
        <f>'Gross Plant'!L51-Reserve!L51</f>
        <v>1886442.92</v>
      </c>
      <c r="K51" s="93">
        <f>'Gross Plant'!M51-Reserve!M51</f>
        <v>1886442.92</v>
      </c>
      <c r="L51" s="93">
        <f>'Gross Plant'!N51-Reserve!N51</f>
        <v>1886442.92</v>
      </c>
      <c r="M51" s="93">
        <f>'Gross Plant'!O51-Reserve!O51</f>
        <v>1886442.92</v>
      </c>
      <c r="N51" s="93">
        <f>'Gross Plant'!P51-Reserve!P51</f>
        <v>1886442.92</v>
      </c>
      <c r="O51" s="93">
        <f>'Gross Plant'!Q51-Reserve!Q51</f>
        <v>1886442.92</v>
      </c>
      <c r="P51" s="93">
        <f>'Gross Plant'!R51-Reserve!R51</f>
        <v>1886442.92</v>
      </c>
      <c r="Q51" s="113">
        <f>'Gross Plant'!S51-Reserve!S51</f>
        <v>1886442.92</v>
      </c>
      <c r="R51" s="93">
        <f>'Gross Plant'!T51-Reserve!T51</f>
        <v>1886442.92</v>
      </c>
      <c r="S51" s="93">
        <f>'Gross Plant'!U51-Reserve!U51</f>
        <v>1886442.92</v>
      </c>
      <c r="T51" s="93">
        <f>'Gross Plant'!V51-Reserve!V51</f>
        <v>1886442.92</v>
      </c>
      <c r="U51" s="93">
        <f>'Gross Plant'!W51-Reserve!W51</f>
        <v>1886442.92</v>
      </c>
      <c r="V51" s="93">
        <f>'Gross Plant'!X51-Reserve!X51</f>
        <v>1886442.92</v>
      </c>
      <c r="W51" s="93">
        <f>'Gross Plant'!Y51-Reserve!Y51</f>
        <v>1886442.92</v>
      </c>
      <c r="X51" s="93">
        <f>'Gross Plant'!Z51-Reserve!Z51</f>
        <v>1886442.92</v>
      </c>
      <c r="Y51" s="93">
        <f>'Gross Plant'!AA51-Reserve!AA51</f>
        <v>1886442.92</v>
      </c>
      <c r="Z51" s="93">
        <f>'Gross Plant'!AB51-Reserve!AB51</f>
        <v>1886442.92</v>
      </c>
      <c r="AA51" s="93">
        <f>'Gross Plant'!AC51-Reserve!AC51</f>
        <v>1886442.92</v>
      </c>
      <c r="AB51" s="93">
        <f>'Gross Plant'!AD51-Reserve!AD51</f>
        <v>1886442.92</v>
      </c>
      <c r="AC51" s="93">
        <f>'Gross Plant'!AE51-Reserve!AE51</f>
        <v>1886442.92</v>
      </c>
      <c r="AD51" s="93">
        <f>'Gross Plant'!AF51-Reserve!AF51</f>
        <v>1886442.92</v>
      </c>
    </row>
    <row r="52" spans="1:30">
      <c r="A52" s="86">
        <v>39000</v>
      </c>
      <c r="B52" s="24" t="s">
        <v>10</v>
      </c>
      <c r="C52" s="93">
        <f>'Gross Plant'!E52-Reserve!E52</f>
        <v>10423064.100000001</v>
      </c>
      <c r="D52" s="93">
        <f>'Gross Plant'!F52-Reserve!F52</f>
        <v>10431972.399999999</v>
      </c>
      <c r="E52" s="93">
        <f>'Gross Plant'!G52-Reserve!G52</f>
        <v>10396696.66</v>
      </c>
      <c r="F52" s="93">
        <f>'Gross Plant'!H52-Reserve!H52</f>
        <v>10361720.379999999</v>
      </c>
      <c r="G52" s="93">
        <f>'Gross Plant'!I52-Reserve!I52</f>
        <v>10326444.149999999</v>
      </c>
      <c r="H52" s="93">
        <f>'Gross Plant'!J52-Reserve!J52</f>
        <v>10291167.919999998</v>
      </c>
      <c r="I52" s="93">
        <f>'Gross Plant'!K52-Reserve!K52</f>
        <v>10255891.689999998</v>
      </c>
      <c r="J52" s="93">
        <f>'Gross Plant'!L52-Reserve!L52</f>
        <v>10225325.8889005</v>
      </c>
      <c r="K52" s="93">
        <f>'Gross Plant'!M52-Reserve!M52</f>
        <v>10194766.87661349</v>
      </c>
      <c r="L52" s="93">
        <f>'Gross Plant'!N52-Reserve!N52</f>
        <v>10164185.334147688</v>
      </c>
      <c r="M52" s="93">
        <f>'Gross Plant'!O52-Reserve!O52</f>
        <v>10133599.813204067</v>
      </c>
      <c r="N52" s="93">
        <f>'Gross Plant'!P52-Reserve!P52</f>
        <v>10102992.262645569</v>
      </c>
      <c r="O52" s="93">
        <f>'Gross Plant'!Q52-Reserve!Q52</f>
        <v>10072586.273599263</v>
      </c>
      <c r="P52" s="93">
        <f>'Gross Plant'!R52-Reserve!R52</f>
        <v>10042787.199571889</v>
      </c>
      <c r="Q52" s="113">
        <f>'Gross Plant'!S52-Reserve!S52</f>
        <v>10009534.244960187</v>
      </c>
      <c r="R52" s="93">
        <f>'Gross Plant'!T52-Reserve!T52</f>
        <v>10000244.628275141</v>
      </c>
      <c r="S52" s="93">
        <f>'Gross Plant'!U52-Reserve!U52</f>
        <v>9973998.2179994229</v>
      </c>
      <c r="T52" s="93">
        <f>'Gross Plant'!V52-Reserve!V52</f>
        <v>9964765.3974635303</v>
      </c>
      <c r="U52" s="93">
        <f>'Gross Plant'!W52-Reserve!W52</f>
        <v>9938439.7174097188</v>
      </c>
      <c r="V52" s="93">
        <f>'Gross Plant'!X52-Reserve!X52</f>
        <v>9914690.9145554714</v>
      </c>
      <c r="W52" s="93">
        <f>'Gross Plant'!Y52-Reserve!Y52</f>
        <v>9890950.2391509321</v>
      </c>
      <c r="X52" s="93">
        <f>'Gross Plant'!Z52-Reserve!Z52</f>
        <v>9867188.4372760206</v>
      </c>
      <c r="Y52" s="93">
        <f>'Gross Plant'!AA52-Reserve!AA52</f>
        <v>9843424.0155301336</v>
      </c>
      <c r="Z52" s="93">
        <f>'Gross Plant'!AB52-Reserve!AB52</f>
        <v>9819638.9598967731</v>
      </c>
      <c r="AA52" s="93">
        <f>'Gross Plant'!AC52-Reserve!AC52</f>
        <v>9796056.409982672</v>
      </c>
      <c r="AB52" s="93">
        <f>'Gross Plant'!AD52-Reserve!AD52</f>
        <v>9773081.0235316269</v>
      </c>
      <c r="AC52" s="93">
        <f>'Gross Plant'!AE52-Reserve!AE52</f>
        <v>9746660.3781052269</v>
      </c>
      <c r="AD52" s="93">
        <f>'Gross Plant'!AF52-Reserve!AF52</f>
        <v>9744155.523069635</v>
      </c>
    </row>
    <row r="53" spans="1:30">
      <c r="A53" s="86">
        <v>39009</v>
      </c>
      <c r="B53" s="24" t="s">
        <v>11</v>
      </c>
      <c r="C53" s="93">
        <f>'Gross Plant'!E53-Reserve!E53</f>
        <v>925751.16999999993</v>
      </c>
      <c r="D53" s="93">
        <f>'Gross Plant'!F53-Reserve!F53</f>
        <v>916762.51</v>
      </c>
      <c r="E53" s="93">
        <f>'Gross Plant'!G53-Reserve!G53</f>
        <v>907773.85000000009</v>
      </c>
      <c r="F53" s="93">
        <f>'Gross Plant'!H53-Reserve!H53</f>
        <v>898785.19000000018</v>
      </c>
      <c r="G53" s="93">
        <f>'Gross Plant'!I53-Reserve!I53</f>
        <v>889796.53000000026</v>
      </c>
      <c r="H53" s="93">
        <f>'Gross Plant'!J53-Reserve!J53</f>
        <v>880807.87000000034</v>
      </c>
      <c r="I53" s="93">
        <f>'Gross Plant'!K53-Reserve!K53</f>
        <v>871819.21000000043</v>
      </c>
      <c r="J53" s="93">
        <f>'Gross Plant'!L53-Reserve!L53</f>
        <v>864180.04830208374</v>
      </c>
      <c r="K53" s="93">
        <f>'Gross Plant'!M53-Reserve!M53</f>
        <v>856540.88660416706</v>
      </c>
      <c r="L53" s="93">
        <f>'Gross Plant'!N53-Reserve!N53</f>
        <v>848901.72490625037</v>
      </c>
      <c r="M53" s="93">
        <f>'Gross Plant'!O53-Reserve!O53</f>
        <v>841262.56320833368</v>
      </c>
      <c r="N53" s="93">
        <f>'Gross Plant'!P53-Reserve!P53</f>
        <v>833623.401510417</v>
      </c>
      <c r="O53" s="93">
        <f>'Gross Plant'!Q53-Reserve!Q53</f>
        <v>825984.23981250031</v>
      </c>
      <c r="P53" s="93">
        <f>'Gross Plant'!R53-Reserve!R53</f>
        <v>818345.07811458362</v>
      </c>
      <c r="Q53" s="113">
        <f>'Gross Plant'!S53-Reserve!S53</f>
        <v>810705.91641666694</v>
      </c>
      <c r="R53" s="93">
        <f>'Gross Plant'!T53-Reserve!T53</f>
        <v>803066.75471875025</v>
      </c>
      <c r="S53" s="93">
        <f>'Gross Plant'!U53-Reserve!U53</f>
        <v>791008.63179250015</v>
      </c>
      <c r="T53" s="93">
        <f>'Gross Plant'!V53-Reserve!V53</f>
        <v>778950.50886625005</v>
      </c>
      <c r="U53" s="93">
        <f>'Gross Plant'!W53-Reserve!W53</f>
        <v>766892.38593999995</v>
      </c>
      <c r="V53" s="93">
        <f>'Gross Plant'!X53-Reserve!X53</f>
        <v>754834.26301374985</v>
      </c>
      <c r="W53" s="93">
        <f>'Gross Plant'!Y53-Reserve!Y53</f>
        <v>742776.14008749975</v>
      </c>
      <c r="X53" s="93">
        <f>'Gross Plant'!Z53-Reserve!Z53</f>
        <v>730718.01716124965</v>
      </c>
      <c r="Y53" s="93">
        <f>'Gross Plant'!AA53-Reserve!AA53</f>
        <v>718659.89423499955</v>
      </c>
      <c r="Z53" s="93">
        <f>'Gross Plant'!AB53-Reserve!AB53</f>
        <v>706601.77130874945</v>
      </c>
      <c r="AA53" s="93">
        <f>'Gross Plant'!AC53-Reserve!AC53</f>
        <v>694543.64838249935</v>
      </c>
      <c r="AB53" s="93">
        <f>'Gross Plant'!AD53-Reserve!AD53</f>
        <v>682485.52545624925</v>
      </c>
      <c r="AC53" s="93">
        <f>'Gross Plant'!AE53-Reserve!AE53</f>
        <v>670427.40252999915</v>
      </c>
      <c r="AD53" s="93">
        <f>'Gross Plant'!AF53-Reserve!AF53</f>
        <v>658369.27960374905</v>
      </c>
    </row>
    <row r="54" spans="1:30">
      <c r="A54" s="86">
        <v>39010</v>
      </c>
      <c r="B54" s="24" t="s">
        <v>127</v>
      </c>
      <c r="C54" s="93">
        <f>'Gross Plant'!E54-Reserve!E54</f>
        <v>8878960.2799999993</v>
      </c>
      <c r="D54" s="93">
        <f>'Gross Plant'!F54-Reserve!F54</f>
        <v>8844670.379999999</v>
      </c>
      <c r="E54" s="93">
        <f>'Gross Plant'!G54-Reserve!G54</f>
        <v>8810380.4800000004</v>
      </c>
      <c r="F54" s="93">
        <f>'Gross Plant'!H54-Reserve!H54</f>
        <v>8776090.5800000001</v>
      </c>
      <c r="G54" s="93">
        <f>'Gross Plant'!I54-Reserve!I54</f>
        <v>8741773.879999999</v>
      </c>
      <c r="H54" s="93">
        <f>'Gross Plant'!J54-Reserve!J54</f>
        <v>8707457.1799999997</v>
      </c>
      <c r="I54" s="93">
        <f>'Gross Plant'!K54-Reserve!K54</f>
        <v>8673140.4800000004</v>
      </c>
      <c r="J54" s="93">
        <f>'Gross Plant'!L54-Reserve!L54</f>
        <v>8641629.2439832501</v>
      </c>
      <c r="K54" s="93">
        <f>'Gross Plant'!M54-Reserve!M54</f>
        <v>8610118.0079664998</v>
      </c>
      <c r="L54" s="93">
        <f>'Gross Plant'!N54-Reserve!N54</f>
        <v>8578606.7719497494</v>
      </c>
      <c r="M54" s="93">
        <f>'Gross Plant'!O54-Reserve!O54</f>
        <v>8547095.5359329991</v>
      </c>
      <c r="N54" s="93">
        <f>'Gross Plant'!P54-Reserve!P54</f>
        <v>8515584.2999162506</v>
      </c>
      <c r="O54" s="93">
        <f>'Gross Plant'!Q54-Reserve!Q54</f>
        <v>8484073.0638995003</v>
      </c>
      <c r="P54" s="93">
        <f>'Gross Plant'!R54-Reserve!R54</f>
        <v>8452561.82788275</v>
      </c>
      <c r="Q54" s="113">
        <f>'Gross Plant'!S54-Reserve!S54</f>
        <v>8421050.5918660015</v>
      </c>
      <c r="R54" s="93">
        <f>'Gross Plant'!T54-Reserve!T54</f>
        <v>8389539.3558492512</v>
      </c>
      <c r="S54" s="93">
        <f>'Gross Plant'!U54-Reserve!U54</f>
        <v>8364623.4948127503</v>
      </c>
      <c r="T54" s="93">
        <f>'Gross Plant'!V54-Reserve!V54</f>
        <v>8339707.6337762503</v>
      </c>
      <c r="U54" s="93">
        <f>'Gross Plant'!W54-Reserve!W54</f>
        <v>8314791.7727397503</v>
      </c>
      <c r="V54" s="93">
        <f>'Gross Plant'!X54-Reserve!X54</f>
        <v>8289875.9117032504</v>
      </c>
      <c r="W54" s="93">
        <f>'Gross Plant'!Y54-Reserve!Y54</f>
        <v>8264960.0506667504</v>
      </c>
      <c r="X54" s="93">
        <f>'Gross Plant'!Z54-Reserve!Z54</f>
        <v>8240044.1896302504</v>
      </c>
      <c r="Y54" s="93">
        <f>'Gross Plant'!AA54-Reserve!AA54</f>
        <v>8215128.3285937505</v>
      </c>
      <c r="Z54" s="93">
        <f>'Gross Plant'!AB54-Reserve!AB54</f>
        <v>8190212.4675572505</v>
      </c>
      <c r="AA54" s="93">
        <f>'Gross Plant'!AC54-Reserve!AC54</f>
        <v>8165296.6065207506</v>
      </c>
      <c r="AB54" s="93">
        <f>'Gross Plant'!AD54-Reserve!AD54</f>
        <v>8140380.7454842506</v>
      </c>
      <c r="AC54" s="93">
        <f>'Gross Plant'!AE54-Reserve!AE54</f>
        <v>8115464.8844477506</v>
      </c>
      <c r="AD54" s="93">
        <f>'Gross Plant'!AF54-Reserve!AF54</f>
        <v>8090549.0234112507</v>
      </c>
    </row>
    <row r="55" spans="1:30">
      <c r="A55" s="86">
        <v>39100</v>
      </c>
      <c r="B55" s="24" t="s">
        <v>12</v>
      </c>
      <c r="C55" s="93">
        <f>'Gross Plant'!E55-Reserve!E55</f>
        <v>1587726.79</v>
      </c>
      <c r="D55" s="93">
        <f>'Gross Plant'!F55-Reserve!F55</f>
        <v>1578886.4000000001</v>
      </c>
      <c r="E55" s="93">
        <f>'Gross Plant'!G55-Reserve!G55</f>
        <v>1570046.0100000002</v>
      </c>
      <c r="F55" s="93">
        <f>'Gross Plant'!H55-Reserve!H55</f>
        <v>1561205.6200000003</v>
      </c>
      <c r="G55" s="93">
        <f>'Gross Plant'!I55-Reserve!I55</f>
        <v>1552365.2300000004</v>
      </c>
      <c r="H55" s="93">
        <f>'Gross Plant'!J55-Reserve!J55</f>
        <v>1543524.8400000005</v>
      </c>
      <c r="I55" s="93">
        <f>'Gross Plant'!K55-Reserve!K55</f>
        <v>1534684.4500000007</v>
      </c>
      <c r="J55" s="93">
        <f>'Gross Plant'!L55-Reserve!L55</f>
        <v>1525969.3151320007</v>
      </c>
      <c r="K55" s="93">
        <f>'Gross Plant'!M55-Reserve!M55</f>
        <v>1517254.1802640008</v>
      </c>
      <c r="L55" s="93">
        <f>'Gross Plant'!N55-Reserve!N55</f>
        <v>1508539.0453960008</v>
      </c>
      <c r="M55" s="93">
        <f>'Gross Plant'!O55-Reserve!O55</f>
        <v>1499823.9105280009</v>
      </c>
      <c r="N55" s="93">
        <f>'Gross Plant'!P55-Reserve!P55</f>
        <v>1491108.775660001</v>
      </c>
      <c r="O55" s="93">
        <f>'Gross Plant'!Q55-Reserve!Q55</f>
        <v>1482393.640792001</v>
      </c>
      <c r="P55" s="93">
        <f>'Gross Plant'!R55-Reserve!R55</f>
        <v>1473678.5059240011</v>
      </c>
      <c r="Q55" s="113">
        <f>'Gross Plant'!S55-Reserve!S55</f>
        <v>1464963.3710560012</v>
      </c>
      <c r="R55" s="93">
        <f>'Gross Plant'!T55-Reserve!T55</f>
        <v>1456248.2361880012</v>
      </c>
      <c r="S55" s="93">
        <f>'Gross Plant'!U55-Reserve!U55</f>
        <v>1441723.0114080012</v>
      </c>
      <c r="T55" s="93">
        <f>'Gross Plant'!V55-Reserve!V55</f>
        <v>1427197.7866280011</v>
      </c>
      <c r="U55" s="93">
        <f>'Gross Plant'!W55-Reserve!W55</f>
        <v>1412672.5618480011</v>
      </c>
      <c r="V55" s="93">
        <f>'Gross Plant'!X55-Reserve!X55</f>
        <v>1398147.337068001</v>
      </c>
      <c r="W55" s="93">
        <f>'Gross Plant'!Y55-Reserve!Y55</f>
        <v>1383622.112288001</v>
      </c>
      <c r="X55" s="93">
        <f>'Gross Plant'!Z55-Reserve!Z55</f>
        <v>1369096.8875080009</v>
      </c>
      <c r="Y55" s="93">
        <f>'Gross Plant'!AA55-Reserve!AA55</f>
        <v>1354571.6627280009</v>
      </c>
      <c r="Z55" s="93">
        <f>'Gross Plant'!AB55-Reserve!AB55</f>
        <v>1340046.4379480009</v>
      </c>
      <c r="AA55" s="93">
        <f>'Gross Plant'!AC55-Reserve!AC55</f>
        <v>1325521.2131680008</v>
      </c>
      <c r="AB55" s="93">
        <f>'Gross Plant'!AD55-Reserve!AD55</f>
        <v>1310995.9883880008</v>
      </c>
      <c r="AC55" s="93">
        <f>'Gross Plant'!AE55-Reserve!AE55</f>
        <v>1296470.7636080007</v>
      </c>
      <c r="AD55" s="93">
        <f>'Gross Plant'!AF55-Reserve!AF55</f>
        <v>1281945.5388280007</v>
      </c>
    </row>
    <row r="56" spans="1:30">
      <c r="A56" s="56">
        <v>39101</v>
      </c>
      <c r="B56" t="s">
        <v>155</v>
      </c>
      <c r="C56" s="93">
        <f>'Gross Plant'!E56-Reserve!E56</f>
        <v>0</v>
      </c>
      <c r="D56" s="93">
        <f>'Gross Plant'!F56-Reserve!F56</f>
        <v>0</v>
      </c>
      <c r="E56" s="93">
        <f>'Gross Plant'!G56-Reserve!G56</f>
        <v>0</v>
      </c>
      <c r="F56" s="93">
        <f>'Gross Plant'!H56-Reserve!H56</f>
        <v>0</v>
      </c>
      <c r="G56" s="93">
        <f>'Gross Plant'!I56-Reserve!I56</f>
        <v>0</v>
      </c>
      <c r="H56" s="93">
        <f>'Gross Plant'!J56-Reserve!J56</f>
        <v>0</v>
      </c>
      <c r="I56" s="93">
        <f>'Gross Plant'!K56-Reserve!K56</f>
        <v>0</v>
      </c>
      <c r="J56" s="93">
        <f>'Gross Plant'!L56-Reserve!L56</f>
        <v>0</v>
      </c>
      <c r="K56" s="93">
        <f>'Gross Plant'!M56-Reserve!M56</f>
        <v>0</v>
      </c>
      <c r="L56" s="93">
        <f>'Gross Plant'!N56-Reserve!N56</f>
        <v>0</v>
      </c>
      <c r="M56" s="93">
        <f>'Gross Plant'!O56-Reserve!O56</f>
        <v>0</v>
      </c>
      <c r="N56" s="93">
        <f>'Gross Plant'!P56-Reserve!P56</f>
        <v>0</v>
      </c>
      <c r="O56" s="93">
        <f>'Gross Plant'!Q56-Reserve!Q56</f>
        <v>0</v>
      </c>
      <c r="P56" s="93">
        <f>'Gross Plant'!R56-Reserve!R56</f>
        <v>0</v>
      </c>
      <c r="Q56" s="113">
        <f>'Gross Plant'!S56-Reserve!S56</f>
        <v>0</v>
      </c>
      <c r="R56" s="93">
        <f>'Gross Plant'!T56-Reserve!T56</f>
        <v>0</v>
      </c>
      <c r="S56" s="93">
        <f>'Gross Plant'!U56-Reserve!U56</f>
        <v>0</v>
      </c>
      <c r="T56" s="93">
        <f>'Gross Plant'!V56-Reserve!V56</f>
        <v>0</v>
      </c>
      <c r="U56" s="93">
        <f>'Gross Plant'!W56-Reserve!W56</f>
        <v>0</v>
      </c>
      <c r="V56" s="93">
        <f>'Gross Plant'!X56-Reserve!X56</f>
        <v>0</v>
      </c>
      <c r="W56" s="93">
        <f>'Gross Plant'!Y56-Reserve!Y56</f>
        <v>0</v>
      </c>
      <c r="X56" s="93">
        <f>'Gross Plant'!Z56-Reserve!Z56</f>
        <v>0</v>
      </c>
      <c r="Y56" s="93">
        <f>'Gross Plant'!AA56-Reserve!AA56</f>
        <v>0</v>
      </c>
      <c r="Z56" s="93">
        <f>'Gross Plant'!AB56-Reserve!AB56</f>
        <v>0</v>
      </c>
      <c r="AA56" s="93">
        <f>'Gross Plant'!AC56-Reserve!AC56</f>
        <v>0</v>
      </c>
      <c r="AB56" s="93">
        <f>'Gross Plant'!AD56-Reserve!AD56</f>
        <v>0</v>
      </c>
      <c r="AC56" s="93">
        <f>'Gross Plant'!AE56-Reserve!AE56</f>
        <v>0</v>
      </c>
      <c r="AD56" s="93">
        <f>'Gross Plant'!AF56-Reserve!AF56</f>
        <v>0</v>
      </c>
    </row>
    <row r="57" spans="1:30">
      <c r="A57" s="56">
        <v>39102</v>
      </c>
      <c r="B57" t="s">
        <v>179</v>
      </c>
      <c r="C57" s="93">
        <f>'Gross Plant'!E57-Reserve!E57</f>
        <v>0</v>
      </c>
      <c r="D57" s="93">
        <f>'Gross Plant'!F57-Reserve!F57</f>
        <v>0</v>
      </c>
      <c r="E57" s="93">
        <f>'Gross Plant'!G57-Reserve!G57</f>
        <v>0</v>
      </c>
      <c r="F57" s="93">
        <f>'Gross Plant'!H57-Reserve!H57</f>
        <v>0</v>
      </c>
      <c r="G57" s="93">
        <f>'Gross Plant'!I57-Reserve!I57</f>
        <v>0</v>
      </c>
      <c r="H57" s="93">
        <f>'Gross Plant'!J57-Reserve!J57</f>
        <v>0</v>
      </c>
      <c r="I57" s="93">
        <f>'Gross Plant'!K57-Reserve!K57</f>
        <v>0</v>
      </c>
      <c r="J57" s="93">
        <f>'Gross Plant'!L57-Reserve!L57</f>
        <v>0</v>
      </c>
      <c r="K57" s="93">
        <f>'Gross Plant'!M57-Reserve!M57</f>
        <v>0</v>
      </c>
      <c r="L57" s="93">
        <f>'Gross Plant'!N57-Reserve!N57</f>
        <v>0</v>
      </c>
      <c r="M57" s="93">
        <f>'Gross Plant'!O57-Reserve!O57</f>
        <v>0</v>
      </c>
      <c r="N57" s="93">
        <f>'Gross Plant'!P57-Reserve!P57</f>
        <v>0</v>
      </c>
      <c r="O57" s="93">
        <f>'Gross Plant'!Q57-Reserve!Q57</f>
        <v>0</v>
      </c>
      <c r="P57" s="93">
        <f>'Gross Plant'!R57-Reserve!R57</f>
        <v>0</v>
      </c>
      <c r="Q57" s="113">
        <f>'Gross Plant'!S57-Reserve!S57</f>
        <v>0</v>
      </c>
      <c r="R57" s="93">
        <f>'Gross Plant'!T57-Reserve!T57</f>
        <v>0</v>
      </c>
      <c r="S57" s="93">
        <f>'Gross Plant'!U57-Reserve!U57</f>
        <v>0</v>
      </c>
      <c r="T57" s="93">
        <f>'Gross Plant'!V57-Reserve!V57</f>
        <v>0</v>
      </c>
      <c r="U57" s="93">
        <f>'Gross Plant'!W57-Reserve!W57</f>
        <v>0</v>
      </c>
      <c r="V57" s="93">
        <f>'Gross Plant'!X57-Reserve!X57</f>
        <v>0</v>
      </c>
      <c r="W57" s="93">
        <f>'Gross Plant'!Y57-Reserve!Y57</f>
        <v>0</v>
      </c>
      <c r="X57" s="93">
        <f>'Gross Plant'!Z57-Reserve!Z57</f>
        <v>0</v>
      </c>
      <c r="Y57" s="93">
        <f>'Gross Plant'!AA57-Reserve!AA57</f>
        <v>0</v>
      </c>
      <c r="Z57" s="93">
        <f>'Gross Plant'!AB57-Reserve!AB57</f>
        <v>0</v>
      </c>
      <c r="AA57" s="93">
        <f>'Gross Plant'!AC57-Reserve!AC57</f>
        <v>0</v>
      </c>
      <c r="AB57" s="93">
        <f>'Gross Plant'!AD57-Reserve!AD57</f>
        <v>0</v>
      </c>
      <c r="AC57" s="93">
        <f>'Gross Plant'!AE57-Reserve!AE57</f>
        <v>0</v>
      </c>
      <c r="AD57" s="93">
        <f>'Gross Plant'!AF57-Reserve!AF57</f>
        <v>0</v>
      </c>
    </row>
    <row r="58" spans="1:30" ht="15.75" customHeight="1">
      <c r="A58" s="86">
        <v>39103</v>
      </c>
      <c r="B58" s="24" t="s">
        <v>14</v>
      </c>
      <c r="C58" s="93">
        <f>'Gross Plant'!E58-Reserve!E58</f>
        <v>0</v>
      </c>
      <c r="D58" s="93">
        <f>'Gross Plant'!F58-Reserve!F58</f>
        <v>0</v>
      </c>
      <c r="E58" s="93">
        <f>'Gross Plant'!G58-Reserve!G58</f>
        <v>0</v>
      </c>
      <c r="F58" s="93">
        <f>'Gross Plant'!H58-Reserve!H58</f>
        <v>0</v>
      </c>
      <c r="G58" s="93">
        <f>'Gross Plant'!I58-Reserve!I58</f>
        <v>0</v>
      </c>
      <c r="H58" s="93">
        <f>'Gross Plant'!J58-Reserve!J58</f>
        <v>0</v>
      </c>
      <c r="I58" s="93">
        <f>'Gross Plant'!K58-Reserve!K58</f>
        <v>0</v>
      </c>
      <c r="J58" s="93">
        <f>'Gross Plant'!L58-Reserve!L58</f>
        <v>0</v>
      </c>
      <c r="K58" s="93">
        <f>'Gross Plant'!M58-Reserve!M58</f>
        <v>0</v>
      </c>
      <c r="L58" s="93">
        <f>'Gross Plant'!N58-Reserve!N58</f>
        <v>0</v>
      </c>
      <c r="M58" s="93">
        <f>'Gross Plant'!O58-Reserve!O58</f>
        <v>0</v>
      </c>
      <c r="N58" s="93">
        <f>'Gross Plant'!P58-Reserve!P58</f>
        <v>0</v>
      </c>
      <c r="O58" s="93">
        <f>'Gross Plant'!Q58-Reserve!Q58</f>
        <v>0</v>
      </c>
      <c r="P58" s="93">
        <f>'Gross Plant'!R58-Reserve!R58</f>
        <v>0</v>
      </c>
      <c r="Q58" s="113">
        <f>'Gross Plant'!S58-Reserve!S58</f>
        <v>0</v>
      </c>
      <c r="R58" s="93">
        <f>'Gross Plant'!T58-Reserve!T58</f>
        <v>0</v>
      </c>
      <c r="S58" s="93">
        <f>'Gross Plant'!U58-Reserve!U58</f>
        <v>0</v>
      </c>
      <c r="T58" s="93">
        <f>'Gross Plant'!V58-Reserve!V58</f>
        <v>0</v>
      </c>
      <c r="U58" s="93">
        <f>'Gross Plant'!W58-Reserve!W58</f>
        <v>0</v>
      </c>
      <c r="V58" s="93">
        <f>'Gross Plant'!X58-Reserve!X58</f>
        <v>0</v>
      </c>
      <c r="W58" s="93">
        <f>'Gross Plant'!Y58-Reserve!Y58</f>
        <v>0</v>
      </c>
      <c r="X58" s="93">
        <f>'Gross Plant'!Z58-Reserve!Z58</f>
        <v>0</v>
      </c>
      <c r="Y58" s="93">
        <f>'Gross Plant'!AA58-Reserve!AA58</f>
        <v>0</v>
      </c>
      <c r="Z58" s="93">
        <f>'Gross Plant'!AB58-Reserve!AB58</f>
        <v>0</v>
      </c>
      <c r="AA58" s="93">
        <f>'Gross Plant'!AC58-Reserve!AC58</f>
        <v>0</v>
      </c>
      <c r="AB58" s="93">
        <f>'Gross Plant'!AD58-Reserve!AD58</f>
        <v>0</v>
      </c>
      <c r="AC58" s="93">
        <f>'Gross Plant'!AE58-Reserve!AE58</f>
        <v>0</v>
      </c>
      <c r="AD58" s="93">
        <f>'Gross Plant'!AF58-Reserve!AF58</f>
        <v>0</v>
      </c>
    </row>
    <row r="59" spans="1:30" ht="15.75" customHeight="1">
      <c r="A59" s="56">
        <v>39110</v>
      </c>
      <c r="B59" t="s">
        <v>168</v>
      </c>
      <c r="C59" s="93">
        <f>'Gross Plant'!E59-Reserve!E59</f>
        <v>448342.01000000007</v>
      </c>
      <c r="D59" s="93">
        <f>'Gross Plant'!F59-Reserve!F59</f>
        <v>446551.98000000004</v>
      </c>
      <c r="E59" s="93">
        <f>'Gross Plant'!G59-Reserve!G59</f>
        <v>444761.95000000007</v>
      </c>
      <c r="F59" s="93">
        <f>'Gross Plant'!H59-Reserve!H59</f>
        <v>442971.92000000004</v>
      </c>
      <c r="G59" s="93">
        <f>'Gross Plant'!I59-Reserve!I59</f>
        <v>441181.32000000007</v>
      </c>
      <c r="H59" s="93">
        <f>'Gross Plant'!J59-Reserve!J59</f>
        <v>439390.72000000003</v>
      </c>
      <c r="I59" s="93">
        <f>'Gross Plant'!K59-Reserve!K59</f>
        <v>437600.12000000005</v>
      </c>
      <c r="J59" s="93">
        <f>'Gross Plant'!L59-Reserve!L59</f>
        <v>435837.75688100001</v>
      </c>
      <c r="K59" s="93">
        <f>'Gross Plant'!M59-Reserve!M59</f>
        <v>434075.39376200002</v>
      </c>
      <c r="L59" s="93">
        <f>'Gross Plant'!N59-Reserve!N59</f>
        <v>432313.03064300003</v>
      </c>
      <c r="M59" s="93">
        <f>'Gross Plant'!O59-Reserve!O59</f>
        <v>430550.66752400005</v>
      </c>
      <c r="N59" s="93">
        <f>'Gross Plant'!P59-Reserve!P59</f>
        <v>428788.30440500006</v>
      </c>
      <c r="O59" s="93">
        <f>'Gross Plant'!Q59-Reserve!Q59</f>
        <v>427025.94128600002</v>
      </c>
      <c r="P59" s="93">
        <f>'Gross Plant'!R59-Reserve!R59</f>
        <v>425263.57816700003</v>
      </c>
      <c r="Q59" s="113">
        <f>'Gross Plant'!S59-Reserve!S59</f>
        <v>423501.21504800004</v>
      </c>
      <c r="R59" s="93">
        <f>'Gross Plant'!T59-Reserve!T59</f>
        <v>421738.851929</v>
      </c>
      <c r="S59" s="93">
        <f>'Gross Plant'!U59-Reserve!U59</f>
        <v>418801.58006400004</v>
      </c>
      <c r="T59" s="93">
        <f>'Gross Plant'!V59-Reserve!V59</f>
        <v>415864.30819900002</v>
      </c>
      <c r="U59" s="93">
        <f>'Gross Plant'!W59-Reserve!W59</f>
        <v>412927.036334</v>
      </c>
      <c r="V59" s="93">
        <f>'Gross Plant'!X59-Reserve!X59</f>
        <v>409989.76446900005</v>
      </c>
      <c r="W59" s="93">
        <f>'Gross Plant'!Y59-Reserve!Y59</f>
        <v>407052.49260400003</v>
      </c>
      <c r="X59" s="93">
        <f>'Gross Plant'!Z59-Reserve!Z59</f>
        <v>404115.22073900001</v>
      </c>
      <c r="Y59" s="93">
        <f>'Gross Plant'!AA59-Reserve!AA59</f>
        <v>401177.94887399999</v>
      </c>
      <c r="Z59" s="93">
        <f>'Gross Plant'!AB59-Reserve!AB59</f>
        <v>398240.67700900004</v>
      </c>
      <c r="AA59" s="93">
        <f>'Gross Plant'!AC59-Reserve!AC59</f>
        <v>395303.40514400008</v>
      </c>
      <c r="AB59" s="93">
        <f>'Gross Plant'!AD59-Reserve!AD59</f>
        <v>392366.13327900006</v>
      </c>
      <c r="AC59" s="93">
        <f>'Gross Plant'!AE59-Reserve!AE59</f>
        <v>389428.86141400004</v>
      </c>
      <c r="AD59" s="93">
        <f>'Gross Plant'!AF59-Reserve!AF59</f>
        <v>386491.58954900008</v>
      </c>
    </row>
    <row r="60" spans="1:30" ht="15.75" customHeight="1">
      <c r="A60" s="56">
        <v>39210</v>
      </c>
      <c r="B60" t="s">
        <v>169</v>
      </c>
      <c r="C60" s="93">
        <f>'Gross Plant'!E60-Reserve!E60</f>
        <v>583.63000000000466</v>
      </c>
      <c r="D60" s="93">
        <f>'Gross Plant'!F60-Reserve!F60</f>
        <v>530.47000000000116</v>
      </c>
      <c r="E60" s="93">
        <f>'Gross Plant'!G60-Reserve!G60</f>
        <v>477.30999999999767</v>
      </c>
      <c r="F60" s="93">
        <f>'Gross Plant'!H60-Reserve!H60</f>
        <v>424.14999999999418</v>
      </c>
      <c r="G60" s="93">
        <f>'Gross Plant'!I60-Reserve!I60</f>
        <v>373.57999999998719</v>
      </c>
      <c r="H60" s="93">
        <f>'Gross Plant'!J60-Reserve!J60</f>
        <v>323.00999999998021</v>
      </c>
      <c r="I60" s="93">
        <f>'Gross Plant'!K60-Reserve!K60</f>
        <v>272.43999999997322</v>
      </c>
      <c r="J60" s="93">
        <f>'Gross Plant'!L60-Reserve!L60</f>
        <v>-396.77702900003351</v>
      </c>
      <c r="K60" s="93">
        <f>'Gross Plant'!M60-Reserve!M60</f>
        <v>-396.77702900003351</v>
      </c>
      <c r="L60" s="93">
        <f>'Gross Plant'!N60-Reserve!N60</f>
        <v>-396.77702900003351</v>
      </c>
      <c r="M60" s="93">
        <f>'Gross Plant'!O60-Reserve!O60</f>
        <v>-396.77702900003351</v>
      </c>
      <c r="N60" s="93">
        <f>'Gross Plant'!P60-Reserve!P60</f>
        <v>-396.77702900003351</v>
      </c>
      <c r="O60" s="93">
        <f>'Gross Plant'!Q60-Reserve!Q60</f>
        <v>-396.77702900003351</v>
      </c>
      <c r="P60" s="93">
        <f>'Gross Plant'!R60-Reserve!R60</f>
        <v>-396.77702900003351</v>
      </c>
      <c r="Q60" s="113">
        <f>'Gross Plant'!S60-Reserve!S60</f>
        <v>-396.77702900003351</v>
      </c>
      <c r="R60" s="93">
        <f>'Gross Plant'!T60-Reserve!T60</f>
        <v>-396.77702900003351</v>
      </c>
      <c r="S60" s="93">
        <f>'Gross Plant'!U60-Reserve!U60</f>
        <v>-396.77702900003351</v>
      </c>
      <c r="T60" s="93">
        <f>'Gross Plant'!V60-Reserve!V60</f>
        <v>-396.77702900003351</v>
      </c>
      <c r="U60" s="93">
        <f>'Gross Plant'!W60-Reserve!W60</f>
        <v>-396.77702900003351</v>
      </c>
      <c r="V60" s="93">
        <f>'Gross Plant'!X60-Reserve!X60</f>
        <v>-396.77702900003351</v>
      </c>
      <c r="W60" s="93">
        <f>'Gross Plant'!Y60-Reserve!Y60</f>
        <v>-396.77702900003351</v>
      </c>
      <c r="X60" s="93">
        <f>'Gross Plant'!Z60-Reserve!Z60</f>
        <v>-396.77702900003351</v>
      </c>
      <c r="Y60" s="93">
        <f>'Gross Plant'!AA60-Reserve!AA60</f>
        <v>-396.77702900003351</v>
      </c>
      <c r="Z60" s="93">
        <f>'Gross Plant'!AB60-Reserve!AB60</f>
        <v>-396.77702900003351</v>
      </c>
      <c r="AA60" s="93">
        <f>'Gross Plant'!AC60-Reserve!AC60</f>
        <v>-396.77702900003351</v>
      </c>
      <c r="AB60" s="93">
        <f>'Gross Plant'!AD60-Reserve!AD60</f>
        <v>-396.77702900003351</v>
      </c>
      <c r="AC60" s="93">
        <f>'Gross Plant'!AE60-Reserve!AE60</f>
        <v>-396.77702900003351</v>
      </c>
      <c r="AD60" s="93">
        <f>'Gross Plant'!AF60-Reserve!AF60</f>
        <v>-396.77702900003351</v>
      </c>
    </row>
    <row r="61" spans="1:30" ht="15.75" customHeight="1">
      <c r="A61" s="56">
        <v>39410</v>
      </c>
      <c r="B61" t="s">
        <v>170</v>
      </c>
      <c r="C61" s="93">
        <f>'Gross Plant'!E61-Reserve!E61</f>
        <v>404860.55000000005</v>
      </c>
      <c r="D61" s="93">
        <f>'Gross Plant'!F61-Reserve!F61</f>
        <v>400483.12</v>
      </c>
      <c r="E61" s="93">
        <f>'Gross Plant'!G61-Reserve!G61</f>
        <v>396105.69000000006</v>
      </c>
      <c r="F61" s="93">
        <f>'Gross Plant'!H61-Reserve!H61</f>
        <v>391728.26</v>
      </c>
      <c r="G61" s="93">
        <f>'Gross Plant'!I61-Reserve!I61</f>
        <v>387349.83000000007</v>
      </c>
      <c r="H61" s="93">
        <f>'Gross Plant'!J61-Reserve!J61</f>
        <v>382971.4</v>
      </c>
      <c r="I61" s="93">
        <f>'Gross Plant'!K61-Reserve!K61</f>
        <v>378592.97000000009</v>
      </c>
      <c r="J61" s="93">
        <f>'Gross Plant'!L61-Reserve!L61</f>
        <v>374439.01558550005</v>
      </c>
      <c r="K61" s="93">
        <f>'Gross Plant'!M61-Reserve!M61</f>
        <v>370285.06117100001</v>
      </c>
      <c r="L61" s="93">
        <f>'Gross Plant'!N61-Reserve!N61</f>
        <v>366131.10675650003</v>
      </c>
      <c r="M61" s="93">
        <f>'Gross Plant'!O61-Reserve!O61</f>
        <v>361977.15234200004</v>
      </c>
      <c r="N61" s="93">
        <f>'Gross Plant'!P61-Reserve!P61</f>
        <v>357823.1979275</v>
      </c>
      <c r="O61" s="93">
        <f>'Gross Plant'!Q61-Reserve!Q61</f>
        <v>353669.24351299996</v>
      </c>
      <c r="P61" s="93">
        <f>'Gross Plant'!R61-Reserve!R61</f>
        <v>349515.28909849998</v>
      </c>
      <c r="Q61" s="113">
        <f>'Gross Plant'!S61-Reserve!S61</f>
        <v>345361.334684</v>
      </c>
      <c r="R61" s="93">
        <f>'Gross Plant'!T61-Reserve!T61</f>
        <v>341207.38026949996</v>
      </c>
      <c r="S61" s="93">
        <f>'Gross Plant'!U61-Reserve!U61</f>
        <v>334735.74758549995</v>
      </c>
      <c r="T61" s="93">
        <f>'Gross Plant'!V61-Reserve!V61</f>
        <v>328264.11490149994</v>
      </c>
      <c r="U61" s="93">
        <f>'Gross Plant'!W61-Reserve!W61</f>
        <v>321792.48221749993</v>
      </c>
      <c r="V61" s="93">
        <f>'Gross Plant'!X61-Reserve!X61</f>
        <v>315320.84953349992</v>
      </c>
      <c r="W61" s="93">
        <f>'Gross Plant'!Y61-Reserve!Y61</f>
        <v>308849.21684949991</v>
      </c>
      <c r="X61" s="93">
        <f>'Gross Plant'!Z61-Reserve!Z61</f>
        <v>302377.58416549989</v>
      </c>
      <c r="Y61" s="93">
        <f>'Gross Plant'!AA61-Reserve!AA61</f>
        <v>295905.95148149988</v>
      </c>
      <c r="Z61" s="93">
        <f>'Gross Plant'!AB61-Reserve!AB61</f>
        <v>289434.31879749987</v>
      </c>
      <c r="AA61" s="93">
        <f>'Gross Plant'!AC61-Reserve!AC61</f>
        <v>282962.68611349986</v>
      </c>
      <c r="AB61" s="93">
        <f>'Gross Plant'!AD61-Reserve!AD61</f>
        <v>276491.05342949985</v>
      </c>
      <c r="AC61" s="93">
        <f>'Gross Plant'!AE61-Reserve!AE61</f>
        <v>270019.42074549984</v>
      </c>
      <c r="AD61" s="93">
        <f>'Gross Plant'!AF61-Reserve!AF61</f>
        <v>263547.78806149983</v>
      </c>
    </row>
    <row r="62" spans="1:30" ht="15.75" customHeight="1">
      <c r="A62" s="56">
        <v>39510</v>
      </c>
      <c r="B62" t="s">
        <v>171</v>
      </c>
      <c r="C62" s="93">
        <f>'Gross Plant'!E62-Reserve!E62</f>
        <v>2936.130000000001</v>
      </c>
      <c r="D62" s="93">
        <f>'Gross Plant'!F62-Reserve!F62</f>
        <v>2747.4300000000003</v>
      </c>
      <c r="E62" s="93">
        <f>'Gross Plant'!G62-Reserve!G62</f>
        <v>2558.7299999999996</v>
      </c>
      <c r="F62" s="93">
        <f>'Gross Plant'!H62-Reserve!H62</f>
        <v>2372.25</v>
      </c>
      <c r="G62" s="93">
        <f>'Gross Plant'!I62-Reserve!I62</f>
        <v>2194.2900000000009</v>
      </c>
      <c r="H62" s="93">
        <f>'Gross Plant'!J62-Reserve!J62</f>
        <v>2017.4400000000023</v>
      </c>
      <c r="I62" s="93">
        <f>'Gross Plant'!K62-Reserve!K62</f>
        <v>1842.0700000000033</v>
      </c>
      <c r="J62" s="93">
        <f>'Gross Plant'!L62-Reserve!L62</f>
        <v>1644.1514137500017</v>
      </c>
      <c r="K62" s="93">
        <f>'Gross Plant'!M62-Reserve!M62</f>
        <v>1446.2328275</v>
      </c>
      <c r="L62" s="93">
        <f>'Gross Plant'!N62-Reserve!N62</f>
        <v>1248.3142412499983</v>
      </c>
      <c r="M62" s="93">
        <f>'Gross Plant'!O62-Reserve!O62</f>
        <v>1050.3956549999966</v>
      </c>
      <c r="N62" s="93">
        <f>'Gross Plant'!P62-Reserve!P62</f>
        <v>852.47706874999494</v>
      </c>
      <c r="O62" s="93">
        <f>'Gross Plant'!Q62-Reserve!Q62</f>
        <v>654.55848249999326</v>
      </c>
      <c r="P62" s="93">
        <f>'Gross Plant'!R62-Reserve!R62</f>
        <v>456.63989624999158</v>
      </c>
      <c r="Q62" s="113">
        <f>'Gross Plant'!S62-Reserve!S62</f>
        <v>258.7213099999899</v>
      </c>
      <c r="R62" s="93">
        <f>'Gross Plant'!T62-Reserve!T62</f>
        <v>60.802723749988218</v>
      </c>
      <c r="S62" s="93">
        <f>'Gross Plant'!U62-Reserve!U62</f>
        <v>-130.22317541667871</v>
      </c>
      <c r="T62" s="93">
        <f>'Gross Plant'!V62-Reserve!V62</f>
        <v>-130.22317541667871</v>
      </c>
      <c r="U62" s="93">
        <f>'Gross Plant'!W62-Reserve!W62</f>
        <v>-130.22317541667871</v>
      </c>
      <c r="V62" s="93">
        <f>'Gross Plant'!X62-Reserve!X62</f>
        <v>-130.22317541667871</v>
      </c>
      <c r="W62" s="93">
        <f>'Gross Plant'!Y62-Reserve!Y62</f>
        <v>-130.22317541667871</v>
      </c>
      <c r="X62" s="93">
        <f>'Gross Plant'!Z62-Reserve!Z62</f>
        <v>-130.22317541667871</v>
      </c>
      <c r="Y62" s="93">
        <f>'Gross Plant'!AA62-Reserve!AA62</f>
        <v>-130.22317541667871</v>
      </c>
      <c r="Z62" s="93">
        <f>'Gross Plant'!AB62-Reserve!AB62</f>
        <v>-130.22317541667871</v>
      </c>
      <c r="AA62" s="93">
        <f>'Gross Plant'!AC62-Reserve!AC62</f>
        <v>-130.22317541667871</v>
      </c>
      <c r="AB62" s="93">
        <f>'Gross Plant'!AD62-Reserve!AD62</f>
        <v>-130.22317541667871</v>
      </c>
      <c r="AC62" s="93">
        <f>'Gross Plant'!AE62-Reserve!AE62</f>
        <v>-130.22317541667871</v>
      </c>
      <c r="AD62" s="93">
        <f>'Gross Plant'!AF62-Reserve!AF62</f>
        <v>-130.22317541667871</v>
      </c>
    </row>
    <row r="63" spans="1:30">
      <c r="A63" s="86">
        <v>39700</v>
      </c>
      <c r="B63" s="24" t="s">
        <v>18</v>
      </c>
      <c r="C63" s="93">
        <f>'Gross Plant'!E63-Reserve!E63</f>
        <v>637565.53</v>
      </c>
      <c r="D63" s="93">
        <f>'Gross Plant'!F63-Reserve!F63</f>
        <v>628585.16999999993</v>
      </c>
      <c r="E63" s="93">
        <f>'Gross Plant'!G63-Reserve!G63</f>
        <v>619604.80999999982</v>
      </c>
      <c r="F63" s="93">
        <f>'Gross Plant'!H63-Reserve!H63</f>
        <v>610624.44999999972</v>
      </c>
      <c r="G63" s="93">
        <f>'Gross Plant'!I63-Reserve!I63</f>
        <v>601644.08999999962</v>
      </c>
      <c r="H63" s="93">
        <f>'Gross Plant'!J63-Reserve!J63</f>
        <v>592663.72999999952</v>
      </c>
      <c r="I63" s="93">
        <f>'Gross Plant'!K63-Reserve!K63</f>
        <v>583683.36999999941</v>
      </c>
      <c r="J63" s="93">
        <f>'Gross Plant'!L63-Reserve!L63</f>
        <v>574356.92408874934</v>
      </c>
      <c r="K63" s="93">
        <f>'Gross Plant'!M63-Reserve!M63</f>
        <v>565030.47817749926</v>
      </c>
      <c r="L63" s="93">
        <f>'Gross Plant'!N63-Reserve!N63</f>
        <v>555704.03226624918</v>
      </c>
      <c r="M63" s="93">
        <f>'Gross Plant'!O63-Reserve!O63</f>
        <v>546377.5863549991</v>
      </c>
      <c r="N63" s="93">
        <f>'Gross Plant'!P63-Reserve!P63</f>
        <v>537051.14044374903</v>
      </c>
      <c r="O63" s="93">
        <f>'Gross Plant'!Q63-Reserve!Q63</f>
        <v>527724.69453249895</v>
      </c>
      <c r="P63" s="93">
        <f>'Gross Plant'!R63-Reserve!R63</f>
        <v>518398.24862124887</v>
      </c>
      <c r="Q63" s="113">
        <f>'Gross Plant'!S63-Reserve!S63</f>
        <v>509071.8027099988</v>
      </c>
      <c r="R63" s="93">
        <f>'Gross Plant'!T63-Reserve!T63</f>
        <v>499745.35679874872</v>
      </c>
      <c r="S63" s="93">
        <f>'Gross Plant'!U63-Reserve!U63</f>
        <v>489031.90098274872</v>
      </c>
      <c r="T63" s="93">
        <f>'Gross Plant'!V63-Reserve!V63</f>
        <v>478318.44516674872</v>
      </c>
      <c r="U63" s="93">
        <f>'Gross Plant'!W63-Reserve!W63</f>
        <v>467604.98935074871</v>
      </c>
      <c r="V63" s="93">
        <f>'Gross Plant'!X63-Reserve!X63</f>
        <v>456891.53353474871</v>
      </c>
      <c r="W63" s="93">
        <f>'Gross Plant'!Y63-Reserve!Y63</f>
        <v>446178.07771874871</v>
      </c>
      <c r="X63" s="93">
        <f>'Gross Plant'!Z63-Reserve!Z63</f>
        <v>435464.62190274871</v>
      </c>
      <c r="Y63" s="93">
        <f>'Gross Plant'!AA63-Reserve!AA63</f>
        <v>424751.16608674871</v>
      </c>
      <c r="Z63" s="93">
        <f>'Gross Plant'!AB63-Reserve!AB63</f>
        <v>414037.71027074871</v>
      </c>
      <c r="AA63" s="93">
        <f>'Gross Plant'!AC63-Reserve!AC63</f>
        <v>403324.25445474871</v>
      </c>
      <c r="AB63" s="93">
        <f>'Gross Plant'!AD63-Reserve!AD63</f>
        <v>392610.7986387487</v>
      </c>
      <c r="AC63" s="93">
        <f>'Gross Plant'!AE63-Reserve!AE63</f>
        <v>381897.3428227487</v>
      </c>
      <c r="AD63" s="93">
        <f>'Gross Plant'!AF63-Reserve!AF63</f>
        <v>371183.8870067487</v>
      </c>
    </row>
    <row r="64" spans="1:30">
      <c r="A64" s="86">
        <v>39710</v>
      </c>
      <c r="B64" s="24" t="s">
        <v>128</v>
      </c>
      <c r="C64" s="93">
        <f>'Gross Plant'!E64-Reserve!E64</f>
        <v>138369.49999999997</v>
      </c>
      <c r="D64" s="93">
        <f>'Gross Plant'!F64-Reserve!F64</f>
        <v>136843.85999999996</v>
      </c>
      <c r="E64" s="93">
        <f>'Gross Plant'!G64-Reserve!G64</f>
        <v>135318.21999999994</v>
      </c>
      <c r="F64" s="93">
        <f>'Gross Plant'!H64-Reserve!H64</f>
        <v>133792.57999999993</v>
      </c>
      <c r="G64" s="93">
        <f>'Gross Plant'!I64-Reserve!I64</f>
        <v>132266.97999999992</v>
      </c>
      <c r="H64" s="93">
        <f>'Gross Plant'!J64-Reserve!J64</f>
        <v>130741.37999999992</v>
      </c>
      <c r="I64" s="93">
        <f>'Gross Plant'!K64-Reserve!K64</f>
        <v>129215.77999999991</v>
      </c>
      <c r="J64" s="93">
        <f>'Gross Plant'!L64-Reserve!L64</f>
        <v>127617.24078499991</v>
      </c>
      <c r="K64" s="93">
        <f>'Gross Plant'!M64-Reserve!M64</f>
        <v>126018.70156999992</v>
      </c>
      <c r="L64" s="93">
        <f>'Gross Plant'!N64-Reserve!N64</f>
        <v>124420.16235499992</v>
      </c>
      <c r="M64" s="93">
        <f>'Gross Plant'!O64-Reserve!O64</f>
        <v>122821.62313999992</v>
      </c>
      <c r="N64" s="93">
        <f>'Gross Plant'!P64-Reserve!P64</f>
        <v>121223.08392499993</v>
      </c>
      <c r="O64" s="93">
        <f>'Gross Plant'!Q64-Reserve!Q64</f>
        <v>119624.54470999993</v>
      </c>
      <c r="P64" s="93">
        <f>'Gross Plant'!R64-Reserve!R64</f>
        <v>118026.00549499993</v>
      </c>
      <c r="Q64" s="113">
        <f>'Gross Plant'!S64-Reserve!S64</f>
        <v>116427.46627999994</v>
      </c>
      <c r="R64" s="93">
        <f>'Gross Plant'!T64-Reserve!T64</f>
        <v>114828.92706499994</v>
      </c>
      <c r="S64" s="93">
        <f>'Gross Plant'!U64-Reserve!U64</f>
        <v>112992.65637699995</v>
      </c>
      <c r="T64" s="93">
        <f>'Gross Plant'!V64-Reserve!V64</f>
        <v>111156.38568899996</v>
      </c>
      <c r="U64" s="93">
        <f>'Gross Plant'!W64-Reserve!W64</f>
        <v>109320.11500099997</v>
      </c>
      <c r="V64" s="93">
        <f>'Gross Plant'!X64-Reserve!X64</f>
        <v>107483.84431299998</v>
      </c>
      <c r="W64" s="93">
        <f>'Gross Plant'!Y64-Reserve!Y64</f>
        <v>105647.57362499999</v>
      </c>
      <c r="X64" s="93">
        <f>'Gross Plant'!Z64-Reserve!Z64</f>
        <v>103811.302937</v>
      </c>
      <c r="Y64" s="93">
        <f>'Gross Plant'!AA64-Reserve!AA64</f>
        <v>101975.03224900001</v>
      </c>
      <c r="Z64" s="93">
        <f>'Gross Plant'!AB64-Reserve!AB64</f>
        <v>100138.76156100002</v>
      </c>
      <c r="AA64" s="93">
        <f>'Gross Plant'!AC64-Reserve!AC64</f>
        <v>98302.490873000032</v>
      </c>
      <c r="AB64" s="93">
        <f>'Gross Plant'!AD64-Reserve!AD64</f>
        <v>96466.220185000042</v>
      </c>
      <c r="AC64" s="93">
        <f>'Gross Plant'!AE64-Reserve!AE64</f>
        <v>94629.949497000052</v>
      </c>
      <c r="AD64" s="93">
        <f>'Gross Plant'!AF64-Reserve!AF64</f>
        <v>92793.678809000063</v>
      </c>
    </row>
    <row r="65" spans="1:30">
      <c r="A65" s="86">
        <v>39800</v>
      </c>
      <c r="B65" s="24" t="s">
        <v>19</v>
      </c>
      <c r="C65" s="93">
        <f>'Gross Plant'!E65-Reserve!E65</f>
        <v>55019.89</v>
      </c>
      <c r="D65" s="93">
        <f>'Gross Plant'!F65-Reserve!F65</f>
        <v>54852.569999999992</v>
      </c>
      <c r="E65" s="93">
        <f>'Gross Plant'!G65-Reserve!G65</f>
        <v>54685.25</v>
      </c>
      <c r="F65" s="93">
        <f>'Gross Plant'!H65-Reserve!H65</f>
        <v>54517.929999999993</v>
      </c>
      <c r="G65" s="93">
        <f>'Gross Plant'!I65-Reserve!I65</f>
        <v>54350.61</v>
      </c>
      <c r="H65" s="93">
        <f>'Gross Plant'!J65-Reserve!J65</f>
        <v>54183.289999999994</v>
      </c>
      <c r="I65" s="93">
        <f>'Gross Plant'!K65-Reserve!K65</f>
        <v>54015.97</v>
      </c>
      <c r="J65" s="93">
        <f>'Gross Plant'!L65-Reserve!L65</f>
        <v>53701.317581916664</v>
      </c>
      <c r="K65" s="93">
        <f>'Gross Plant'!M65-Reserve!M65</f>
        <v>53386.665163833328</v>
      </c>
      <c r="L65" s="93">
        <f>'Gross Plant'!N65-Reserve!N65</f>
        <v>53072.012745749998</v>
      </c>
      <c r="M65" s="93">
        <f>'Gross Plant'!O65-Reserve!O65</f>
        <v>52757.360327666669</v>
      </c>
      <c r="N65" s="93">
        <f>'Gross Plant'!P65-Reserve!P65</f>
        <v>52442.707909583332</v>
      </c>
      <c r="O65" s="93">
        <f>'Gross Plant'!Q65-Reserve!Q65</f>
        <v>52128.055491499996</v>
      </c>
      <c r="P65" s="93">
        <f>'Gross Plant'!R65-Reserve!R65</f>
        <v>51813.403073416666</v>
      </c>
      <c r="Q65" s="113">
        <f>'Gross Plant'!S65-Reserve!S65</f>
        <v>51498.750655333337</v>
      </c>
      <c r="R65" s="93">
        <f>'Gross Plant'!T65-Reserve!T65</f>
        <v>51184.09823725</v>
      </c>
      <c r="S65" s="93">
        <f>'Gross Plant'!U65-Reserve!U65</f>
        <v>50753.458632916663</v>
      </c>
      <c r="T65" s="93">
        <f>'Gross Plant'!V65-Reserve!V65</f>
        <v>50322.819028583333</v>
      </c>
      <c r="U65" s="93">
        <f>'Gross Plant'!W65-Reserve!W65</f>
        <v>49892.179424250004</v>
      </c>
      <c r="V65" s="93">
        <f>'Gross Plant'!X65-Reserve!X65</f>
        <v>49461.539819916667</v>
      </c>
      <c r="W65" s="93">
        <f>'Gross Plant'!Y65-Reserve!Y65</f>
        <v>49030.90021558333</v>
      </c>
      <c r="X65" s="93">
        <f>'Gross Plant'!Z65-Reserve!Z65</f>
        <v>48600.26061125</v>
      </c>
      <c r="Y65" s="93">
        <f>'Gross Plant'!AA65-Reserve!AA65</f>
        <v>48169.62100691667</v>
      </c>
      <c r="Z65" s="93">
        <f>'Gross Plant'!AB65-Reserve!AB65</f>
        <v>47738.981402583333</v>
      </c>
      <c r="AA65" s="93">
        <f>'Gross Plant'!AC65-Reserve!AC65</f>
        <v>47308.341798249996</v>
      </c>
      <c r="AB65" s="93">
        <f>'Gross Plant'!AD65-Reserve!AD65</f>
        <v>46877.702193916666</v>
      </c>
      <c r="AC65" s="93">
        <f>'Gross Plant'!AE65-Reserve!AE65</f>
        <v>46447.062589583336</v>
      </c>
      <c r="AD65" s="93">
        <f>'Gross Plant'!AF65-Reserve!AF65</f>
        <v>46016.422985249999</v>
      </c>
    </row>
    <row r="66" spans="1:30">
      <c r="A66" s="56">
        <v>39810</v>
      </c>
      <c r="B66" t="s">
        <v>172</v>
      </c>
      <c r="C66" s="93">
        <f>'Gross Plant'!E66-Reserve!E66</f>
        <v>382953.33999999997</v>
      </c>
      <c r="D66" s="93">
        <f>'Gross Plant'!F66-Reserve!F66</f>
        <v>381937.19</v>
      </c>
      <c r="E66" s="93">
        <f>'Gross Plant'!G66-Reserve!G66</f>
        <v>380921.04000000004</v>
      </c>
      <c r="F66" s="93">
        <f>'Gross Plant'!H66-Reserve!H66</f>
        <v>379904.89</v>
      </c>
      <c r="G66" s="93">
        <f>'Gross Plant'!I66-Reserve!I66</f>
        <v>378892.33</v>
      </c>
      <c r="H66" s="93">
        <f>'Gross Plant'!J66-Reserve!J66</f>
        <v>377879.77</v>
      </c>
      <c r="I66" s="93">
        <f>'Gross Plant'!K66-Reserve!K66</f>
        <v>376867.21</v>
      </c>
      <c r="J66" s="93">
        <f>'Gross Plant'!L66-Reserve!L66</f>
        <v>374462.92430850002</v>
      </c>
      <c r="K66" s="93">
        <f>'Gross Plant'!M66-Reserve!M66</f>
        <v>372058.63861700002</v>
      </c>
      <c r="L66" s="93">
        <f>'Gross Plant'!N66-Reserve!N66</f>
        <v>369654.35292550002</v>
      </c>
      <c r="M66" s="93">
        <f>'Gross Plant'!O66-Reserve!O66</f>
        <v>367250.06723400002</v>
      </c>
      <c r="N66" s="93">
        <f>'Gross Plant'!P66-Reserve!P66</f>
        <v>364845.78154250002</v>
      </c>
      <c r="O66" s="93">
        <f>'Gross Plant'!Q66-Reserve!Q66</f>
        <v>362441.49585100001</v>
      </c>
      <c r="P66" s="93">
        <f>'Gross Plant'!R66-Reserve!R66</f>
        <v>360037.21015950001</v>
      </c>
      <c r="Q66" s="113">
        <f>'Gross Plant'!S66-Reserve!S66</f>
        <v>357632.92446800001</v>
      </c>
      <c r="R66" s="93">
        <f>'Gross Plant'!T66-Reserve!T66</f>
        <v>355228.63877650001</v>
      </c>
      <c r="S66" s="93">
        <f>'Gross Plant'!U66-Reserve!U66</f>
        <v>351938.08520249999</v>
      </c>
      <c r="T66" s="93">
        <f>'Gross Plant'!V66-Reserve!V66</f>
        <v>348647.53162850003</v>
      </c>
      <c r="U66" s="93">
        <f>'Gross Plant'!W66-Reserve!W66</f>
        <v>345356.97805450007</v>
      </c>
      <c r="V66" s="93">
        <f>'Gross Plant'!X66-Reserve!X66</f>
        <v>342066.42448050005</v>
      </c>
      <c r="W66" s="93">
        <f>'Gross Plant'!Y66-Reserve!Y66</f>
        <v>338775.87090650003</v>
      </c>
      <c r="X66" s="93">
        <f>'Gross Plant'!Z66-Reserve!Z66</f>
        <v>335485.31733250007</v>
      </c>
      <c r="Y66" s="93">
        <f>'Gross Plant'!AA66-Reserve!AA66</f>
        <v>332194.76375850011</v>
      </c>
      <c r="Z66" s="93">
        <f>'Gross Plant'!AB66-Reserve!AB66</f>
        <v>328904.21018450009</v>
      </c>
      <c r="AA66" s="93">
        <f>'Gross Plant'!AC66-Reserve!AC66</f>
        <v>325613.65661050007</v>
      </c>
      <c r="AB66" s="93">
        <f>'Gross Plant'!AD66-Reserve!AD66</f>
        <v>322323.10303650011</v>
      </c>
      <c r="AC66" s="93">
        <f>'Gross Plant'!AE66-Reserve!AE66</f>
        <v>319032.54946250014</v>
      </c>
      <c r="AD66" s="93">
        <f>'Gross Plant'!AF66-Reserve!AF66</f>
        <v>315741.99588850013</v>
      </c>
    </row>
    <row r="67" spans="1:30">
      <c r="A67" s="86">
        <v>39900</v>
      </c>
      <c r="B67" s="24" t="s">
        <v>32</v>
      </c>
      <c r="C67" s="93">
        <f>'Gross Plant'!E67-Reserve!E67</f>
        <v>154264.63</v>
      </c>
      <c r="D67" s="93">
        <f>'Gross Plant'!F67-Reserve!F67</f>
        <v>154264.63</v>
      </c>
      <c r="E67" s="93">
        <f>'Gross Plant'!G67-Reserve!G67</f>
        <v>154264.63</v>
      </c>
      <c r="F67" s="93">
        <f>'Gross Plant'!H67-Reserve!H67</f>
        <v>154264.63</v>
      </c>
      <c r="G67" s="93">
        <f>'Gross Plant'!I67-Reserve!I67</f>
        <v>154264.63</v>
      </c>
      <c r="H67" s="93">
        <f>'Gross Plant'!J67-Reserve!J67</f>
        <v>154264.63</v>
      </c>
      <c r="I67" s="93">
        <f>'Gross Plant'!K67-Reserve!K67</f>
        <v>154264.63</v>
      </c>
      <c r="J67" s="93">
        <f>'Gross Plant'!L67-Reserve!L67</f>
        <v>154264.63</v>
      </c>
      <c r="K67" s="93">
        <f>'Gross Plant'!M67-Reserve!M67</f>
        <v>154264.63</v>
      </c>
      <c r="L67" s="93">
        <f>'Gross Plant'!N67-Reserve!N67</f>
        <v>154264.63</v>
      </c>
      <c r="M67" s="93">
        <f>'Gross Plant'!O67-Reserve!O67</f>
        <v>154264.63</v>
      </c>
      <c r="N67" s="93">
        <f>'Gross Plant'!P67-Reserve!P67</f>
        <v>154264.63</v>
      </c>
      <c r="O67" s="93">
        <f>'Gross Plant'!Q67-Reserve!Q67</f>
        <v>154264.63</v>
      </c>
      <c r="P67" s="93">
        <f>'Gross Plant'!R67-Reserve!R67</f>
        <v>154264.63</v>
      </c>
      <c r="Q67" s="113">
        <f>'Gross Plant'!S67-Reserve!S67</f>
        <v>154264.63</v>
      </c>
      <c r="R67" s="93">
        <f>'Gross Plant'!T67-Reserve!T67</f>
        <v>154264.63</v>
      </c>
      <c r="S67" s="93">
        <f>'Gross Plant'!U67-Reserve!U67</f>
        <v>154264.63</v>
      </c>
      <c r="T67" s="93">
        <f>'Gross Plant'!V67-Reserve!V67</f>
        <v>154264.63</v>
      </c>
      <c r="U67" s="93">
        <f>'Gross Plant'!W67-Reserve!W67</f>
        <v>154264.63</v>
      </c>
      <c r="V67" s="93">
        <f>'Gross Plant'!X67-Reserve!X67</f>
        <v>154264.63</v>
      </c>
      <c r="W67" s="93">
        <f>'Gross Plant'!Y67-Reserve!Y67</f>
        <v>154264.63</v>
      </c>
      <c r="X67" s="93">
        <f>'Gross Plant'!Z67-Reserve!Z67</f>
        <v>154264.63</v>
      </c>
      <c r="Y67" s="93">
        <f>'Gross Plant'!AA67-Reserve!AA67</f>
        <v>154264.63</v>
      </c>
      <c r="Z67" s="93">
        <f>'Gross Plant'!AB67-Reserve!AB67</f>
        <v>154264.63</v>
      </c>
      <c r="AA67" s="93">
        <f>'Gross Plant'!AC67-Reserve!AC67</f>
        <v>154264.63</v>
      </c>
      <c r="AB67" s="93">
        <f>'Gross Plant'!AD67-Reserve!AD67</f>
        <v>154264.63</v>
      </c>
      <c r="AC67" s="93">
        <f>'Gross Plant'!AE67-Reserve!AE67</f>
        <v>154264.63</v>
      </c>
      <c r="AD67" s="93">
        <f>'Gross Plant'!AF67-Reserve!AF67</f>
        <v>154264.63</v>
      </c>
    </row>
    <row r="68" spans="1:30">
      <c r="A68" s="86">
        <v>39901</v>
      </c>
      <c r="B68" s="24" t="s">
        <v>21</v>
      </c>
      <c r="C68" s="93">
        <f>'Gross Plant'!E68-Reserve!E68</f>
        <v>4144247.4000000004</v>
      </c>
      <c r="D68" s="93">
        <f>'Gross Plant'!F68-Reserve!F68</f>
        <v>4071633.0600000005</v>
      </c>
      <c r="E68" s="93">
        <f>'Gross Plant'!G68-Reserve!G68</f>
        <v>3999018.7200000007</v>
      </c>
      <c r="F68" s="93">
        <f>'Gross Plant'!H68-Reserve!H68</f>
        <v>3926404.3800000008</v>
      </c>
      <c r="G68" s="93">
        <f>'Gross Plant'!I68-Reserve!I68</f>
        <v>3853790.040000001</v>
      </c>
      <c r="H68" s="93">
        <f>'Gross Plant'!J68-Reserve!J68</f>
        <v>3903107.8200000003</v>
      </c>
      <c r="I68" s="93">
        <f>'Gross Plant'!K68-Reserve!K68</f>
        <v>3829641.2800000003</v>
      </c>
      <c r="J68" s="93">
        <f>'Gross Plant'!L68-Reserve!L68</f>
        <v>3757928.0859733615</v>
      </c>
      <c r="K68" s="93">
        <f>'Gross Plant'!M68-Reserve!M68</f>
        <v>3686194.9931249991</v>
      </c>
      <c r="L68" s="93">
        <f>'Gross Plant'!N68-Reserve!N68</f>
        <v>3614361.1093748128</v>
      </c>
      <c r="M68" s="93">
        <f>'Gross Plant'!O68-Reserve!O68</f>
        <v>3542477.7315641809</v>
      </c>
      <c r="N68" s="93">
        <f>'Gross Plant'!P68-Reserve!P68</f>
        <v>3470495.1399687594</v>
      </c>
      <c r="O68" s="93">
        <f>'Gross Plant'!Q68-Reserve!Q68</f>
        <v>3399028.9537968952</v>
      </c>
      <c r="P68" s="93">
        <f>'Gross Plant'!R68-Reserve!R68</f>
        <v>3329191.7388228932</v>
      </c>
      <c r="Q68" s="113">
        <f>'Gross Plant'!S68-Reserve!S68</f>
        <v>3249797.871282246</v>
      </c>
      <c r="R68" s="93">
        <f>'Gross Plant'!T68-Reserve!T68</f>
        <v>3236358.792679945</v>
      </c>
      <c r="S68" s="93">
        <f>'Gross Plant'!U68-Reserve!U68</f>
        <v>3124567.0023448495</v>
      </c>
      <c r="T68" s="93">
        <f>'Gross Plant'!V68-Reserve!V68</f>
        <v>3059173.0986624779</v>
      </c>
      <c r="U68" s="93">
        <f>'Gross Plant'!W68-Reserve!W68</f>
        <v>2946734.1258230293</v>
      </c>
      <c r="V68" s="93">
        <f>'Gross Plant'!X68-Reserve!X68</f>
        <v>2841322.3619967373</v>
      </c>
      <c r="W68" s="93">
        <f>'Gross Plant'!Y68-Reserve!Y68</f>
        <v>2735867.5128594209</v>
      </c>
      <c r="X68" s="93">
        <f>'Gross Plant'!Z68-Reserve!Z68</f>
        <v>2630289.4630561862</v>
      </c>
      <c r="Y68" s="93">
        <f>'Gross Plant'!AA68-Reserve!AA68</f>
        <v>2524639.0847023204</v>
      </c>
      <c r="Z68" s="93">
        <f>'Gross Plant'!AB68-Reserve!AB68</f>
        <v>2418867.1862973757</v>
      </c>
      <c r="AA68" s="93">
        <f>'Gross Plant'!AC68-Reserve!AC68</f>
        <v>2313582.703547853</v>
      </c>
      <c r="AB68" s="93">
        <f>'Gross Plant'!AD68-Reserve!AD68</f>
        <v>2209883.998380959</v>
      </c>
      <c r="AC68" s="93">
        <f>'Gross Plant'!AE68-Reserve!AE68</f>
        <v>2096703.8942410341</v>
      </c>
      <c r="AD68" s="93">
        <f>'Gross Plant'!AF68-Reserve!AF68</f>
        <v>2048747.9306704514</v>
      </c>
    </row>
    <row r="69" spans="1:30">
      <c r="A69" s="86">
        <v>39902</v>
      </c>
      <c r="B69" s="24" t="s">
        <v>22</v>
      </c>
      <c r="C69" s="93">
        <f>'Gross Plant'!E69-Reserve!E69</f>
        <v>642854.60999999987</v>
      </c>
      <c r="D69" s="93">
        <f>'Gross Plant'!F69-Reserve!F69</f>
        <v>626725.59999999986</v>
      </c>
      <c r="E69" s="93">
        <f>'Gross Plant'!G69-Reserve!G69</f>
        <v>610596.58999999985</v>
      </c>
      <c r="F69" s="93">
        <f>'Gross Plant'!H69-Reserve!H69</f>
        <v>594467.57999999984</v>
      </c>
      <c r="G69" s="93">
        <f>'Gross Plant'!I69-Reserve!I69</f>
        <v>578338.56999999983</v>
      </c>
      <c r="H69" s="93">
        <f>'Gross Plant'!J69-Reserve!J69</f>
        <v>562209.55999999982</v>
      </c>
      <c r="I69" s="93">
        <f>'Gross Plant'!K69-Reserve!K69</f>
        <v>546080.54999999981</v>
      </c>
      <c r="J69" s="93">
        <f>'Gross Plant'!L69-Reserve!L69</f>
        <v>529644.20453399979</v>
      </c>
      <c r="K69" s="93">
        <f>'Gross Plant'!M69-Reserve!M69</f>
        <v>513207.85906799976</v>
      </c>
      <c r="L69" s="93">
        <f>'Gross Plant'!N69-Reserve!N69</f>
        <v>496771.51360199973</v>
      </c>
      <c r="M69" s="93">
        <f>'Gross Plant'!O69-Reserve!O69</f>
        <v>480335.1681359997</v>
      </c>
      <c r="N69" s="93">
        <f>'Gross Plant'!P69-Reserve!P69</f>
        <v>463898.82266999967</v>
      </c>
      <c r="O69" s="93">
        <f>'Gross Plant'!Q69-Reserve!Q69</f>
        <v>447462.47720399965</v>
      </c>
      <c r="P69" s="93">
        <f>'Gross Plant'!R69-Reserve!R69</f>
        <v>431026.13173799962</v>
      </c>
      <c r="Q69" s="113">
        <f>'Gross Plant'!S69-Reserve!S69</f>
        <v>414589.78627199959</v>
      </c>
      <c r="R69" s="93">
        <f>'Gross Plant'!T69-Reserve!T69</f>
        <v>398153.44080599956</v>
      </c>
      <c r="S69" s="93">
        <f>'Gross Plant'!U69-Reserve!U69</f>
        <v>378588.11579999956</v>
      </c>
      <c r="T69" s="93">
        <f>'Gross Plant'!V69-Reserve!V69</f>
        <v>359022.79079399956</v>
      </c>
      <c r="U69" s="93">
        <f>'Gross Plant'!W69-Reserve!W69</f>
        <v>339457.46578799956</v>
      </c>
      <c r="V69" s="93">
        <f>'Gross Plant'!X69-Reserve!X69</f>
        <v>319892.14078199957</v>
      </c>
      <c r="W69" s="93">
        <f>'Gross Plant'!Y69-Reserve!Y69</f>
        <v>300326.81577599957</v>
      </c>
      <c r="X69" s="93">
        <f>'Gross Plant'!Z69-Reserve!Z69</f>
        <v>280761.49076999957</v>
      </c>
      <c r="Y69" s="93">
        <f>'Gross Plant'!AA69-Reserve!AA69</f>
        <v>261196.16576399957</v>
      </c>
      <c r="Z69" s="93">
        <f>'Gross Plant'!AB69-Reserve!AB69</f>
        <v>241630.84075799957</v>
      </c>
      <c r="AA69" s="93">
        <f>'Gross Plant'!AC69-Reserve!AC69</f>
        <v>222065.51575199957</v>
      </c>
      <c r="AB69" s="93">
        <f>'Gross Plant'!AD69-Reserve!AD69</f>
        <v>202500.19074599957</v>
      </c>
      <c r="AC69" s="93">
        <f>'Gross Plant'!AE69-Reserve!AE69</f>
        <v>182934.86573999957</v>
      </c>
      <c r="AD69" s="93">
        <f>'Gross Plant'!AF69-Reserve!AF69</f>
        <v>163369.54073399957</v>
      </c>
    </row>
    <row r="70" spans="1:30">
      <c r="A70" s="86">
        <v>39903</v>
      </c>
      <c r="B70" s="24" t="s">
        <v>23</v>
      </c>
      <c r="C70" s="93">
        <f>'Gross Plant'!E70-Reserve!E70</f>
        <v>172942.99999999997</v>
      </c>
      <c r="D70" s="93">
        <f>'Gross Plant'!F70-Reserve!F70</f>
        <v>170626.21999999997</v>
      </c>
      <c r="E70" s="93">
        <f>'Gross Plant'!G70-Reserve!G70</f>
        <v>168309.43999999997</v>
      </c>
      <c r="F70" s="93">
        <f>'Gross Plant'!H70-Reserve!H70</f>
        <v>165992.65999999997</v>
      </c>
      <c r="G70" s="93">
        <f>'Gross Plant'!I70-Reserve!I70</f>
        <v>163675.87999999998</v>
      </c>
      <c r="H70" s="93">
        <f>'Gross Plant'!J70-Reserve!J70</f>
        <v>161359.09999999998</v>
      </c>
      <c r="I70" s="93">
        <f>'Gross Plant'!K70-Reserve!K70</f>
        <v>159042.31999999998</v>
      </c>
      <c r="J70" s="93">
        <f>'Gross Plant'!L70-Reserve!L70</f>
        <v>157072.95862324999</v>
      </c>
      <c r="K70" s="93">
        <f>'Gross Plant'!M70-Reserve!M70</f>
        <v>155103.59724649999</v>
      </c>
      <c r="L70" s="93">
        <f>'Gross Plant'!N70-Reserve!N70</f>
        <v>153134.23586975</v>
      </c>
      <c r="M70" s="93">
        <f>'Gross Plant'!O70-Reserve!O70</f>
        <v>151164.87449300001</v>
      </c>
      <c r="N70" s="93">
        <f>'Gross Plant'!P70-Reserve!P70</f>
        <v>149195.51311625002</v>
      </c>
      <c r="O70" s="93">
        <f>'Gross Plant'!Q70-Reserve!Q70</f>
        <v>147226.15173950003</v>
      </c>
      <c r="P70" s="93">
        <f>'Gross Plant'!R70-Reserve!R70</f>
        <v>145256.79036275003</v>
      </c>
      <c r="Q70" s="113">
        <f>'Gross Plant'!S70-Reserve!S70</f>
        <v>143287.42898600004</v>
      </c>
      <c r="R70" s="93">
        <f>'Gross Plant'!T70-Reserve!T70</f>
        <v>141318.06760925005</v>
      </c>
      <c r="S70" s="93">
        <f>'Gross Plant'!U70-Reserve!U70</f>
        <v>138404.87781875004</v>
      </c>
      <c r="T70" s="93">
        <f>'Gross Plant'!V70-Reserve!V70</f>
        <v>135491.68802825004</v>
      </c>
      <c r="U70" s="93">
        <f>'Gross Plant'!W70-Reserve!W70</f>
        <v>132578.49823775003</v>
      </c>
      <c r="V70" s="93">
        <f>'Gross Plant'!X70-Reserve!X70</f>
        <v>129665.30844725002</v>
      </c>
      <c r="W70" s="93">
        <f>'Gross Plant'!Y70-Reserve!Y70</f>
        <v>126752.11865675001</v>
      </c>
      <c r="X70" s="93">
        <f>'Gross Plant'!Z70-Reserve!Z70</f>
        <v>123838.92886625</v>
      </c>
      <c r="Y70" s="93">
        <f>'Gross Plant'!AA70-Reserve!AA70</f>
        <v>120925.73907575</v>
      </c>
      <c r="Z70" s="93">
        <f>'Gross Plant'!AB70-Reserve!AB70</f>
        <v>118012.54928524999</v>
      </c>
      <c r="AA70" s="93">
        <f>'Gross Plant'!AC70-Reserve!AC70</f>
        <v>115099.35949474998</v>
      </c>
      <c r="AB70" s="93">
        <f>'Gross Plant'!AD70-Reserve!AD70</f>
        <v>112186.16970424997</v>
      </c>
      <c r="AC70" s="93">
        <f>'Gross Plant'!AE70-Reserve!AE70</f>
        <v>109272.97991374996</v>
      </c>
      <c r="AD70" s="93">
        <f>'Gross Plant'!AF70-Reserve!AF70</f>
        <v>106359.79012324996</v>
      </c>
    </row>
    <row r="71" spans="1:30">
      <c r="A71" s="86">
        <v>39906</v>
      </c>
      <c r="B71" s="24" t="s">
        <v>26</v>
      </c>
      <c r="C71" s="93">
        <f>'Gross Plant'!E71-Reserve!E71</f>
        <v>644397.49</v>
      </c>
      <c r="D71" s="93">
        <f>'Gross Plant'!F71-Reserve!F71</f>
        <v>641081.49</v>
      </c>
      <c r="E71" s="93">
        <f>'Gross Plant'!G71-Reserve!G71</f>
        <v>637765.49</v>
      </c>
      <c r="F71" s="93">
        <f>'Gross Plant'!H71-Reserve!H71</f>
        <v>998780.42999999993</v>
      </c>
      <c r="G71" s="93">
        <f>'Gross Plant'!I71-Reserve!I71</f>
        <v>993755.83</v>
      </c>
      <c r="H71" s="93">
        <f>'Gross Plant'!J71-Reserve!J71</f>
        <v>988731.23</v>
      </c>
      <c r="I71" s="93">
        <f>'Gross Plant'!K71-Reserve!K71</f>
        <v>983706.62999999989</v>
      </c>
      <c r="J71" s="93">
        <f>'Gross Plant'!L71-Reserve!L71</f>
        <v>998175.66099635791</v>
      </c>
      <c r="K71" s="93">
        <f>'Gross Plant'!M71-Reserve!M71</f>
        <v>1012567.1929548534</v>
      </c>
      <c r="L71" s="93">
        <f>'Gross Plant'!N71-Reserve!N71</f>
        <v>1026639.2898375882</v>
      </c>
      <c r="M71" s="93">
        <f>'Gross Plant'!O71-Reserve!O71</f>
        <v>1040545.4249566053</v>
      </c>
      <c r="N71" s="93">
        <f>'Gross Plant'!P71-Reserve!P71</f>
        <v>1054136.9331918282</v>
      </c>
      <c r="O71" s="93">
        <f>'Gross Plant'!Q71-Reserve!Q71</f>
        <v>1069254.4447853949</v>
      </c>
      <c r="P71" s="93">
        <f>'Gross Plant'!R71-Reserve!R71</f>
        <v>1089222.7677857855</v>
      </c>
      <c r="Q71" s="113">
        <f>'Gross Plant'!S71-Reserve!S71</f>
        <v>1080595.8803349154</v>
      </c>
      <c r="R71" s="93">
        <f>'Gross Plant'!T71-Reserve!T71</f>
        <v>1269154.9475443554</v>
      </c>
      <c r="S71" s="93">
        <f>'Gross Plant'!U71-Reserve!U71</f>
        <v>1252543.3687997891</v>
      </c>
      <c r="T71" s="93">
        <f>'Gross Plant'!V71-Reserve!V71</f>
        <v>1374105.9389866195</v>
      </c>
      <c r="U71" s="93">
        <f>'Gross Plant'!W71-Reserve!W71</f>
        <v>1355016.8291186523</v>
      </c>
      <c r="V71" s="93">
        <f>'Gross Plant'!X71-Reserve!X71</f>
        <v>1356854.665378097</v>
      </c>
      <c r="W71" s="93">
        <f>'Gross Plant'!Y71-Reserve!Y71</f>
        <v>1358480.8971957008</v>
      </c>
      <c r="X71" s="93">
        <f>'Gross Plant'!Z71-Reserve!Z71</f>
        <v>1359656.5089885341</v>
      </c>
      <c r="Y71" s="93">
        <f>'Gross Plant'!AA71-Reserve!AA71</f>
        <v>1360533.5132609282</v>
      </c>
      <c r="Z71" s="93">
        <f>'Gross Plant'!AB71-Reserve!AB71</f>
        <v>1360965.3329935302</v>
      </c>
      <c r="AA71" s="93">
        <f>'Gross Plant'!AC71-Reserve!AC71</f>
        <v>1362765.9184568082</v>
      </c>
      <c r="AB71" s="93">
        <f>'Gross Plant'!AD71-Reserve!AD71</f>
        <v>1369199.6042093285</v>
      </c>
      <c r="AC71" s="93">
        <f>'Gross Plant'!AE71-Reserve!AE71</f>
        <v>1347287.8912207752</v>
      </c>
      <c r="AD71" s="93">
        <f>'Gross Plant'!AF71-Reserve!AF71</f>
        <v>1519619.5149857961</v>
      </c>
    </row>
    <row r="72" spans="1:30">
      <c r="A72" s="86">
        <v>39907</v>
      </c>
      <c r="B72" s="24" t="s">
        <v>27</v>
      </c>
      <c r="C72" s="93">
        <f>'Gross Plant'!E72-Reserve!E72</f>
        <v>57199.47</v>
      </c>
      <c r="D72" s="93">
        <f>'Gross Plant'!F72-Reserve!F72</f>
        <v>57199.47</v>
      </c>
      <c r="E72" s="93">
        <f>'Gross Plant'!G72-Reserve!G72</f>
        <v>57199.47</v>
      </c>
      <c r="F72" s="93">
        <f>'Gross Plant'!H72-Reserve!H72</f>
        <v>57199.47</v>
      </c>
      <c r="G72" s="93">
        <f>'Gross Plant'!I72-Reserve!I72</f>
        <v>57199.47</v>
      </c>
      <c r="H72" s="93">
        <f>'Gross Plant'!J72-Reserve!J72</f>
        <v>57199.47</v>
      </c>
      <c r="I72" s="93">
        <f>'Gross Plant'!K72-Reserve!K72</f>
        <v>57199.47</v>
      </c>
      <c r="J72" s="93">
        <f>'Gross Plant'!L72-Reserve!L72</f>
        <v>57199.47</v>
      </c>
      <c r="K72" s="93">
        <f>'Gross Plant'!M72-Reserve!M72</f>
        <v>57199.47</v>
      </c>
      <c r="L72" s="93">
        <f>'Gross Plant'!N72-Reserve!N72</f>
        <v>57199.47</v>
      </c>
      <c r="M72" s="93">
        <f>'Gross Plant'!O72-Reserve!O72</f>
        <v>57199.47</v>
      </c>
      <c r="N72" s="93">
        <f>'Gross Plant'!P72-Reserve!P72</f>
        <v>57199.47</v>
      </c>
      <c r="O72" s="93">
        <f>'Gross Plant'!Q72-Reserve!Q72</f>
        <v>57199.47</v>
      </c>
      <c r="P72" s="93">
        <f>'Gross Plant'!R72-Reserve!R72</f>
        <v>57199.47</v>
      </c>
      <c r="Q72" s="113">
        <f>'Gross Plant'!S72-Reserve!S72</f>
        <v>57199.47</v>
      </c>
      <c r="R72" s="93">
        <f>'Gross Plant'!T72-Reserve!T72</f>
        <v>57199.47</v>
      </c>
      <c r="S72" s="93">
        <f>'Gross Plant'!U72-Reserve!U72</f>
        <v>57199.47</v>
      </c>
      <c r="T72" s="93">
        <f>'Gross Plant'!V72-Reserve!V72</f>
        <v>57199.47</v>
      </c>
      <c r="U72" s="93">
        <f>'Gross Plant'!W72-Reserve!W72</f>
        <v>57199.47</v>
      </c>
      <c r="V72" s="93">
        <f>'Gross Plant'!X72-Reserve!X72</f>
        <v>57199.47</v>
      </c>
      <c r="W72" s="93">
        <f>'Gross Plant'!Y72-Reserve!Y72</f>
        <v>57199.47</v>
      </c>
      <c r="X72" s="93">
        <f>'Gross Plant'!Z72-Reserve!Z72</f>
        <v>57199.47</v>
      </c>
      <c r="Y72" s="93">
        <f>'Gross Plant'!AA72-Reserve!AA72</f>
        <v>57199.47</v>
      </c>
      <c r="Z72" s="93">
        <f>'Gross Plant'!AB72-Reserve!AB72</f>
        <v>57199.47</v>
      </c>
      <c r="AA72" s="93">
        <f>'Gross Plant'!AC72-Reserve!AC72</f>
        <v>57199.47</v>
      </c>
      <c r="AB72" s="93">
        <f>'Gross Plant'!AD72-Reserve!AD72</f>
        <v>57199.47</v>
      </c>
      <c r="AC72" s="93">
        <f>'Gross Plant'!AE72-Reserve!AE72</f>
        <v>57199.47</v>
      </c>
      <c r="AD72" s="93">
        <f>'Gross Plant'!AF72-Reserve!AF72</f>
        <v>57199.47</v>
      </c>
    </row>
    <row r="73" spans="1:30">
      <c r="A73" s="86">
        <v>39908</v>
      </c>
      <c r="B73" s="24" t="s">
        <v>28</v>
      </c>
      <c r="C73" s="93">
        <f>'Gross Plant'!E73-Reserve!E73</f>
        <v>54750783.449999996</v>
      </c>
      <c r="D73" s="93">
        <f>'Gross Plant'!F73-Reserve!F73</f>
        <v>54286719.819999993</v>
      </c>
      <c r="E73" s="93">
        <f>'Gross Plant'!G73-Reserve!G73</f>
        <v>53758581.219999991</v>
      </c>
      <c r="F73" s="93">
        <f>'Gross Plant'!H73-Reserve!H73</f>
        <v>53615845.649999984</v>
      </c>
      <c r="G73" s="93">
        <f>'Gross Plant'!I73-Reserve!I73</f>
        <v>53089660.409999989</v>
      </c>
      <c r="H73" s="93">
        <f>'Gross Plant'!J73-Reserve!J73</f>
        <v>52974862.579999991</v>
      </c>
      <c r="I73" s="93">
        <f>'Gross Plant'!K73-Reserve!K73</f>
        <v>52445739.819999993</v>
      </c>
      <c r="J73" s="93">
        <f>'Gross Plant'!L73-Reserve!L73</f>
        <v>51963424.005515777</v>
      </c>
      <c r="K73" s="93">
        <f>'Gross Plant'!M73-Reserve!M73</f>
        <v>51481092.318672717</v>
      </c>
      <c r="L73" s="93">
        <f>'Gross Plant'!N73-Reserve!N73</f>
        <v>50998173.980247855</v>
      </c>
      <c r="M73" s="93">
        <f>'Gross Plant'!O73-Reserve!O73</f>
        <v>50515030.582422212</v>
      </c>
      <c r="N73" s="93">
        <f>'Gross Plant'!P73-Reserve!P73</f>
        <v>50031311.029228874</v>
      </c>
      <c r="O73" s="93">
        <f>'Gross Plant'!Q73-Reserve!Q73</f>
        <v>49551363.27990561</v>
      </c>
      <c r="P73" s="93">
        <f>'Gross Plant'!R73-Reserve!R73</f>
        <v>49083056.420031331</v>
      </c>
      <c r="Q73" s="113">
        <f>'Gross Plant'!S73-Reserve!S73</f>
        <v>48547405.2107099</v>
      </c>
      <c r="R73" s="93">
        <f>'Gross Plant'!T73-Reserve!T73</f>
        <v>48477653.428345136</v>
      </c>
      <c r="S73" s="93">
        <f>'Gross Plant'!U73-Reserve!U73</f>
        <v>47856560.964103162</v>
      </c>
      <c r="T73" s="93">
        <f>'Gross Plant'!V73-Reserve!V73</f>
        <v>47564814.872643791</v>
      </c>
      <c r="U73" s="93">
        <f>'Gross Plant'!W73-Reserve!W73</f>
        <v>46940746.471517041</v>
      </c>
      <c r="V73" s="93">
        <f>'Gross Plant'!X73-Reserve!X73</f>
        <v>46366560.142021395</v>
      </c>
      <c r="W73" s="93">
        <f>'Gross Plant'!Y73-Reserve!Y73</f>
        <v>45792312.922551066</v>
      </c>
      <c r="X73" s="93">
        <f>'Gross Plant'!Z73-Reserve!Z73</f>
        <v>45217437.394063778</v>
      </c>
      <c r="Y73" s="93">
        <f>'Gross Plant'!AA73-Reserve!AA73</f>
        <v>44642293.150926948</v>
      </c>
      <c r="Z73" s="93">
        <f>'Gross Plant'!AB73-Reserve!AB73</f>
        <v>44066531.262134925</v>
      </c>
      <c r="AA73" s="93">
        <f>'Gross Plant'!AC73-Reserve!AC73</f>
        <v>43494472.600118071</v>
      </c>
      <c r="AB73" s="93">
        <f>'Gross Plant'!AD73-Reserve!AD73</f>
        <v>42933933.130724654</v>
      </c>
      <c r="AC73" s="93">
        <f>'Gross Plant'!AE73-Reserve!AE73</f>
        <v>42306413.910870396</v>
      </c>
      <c r="AD73" s="93">
        <f>'Gross Plant'!AF73-Reserve!AF73</f>
        <v>42141863.509753682</v>
      </c>
    </row>
    <row r="74" spans="1:30">
      <c r="A74" s="86">
        <v>39910</v>
      </c>
      <c r="B74" s="24" t="s">
        <v>129</v>
      </c>
      <c r="C74" s="93">
        <f>'Gross Plant'!E74-Reserve!E74</f>
        <v>135438.93000000002</v>
      </c>
      <c r="D74" s="93">
        <f>'Gross Plant'!F74-Reserve!F74</f>
        <v>131994.55000000002</v>
      </c>
      <c r="E74" s="93">
        <f>'Gross Plant'!G74-Reserve!G74</f>
        <v>128550.17000000001</v>
      </c>
      <c r="F74" s="93">
        <f>'Gross Plant'!H74-Reserve!H74</f>
        <v>125105.79000000001</v>
      </c>
      <c r="G74" s="93">
        <f>'Gross Plant'!I74-Reserve!I74</f>
        <v>121660.66</v>
      </c>
      <c r="H74" s="93">
        <f>'Gross Plant'!J74-Reserve!J74</f>
        <v>118215.53</v>
      </c>
      <c r="I74" s="93">
        <f>'Gross Plant'!K74-Reserve!K74</f>
        <v>114770.4</v>
      </c>
      <c r="J74" s="93">
        <f>'Gross Plant'!L74-Reserve!L74</f>
        <v>111493.31253466665</v>
      </c>
      <c r="K74" s="93">
        <f>'Gross Plant'!M74-Reserve!M74</f>
        <v>108216.2250693333</v>
      </c>
      <c r="L74" s="93">
        <f>'Gross Plant'!N74-Reserve!N74</f>
        <v>104939.13760399996</v>
      </c>
      <c r="M74" s="93">
        <f>'Gross Plant'!O74-Reserve!O74</f>
        <v>101662.05013866661</v>
      </c>
      <c r="N74" s="93">
        <f>'Gross Plant'!P74-Reserve!P74</f>
        <v>98384.96267333327</v>
      </c>
      <c r="O74" s="93">
        <f>'Gross Plant'!Q74-Reserve!Q74</f>
        <v>95107.875207999925</v>
      </c>
      <c r="P74" s="93">
        <f>'Gross Plant'!R74-Reserve!R74</f>
        <v>91830.78774266658</v>
      </c>
      <c r="Q74" s="113">
        <f>'Gross Plant'!S74-Reserve!S74</f>
        <v>88553.700277333235</v>
      </c>
      <c r="R74" s="93">
        <f>'Gross Plant'!T74-Reserve!T74</f>
        <v>85276.61281199989</v>
      </c>
      <c r="S74" s="93">
        <f>'Gross Plant'!U74-Reserve!U74</f>
        <v>81522.766833333211</v>
      </c>
      <c r="T74" s="93">
        <f>'Gross Plant'!V74-Reserve!V74</f>
        <v>77768.920854666532</v>
      </c>
      <c r="U74" s="93">
        <f>'Gross Plant'!W74-Reserve!W74</f>
        <v>74015.074875999853</v>
      </c>
      <c r="V74" s="93">
        <f>'Gross Plant'!X74-Reserve!X74</f>
        <v>70261.228897333174</v>
      </c>
      <c r="W74" s="93">
        <f>'Gross Plant'!Y74-Reserve!Y74</f>
        <v>66507.382918666495</v>
      </c>
      <c r="X74" s="93">
        <f>'Gross Plant'!Z74-Reserve!Z74</f>
        <v>62753.536939999816</v>
      </c>
      <c r="Y74" s="93">
        <f>'Gross Plant'!AA74-Reserve!AA74</f>
        <v>58999.690961333137</v>
      </c>
      <c r="Z74" s="93">
        <f>'Gross Plant'!AB74-Reserve!AB74</f>
        <v>55245.844982666458</v>
      </c>
      <c r="AA74" s="93">
        <f>'Gross Plant'!AC74-Reserve!AC74</f>
        <v>51491.999003999779</v>
      </c>
      <c r="AB74" s="93">
        <f>'Gross Plant'!AD74-Reserve!AD74</f>
        <v>47738.1530253331</v>
      </c>
      <c r="AC74" s="93">
        <f>'Gross Plant'!AE74-Reserve!AE74</f>
        <v>43984.307046666421</v>
      </c>
      <c r="AD74" s="93">
        <f>'Gross Plant'!AF74-Reserve!AF74</f>
        <v>40230.461067999742</v>
      </c>
    </row>
    <row r="75" spans="1:30">
      <c r="A75" s="86">
        <v>39916</v>
      </c>
      <c r="B75" s="24" t="s">
        <v>130</v>
      </c>
      <c r="C75" s="93">
        <f>'Gross Plant'!E75-Reserve!E75</f>
        <v>26370.82</v>
      </c>
      <c r="D75" s="93">
        <f>'Gross Plant'!F75-Reserve!F75</f>
        <v>25832.58</v>
      </c>
      <c r="E75" s="93">
        <f>'Gross Plant'!G75-Reserve!G75</f>
        <v>25294.340000000004</v>
      </c>
      <c r="F75" s="93">
        <f>'Gross Plant'!H75-Reserve!H75</f>
        <v>24756.100000000006</v>
      </c>
      <c r="G75" s="93">
        <f>'Gross Plant'!I75-Reserve!I75</f>
        <v>24218.110000000008</v>
      </c>
      <c r="H75" s="93">
        <f>'Gross Plant'!J75-Reserve!J75</f>
        <v>23688.360000000008</v>
      </c>
      <c r="I75" s="93">
        <f>'Gross Plant'!K75-Reserve!K75</f>
        <v>23176.750000000007</v>
      </c>
      <c r="J75" s="93">
        <f>'Gross Plant'!L75-Reserve!L75</f>
        <v>22544.231672666676</v>
      </c>
      <c r="K75" s="93">
        <f>'Gross Plant'!M75-Reserve!M75</f>
        <v>21911.713345333344</v>
      </c>
      <c r="L75" s="93">
        <f>'Gross Plant'!N75-Reserve!N75</f>
        <v>21279.195018000013</v>
      </c>
      <c r="M75" s="93">
        <f>'Gross Plant'!O75-Reserve!O75</f>
        <v>20646.676690666682</v>
      </c>
      <c r="N75" s="93">
        <f>'Gross Plant'!P75-Reserve!P75</f>
        <v>20014.15836333335</v>
      </c>
      <c r="O75" s="93">
        <f>'Gross Plant'!Q75-Reserve!Q75</f>
        <v>19381.640036000019</v>
      </c>
      <c r="P75" s="93">
        <f>'Gross Plant'!R75-Reserve!R75</f>
        <v>18749.121708666687</v>
      </c>
      <c r="Q75" s="113">
        <f>'Gross Plant'!S75-Reserve!S75</f>
        <v>18116.603381333356</v>
      </c>
      <c r="R75" s="93">
        <f>'Gross Plant'!T75-Reserve!T75</f>
        <v>17484.085054000025</v>
      </c>
      <c r="S75" s="93">
        <f>'Gross Plant'!U75-Reserve!U75</f>
        <v>16403.558035333357</v>
      </c>
      <c r="T75" s="93">
        <f>'Gross Plant'!V75-Reserve!V75</f>
        <v>15323.03101666669</v>
      </c>
      <c r="U75" s="93">
        <f>'Gross Plant'!W75-Reserve!W75</f>
        <v>14242.503998000022</v>
      </c>
      <c r="V75" s="93">
        <f>'Gross Plant'!X75-Reserve!X75</f>
        <v>13161.976979333354</v>
      </c>
      <c r="W75" s="93">
        <f>'Gross Plant'!Y75-Reserve!Y75</f>
        <v>12081.449960666687</v>
      </c>
      <c r="X75" s="93">
        <f>'Gross Plant'!Z75-Reserve!Z75</f>
        <v>11000.922942000019</v>
      </c>
      <c r="Y75" s="93">
        <f>'Gross Plant'!AA75-Reserve!AA75</f>
        <v>9920.3959233333517</v>
      </c>
      <c r="Z75" s="93">
        <f>'Gross Plant'!AB75-Reserve!AB75</f>
        <v>8839.8689046666841</v>
      </c>
      <c r="AA75" s="93">
        <f>'Gross Plant'!AC75-Reserve!AC75</f>
        <v>7759.3418860000165</v>
      </c>
      <c r="AB75" s="93">
        <f>'Gross Plant'!AD75-Reserve!AD75</f>
        <v>6678.814867333349</v>
      </c>
      <c r="AC75" s="93">
        <f>'Gross Plant'!AE75-Reserve!AE75</f>
        <v>5598.2878486666887</v>
      </c>
      <c r="AD75" s="93">
        <f>'Gross Plant'!AF75-Reserve!AF75</f>
        <v>4517.7608300000284</v>
      </c>
    </row>
    <row r="76" spans="1:30">
      <c r="A76" s="86">
        <v>39917</v>
      </c>
      <c r="B76" s="24" t="s">
        <v>131</v>
      </c>
      <c r="C76" s="93">
        <f>'Gross Plant'!E76-Reserve!E76</f>
        <v>31202.89</v>
      </c>
      <c r="D76" s="93">
        <f>'Gross Plant'!F76-Reserve!F76</f>
        <v>31184.62</v>
      </c>
      <c r="E76" s="93">
        <f>'Gross Plant'!G76-Reserve!G76</f>
        <v>31166.35</v>
      </c>
      <c r="F76" s="93">
        <f>'Gross Plant'!H76-Reserve!H76</f>
        <v>31148.079999999998</v>
      </c>
      <c r="G76" s="93">
        <f>'Gross Plant'!I76-Reserve!I76</f>
        <v>31129.809999999998</v>
      </c>
      <c r="H76" s="93">
        <f>'Gross Plant'!J76-Reserve!J76</f>
        <v>31111.539999999997</v>
      </c>
      <c r="I76" s="93">
        <f>'Gross Plant'!K76-Reserve!K76</f>
        <v>31093.269999999997</v>
      </c>
      <c r="J76" s="93">
        <f>'Gross Plant'!L76-Reserve!L76</f>
        <v>31075.042803999997</v>
      </c>
      <c r="K76" s="93">
        <f>'Gross Plant'!M76-Reserve!M76</f>
        <v>31056.815607999997</v>
      </c>
      <c r="L76" s="93">
        <f>'Gross Plant'!N76-Reserve!N76</f>
        <v>31038.588411999997</v>
      </c>
      <c r="M76" s="93">
        <f>'Gross Plant'!O76-Reserve!O76</f>
        <v>31020.361215999998</v>
      </c>
      <c r="N76" s="93">
        <f>'Gross Plant'!P76-Reserve!P76</f>
        <v>31002.134019999998</v>
      </c>
      <c r="O76" s="93">
        <f>'Gross Plant'!Q76-Reserve!Q76</f>
        <v>30983.906823999998</v>
      </c>
      <c r="P76" s="93">
        <f>'Gross Plant'!R76-Reserve!R76</f>
        <v>30965.679627999998</v>
      </c>
      <c r="Q76" s="113">
        <f>'Gross Plant'!S76-Reserve!S76</f>
        <v>30947.452431999998</v>
      </c>
      <c r="R76" s="93">
        <f>'Gross Plant'!T76-Reserve!T76</f>
        <v>30929.225235999998</v>
      </c>
      <c r="S76" s="93">
        <f>'Gross Plant'!U76-Reserve!U76</f>
        <v>30899.671335999999</v>
      </c>
      <c r="T76" s="93">
        <f>'Gross Plant'!V76-Reserve!V76</f>
        <v>30870.117436</v>
      </c>
      <c r="U76" s="93">
        <f>'Gross Plant'!W76-Reserve!W76</f>
        <v>30840.563536000001</v>
      </c>
      <c r="V76" s="93">
        <f>'Gross Plant'!X76-Reserve!X76</f>
        <v>30811.009636000003</v>
      </c>
      <c r="W76" s="93">
        <f>'Gross Plant'!Y76-Reserve!Y76</f>
        <v>30781.455736000004</v>
      </c>
      <c r="X76" s="93">
        <f>'Gross Plant'!Z76-Reserve!Z76</f>
        <v>30751.901836000005</v>
      </c>
      <c r="Y76" s="93">
        <f>'Gross Plant'!AA76-Reserve!AA76</f>
        <v>30722.347936000006</v>
      </c>
      <c r="Z76" s="93">
        <f>'Gross Plant'!AB76-Reserve!AB76</f>
        <v>30692.794036000007</v>
      </c>
      <c r="AA76" s="93">
        <f>'Gross Plant'!AC76-Reserve!AC76</f>
        <v>30663.240136000008</v>
      </c>
      <c r="AB76" s="93">
        <f>'Gross Plant'!AD76-Reserve!AD76</f>
        <v>30633.686236000009</v>
      </c>
      <c r="AC76" s="93">
        <f>'Gross Plant'!AE76-Reserve!AE76</f>
        <v>30604.13233600001</v>
      </c>
      <c r="AD76" s="93">
        <f>'Gross Plant'!AF76-Reserve!AF76</f>
        <v>30574.578436000011</v>
      </c>
    </row>
    <row r="77" spans="1:30">
      <c r="A77" s="56">
        <v>39918</v>
      </c>
      <c r="B77" t="s">
        <v>173</v>
      </c>
      <c r="C77" s="93">
        <f>'Gross Plant'!E77-Reserve!E77</f>
        <v>9966.41</v>
      </c>
      <c r="D77" s="93">
        <f>'Gross Plant'!F77-Reserve!F77</f>
        <v>9966.41</v>
      </c>
      <c r="E77" s="93">
        <f>'Gross Plant'!G77-Reserve!G77</f>
        <v>9966.41</v>
      </c>
      <c r="F77" s="93">
        <f>'Gross Plant'!H77-Reserve!H77</f>
        <v>9966.41</v>
      </c>
      <c r="G77" s="93">
        <f>'Gross Plant'!I77-Reserve!I77</f>
        <v>9966.41</v>
      </c>
      <c r="H77" s="93">
        <f>'Gross Plant'!J77-Reserve!J77</f>
        <v>9966.41</v>
      </c>
      <c r="I77" s="93">
        <f>'Gross Plant'!K77-Reserve!K77</f>
        <v>9966.41</v>
      </c>
      <c r="J77" s="93">
        <f>'Gross Plant'!L77-Reserve!L77</f>
        <v>9966.41</v>
      </c>
      <c r="K77" s="93">
        <f>'Gross Plant'!M77-Reserve!M77</f>
        <v>9966.41</v>
      </c>
      <c r="L77" s="93">
        <f>'Gross Plant'!N77-Reserve!N77</f>
        <v>9966.41</v>
      </c>
      <c r="M77" s="93">
        <f>'Gross Plant'!O77-Reserve!O77</f>
        <v>9966.41</v>
      </c>
      <c r="N77" s="93">
        <f>'Gross Plant'!P77-Reserve!P77</f>
        <v>9966.41</v>
      </c>
      <c r="O77" s="93">
        <f>'Gross Plant'!Q77-Reserve!Q77</f>
        <v>9966.41</v>
      </c>
      <c r="P77" s="93">
        <f>'Gross Plant'!R77-Reserve!R77</f>
        <v>9966.41</v>
      </c>
      <c r="Q77" s="113">
        <f>'Gross Plant'!S77-Reserve!S77</f>
        <v>9966.41</v>
      </c>
      <c r="R77" s="93">
        <f>'Gross Plant'!T77-Reserve!T77</f>
        <v>9966.41</v>
      </c>
      <c r="S77" s="93">
        <f>'Gross Plant'!U77-Reserve!U77</f>
        <v>9966.41</v>
      </c>
      <c r="T77" s="93">
        <f>'Gross Plant'!V77-Reserve!V77</f>
        <v>9966.41</v>
      </c>
      <c r="U77" s="93">
        <f>'Gross Plant'!W77-Reserve!W77</f>
        <v>9966.41</v>
      </c>
      <c r="V77" s="93">
        <f>'Gross Plant'!X77-Reserve!X77</f>
        <v>9966.41</v>
      </c>
      <c r="W77" s="93">
        <f>'Gross Plant'!Y77-Reserve!Y77</f>
        <v>9966.41</v>
      </c>
      <c r="X77" s="93">
        <f>'Gross Plant'!Z77-Reserve!Z77</f>
        <v>9966.41</v>
      </c>
      <c r="Y77" s="93">
        <f>'Gross Plant'!AA77-Reserve!AA77</f>
        <v>9966.41</v>
      </c>
      <c r="Z77" s="93">
        <f>'Gross Plant'!AB77-Reserve!AB77</f>
        <v>9966.41</v>
      </c>
      <c r="AA77" s="93">
        <f>'Gross Plant'!AC77-Reserve!AC77</f>
        <v>9966.41</v>
      </c>
      <c r="AB77" s="93">
        <f>'Gross Plant'!AD77-Reserve!AD77</f>
        <v>9966.41</v>
      </c>
      <c r="AC77" s="93">
        <f>'Gross Plant'!AE77-Reserve!AE77</f>
        <v>9966.41</v>
      </c>
      <c r="AD77" s="93">
        <f>'Gross Plant'!AF77-Reserve!AF77</f>
        <v>9966.41</v>
      </c>
    </row>
    <row r="78" spans="1:30">
      <c r="A78" s="56">
        <v>39924</v>
      </c>
      <c r="B78" t="s">
        <v>178</v>
      </c>
      <c r="C78" s="93">
        <f>'Gross Plant'!E78-Reserve!E78</f>
        <v>0</v>
      </c>
      <c r="D78" s="93">
        <f>'Gross Plant'!F78-Reserve!F78</f>
        <v>0</v>
      </c>
      <c r="E78" s="93">
        <f>'Gross Plant'!G78-Reserve!G78</f>
        <v>0</v>
      </c>
      <c r="F78" s="93">
        <f>'Gross Plant'!H78-Reserve!H78</f>
        <v>0</v>
      </c>
      <c r="G78" s="93">
        <f>'Gross Plant'!I78-Reserve!I78</f>
        <v>0</v>
      </c>
      <c r="H78" s="93">
        <f>'Gross Plant'!J78-Reserve!J78</f>
        <v>0</v>
      </c>
      <c r="I78" s="93">
        <f>'Gross Plant'!K78-Reserve!K78</f>
        <v>0</v>
      </c>
      <c r="J78" s="93">
        <f>'Gross Plant'!L78-Reserve!L78</f>
        <v>0</v>
      </c>
      <c r="K78" s="93">
        <f>'Gross Plant'!M78-Reserve!M78</f>
        <v>0</v>
      </c>
      <c r="L78" s="93">
        <f>'Gross Plant'!N78-Reserve!N78</f>
        <v>0</v>
      </c>
      <c r="M78" s="93">
        <f>'Gross Plant'!O78-Reserve!O78</f>
        <v>0</v>
      </c>
      <c r="N78" s="93">
        <f>'Gross Plant'!P78-Reserve!P78</f>
        <v>0</v>
      </c>
      <c r="O78" s="93">
        <f>'Gross Plant'!Q78-Reserve!Q78</f>
        <v>0</v>
      </c>
      <c r="P78" s="93">
        <f>'Gross Plant'!R78-Reserve!R78</f>
        <v>0</v>
      </c>
      <c r="Q78" s="113">
        <f>'Gross Plant'!S78-Reserve!S78</f>
        <v>0</v>
      </c>
      <c r="R78" s="93">
        <f>'Gross Plant'!T78-Reserve!T78</f>
        <v>0</v>
      </c>
      <c r="S78" s="93">
        <f>'Gross Plant'!U78-Reserve!U78</f>
        <v>0</v>
      </c>
      <c r="T78" s="93">
        <f>'Gross Plant'!V78-Reserve!V78</f>
        <v>0</v>
      </c>
      <c r="U78" s="93">
        <f>'Gross Plant'!W78-Reserve!W78</f>
        <v>0</v>
      </c>
      <c r="V78" s="93">
        <f>'Gross Plant'!X78-Reserve!X78</f>
        <v>0</v>
      </c>
      <c r="W78" s="93">
        <f>'Gross Plant'!Y78-Reserve!Y78</f>
        <v>0</v>
      </c>
      <c r="X78" s="93">
        <f>'Gross Plant'!Z78-Reserve!Z78</f>
        <v>0</v>
      </c>
      <c r="Y78" s="93">
        <f>'Gross Plant'!AA78-Reserve!AA78</f>
        <v>0</v>
      </c>
      <c r="Z78" s="93">
        <f>'Gross Plant'!AB78-Reserve!AB78</f>
        <v>0</v>
      </c>
      <c r="AA78" s="93">
        <f>'Gross Plant'!AC78-Reserve!AC78</f>
        <v>0</v>
      </c>
      <c r="AB78" s="93">
        <f>'Gross Plant'!AD78-Reserve!AD78</f>
        <v>0</v>
      </c>
      <c r="AC78" s="93">
        <f>'Gross Plant'!AE78-Reserve!AE78</f>
        <v>0</v>
      </c>
      <c r="AD78" s="93">
        <f>'Gross Plant'!AF78-Reserve!AF78</f>
        <v>0</v>
      </c>
    </row>
    <row r="79" spans="1:30">
      <c r="A79" s="84" t="s">
        <v>118</v>
      </c>
      <c r="B79" s="26" t="s">
        <v>118</v>
      </c>
      <c r="C79" s="93">
        <f>'Gross Plant'!E79-Reserve!E79</f>
        <v>0</v>
      </c>
      <c r="D79" s="93">
        <f>'Gross Plant'!F79-Reserve!F79</f>
        <v>0</v>
      </c>
      <c r="E79" s="93">
        <f>'Gross Plant'!G79-Reserve!G79</f>
        <v>0</v>
      </c>
      <c r="F79" s="93">
        <f>'Gross Plant'!H79-Reserve!H79</f>
        <v>0</v>
      </c>
      <c r="G79" s="93">
        <f>'Gross Plant'!I79-Reserve!I79</f>
        <v>0</v>
      </c>
      <c r="H79" s="93">
        <f>'Gross Plant'!J79-Reserve!J79</f>
        <v>0</v>
      </c>
      <c r="I79" s="93">
        <f>'Gross Plant'!K79-Reserve!K79</f>
        <v>0</v>
      </c>
      <c r="J79" s="93">
        <f>'Gross Plant'!L79-Reserve!L79</f>
        <v>0</v>
      </c>
      <c r="K79" s="93">
        <f>'Gross Plant'!M79-Reserve!M79</f>
        <v>0</v>
      </c>
      <c r="L79" s="93">
        <f>'Gross Plant'!N79-Reserve!N79</f>
        <v>0</v>
      </c>
      <c r="M79" s="93">
        <f>'Gross Plant'!O79-Reserve!O79</f>
        <v>0</v>
      </c>
      <c r="N79" s="93">
        <f>'Gross Plant'!P79-Reserve!P79</f>
        <v>0</v>
      </c>
      <c r="O79" s="93">
        <f>'Gross Plant'!Q79-Reserve!Q79</f>
        <v>0</v>
      </c>
      <c r="P79" s="93">
        <f>'Gross Plant'!R79-Reserve!R79</f>
        <v>0</v>
      </c>
      <c r="Q79" s="93">
        <f>'Gross Plant'!S79-Reserve!S79</f>
        <v>0</v>
      </c>
      <c r="R79" s="93">
        <f>'Gross Plant'!T79-Reserve!T79</f>
        <v>0</v>
      </c>
      <c r="S79" s="93">
        <f>'Gross Plant'!U79-Reserve!U79</f>
        <v>0</v>
      </c>
      <c r="T79" s="93">
        <f>'Gross Plant'!V79-Reserve!V79</f>
        <v>0</v>
      </c>
      <c r="U79" s="93">
        <f>'Gross Plant'!W79-Reserve!W79</f>
        <v>0</v>
      </c>
      <c r="V79" s="93">
        <f>'Gross Plant'!X79-Reserve!X79</f>
        <v>0</v>
      </c>
      <c r="W79" s="93">
        <f>'Gross Plant'!Y79-Reserve!Y79</f>
        <v>0</v>
      </c>
      <c r="X79" s="93">
        <f>'Gross Plant'!Z79-Reserve!Z79</f>
        <v>0</v>
      </c>
      <c r="Y79" s="93">
        <f>'Gross Plant'!AA79-Reserve!AA79</f>
        <v>0</v>
      </c>
      <c r="Z79" s="93">
        <f>'Gross Plant'!AB79-Reserve!AB79</f>
        <v>0</v>
      </c>
      <c r="AA79" s="93">
        <f>'Gross Plant'!AC79-Reserve!AC79</f>
        <v>0</v>
      </c>
      <c r="AB79" s="93">
        <f>'Gross Plant'!AD79-Reserve!AD79</f>
        <v>0</v>
      </c>
      <c r="AC79" s="93">
        <f>'Gross Plant'!AE79-Reserve!AE79</f>
        <v>0</v>
      </c>
      <c r="AD79" s="93">
        <f>'Gross Plant'!AF79-Reserve!AF79</f>
        <v>0</v>
      </c>
    </row>
    <row r="80" spans="1:30">
      <c r="A80" s="2" t="s">
        <v>33</v>
      </c>
      <c r="B80" s="21"/>
      <c r="C80" s="95">
        <f t="shared" ref="C80:AD80" si="2">SUM(C50:C79)</f>
        <v>89416484.799999997</v>
      </c>
      <c r="D80" s="94">
        <f t="shared" si="2"/>
        <v>88792734.709999979</v>
      </c>
      <c r="E80" s="94">
        <f t="shared" si="2"/>
        <v>88060725.609999985</v>
      </c>
      <c r="F80" s="94">
        <f t="shared" si="2"/>
        <v>88078752.159999982</v>
      </c>
      <c r="G80" s="94">
        <f t="shared" si="2"/>
        <v>87346975.419999972</v>
      </c>
      <c r="H80" s="94">
        <f t="shared" si="2"/>
        <v>87148527.559999987</v>
      </c>
      <c r="I80" s="94">
        <f t="shared" si="2"/>
        <v>86412990.069999993</v>
      </c>
      <c r="J80" s="94">
        <f t="shared" si="2"/>
        <v>85752237.842587307</v>
      </c>
      <c r="K80" s="94">
        <f t="shared" si="2"/>
        <v>85092048.350797713</v>
      </c>
      <c r="L80" s="94">
        <f t="shared" si="2"/>
        <v>84430829.45126994</v>
      </c>
      <c r="M80" s="94">
        <f t="shared" si="2"/>
        <v>83769166.058039382</v>
      </c>
      <c r="N80" s="94">
        <f t="shared" si="2"/>
        <v>83106490.639157698</v>
      </c>
      <c r="O80" s="94">
        <f t="shared" si="2"/>
        <v>82449830.994440153</v>
      </c>
      <c r="P80" s="94">
        <f t="shared" si="2"/>
        <v>81811898.936795205</v>
      </c>
      <c r="Q80" s="96">
        <f t="shared" si="2"/>
        <v>81065016.786100924</v>
      </c>
      <c r="R80" s="94">
        <f t="shared" si="2"/>
        <v>81071138.143888578</v>
      </c>
      <c r="S80" s="94">
        <f t="shared" si="2"/>
        <v>80190683.399724126</v>
      </c>
      <c r="T80" s="94">
        <f t="shared" si="2"/>
        <v>79841351.679565415</v>
      </c>
      <c r="U80" s="94">
        <f t="shared" si="2"/>
        <v>78954908.041009501</v>
      </c>
      <c r="V80" s="94">
        <f t="shared" si="2"/>
        <v>78148877.506424859</v>
      </c>
      <c r="W80" s="94">
        <f t="shared" si="2"/>
        <v>77342539.519562349</v>
      </c>
      <c r="X80" s="94">
        <f t="shared" si="2"/>
        <v>76534978.276521832</v>
      </c>
      <c r="Y80" s="94">
        <f t="shared" si="2"/>
        <v>75726774.762889728</v>
      </c>
      <c r="Z80" s="94">
        <f t="shared" si="2"/>
        <v>74917366.265124097</v>
      </c>
      <c r="AA80" s="94">
        <f t="shared" si="2"/>
        <v>74113719.681238979</v>
      </c>
      <c r="AB80" s="94">
        <f t="shared" si="2"/>
        <v>73328418.331312224</v>
      </c>
      <c r="AC80" s="94">
        <f t="shared" si="2"/>
        <v>72434865.17423518</v>
      </c>
      <c r="AD80" s="94">
        <f t="shared" si="2"/>
        <v>72287664.103609398</v>
      </c>
    </row>
    <row r="81" spans="1:30">
      <c r="A81" s="2"/>
      <c r="B81" s="21"/>
      <c r="Q81" s="19"/>
    </row>
    <row r="82" spans="1:30">
      <c r="A82" s="2"/>
      <c r="B82" s="21"/>
      <c r="Q82" s="19"/>
    </row>
    <row r="83" spans="1:30">
      <c r="A83" s="2" t="s">
        <v>34</v>
      </c>
      <c r="B83" s="21"/>
      <c r="Q83" s="19"/>
    </row>
    <row r="84" spans="1:30">
      <c r="A84" s="86">
        <v>30100</v>
      </c>
      <c r="B84" s="24" t="s">
        <v>35</v>
      </c>
      <c r="C84" s="93">
        <f>'Gross Plant'!E84-Reserve!E84</f>
        <v>185309.27</v>
      </c>
      <c r="D84" s="93">
        <f>'Gross Plant'!F84-Reserve!F84</f>
        <v>185309.27</v>
      </c>
      <c r="E84" s="93">
        <f>'Gross Plant'!G84-Reserve!G84</f>
        <v>185309.27</v>
      </c>
      <c r="F84" s="93">
        <f>'Gross Plant'!H84-Reserve!H84</f>
        <v>185309.27</v>
      </c>
      <c r="G84" s="93">
        <f>'Gross Plant'!I84-Reserve!I84</f>
        <v>185309.27</v>
      </c>
      <c r="H84" s="93">
        <f>'Gross Plant'!J84-Reserve!J84</f>
        <v>185309.27</v>
      </c>
      <c r="I84" s="93">
        <f>'Gross Plant'!K84-Reserve!K84</f>
        <v>185309.27</v>
      </c>
      <c r="J84" s="93">
        <f>'Gross Plant'!L84-Reserve!L84</f>
        <v>185309.27</v>
      </c>
      <c r="K84" s="93">
        <f>'Gross Plant'!M84-Reserve!M84</f>
        <v>185309.27</v>
      </c>
      <c r="L84" s="93">
        <f>'Gross Plant'!N84-Reserve!N84</f>
        <v>185309.27</v>
      </c>
      <c r="M84" s="93">
        <f>'Gross Plant'!O84-Reserve!O84</f>
        <v>185309.27</v>
      </c>
      <c r="N84" s="93">
        <f>'Gross Plant'!P84-Reserve!P84</f>
        <v>185309.27</v>
      </c>
      <c r="O84" s="93">
        <f>'Gross Plant'!Q84-Reserve!Q84</f>
        <v>185309.27</v>
      </c>
      <c r="P84" s="93">
        <f>'Gross Plant'!R84-Reserve!R84</f>
        <v>185309.27</v>
      </c>
      <c r="Q84" s="113">
        <f>'Gross Plant'!S84-Reserve!S84</f>
        <v>185309.27</v>
      </c>
      <c r="R84" s="93">
        <f>'Gross Plant'!T84-Reserve!T84</f>
        <v>185309.27</v>
      </c>
      <c r="S84" s="93">
        <f>'Gross Plant'!U84-Reserve!U84</f>
        <v>185309.27</v>
      </c>
      <c r="T84" s="93">
        <f>'Gross Plant'!V84-Reserve!V84</f>
        <v>185309.27</v>
      </c>
      <c r="U84" s="93">
        <f>'Gross Plant'!W84-Reserve!W84</f>
        <v>185309.27</v>
      </c>
      <c r="V84" s="93">
        <f>'Gross Plant'!X84-Reserve!X84</f>
        <v>185309.27</v>
      </c>
      <c r="W84" s="93">
        <f>'Gross Plant'!Y84-Reserve!Y84</f>
        <v>185309.27</v>
      </c>
      <c r="X84" s="93">
        <f>'Gross Plant'!Z84-Reserve!Z84</f>
        <v>185309.27</v>
      </c>
      <c r="Y84" s="93">
        <f>'Gross Plant'!AA84-Reserve!AA84</f>
        <v>185309.27</v>
      </c>
      <c r="Z84" s="93">
        <f>'Gross Plant'!AB84-Reserve!AB84</f>
        <v>185309.27</v>
      </c>
      <c r="AA84" s="93">
        <f>'Gross Plant'!AC84-Reserve!AC84</f>
        <v>185309.27</v>
      </c>
      <c r="AB84" s="93">
        <f>'Gross Plant'!AD84-Reserve!AD84</f>
        <v>185309.27</v>
      </c>
      <c r="AC84" s="93">
        <f>'Gross Plant'!AE84-Reserve!AE84</f>
        <v>185309.27</v>
      </c>
      <c r="AD84" s="93">
        <f>'Gross Plant'!AF84-Reserve!AF84</f>
        <v>185309.27</v>
      </c>
    </row>
    <row r="85" spans="1:30">
      <c r="A85" s="86">
        <v>30300</v>
      </c>
      <c r="B85" s="24" t="s">
        <v>36</v>
      </c>
      <c r="C85" s="93">
        <f>'Gross Plant'!E85-Reserve!E85</f>
        <v>1109551.68</v>
      </c>
      <c r="D85" s="93">
        <f>'Gross Plant'!F85-Reserve!F85</f>
        <v>1109551.68</v>
      </c>
      <c r="E85" s="93">
        <f>'Gross Plant'!G85-Reserve!G85</f>
        <v>1109551.68</v>
      </c>
      <c r="F85" s="93">
        <f>'Gross Plant'!H85-Reserve!H85</f>
        <v>1109551.68</v>
      </c>
      <c r="G85" s="93">
        <f>'Gross Plant'!I85-Reserve!I85</f>
        <v>1109551.68</v>
      </c>
      <c r="H85" s="93">
        <f>'Gross Plant'!J85-Reserve!J85</f>
        <v>1109551.68</v>
      </c>
      <c r="I85" s="93">
        <f>'Gross Plant'!K85-Reserve!K85</f>
        <v>1109551.68</v>
      </c>
      <c r="J85" s="93">
        <f>'Gross Plant'!L85-Reserve!L85</f>
        <v>1109551.68</v>
      </c>
      <c r="K85" s="93">
        <f>'Gross Plant'!M85-Reserve!M85</f>
        <v>1109551.68</v>
      </c>
      <c r="L85" s="93">
        <f>'Gross Plant'!N85-Reserve!N85</f>
        <v>1109551.68</v>
      </c>
      <c r="M85" s="93">
        <f>'Gross Plant'!O85-Reserve!O85</f>
        <v>1109551.68</v>
      </c>
      <c r="N85" s="93">
        <f>'Gross Plant'!P85-Reserve!P85</f>
        <v>1109551.68</v>
      </c>
      <c r="O85" s="93">
        <f>'Gross Plant'!Q85-Reserve!Q85</f>
        <v>1109551.68</v>
      </c>
      <c r="P85" s="93">
        <f>'Gross Plant'!R85-Reserve!R85</f>
        <v>1109551.68</v>
      </c>
      <c r="Q85" s="113">
        <f>'Gross Plant'!S85-Reserve!S85</f>
        <v>1109551.68</v>
      </c>
      <c r="R85" s="93">
        <f>'Gross Plant'!T85-Reserve!T85</f>
        <v>1109551.68</v>
      </c>
      <c r="S85" s="93">
        <f>'Gross Plant'!U85-Reserve!U85</f>
        <v>1109551.68</v>
      </c>
      <c r="T85" s="93">
        <f>'Gross Plant'!V85-Reserve!V85</f>
        <v>1109551.68</v>
      </c>
      <c r="U85" s="93">
        <f>'Gross Plant'!W85-Reserve!W85</f>
        <v>1109551.68</v>
      </c>
      <c r="V85" s="93">
        <f>'Gross Plant'!X85-Reserve!X85</f>
        <v>1109551.68</v>
      </c>
      <c r="W85" s="93">
        <f>'Gross Plant'!Y85-Reserve!Y85</f>
        <v>1109551.68</v>
      </c>
      <c r="X85" s="93">
        <f>'Gross Plant'!Z85-Reserve!Z85</f>
        <v>1109551.68</v>
      </c>
      <c r="Y85" s="93">
        <f>'Gross Plant'!AA85-Reserve!AA85</f>
        <v>1109551.68</v>
      </c>
      <c r="Z85" s="93">
        <f>'Gross Plant'!AB85-Reserve!AB85</f>
        <v>1109551.68</v>
      </c>
      <c r="AA85" s="93">
        <f>'Gross Plant'!AC85-Reserve!AC85</f>
        <v>1109551.68</v>
      </c>
      <c r="AB85" s="93">
        <f>'Gross Plant'!AD85-Reserve!AD85</f>
        <v>1109551.68</v>
      </c>
      <c r="AC85" s="93">
        <f>'Gross Plant'!AE85-Reserve!AE85</f>
        <v>1109551.68</v>
      </c>
      <c r="AD85" s="93">
        <f>'Gross Plant'!AF85-Reserve!AF85</f>
        <v>1109551.68</v>
      </c>
    </row>
    <row r="86" spans="1:30">
      <c r="A86" s="86">
        <v>39001</v>
      </c>
      <c r="B86" s="24" t="s">
        <v>38</v>
      </c>
      <c r="C86" s="93">
        <f>'Gross Plant'!E86-Reserve!E86</f>
        <v>85100.579999999987</v>
      </c>
      <c r="D86" s="93">
        <f>'Gross Plant'!F86-Reserve!F86</f>
        <v>84731.439999999988</v>
      </c>
      <c r="E86" s="93">
        <f>'Gross Plant'!G86-Reserve!G86</f>
        <v>84362.299999999988</v>
      </c>
      <c r="F86" s="93">
        <f>'Gross Plant'!H86-Reserve!H86</f>
        <v>83993.159999999989</v>
      </c>
      <c r="G86" s="93">
        <f>'Gross Plant'!I86-Reserve!I86</f>
        <v>83624.01999999999</v>
      </c>
      <c r="H86" s="93">
        <f>'Gross Plant'!J86-Reserve!J86</f>
        <v>83254.87999999999</v>
      </c>
      <c r="I86" s="93">
        <f>'Gross Plant'!K86-Reserve!K86</f>
        <v>82885.739999999991</v>
      </c>
      <c r="J86" s="93">
        <f>'Gross Plant'!L86-Reserve!L86</f>
        <v>82516.601546333317</v>
      </c>
      <c r="K86" s="93">
        <f>'Gross Plant'!M86-Reserve!M86</f>
        <v>82147.463092666643</v>
      </c>
      <c r="L86" s="93">
        <f>'Gross Plant'!N86-Reserve!N86</f>
        <v>81778.324638999969</v>
      </c>
      <c r="M86" s="93">
        <f>'Gross Plant'!O86-Reserve!O86</f>
        <v>81409.186185333296</v>
      </c>
      <c r="N86" s="93">
        <f>'Gross Plant'!P86-Reserve!P86</f>
        <v>81040.047731666622</v>
      </c>
      <c r="O86" s="93">
        <f>'Gross Plant'!Q86-Reserve!Q86</f>
        <v>80670.909277999948</v>
      </c>
      <c r="P86" s="93">
        <f>'Gross Plant'!R86-Reserve!R86</f>
        <v>80301.770824333275</v>
      </c>
      <c r="Q86" s="113">
        <f>'Gross Plant'!S86-Reserve!S86</f>
        <v>79932.632370666601</v>
      </c>
      <c r="R86" s="93">
        <f>'Gross Plant'!T86-Reserve!T86</f>
        <v>79563.493916999927</v>
      </c>
      <c r="S86" s="93">
        <f>'Gross Plant'!U86-Reserve!U86</f>
        <v>79194.355463333253</v>
      </c>
      <c r="T86" s="93">
        <f>'Gross Plant'!V86-Reserve!V86</f>
        <v>78825.21700966658</v>
      </c>
      <c r="U86" s="93">
        <f>'Gross Plant'!W86-Reserve!W86</f>
        <v>78456.078555999906</v>
      </c>
      <c r="V86" s="93">
        <f>'Gross Plant'!X86-Reserve!X86</f>
        <v>78086.940102333232</v>
      </c>
      <c r="W86" s="93">
        <f>'Gross Plant'!Y86-Reserve!Y86</f>
        <v>77717.801648666558</v>
      </c>
      <c r="X86" s="93">
        <f>'Gross Plant'!Z86-Reserve!Z86</f>
        <v>77348.663194999885</v>
      </c>
      <c r="Y86" s="93">
        <f>'Gross Plant'!AA86-Reserve!AA86</f>
        <v>76979.524741333211</v>
      </c>
      <c r="Z86" s="93">
        <f>'Gross Plant'!AB86-Reserve!AB86</f>
        <v>76610.386287666537</v>
      </c>
      <c r="AA86" s="93">
        <f>'Gross Plant'!AC86-Reserve!AC86</f>
        <v>76241.247833999863</v>
      </c>
      <c r="AB86" s="93">
        <f>'Gross Plant'!AD86-Reserve!AD86</f>
        <v>75872.10938033319</v>
      </c>
      <c r="AC86" s="93">
        <f>'Gross Plant'!AE86-Reserve!AE86</f>
        <v>75502.970926666516</v>
      </c>
      <c r="AD86" s="93">
        <f>'Gross Plant'!AF86-Reserve!AF86</f>
        <v>75133.832472999842</v>
      </c>
    </row>
    <row r="87" spans="1:30">
      <c r="A87" s="86">
        <v>39004</v>
      </c>
      <c r="B87" s="24" t="s">
        <v>39</v>
      </c>
      <c r="C87" s="93">
        <f>'Gross Plant'!E87-Reserve!E87</f>
        <v>4509.66</v>
      </c>
      <c r="D87" s="93">
        <f>'Gross Plant'!F87-Reserve!F87</f>
        <v>4427.2299999999996</v>
      </c>
      <c r="E87" s="93">
        <f>'Gross Plant'!G87-Reserve!G87</f>
        <v>4344.7999999999993</v>
      </c>
      <c r="F87" s="93">
        <f>'Gross Plant'!H87-Reserve!H87</f>
        <v>4262.369999999999</v>
      </c>
      <c r="G87" s="93">
        <f>'Gross Plant'!I87-Reserve!I87</f>
        <v>4179.9399999999987</v>
      </c>
      <c r="H87" s="93">
        <f>'Gross Plant'!J87-Reserve!J87</f>
        <v>4097.5099999999984</v>
      </c>
      <c r="I87" s="93">
        <f>'Gross Plant'!K87-Reserve!K87</f>
        <v>4015.0799999999981</v>
      </c>
      <c r="J87" s="93">
        <f>'Gross Plant'!L87-Reserve!L87</f>
        <v>3932.6478822499976</v>
      </c>
      <c r="K87" s="93">
        <f>'Gross Plant'!M87-Reserve!M87</f>
        <v>3850.215764499997</v>
      </c>
      <c r="L87" s="93">
        <f>'Gross Plant'!N87-Reserve!N87</f>
        <v>3767.7836467499965</v>
      </c>
      <c r="M87" s="93">
        <f>'Gross Plant'!O87-Reserve!O87</f>
        <v>3685.3515289999959</v>
      </c>
      <c r="N87" s="93">
        <f>'Gross Plant'!P87-Reserve!P87</f>
        <v>3602.9194112499954</v>
      </c>
      <c r="O87" s="93">
        <f>'Gross Plant'!Q87-Reserve!Q87</f>
        <v>3520.4872934999948</v>
      </c>
      <c r="P87" s="93">
        <f>'Gross Plant'!R87-Reserve!R87</f>
        <v>3438.0551757499943</v>
      </c>
      <c r="Q87" s="113">
        <f>'Gross Plant'!S87-Reserve!S87</f>
        <v>3355.6230579999938</v>
      </c>
      <c r="R87" s="93">
        <f>'Gross Plant'!T87-Reserve!T87</f>
        <v>3273.1909402499932</v>
      </c>
      <c r="S87" s="93">
        <f>'Gross Plant'!U87-Reserve!U87</f>
        <v>3190.7588224999927</v>
      </c>
      <c r="T87" s="93">
        <f>'Gross Plant'!V87-Reserve!V87</f>
        <v>3108.3267047499921</v>
      </c>
      <c r="U87" s="93">
        <f>'Gross Plant'!W87-Reserve!W87</f>
        <v>3025.8945869999916</v>
      </c>
      <c r="V87" s="93">
        <f>'Gross Plant'!X87-Reserve!X87</f>
        <v>2943.462469249991</v>
      </c>
      <c r="W87" s="93">
        <f>'Gross Plant'!Y87-Reserve!Y87</f>
        <v>2861.0303514999905</v>
      </c>
      <c r="X87" s="93">
        <f>'Gross Plant'!Z87-Reserve!Z87</f>
        <v>2778.59823374999</v>
      </c>
      <c r="Y87" s="93">
        <f>'Gross Plant'!AA87-Reserve!AA87</f>
        <v>2696.1661159999894</v>
      </c>
      <c r="Z87" s="93">
        <f>'Gross Plant'!AB87-Reserve!AB87</f>
        <v>2613.7339982499889</v>
      </c>
      <c r="AA87" s="93">
        <f>'Gross Plant'!AC87-Reserve!AC87</f>
        <v>2531.3018804999883</v>
      </c>
      <c r="AB87" s="93">
        <f>'Gross Plant'!AD87-Reserve!AD87</f>
        <v>2448.8697627499878</v>
      </c>
      <c r="AC87" s="93">
        <f>'Gross Plant'!AE87-Reserve!AE87</f>
        <v>2366.4376449999872</v>
      </c>
      <c r="AD87" s="93">
        <f>'Gross Plant'!AF87-Reserve!AF87</f>
        <v>2284.0055272499867</v>
      </c>
    </row>
    <row r="88" spans="1:30">
      <c r="A88" s="86">
        <v>39009</v>
      </c>
      <c r="B88" s="24" t="s">
        <v>11</v>
      </c>
      <c r="C88" s="93">
        <f>'Gross Plant'!E88-Reserve!E88</f>
        <v>0</v>
      </c>
      <c r="D88" s="93">
        <f>'Gross Plant'!F88-Reserve!F88</f>
        <v>0</v>
      </c>
      <c r="E88" s="93">
        <f>'Gross Plant'!G88-Reserve!G88</f>
        <v>0</v>
      </c>
      <c r="F88" s="93">
        <f>'Gross Plant'!H88-Reserve!H88</f>
        <v>0</v>
      </c>
      <c r="G88" s="93">
        <f>'Gross Plant'!I88-Reserve!I88</f>
        <v>0</v>
      </c>
      <c r="H88" s="93">
        <f>'Gross Plant'!J88-Reserve!J88</f>
        <v>0</v>
      </c>
      <c r="I88" s="93">
        <f>'Gross Plant'!K88-Reserve!K88</f>
        <v>0</v>
      </c>
      <c r="J88" s="93">
        <f>'Gross Plant'!L88-Reserve!L88</f>
        <v>0</v>
      </c>
      <c r="K88" s="93">
        <f>'Gross Plant'!M88-Reserve!M88</f>
        <v>0</v>
      </c>
      <c r="L88" s="93">
        <f>'Gross Plant'!N88-Reserve!N88</f>
        <v>0</v>
      </c>
      <c r="M88" s="93">
        <f>'Gross Plant'!O88-Reserve!O88</f>
        <v>0</v>
      </c>
      <c r="N88" s="93">
        <f>'Gross Plant'!P88-Reserve!P88</f>
        <v>0</v>
      </c>
      <c r="O88" s="93">
        <f>'Gross Plant'!Q88-Reserve!Q88</f>
        <v>0</v>
      </c>
      <c r="P88" s="93">
        <f>'Gross Plant'!R88-Reserve!R88</f>
        <v>0</v>
      </c>
      <c r="Q88" s="113">
        <f>'Gross Plant'!S88-Reserve!S88</f>
        <v>0</v>
      </c>
      <c r="R88" s="93">
        <f>'Gross Plant'!T88-Reserve!T88</f>
        <v>0</v>
      </c>
      <c r="S88" s="93">
        <f>'Gross Plant'!U88-Reserve!U88</f>
        <v>0</v>
      </c>
      <c r="T88" s="93">
        <f>'Gross Plant'!V88-Reserve!V88</f>
        <v>0</v>
      </c>
      <c r="U88" s="93">
        <f>'Gross Plant'!W88-Reserve!W88</f>
        <v>0</v>
      </c>
      <c r="V88" s="93">
        <f>'Gross Plant'!X88-Reserve!X88</f>
        <v>0</v>
      </c>
      <c r="W88" s="93">
        <f>'Gross Plant'!Y88-Reserve!Y88</f>
        <v>0</v>
      </c>
      <c r="X88" s="93">
        <f>'Gross Plant'!Z88-Reserve!Z88</f>
        <v>0</v>
      </c>
      <c r="Y88" s="93">
        <f>'Gross Plant'!AA88-Reserve!AA88</f>
        <v>0</v>
      </c>
      <c r="Z88" s="93">
        <f>'Gross Plant'!AB88-Reserve!AB88</f>
        <v>0</v>
      </c>
      <c r="AA88" s="93">
        <f>'Gross Plant'!AC88-Reserve!AC88</f>
        <v>0</v>
      </c>
      <c r="AB88" s="93">
        <f>'Gross Plant'!AD88-Reserve!AD88</f>
        <v>0</v>
      </c>
      <c r="AC88" s="93">
        <f>'Gross Plant'!AE88-Reserve!AE88</f>
        <v>0</v>
      </c>
      <c r="AD88" s="93">
        <f>'Gross Plant'!AF88-Reserve!AF88</f>
        <v>0</v>
      </c>
    </row>
    <row r="89" spans="1:30">
      <c r="A89" s="86">
        <v>39100</v>
      </c>
      <c r="B89" s="24" t="s">
        <v>12</v>
      </c>
      <c r="C89" s="93">
        <f>'Gross Plant'!E89-Reserve!E89</f>
        <v>25601.599999999999</v>
      </c>
      <c r="D89" s="93">
        <f>'Gross Plant'!F89-Reserve!F89</f>
        <v>25480.929999999997</v>
      </c>
      <c r="E89" s="93">
        <f>'Gross Plant'!G89-Reserve!G89</f>
        <v>25360.26</v>
      </c>
      <c r="F89" s="93">
        <f>'Gross Plant'!H89-Reserve!H89</f>
        <v>25239.589999999997</v>
      </c>
      <c r="G89" s="93">
        <f>'Gross Plant'!I89-Reserve!I89</f>
        <v>25118.92</v>
      </c>
      <c r="H89" s="93">
        <f>'Gross Plant'!J89-Reserve!J89</f>
        <v>24998.249999999996</v>
      </c>
      <c r="I89" s="93">
        <f>'Gross Plant'!K89-Reserve!K89</f>
        <v>24884.839999999997</v>
      </c>
      <c r="J89" s="93">
        <f>'Gross Plant'!L89-Reserve!L89</f>
        <v>24772.640291666663</v>
      </c>
      <c r="K89" s="93">
        <f>'Gross Plant'!M89-Reserve!M89</f>
        <v>24660.440583333329</v>
      </c>
      <c r="L89" s="93">
        <f>'Gross Plant'!N89-Reserve!N89</f>
        <v>24548.240874999996</v>
      </c>
      <c r="M89" s="93">
        <f>'Gross Plant'!O89-Reserve!O89</f>
        <v>24436.041166666662</v>
      </c>
      <c r="N89" s="93">
        <f>'Gross Plant'!P89-Reserve!P89</f>
        <v>24323.841458333329</v>
      </c>
      <c r="O89" s="93">
        <f>'Gross Plant'!Q89-Reserve!Q89</f>
        <v>24211.641749999995</v>
      </c>
      <c r="P89" s="93">
        <f>'Gross Plant'!R89-Reserve!R89</f>
        <v>24099.442041666662</v>
      </c>
      <c r="Q89" s="113">
        <f>'Gross Plant'!S89-Reserve!S89</f>
        <v>23987.242333333328</v>
      </c>
      <c r="R89" s="93">
        <f>'Gross Plant'!T89-Reserve!T89</f>
        <v>23875.042624999995</v>
      </c>
      <c r="S89" s="93">
        <f>'Gross Plant'!U89-Reserve!U89</f>
        <v>23762.842916666661</v>
      </c>
      <c r="T89" s="93">
        <f>'Gross Plant'!V89-Reserve!V89</f>
        <v>23650.643208333327</v>
      </c>
      <c r="U89" s="93">
        <f>'Gross Plant'!W89-Reserve!W89</f>
        <v>23538.443499999994</v>
      </c>
      <c r="V89" s="93">
        <f>'Gross Plant'!X89-Reserve!X89</f>
        <v>23426.24379166666</v>
      </c>
      <c r="W89" s="93">
        <f>'Gross Plant'!Y89-Reserve!Y89</f>
        <v>23314.044083333327</v>
      </c>
      <c r="X89" s="93">
        <f>'Gross Plant'!Z89-Reserve!Z89</f>
        <v>23201.844374999993</v>
      </c>
      <c r="Y89" s="93">
        <f>'Gross Plant'!AA89-Reserve!AA89</f>
        <v>23089.64466666666</v>
      </c>
      <c r="Z89" s="93">
        <f>'Gross Plant'!AB89-Reserve!AB89</f>
        <v>22977.444958333326</v>
      </c>
      <c r="AA89" s="93">
        <f>'Gross Plant'!AC89-Reserve!AC89</f>
        <v>22865.245249999993</v>
      </c>
      <c r="AB89" s="93">
        <f>'Gross Plant'!AD89-Reserve!AD89</f>
        <v>22753.045541666659</v>
      </c>
      <c r="AC89" s="93">
        <f>'Gross Plant'!AE89-Reserve!AE89</f>
        <v>22640.845833333326</v>
      </c>
      <c r="AD89" s="93">
        <f>'Gross Plant'!AF89-Reserve!AF89</f>
        <v>22528.646124999992</v>
      </c>
    </row>
    <row r="90" spans="1:30">
      <c r="A90" s="56">
        <v>39101</v>
      </c>
      <c r="B90" t="s">
        <v>155</v>
      </c>
      <c r="C90" s="93">
        <f>'Gross Plant'!E90-Reserve!E90</f>
        <v>0</v>
      </c>
      <c r="D90" s="93">
        <f>'Gross Plant'!F90-Reserve!F90</f>
        <v>0</v>
      </c>
      <c r="E90" s="93">
        <f>'Gross Plant'!G90-Reserve!G90</f>
        <v>0</v>
      </c>
      <c r="F90" s="93">
        <f>'Gross Plant'!H90-Reserve!H90</f>
        <v>0</v>
      </c>
      <c r="G90" s="93">
        <f>'Gross Plant'!I90-Reserve!I90</f>
        <v>0</v>
      </c>
      <c r="H90" s="93">
        <f>'Gross Plant'!J90-Reserve!J90</f>
        <v>0</v>
      </c>
      <c r="I90" s="93">
        <f>'Gross Plant'!K90-Reserve!K90</f>
        <v>0</v>
      </c>
      <c r="J90" s="93">
        <f>'Gross Plant'!L90-Reserve!L90</f>
        <v>0</v>
      </c>
      <c r="K90" s="93">
        <f>'Gross Plant'!M90-Reserve!M90</f>
        <v>0</v>
      </c>
      <c r="L90" s="93">
        <f>'Gross Plant'!N90-Reserve!N90</f>
        <v>0</v>
      </c>
      <c r="M90" s="93">
        <f>'Gross Plant'!O90-Reserve!O90</f>
        <v>0</v>
      </c>
      <c r="N90" s="93">
        <f>'Gross Plant'!P90-Reserve!P90</f>
        <v>0</v>
      </c>
      <c r="O90" s="93">
        <f>'Gross Plant'!Q90-Reserve!Q90</f>
        <v>0</v>
      </c>
      <c r="P90" s="93">
        <f>'Gross Plant'!R90-Reserve!R90</f>
        <v>0</v>
      </c>
      <c r="Q90" s="113">
        <f>'Gross Plant'!S90-Reserve!S90</f>
        <v>0</v>
      </c>
      <c r="R90" s="93">
        <f>'Gross Plant'!T90-Reserve!T90</f>
        <v>0</v>
      </c>
      <c r="S90" s="93">
        <f>'Gross Plant'!U90-Reserve!U90</f>
        <v>0</v>
      </c>
      <c r="T90" s="93">
        <f>'Gross Plant'!V90-Reserve!V90</f>
        <v>0</v>
      </c>
      <c r="U90" s="93">
        <f>'Gross Plant'!W90-Reserve!W90</f>
        <v>0</v>
      </c>
      <c r="V90" s="93">
        <f>'Gross Plant'!X90-Reserve!X90</f>
        <v>0</v>
      </c>
      <c r="W90" s="93">
        <f>'Gross Plant'!Y90-Reserve!Y90</f>
        <v>0</v>
      </c>
      <c r="X90" s="93">
        <f>'Gross Plant'!Z90-Reserve!Z90</f>
        <v>0</v>
      </c>
      <c r="Y90" s="93">
        <f>'Gross Plant'!AA90-Reserve!AA90</f>
        <v>0</v>
      </c>
      <c r="Z90" s="93">
        <f>'Gross Plant'!AB90-Reserve!AB90</f>
        <v>0</v>
      </c>
      <c r="AA90" s="93">
        <f>'Gross Plant'!AC90-Reserve!AC90</f>
        <v>0</v>
      </c>
      <c r="AB90" s="93">
        <f>'Gross Plant'!AD90-Reserve!AD90</f>
        <v>0</v>
      </c>
      <c r="AC90" s="93">
        <f>'Gross Plant'!AE90-Reserve!AE90</f>
        <v>0</v>
      </c>
      <c r="AD90" s="93">
        <f>'Gross Plant'!AF90-Reserve!AF90</f>
        <v>0</v>
      </c>
    </row>
    <row r="91" spans="1:30">
      <c r="A91" s="56">
        <v>39103</v>
      </c>
      <c r="B91" t="s">
        <v>174</v>
      </c>
      <c r="C91" s="93">
        <f>'Gross Plant'!E91-Reserve!E91</f>
        <v>0</v>
      </c>
      <c r="D91" s="93">
        <f>'Gross Plant'!F91-Reserve!F91</f>
        <v>0</v>
      </c>
      <c r="E91" s="93">
        <f>'Gross Plant'!G91-Reserve!G91</f>
        <v>0</v>
      </c>
      <c r="F91" s="93">
        <f>'Gross Plant'!H91-Reserve!H91</f>
        <v>0</v>
      </c>
      <c r="G91" s="93">
        <f>'Gross Plant'!I91-Reserve!I91</f>
        <v>0</v>
      </c>
      <c r="H91" s="93">
        <f>'Gross Plant'!J91-Reserve!J91</f>
        <v>0</v>
      </c>
      <c r="I91" s="93">
        <f>'Gross Plant'!K91-Reserve!K91</f>
        <v>0</v>
      </c>
      <c r="J91" s="93">
        <f>'Gross Plant'!L91-Reserve!L91</f>
        <v>0</v>
      </c>
      <c r="K91" s="93">
        <f>'Gross Plant'!M91-Reserve!M91</f>
        <v>0</v>
      </c>
      <c r="L91" s="93">
        <f>'Gross Plant'!N91-Reserve!N91</f>
        <v>0</v>
      </c>
      <c r="M91" s="93">
        <f>'Gross Plant'!O91-Reserve!O91</f>
        <v>0</v>
      </c>
      <c r="N91" s="93">
        <f>'Gross Plant'!P91-Reserve!P91</f>
        <v>0</v>
      </c>
      <c r="O91" s="93">
        <f>'Gross Plant'!Q91-Reserve!Q91</f>
        <v>0</v>
      </c>
      <c r="P91" s="93">
        <f>'Gross Plant'!R91-Reserve!R91</f>
        <v>0</v>
      </c>
      <c r="Q91" s="113">
        <f>'Gross Plant'!S91-Reserve!S91</f>
        <v>0</v>
      </c>
      <c r="R91" s="93">
        <f>'Gross Plant'!T91-Reserve!T91</f>
        <v>0</v>
      </c>
      <c r="S91" s="93">
        <f>'Gross Plant'!U91-Reserve!U91</f>
        <v>0</v>
      </c>
      <c r="T91" s="93">
        <f>'Gross Plant'!V91-Reserve!V91</f>
        <v>0</v>
      </c>
      <c r="U91" s="93">
        <f>'Gross Plant'!W91-Reserve!W91</f>
        <v>0</v>
      </c>
      <c r="V91" s="93">
        <f>'Gross Plant'!X91-Reserve!X91</f>
        <v>0</v>
      </c>
      <c r="W91" s="93">
        <f>'Gross Plant'!Y91-Reserve!Y91</f>
        <v>0</v>
      </c>
      <c r="X91" s="93">
        <f>'Gross Plant'!Z91-Reserve!Z91</f>
        <v>0</v>
      </c>
      <c r="Y91" s="93">
        <f>'Gross Plant'!AA91-Reserve!AA91</f>
        <v>0</v>
      </c>
      <c r="Z91" s="93">
        <f>'Gross Plant'!AB91-Reserve!AB91</f>
        <v>0</v>
      </c>
      <c r="AA91" s="93">
        <f>'Gross Plant'!AC91-Reserve!AC91</f>
        <v>0</v>
      </c>
      <c r="AB91" s="93">
        <f>'Gross Plant'!AD91-Reserve!AD91</f>
        <v>0</v>
      </c>
      <c r="AC91" s="93">
        <f>'Gross Plant'!AE91-Reserve!AE91</f>
        <v>0</v>
      </c>
      <c r="AD91" s="93">
        <f>'Gross Plant'!AF91-Reserve!AF91</f>
        <v>0</v>
      </c>
    </row>
    <row r="92" spans="1:30">
      <c r="A92" s="86">
        <v>39200</v>
      </c>
      <c r="B92" s="29" t="s">
        <v>40</v>
      </c>
      <c r="C92" s="93">
        <f>'Gross Plant'!E92-Reserve!E92</f>
        <v>11964.539999999999</v>
      </c>
      <c r="D92" s="93">
        <f>'Gross Plant'!F92-Reserve!F92</f>
        <v>11841.529999999999</v>
      </c>
      <c r="E92" s="93">
        <f>'Gross Plant'!G92-Reserve!G92</f>
        <v>11718.519999999999</v>
      </c>
      <c r="F92" s="93">
        <f>'Gross Plant'!H92-Reserve!H92</f>
        <v>11595.509999999998</v>
      </c>
      <c r="G92" s="93">
        <f>'Gross Plant'!I92-Reserve!I92</f>
        <v>11472.499999999998</v>
      </c>
      <c r="H92" s="93">
        <f>'Gross Plant'!J92-Reserve!J92</f>
        <v>11349.489999999998</v>
      </c>
      <c r="I92" s="93">
        <f>'Gross Plant'!K92-Reserve!K92</f>
        <v>11226.479999999998</v>
      </c>
      <c r="J92" s="93">
        <f>'Gross Plant'!L92-Reserve!L92</f>
        <v>11103.471522583332</v>
      </c>
      <c r="K92" s="93">
        <f>'Gross Plant'!M92-Reserve!M92</f>
        <v>10980.463045166665</v>
      </c>
      <c r="L92" s="93">
        <f>'Gross Plant'!N92-Reserve!N92</f>
        <v>10857.454567749999</v>
      </c>
      <c r="M92" s="93">
        <f>'Gross Plant'!O92-Reserve!O92</f>
        <v>10734.446090333331</v>
      </c>
      <c r="N92" s="93">
        <f>'Gross Plant'!P92-Reserve!P92</f>
        <v>10611.437612916663</v>
      </c>
      <c r="O92" s="93">
        <f>'Gross Plant'!Q92-Reserve!Q92</f>
        <v>10488.429135499995</v>
      </c>
      <c r="P92" s="93">
        <f>'Gross Plant'!R92-Reserve!R92</f>
        <v>10365.420658083327</v>
      </c>
      <c r="Q92" s="113">
        <f>'Gross Plant'!S92-Reserve!S92</f>
        <v>10242.412180666659</v>
      </c>
      <c r="R92" s="93">
        <f>'Gross Plant'!T92-Reserve!T92</f>
        <v>10119.403703249991</v>
      </c>
      <c r="S92" s="93">
        <f>'Gross Plant'!U92-Reserve!U92</f>
        <v>9996.3952258333229</v>
      </c>
      <c r="T92" s="93">
        <f>'Gross Plant'!V92-Reserve!V92</f>
        <v>9873.3867484166549</v>
      </c>
      <c r="U92" s="93">
        <f>'Gross Plant'!W92-Reserve!W92</f>
        <v>9750.3782709999869</v>
      </c>
      <c r="V92" s="93">
        <f>'Gross Plant'!X92-Reserve!X92</f>
        <v>9627.3697935833188</v>
      </c>
      <c r="W92" s="93">
        <f>'Gross Plant'!Y92-Reserve!Y92</f>
        <v>9504.3613161666508</v>
      </c>
      <c r="X92" s="93">
        <f>'Gross Plant'!Z92-Reserve!Z92</f>
        <v>9381.3528387499828</v>
      </c>
      <c r="Y92" s="93">
        <f>'Gross Plant'!AA92-Reserve!AA92</f>
        <v>9258.3443613333147</v>
      </c>
      <c r="Z92" s="93">
        <f>'Gross Plant'!AB92-Reserve!AB92</f>
        <v>9135.3358839166467</v>
      </c>
      <c r="AA92" s="93">
        <f>'Gross Plant'!AC92-Reserve!AC92</f>
        <v>9012.3274064999787</v>
      </c>
      <c r="AB92" s="93">
        <f>'Gross Plant'!AD92-Reserve!AD92</f>
        <v>8889.3189290833106</v>
      </c>
      <c r="AC92" s="93">
        <f>'Gross Plant'!AE92-Reserve!AE92</f>
        <v>8766.3104516666426</v>
      </c>
      <c r="AD92" s="93">
        <f>'Gross Plant'!AF92-Reserve!AF92</f>
        <v>8643.3019742499746</v>
      </c>
    </row>
    <row r="93" spans="1:30">
      <c r="A93" s="56">
        <v>39300</v>
      </c>
      <c r="B93" t="s">
        <v>180</v>
      </c>
      <c r="C93" s="93">
        <f>'Gross Plant'!E93-Reserve!E93</f>
        <v>0</v>
      </c>
      <c r="D93" s="93">
        <f>'Gross Plant'!F93-Reserve!F93</f>
        <v>0</v>
      </c>
      <c r="E93" s="93">
        <f>'Gross Plant'!G93-Reserve!G93</f>
        <v>0</v>
      </c>
      <c r="F93" s="93">
        <f>'Gross Plant'!H93-Reserve!H93</f>
        <v>0</v>
      </c>
      <c r="G93" s="93">
        <f>'Gross Plant'!I93-Reserve!I93</f>
        <v>0</v>
      </c>
      <c r="H93" s="93">
        <f>'Gross Plant'!J93-Reserve!J93</f>
        <v>0</v>
      </c>
      <c r="I93" s="93">
        <f>'Gross Plant'!K93-Reserve!K93</f>
        <v>0</v>
      </c>
      <c r="J93" s="93">
        <f>'Gross Plant'!L93-Reserve!L93</f>
        <v>0</v>
      </c>
      <c r="K93" s="93">
        <f>'Gross Plant'!M93-Reserve!M93</f>
        <v>0</v>
      </c>
      <c r="L93" s="93">
        <f>'Gross Plant'!N93-Reserve!N93</f>
        <v>0</v>
      </c>
      <c r="M93" s="93">
        <f>'Gross Plant'!O93-Reserve!O93</f>
        <v>0</v>
      </c>
      <c r="N93" s="93">
        <f>'Gross Plant'!P93-Reserve!P93</f>
        <v>0</v>
      </c>
      <c r="O93" s="93">
        <f>'Gross Plant'!Q93-Reserve!Q93</f>
        <v>0</v>
      </c>
      <c r="P93" s="93">
        <f>'Gross Plant'!R93-Reserve!R93</f>
        <v>0</v>
      </c>
      <c r="Q93" s="113">
        <f>'Gross Plant'!S93-Reserve!S93</f>
        <v>0</v>
      </c>
      <c r="R93" s="93">
        <f>'Gross Plant'!T93-Reserve!T93</f>
        <v>0</v>
      </c>
      <c r="S93" s="93">
        <f>'Gross Plant'!U93-Reserve!U93</f>
        <v>0</v>
      </c>
      <c r="T93" s="93">
        <f>'Gross Plant'!V93-Reserve!V93</f>
        <v>0</v>
      </c>
      <c r="U93" s="93">
        <f>'Gross Plant'!W93-Reserve!W93</f>
        <v>0</v>
      </c>
      <c r="V93" s="93">
        <f>'Gross Plant'!X93-Reserve!X93</f>
        <v>0</v>
      </c>
      <c r="W93" s="93">
        <f>'Gross Plant'!Y93-Reserve!Y93</f>
        <v>0</v>
      </c>
      <c r="X93" s="93">
        <f>'Gross Plant'!Z93-Reserve!Z93</f>
        <v>0</v>
      </c>
      <c r="Y93" s="93">
        <f>'Gross Plant'!AA93-Reserve!AA93</f>
        <v>0</v>
      </c>
      <c r="Z93" s="93">
        <f>'Gross Plant'!AB93-Reserve!AB93</f>
        <v>0</v>
      </c>
      <c r="AA93" s="93">
        <f>'Gross Plant'!AC93-Reserve!AC93</f>
        <v>0</v>
      </c>
      <c r="AB93" s="93">
        <f>'Gross Plant'!AD93-Reserve!AD93</f>
        <v>0</v>
      </c>
      <c r="AC93" s="93">
        <f>'Gross Plant'!AE93-Reserve!AE93</f>
        <v>0</v>
      </c>
      <c r="AD93" s="93">
        <f>'Gross Plant'!AF93-Reserve!AF93</f>
        <v>0</v>
      </c>
    </row>
    <row r="94" spans="1:30">
      <c r="A94" s="86">
        <v>39400</v>
      </c>
      <c r="B94" s="24" t="s">
        <v>17</v>
      </c>
      <c r="C94" s="93">
        <f>'Gross Plant'!E94-Reserve!E94</f>
        <v>61451.110000000008</v>
      </c>
      <c r="D94" s="93">
        <f>'Gross Plant'!F94-Reserve!F94</f>
        <v>73281.710000000021</v>
      </c>
      <c r="E94" s="93">
        <f>'Gross Plant'!G94-Reserve!G94</f>
        <v>72845.460000000021</v>
      </c>
      <c r="F94" s="93">
        <f>'Gross Plant'!H94-Reserve!H94</f>
        <v>82927.010000000009</v>
      </c>
      <c r="G94" s="93">
        <f>'Gross Plant'!I94-Reserve!I94</f>
        <v>82465.350000000006</v>
      </c>
      <c r="H94" s="93">
        <f>'Gross Plant'!J94-Reserve!J94</f>
        <v>82003.69</v>
      </c>
      <c r="I94" s="93">
        <f>'Gross Plant'!K94-Reserve!K94</f>
        <v>81542.03</v>
      </c>
      <c r="J94" s="93">
        <f>'Gross Plant'!L94-Reserve!L94</f>
        <v>81038.793682500007</v>
      </c>
      <c r="K94" s="93">
        <f>'Gross Plant'!M94-Reserve!M94</f>
        <v>80535.537365000113</v>
      </c>
      <c r="L94" s="93">
        <f>'Gross Plant'!N94-Reserve!N94</f>
        <v>80032.301127833431</v>
      </c>
      <c r="M94" s="93">
        <f>'Gross Plant'!O94-Reserve!O94</f>
        <v>79529.064890666778</v>
      </c>
      <c r="N94" s="93">
        <f>'Gross Plant'!P94-Reserve!P94</f>
        <v>79025.828653499979</v>
      </c>
      <c r="O94" s="93">
        <f>'Gross Plant'!Q94-Reserve!Q94</f>
        <v>78522.642416333256</v>
      </c>
      <c r="P94" s="93">
        <f>'Gross Plant'!R94-Reserve!R94</f>
        <v>90286.255978333254</v>
      </c>
      <c r="Q94" s="113">
        <f>'Gross Plant'!S94-Reserve!S94</f>
        <v>89733.747692833247</v>
      </c>
      <c r="R94" s="93">
        <f>'Gross Plant'!T94-Reserve!T94</f>
        <v>99724.449407333246</v>
      </c>
      <c r="S94" s="93">
        <f>'Gross Plant'!U94-Reserve!U94</f>
        <v>99129.592561666577</v>
      </c>
      <c r="T94" s="93">
        <f>'Gross Plant'!V94-Reserve!V94</f>
        <v>98534.735715999908</v>
      </c>
      <c r="U94" s="93">
        <f>'Gross Plant'!W94-Reserve!W94</f>
        <v>97939.878870333239</v>
      </c>
      <c r="V94" s="93">
        <f>'Gross Plant'!X94-Reserve!X94</f>
        <v>97345.02202466657</v>
      </c>
      <c r="W94" s="93">
        <f>'Gross Plant'!Y94-Reserve!Y94</f>
        <v>96750.145259333338</v>
      </c>
      <c r="X94" s="93">
        <f>'Gross Plant'!Z94-Reserve!Z94</f>
        <v>96155.288494000008</v>
      </c>
      <c r="Y94" s="93">
        <f>'Gross Plant'!AA94-Reserve!AA94</f>
        <v>95560.431728666677</v>
      </c>
      <c r="Z94" s="93">
        <f>'Gross Plant'!AB94-Reserve!AB94</f>
        <v>94965.574963333231</v>
      </c>
      <c r="AA94" s="93">
        <f>'Gross Plant'!AC94-Reserve!AC94</f>
        <v>94370.767997166491</v>
      </c>
      <c r="AB94" s="93">
        <f>'Gross Plant'!AD94-Reserve!AD94</f>
        <v>105993.48918349984</v>
      </c>
      <c r="AC94" s="93">
        <f>'Gross Plant'!AE94-Reserve!AE94</f>
        <v>105349.36036983319</v>
      </c>
      <c r="AD94" s="93">
        <f>'Gross Plant'!AF94-Reserve!AF94</f>
        <v>115206.09299599985</v>
      </c>
    </row>
    <row r="95" spans="1:30">
      <c r="A95" s="86">
        <v>39600</v>
      </c>
      <c r="B95" s="24" t="s">
        <v>41</v>
      </c>
      <c r="C95" s="93">
        <f>'Gross Plant'!E95-Reserve!E95</f>
        <v>9692.31</v>
      </c>
      <c r="D95" s="93">
        <f>'Gross Plant'!F95-Reserve!F95</f>
        <v>9606.49</v>
      </c>
      <c r="E95" s="93">
        <f>'Gross Plant'!G95-Reserve!G95</f>
        <v>9520.67</v>
      </c>
      <c r="F95" s="93">
        <f>'Gross Plant'!H95-Reserve!H95</f>
        <v>9434.85</v>
      </c>
      <c r="G95" s="93">
        <f>'Gross Plant'!I95-Reserve!I95</f>
        <v>9349.0300000000007</v>
      </c>
      <c r="H95" s="93">
        <f>'Gross Plant'!J95-Reserve!J95</f>
        <v>9263.2100000000009</v>
      </c>
      <c r="I95" s="93">
        <f>'Gross Plant'!K95-Reserve!K95</f>
        <v>9177.3900000000012</v>
      </c>
      <c r="J95" s="93">
        <f>'Gross Plant'!L95-Reserve!L95</f>
        <v>9091.5660301666685</v>
      </c>
      <c r="K95" s="93">
        <f>'Gross Plant'!M95-Reserve!M95</f>
        <v>9005.7420603333358</v>
      </c>
      <c r="L95" s="93">
        <f>'Gross Plant'!N95-Reserve!N95</f>
        <v>8919.918090500003</v>
      </c>
      <c r="M95" s="93">
        <f>'Gross Plant'!O95-Reserve!O95</f>
        <v>8834.0941206666703</v>
      </c>
      <c r="N95" s="93">
        <f>'Gross Plant'!P95-Reserve!P95</f>
        <v>8748.2701508333375</v>
      </c>
      <c r="O95" s="93">
        <f>'Gross Plant'!Q95-Reserve!Q95</f>
        <v>8662.4461810000048</v>
      </c>
      <c r="P95" s="93">
        <f>'Gross Plant'!R95-Reserve!R95</f>
        <v>8576.6222111666721</v>
      </c>
      <c r="Q95" s="113">
        <f>'Gross Plant'!S95-Reserve!S95</f>
        <v>8490.7982413333393</v>
      </c>
      <c r="R95" s="93">
        <f>'Gross Plant'!T95-Reserve!T95</f>
        <v>8404.9742715000066</v>
      </c>
      <c r="S95" s="93">
        <f>'Gross Plant'!U95-Reserve!U95</f>
        <v>8319.1503016666738</v>
      </c>
      <c r="T95" s="93">
        <f>'Gross Plant'!V95-Reserve!V95</f>
        <v>8233.3263318333411</v>
      </c>
      <c r="U95" s="93">
        <f>'Gross Plant'!W95-Reserve!W95</f>
        <v>8147.5023620000084</v>
      </c>
      <c r="V95" s="93">
        <f>'Gross Plant'!X95-Reserve!X95</f>
        <v>8061.6783921666756</v>
      </c>
      <c r="W95" s="93">
        <f>'Gross Plant'!Y95-Reserve!Y95</f>
        <v>7975.8544223333429</v>
      </c>
      <c r="X95" s="93">
        <f>'Gross Plant'!Z95-Reserve!Z95</f>
        <v>7890.0304525000101</v>
      </c>
      <c r="Y95" s="93">
        <f>'Gross Plant'!AA95-Reserve!AA95</f>
        <v>7804.2064826666774</v>
      </c>
      <c r="Z95" s="93">
        <f>'Gross Plant'!AB95-Reserve!AB95</f>
        <v>7718.3825128333447</v>
      </c>
      <c r="AA95" s="93">
        <f>'Gross Plant'!AC95-Reserve!AC95</f>
        <v>7632.5585430000119</v>
      </c>
      <c r="AB95" s="93">
        <f>'Gross Plant'!AD95-Reserve!AD95</f>
        <v>7546.7345731666792</v>
      </c>
      <c r="AC95" s="93">
        <f>'Gross Plant'!AE95-Reserve!AE95</f>
        <v>7460.9106033333464</v>
      </c>
      <c r="AD95" s="93">
        <f>'Gross Plant'!AF95-Reserve!AF95</f>
        <v>7375.0866335000137</v>
      </c>
    </row>
    <row r="96" spans="1:30">
      <c r="A96" s="86">
        <v>39700</v>
      </c>
      <c r="B96" s="24" t="s">
        <v>18</v>
      </c>
      <c r="C96" s="93">
        <f>'Gross Plant'!E96-Reserve!E96</f>
        <v>23617.15</v>
      </c>
      <c r="D96" s="93">
        <f>'Gross Plant'!F96-Reserve!F96</f>
        <v>23358.739999999998</v>
      </c>
      <c r="E96" s="93">
        <f>'Gross Plant'!G96-Reserve!G96</f>
        <v>23100.33</v>
      </c>
      <c r="F96" s="93">
        <f>'Gross Plant'!H96-Reserve!H96</f>
        <v>22996.97</v>
      </c>
      <c r="G96" s="93">
        <f>'Gross Plant'!I96-Reserve!I96</f>
        <v>22893.61</v>
      </c>
      <c r="H96" s="93">
        <f>'Gross Plant'!J96-Reserve!J96</f>
        <v>22790.25</v>
      </c>
      <c r="I96" s="93">
        <f>'Gross Plant'!K96-Reserve!K96</f>
        <v>22686.89</v>
      </c>
      <c r="J96" s="93">
        <f>'Gross Plant'!L96-Reserve!L96</f>
        <v>22686.89</v>
      </c>
      <c r="K96" s="93">
        <f>'Gross Plant'!M96-Reserve!M96</f>
        <v>22686.89</v>
      </c>
      <c r="L96" s="93">
        <f>'Gross Plant'!N96-Reserve!N96</f>
        <v>22686.89</v>
      </c>
      <c r="M96" s="93">
        <f>'Gross Plant'!O96-Reserve!O96</f>
        <v>22686.89</v>
      </c>
      <c r="N96" s="93">
        <f>'Gross Plant'!P96-Reserve!P96</f>
        <v>22686.89</v>
      </c>
      <c r="O96" s="93">
        <f>'Gross Plant'!Q96-Reserve!Q96</f>
        <v>22686.89</v>
      </c>
      <c r="P96" s="93">
        <f>'Gross Plant'!R96-Reserve!R96</f>
        <v>22686.89</v>
      </c>
      <c r="Q96" s="113">
        <f>'Gross Plant'!S96-Reserve!S96</f>
        <v>22686.89</v>
      </c>
      <c r="R96" s="93">
        <f>'Gross Plant'!T96-Reserve!T96</f>
        <v>22686.89</v>
      </c>
      <c r="S96" s="93">
        <f>'Gross Plant'!U96-Reserve!U96</f>
        <v>22686.89</v>
      </c>
      <c r="T96" s="93">
        <f>'Gross Plant'!V96-Reserve!V96</f>
        <v>22686.89</v>
      </c>
      <c r="U96" s="93">
        <f>'Gross Plant'!W96-Reserve!W96</f>
        <v>22686.89</v>
      </c>
      <c r="V96" s="93">
        <f>'Gross Plant'!X96-Reserve!X96</f>
        <v>22686.89</v>
      </c>
      <c r="W96" s="93">
        <f>'Gross Plant'!Y96-Reserve!Y96</f>
        <v>22686.89</v>
      </c>
      <c r="X96" s="93">
        <f>'Gross Plant'!Z96-Reserve!Z96</f>
        <v>22686.89</v>
      </c>
      <c r="Y96" s="93">
        <f>'Gross Plant'!AA96-Reserve!AA96</f>
        <v>22686.89</v>
      </c>
      <c r="Z96" s="93">
        <f>'Gross Plant'!AB96-Reserve!AB96</f>
        <v>22686.89</v>
      </c>
      <c r="AA96" s="93">
        <f>'Gross Plant'!AC96-Reserve!AC96</f>
        <v>22686.89</v>
      </c>
      <c r="AB96" s="93">
        <f>'Gross Plant'!AD96-Reserve!AD96</f>
        <v>22686.89</v>
      </c>
      <c r="AC96" s="93">
        <f>'Gross Plant'!AE96-Reserve!AE96</f>
        <v>22686.89</v>
      </c>
      <c r="AD96" s="93">
        <f>'Gross Plant'!AF96-Reserve!AF96</f>
        <v>22686.89</v>
      </c>
    </row>
    <row r="97" spans="1:30">
      <c r="A97" s="56">
        <v>39701</v>
      </c>
      <c r="B97" t="s">
        <v>175</v>
      </c>
      <c r="C97" s="93">
        <f>'Gross Plant'!E97-Reserve!E97</f>
        <v>0</v>
      </c>
      <c r="D97" s="93">
        <f>'Gross Plant'!F97-Reserve!F97</f>
        <v>0</v>
      </c>
      <c r="E97" s="93">
        <f>'Gross Plant'!G97-Reserve!G97</f>
        <v>0</v>
      </c>
      <c r="F97" s="93">
        <f>'Gross Plant'!H97-Reserve!H97</f>
        <v>0</v>
      </c>
      <c r="G97" s="93">
        <f>'Gross Plant'!I97-Reserve!I97</f>
        <v>0</v>
      </c>
      <c r="H97" s="93">
        <f>'Gross Plant'!J97-Reserve!J97</f>
        <v>0</v>
      </c>
      <c r="I97" s="93">
        <f>'Gross Plant'!K97-Reserve!K97</f>
        <v>0</v>
      </c>
      <c r="J97" s="93">
        <f>'Gross Plant'!L97-Reserve!L97</f>
        <v>0</v>
      </c>
      <c r="K97" s="93">
        <f>'Gross Plant'!M97-Reserve!M97</f>
        <v>0</v>
      </c>
      <c r="L97" s="93">
        <f>'Gross Plant'!N97-Reserve!N97</f>
        <v>0</v>
      </c>
      <c r="M97" s="93">
        <f>'Gross Plant'!O97-Reserve!O97</f>
        <v>0</v>
      </c>
      <c r="N97" s="93">
        <f>'Gross Plant'!P97-Reserve!P97</f>
        <v>0</v>
      </c>
      <c r="O97" s="93">
        <f>'Gross Plant'!Q97-Reserve!Q97</f>
        <v>0</v>
      </c>
      <c r="P97" s="93">
        <f>'Gross Plant'!R97-Reserve!R97</f>
        <v>0</v>
      </c>
      <c r="Q97" s="113">
        <f>'Gross Plant'!S97-Reserve!S97</f>
        <v>0</v>
      </c>
      <c r="R97" s="93">
        <f>'Gross Plant'!T97-Reserve!T97</f>
        <v>0</v>
      </c>
      <c r="S97" s="93">
        <f>'Gross Plant'!U97-Reserve!U97</f>
        <v>0</v>
      </c>
      <c r="T97" s="93">
        <f>'Gross Plant'!V97-Reserve!V97</f>
        <v>0</v>
      </c>
      <c r="U97" s="93">
        <f>'Gross Plant'!W97-Reserve!W97</f>
        <v>0</v>
      </c>
      <c r="V97" s="93">
        <f>'Gross Plant'!X97-Reserve!X97</f>
        <v>0</v>
      </c>
      <c r="W97" s="93">
        <f>'Gross Plant'!Y97-Reserve!Y97</f>
        <v>0</v>
      </c>
      <c r="X97" s="93">
        <f>'Gross Plant'!Z97-Reserve!Z97</f>
        <v>0</v>
      </c>
      <c r="Y97" s="93">
        <f>'Gross Plant'!AA97-Reserve!AA97</f>
        <v>0</v>
      </c>
      <c r="Z97" s="93">
        <f>'Gross Plant'!AB97-Reserve!AB97</f>
        <v>0</v>
      </c>
      <c r="AA97" s="93">
        <f>'Gross Plant'!AC97-Reserve!AC97</f>
        <v>0</v>
      </c>
      <c r="AB97" s="93">
        <f>'Gross Plant'!AD97-Reserve!AD97</f>
        <v>0</v>
      </c>
      <c r="AC97" s="93">
        <f>'Gross Plant'!AE97-Reserve!AE97</f>
        <v>0</v>
      </c>
      <c r="AD97" s="93">
        <f>'Gross Plant'!AF97-Reserve!AF97</f>
        <v>0</v>
      </c>
    </row>
    <row r="98" spans="1:30">
      <c r="A98" s="56">
        <v>39702</v>
      </c>
      <c r="B98" t="s">
        <v>175</v>
      </c>
      <c r="C98" s="93">
        <f>'Gross Plant'!E98-Reserve!E98</f>
        <v>0</v>
      </c>
      <c r="D98" s="93">
        <f>'Gross Plant'!F98-Reserve!F98</f>
        <v>0</v>
      </c>
      <c r="E98" s="93">
        <f>'Gross Plant'!G98-Reserve!G98</f>
        <v>0</v>
      </c>
      <c r="F98" s="93">
        <f>'Gross Plant'!H98-Reserve!H98</f>
        <v>0</v>
      </c>
      <c r="G98" s="93">
        <f>'Gross Plant'!I98-Reserve!I98</f>
        <v>0</v>
      </c>
      <c r="H98" s="93">
        <f>'Gross Plant'!J98-Reserve!J98</f>
        <v>0</v>
      </c>
      <c r="I98" s="93">
        <f>'Gross Plant'!K98-Reserve!K98</f>
        <v>0</v>
      </c>
      <c r="J98" s="93">
        <f>'Gross Plant'!L98-Reserve!L98</f>
        <v>0</v>
      </c>
      <c r="K98" s="93">
        <f>'Gross Plant'!M98-Reserve!M98</f>
        <v>0</v>
      </c>
      <c r="L98" s="93">
        <f>'Gross Plant'!N98-Reserve!N98</f>
        <v>0</v>
      </c>
      <c r="M98" s="93">
        <f>'Gross Plant'!O98-Reserve!O98</f>
        <v>0</v>
      </c>
      <c r="N98" s="93">
        <f>'Gross Plant'!P98-Reserve!P98</f>
        <v>0</v>
      </c>
      <c r="O98" s="93">
        <f>'Gross Plant'!Q98-Reserve!Q98</f>
        <v>0</v>
      </c>
      <c r="P98" s="93">
        <f>'Gross Plant'!R98-Reserve!R98</f>
        <v>0</v>
      </c>
      <c r="Q98" s="113">
        <f>'Gross Plant'!S98-Reserve!S98</f>
        <v>0</v>
      </c>
      <c r="R98" s="93">
        <f>'Gross Plant'!T98-Reserve!T98</f>
        <v>0</v>
      </c>
      <c r="S98" s="93">
        <f>'Gross Plant'!U98-Reserve!U98</f>
        <v>0</v>
      </c>
      <c r="T98" s="93">
        <f>'Gross Plant'!V98-Reserve!V98</f>
        <v>0</v>
      </c>
      <c r="U98" s="93">
        <f>'Gross Plant'!W98-Reserve!W98</f>
        <v>0</v>
      </c>
      <c r="V98" s="93">
        <f>'Gross Plant'!X98-Reserve!X98</f>
        <v>0</v>
      </c>
      <c r="W98" s="93">
        <f>'Gross Plant'!Y98-Reserve!Y98</f>
        <v>0</v>
      </c>
      <c r="X98" s="93">
        <f>'Gross Plant'!Z98-Reserve!Z98</f>
        <v>0</v>
      </c>
      <c r="Y98" s="93">
        <f>'Gross Plant'!AA98-Reserve!AA98</f>
        <v>0</v>
      </c>
      <c r="Z98" s="93">
        <f>'Gross Plant'!AB98-Reserve!AB98</f>
        <v>0</v>
      </c>
      <c r="AA98" s="93">
        <f>'Gross Plant'!AC98-Reserve!AC98</f>
        <v>0</v>
      </c>
      <c r="AB98" s="93">
        <f>'Gross Plant'!AD98-Reserve!AD98</f>
        <v>0</v>
      </c>
      <c r="AC98" s="93">
        <f>'Gross Plant'!AE98-Reserve!AE98</f>
        <v>0</v>
      </c>
      <c r="AD98" s="93">
        <f>'Gross Plant'!AF98-Reserve!AF98</f>
        <v>0</v>
      </c>
    </row>
    <row r="99" spans="1:30">
      <c r="A99" s="86">
        <v>39800</v>
      </c>
      <c r="B99" s="24" t="s">
        <v>19</v>
      </c>
      <c r="C99" s="93">
        <f>'Gross Plant'!E99-Reserve!E99</f>
        <v>127054.65000000001</v>
      </c>
      <c r="D99" s="93">
        <f>'Gross Plant'!F99-Reserve!F99</f>
        <v>127044.6</v>
      </c>
      <c r="E99" s="93">
        <f>'Gross Plant'!G99-Reserve!G99</f>
        <v>127034.55</v>
      </c>
      <c r="F99" s="93">
        <f>'Gross Plant'!H99-Reserve!H99</f>
        <v>127030.53</v>
      </c>
      <c r="G99" s="93">
        <f>'Gross Plant'!I99-Reserve!I99</f>
        <v>127026.51</v>
      </c>
      <c r="H99" s="93">
        <f>'Gross Plant'!J99-Reserve!J99</f>
        <v>127022.48999999999</v>
      </c>
      <c r="I99" s="93">
        <f>'Gross Plant'!K99-Reserve!K99</f>
        <v>127018.46999999999</v>
      </c>
      <c r="J99" s="93">
        <f>'Gross Plant'!L99-Reserve!L99</f>
        <v>127018.46999999999</v>
      </c>
      <c r="K99" s="93">
        <f>'Gross Plant'!M99-Reserve!M99</f>
        <v>127018.46999999999</v>
      </c>
      <c r="L99" s="93">
        <f>'Gross Plant'!N99-Reserve!N99</f>
        <v>127018.46999999999</v>
      </c>
      <c r="M99" s="93">
        <f>'Gross Plant'!O99-Reserve!O99</f>
        <v>127018.46999999999</v>
      </c>
      <c r="N99" s="93">
        <f>'Gross Plant'!P99-Reserve!P99</f>
        <v>127018.46999999999</v>
      </c>
      <c r="O99" s="93">
        <f>'Gross Plant'!Q99-Reserve!Q99</f>
        <v>127018.46999999999</v>
      </c>
      <c r="P99" s="93">
        <f>'Gross Plant'!R99-Reserve!R99</f>
        <v>127018.46999999999</v>
      </c>
      <c r="Q99" s="113">
        <f>'Gross Plant'!S99-Reserve!S99</f>
        <v>127018.46999999999</v>
      </c>
      <c r="R99" s="93">
        <f>'Gross Plant'!T99-Reserve!T99</f>
        <v>127018.46999999999</v>
      </c>
      <c r="S99" s="93">
        <f>'Gross Plant'!U99-Reserve!U99</f>
        <v>127018.46999999999</v>
      </c>
      <c r="T99" s="93">
        <f>'Gross Plant'!V99-Reserve!V99</f>
        <v>127018.46999999999</v>
      </c>
      <c r="U99" s="93">
        <f>'Gross Plant'!W99-Reserve!W99</f>
        <v>127018.46999999999</v>
      </c>
      <c r="V99" s="93">
        <f>'Gross Plant'!X99-Reserve!X99</f>
        <v>127018.46999999999</v>
      </c>
      <c r="W99" s="93">
        <f>'Gross Plant'!Y99-Reserve!Y99</f>
        <v>127018.46999999999</v>
      </c>
      <c r="X99" s="93">
        <f>'Gross Plant'!Z99-Reserve!Z99</f>
        <v>127018.46999999999</v>
      </c>
      <c r="Y99" s="93">
        <f>'Gross Plant'!AA99-Reserve!AA99</f>
        <v>127018.46999999999</v>
      </c>
      <c r="Z99" s="93">
        <f>'Gross Plant'!AB99-Reserve!AB99</f>
        <v>127018.46999999999</v>
      </c>
      <c r="AA99" s="93">
        <f>'Gross Plant'!AC99-Reserve!AC99</f>
        <v>127018.46999999999</v>
      </c>
      <c r="AB99" s="93">
        <f>'Gross Plant'!AD99-Reserve!AD99</f>
        <v>127018.46999999999</v>
      </c>
      <c r="AC99" s="93">
        <f>'Gross Plant'!AE99-Reserve!AE99</f>
        <v>127018.46999999999</v>
      </c>
      <c r="AD99" s="93">
        <f>'Gross Plant'!AF99-Reserve!AF99</f>
        <v>127018.46999999999</v>
      </c>
    </row>
    <row r="100" spans="1:30">
      <c r="A100" s="86">
        <v>39900</v>
      </c>
      <c r="B100" s="24" t="s">
        <v>32</v>
      </c>
      <c r="C100" s="93">
        <f>'Gross Plant'!E100-Reserve!E100</f>
        <v>0</v>
      </c>
      <c r="D100" s="93">
        <f>'Gross Plant'!F100-Reserve!F100</f>
        <v>0</v>
      </c>
      <c r="E100" s="93">
        <f>'Gross Plant'!G100-Reserve!G100</f>
        <v>0</v>
      </c>
      <c r="F100" s="93">
        <f>'Gross Plant'!H100-Reserve!H100</f>
        <v>0</v>
      </c>
      <c r="G100" s="93">
        <f>'Gross Plant'!I100-Reserve!I100</f>
        <v>0</v>
      </c>
      <c r="H100" s="93">
        <f>'Gross Plant'!J100-Reserve!J100</f>
        <v>0</v>
      </c>
      <c r="I100" s="93">
        <f>'Gross Plant'!K100-Reserve!K100</f>
        <v>0</v>
      </c>
      <c r="J100" s="93">
        <f>'Gross Plant'!L100-Reserve!L100</f>
        <v>0</v>
      </c>
      <c r="K100" s="93">
        <f>'Gross Plant'!M100-Reserve!M100</f>
        <v>0</v>
      </c>
      <c r="L100" s="93">
        <f>'Gross Plant'!N100-Reserve!N100</f>
        <v>0</v>
      </c>
      <c r="M100" s="93">
        <f>'Gross Plant'!O100-Reserve!O100</f>
        <v>0</v>
      </c>
      <c r="N100" s="93">
        <f>'Gross Plant'!P100-Reserve!P100</f>
        <v>0</v>
      </c>
      <c r="O100" s="93">
        <f>'Gross Plant'!Q100-Reserve!Q100</f>
        <v>0</v>
      </c>
      <c r="P100" s="93">
        <f>'Gross Plant'!R100-Reserve!R100</f>
        <v>0</v>
      </c>
      <c r="Q100" s="113">
        <f>'Gross Plant'!S100-Reserve!S100</f>
        <v>0</v>
      </c>
      <c r="R100" s="93">
        <f>'Gross Plant'!T100-Reserve!T100</f>
        <v>0</v>
      </c>
      <c r="S100" s="93">
        <f>'Gross Plant'!U100-Reserve!U100</f>
        <v>0</v>
      </c>
      <c r="T100" s="93">
        <f>'Gross Plant'!V100-Reserve!V100</f>
        <v>0</v>
      </c>
      <c r="U100" s="93">
        <f>'Gross Plant'!W100-Reserve!W100</f>
        <v>0</v>
      </c>
      <c r="V100" s="93">
        <f>'Gross Plant'!X100-Reserve!X100</f>
        <v>0</v>
      </c>
      <c r="W100" s="93">
        <f>'Gross Plant'!Y100-Reserve!Y100</f>
        <v>0</v>
      </c>
      <c r="X100" s="93">
        <f>'Gross Plant'!Z100-Reserve!Z100</f>
        <v>0</v>
      </c>
      <c r="Y100" s="93">
        <f>'Gross Plant'!AA100-Reserve!AA100</f>
        <v>0</v>
      </c>
      <c r="Z100" s="93">
        <f>'Gross Plant'!AB100-Reserve!AB100</f>
        <v>0</v>
      </c>
      <c r="AA100" s="93">
        <f>'Gross Plant'!AC100-Reserve!AC100</f>
        <v>0</v>
      </c>
      <c r="AB100" s="93">
        <f>'Gross Plant'!AD100-Reserve!AD100</f>
        <v>0</v>
      </c>
      <c r="AC100" s="93">
        <f>'Gross Plant'!AE100-Reserve!AE100</f>
        <v>0</v>
      </c>
      <c r="AD100" s="93">
        <f>'Gross Plant'!AF100-Reserve!AF100</f>
        <v>0</v>
      </c>
    </row>
    <row r="101" spans="1:30">
      <c r="A101" s="86">
        <v>39901</v>
      </c>
      <c r="B101" s="24" t="s">
        <v>21</v>
      </c>
      <c r="C101" s="93">
        <f>'Gross Plant'!E101-Reserve!E101</f>
        <v>0</v>
      </c>
      <c r="D101" s="93">
        <f>'Gross Plant'!F101-Reserve!F101</f>
        <v>0</v>
      </c>
      <c r="E101" s="93">
        <f>'Gross Plant'!G101-Reserve!G101</f>
        <v>0</v>
      </c>
      <c r="F101" s="93">
        <f>'Gross Plant'!H101-Reserve!H101</f>
        <v>0</v>
      </c>
      <c r="G101" s="93">
        <f>'Gross Plant'!I101-Reserve!I101</f>
        <v>0</v>
      </c>
      <c r="H101" s="93">
        <f>'Gross Plant'!J101-Reserve!J101</f>
        <v>0</v>
      </c>
      <c r="I101" s="93">
        <f>'Gross Plant'!K101-Reserve!K101</f>
        <v>0</v>
      </c>
      <c r="J101" s="93">
        <f>'Gross Plant'!L101-Reserve!L101</f>
        <v>0</v>
      </c>
      <c r="K101" s="93">
        <f>'Gross Plant'!M101-Reserve!M101</f>
        <v>0</v>
      </c>
      <c r="L101" s="93">
        <f>'Gross Plant'!N101-Reserve!N101</f>
        <v>0</v>
      </c>
      <c r="M101" s="93">
        <f>'Gross Plant'!O101-Reserve!O101</f>
        <v>0</v>
      </c>
      <c r="N101" s="93">
        <f>'Gross Plant'!P101-Reserve!P101</f>
        <v>0</v>
      </c>
      <c r="O101" s="93">
        <f>'Gross Plant'!Q101-Reserve!Q101</f>
        <v>0</v>
      </c>
      <c r="P101" s="93">
        <f>'Gross Plant'!R101-Reserve!R101</f>
        <v>0</v>
      </c>
      <c r="Q101" s="113">
        <f>'Gross Plant'!S101-Reserve!S101</f>
        <v>0</v>
      </c>
      <c r="R101" s="93">
        <f>'Gross Plant'!T101-Reserve!T101</f>
        <v>0</v>
      </c>
      <c r="S101" s="93">
        <f>'Gross Plant'!U101-Reserve!U101</f>
        <v>0</v>
      </c>
      <c r="T101" s="93">
        <f>'Gross Plant'!V101-Reserve!V101</f>
        <v>0</v>
      </c>
      <c r="U101" s="93">
        <f>'Gross Plant'!W101-Reserve!W101</f>
        <v>0</v>
      </c>
      <c r="V101" s="93">
        <f>'Gross Plant'!X101-Reserve!X101</f>
        <v>0</v>
      </c>
      <c r="W101" s="93">
        <f>'Gross Plant'!Y101-Reserve!Y101</f>
        <v>0</v>
      </c>
      <c r="X101" s="93">
        <f>'Gross Plant'!Z101-Reserve!Z101</f>
        <v>0</v>
      </c>
      <c r="Y101" s="93">
        <f>'Gross Plant'!AA101-Reserve!AA101</f>
        <v>0</v>
      </c>
      <c r="Z101" s="93">
        <f>'Gross Plant'!AB101-Reserve!AB101</f>
        <v>0</v>
      </c>
      <c r="AA101" s="93">
        <f>'Gross Plant'!AC101-Reserve!AC101</f>
        <v>0</v>
      </c>
      <c r="AB101" s="93">
        <f>'Gross Plant'!AD101-Reserve!AD101</f>
        <v>0</v>
      </c>
      <c r="AC101" s="93">
        <f>'Gross Plant'!AE101-Reserve!AE101</f>
        <v>0</v>
      </c>
      <c r="AD101" s="93">
        <f>'Gross Plant'!AF101-Reserve!AF101</f>
        <v>0</v>
      </c>
    </row>
    <row r="102" spans="1:30">
      <c r="A102" s="86">
        <v>39902</v>
      </c>
      <c r="B102" s="24" t="s">
        <v>22</v>
      </c>
      <c r="C102" s="93">
        <f>'Gross Plant'!E102-Reserve!E102</f>
        <v>0</v>
      </c>
      <c r="D102" s="93">
        <f>'Gross Plant'!F102-Reserve!F102</f>
        <v>0</v>
      </c>
      <c r="E102" s="93">
        <f>'Gross Plant'!G102-Reserve!G102</f>
        <v>0</v>
      </c>
      <c r="F102" s="93">
        <f>'Gross Plant'!H102-Reserve!H102</f>
        <v>0</v>
      </c>
      <c r="G102" s="93">
        <f>'Gross Plant'!I102-Reserve!I102</f>
        <v>0</v>
      </c>
      <c r="H102" s="93">
        <f>'Gross Plant'!J102-Reserve!J102</f>
        <v>0</v>
      </c>
      <c r="I102" s="93">
        <f>'Gross Plant'!K102-Reserve!K102</f>
        <v>0</v>
      </c>
      <c r="J102" s="93">
        <f>'Gross Plant'!L102-Reserve!L102</f>
        <v>0</v>
      </c>
      <c r="K102" s="93">
        <f>'Gross Plant'!M102-Reserve!M102</f>
        <v>0</v>
      </c>
      <c r="L102" s="93">
        <f>'Gross Plant'!N102-Reserve!N102</f>
        <v>0</v>
      </c>
      <c r="M102" s="93">
        <f>'Gross Plant'!O102-Reserve!O102</f>
        <v>0</v>
      </c>
      <c r="N102" s="93">
        <f>'Gross Plant'!P102-Reserve!P102</f>
        <v>0</v>
      </c>
      <c r="O102" s="93">
        <f>'Gross Plant'!Q102-Reserve!Q102</f>
        <v>0</v>
      </c>
      <c r="P102" s="93">
        <f>'Gross Plant'!R102-Reserve!R102</f>
        <v>0</v>
      </c>
      <c r="Q102" s="113">
        <f>'Gross Plant'!S102-Reserve!S102</f>
        <v>0</v>
      </c>
      <c r="R102" s="93">
        <f>'Gross Plant'!T102-Reserve!T102</f>
        <v>0</v>
      </c>
      <c r="S102" s="93">
        <f>'Gross Plant'!U102-Reserve!U102</f>
        <v>0</v>
      </c>
      <c r="T102" s="93">
        <f>'Gross Plant'!V102-Reserve!V102</f>
        <v>0</v>
      </c>
      <c r="U102" s="93">
        <f>'Gross Plant'!W102-Reserve!W102</f>
        <v>0</v>
      </c>
      <c r="V102" s="93">
        <f>'Gross Plant'!X102-Reserve!X102</f>
        <v>0</v>
      </c>
      <c r="W102" s="93">
        <f>'Gross Plant'!Y102-Reserve!Y102</f>
        <v>0</v>
      </c>
      <c r="X102" s="93">
        <f>'Gross Plant'!Z102-Reserve!Z102</f>
        <v>0</v>
      </c>
      <c r="Y102" s="93">
        <f>'Gross Plant'!AA102-Reserve!AA102</f>
        <v>0</v>
      </c>
      <c r="Z102" s="93">
        <f>'Gross Plant'!AB102-Reserve!AB102</f>
        <v>0</v>
      </c>
      <c r="AA102" s="93">
        <f>'Gross Plant'!AC102-Reserve!AC102</f>
        <v>0</v>
      </c>
      <c r="AB102" s="93">
        <f>'Gross Plant'!AD102-Reserve!AD102</f>
        <v>0</v>
      </c>
      <c r="AC102" s="93">
        <f>'Gross Plant'!AE102-Reserve!AE102</f>
        <v>0</v>
      </c>
      <c r="AD102" s="93">
        <f>'Gross Plant'!AF102-Reserve!AF102</f>
        <v>0</v>
      </c>
    </row>
    <row r="103" spans="1:30">
      <c r="A103" s="86">
        <v>39903</v>
      </c>
      <c r="B103" s="24" t="s">
        <v>23</v>
      </c>
      <c r="C103" s="93">
        <f>'Gross Plant'!E103-Reserve!E103</f>
        <v>23170.719999999998</v>
      </c>
      <c r="D103" s="93">
        <f>'Gross Plant'!F103-Reserve!F103</f>
        <v>22935.17</v>
      </c>
      <c r="E103" s="93">
        <f>'Gross Plant'!G103-Reserve!G103</f>
        <v>22699.62</v>
      </c>
      <c r="F103" s="93">
        <f>'Gross Plant'!H103-Reserve!H103</f>
        <v>22464.07</v>
      </c>
      <c r="G103" s="93">
        <f>'Gross Plant'!I103-Reserve!I103</f>
        <v>22228.519999999997</v>
      </c>
      <c r="H103" s="93">
        <f>'Gross Plant'!J103-Reserve!J103</f>
        <v>21992.969999999998</v>
      </c>
      <c r="I103" s="93">
        <f>'Gross Plant'!K103-Reserve!K103</f>
        <v>21757.42</v>
      </c>
      <c r="J103" s="93">
        <f>'Gross Plant'!L103-Reserve!L103</f>
        <v>21521.866333333332</v>
      </c>
      <c r="K103" s="93">
        <f>'Gross Plant'!M103-Reserve!M103</f>
        <v>21286.312666666665</v>
      </c>
      <c r="L103" s="93">
        <f>'Gross Plant'!N103-Reserve!N103</f>
        <v>21050.758999999998</v>
      </c>
      <c r="M103" s="93">
        <f>'Gross Plant'!O103-Reserve!O103</f>
        <v>20815.205333333332</v>
      </c>
      <c r="N103" s="93">
        <f>'Gross Plant'!P103-Reserve!P103</f>
        <v>20579.651666666665</v>
      </c>
      <c r="O103" s="93">
        <f>'Gross Plant'!Q103-Reserve!Q103</f>
        <v>20344.097999999998</v>
      </c>
      <c r="P103" s="93">
        <f>'Gross Plant'!R103-Reserve!R103</f>
        <v>20108.544333333331</v>
      </c>
      <c r="Q103" s="113">
        <f>'Gross Plant'!S103-Reserve!S103</f>
        <v>19872.990666666665</v>
      </c>
      <c r="R103" s="93">
        <f>'Gross Plant'!T103-Reserve!T103</f>
        <v>19637.436999999998</v>
      </c>
      <c r="S103" s="93">
        <f>'Gross Plant'!U103-Reserve!U103</f>
        <v>19401.883333333331</v>
      </c>
      <c r="T103" s="93">
        <f>'Gross Plant'!V103-Reserve!V103</f>
        <v>19166.329666666665</v>
      </c>
      <c r="U103" s="93">
        <f>'Gross Plant'!W103-Reserve!W103</f>
        <v>18930.775999999998</v>
      </c>
      <c r="V103" s="93">
        <f>'Gross Plant'!X103-Reserve!X103</f>
        <v>18695.222333333331</v>
      </c>
      <c r="W103" s="93">
        <f>'Gross Plant'!Y103-Reserve!Y103</f>
        <v>18459.668666666665</v>
      </c>
      <c r="X103" s="93">
        <f>'Gross Plant'!Z103-Reserve!Z103</f>
        <v>18224.114999999998</v>
      </c>
      <c r="Y103" s="93">
        <f>'Gross Plant'!AA103-Reserve!AA103</f>
        <v>17988.561333333331</v>
      </c>
      <c r="Z103" s="93">
        <f>'Gross Plant'!AB103-Reserve!AB103</f>
        <v>17753.007666666665</v>
      </c>
      <c r="AA103" s="93">
        <f>'Gross Plant'!AC103-Reserve!AC103</f>
        <v>17517.453999999998</v>
      </c>
      <c r="AB103" s="93">
        <f>'Gross Plant'!AD103-Reserve!AD103</f>
        <v>17281.900333333331</v>
      </c>
      <c r="AC103" s="93">
        <f>'Gross Plant'!AE103-Reserve!AE103</f>
        <v>17046.346666666665</v>
      </c>
      <c r="AD103" s="93">
        <f>'Gross Plant'!AF103-Reserve!AF103</f>
        <v>16810.792999999998</v>
      </c>
    </row>
    <row r="104" spans="1:30">
      <c r="A104" s="86">
        <v>39906</v>
      </c>
      <c r="B104" s="24" t="s">
        <v>26</v>
      </c>
      <c r="C104" s="93">
        <f>'Gross Plant'!E104-Reserve!E104</f>
        <v>1447.5699999999997</v>
      </c>
      <c r="D104" s="93">
        <f>'Gross Plant'!F104-Reserve!F104</f>
        <v>965.29999999999927</v>
      </c>
      <c r="E104" s="93">
        <f>'Gross Plant'!G104-Reserve!G104</f>
        <v>483.02999999999884</v>
      </c>
      <c r="F104" s="93">
        <f>'Gross Plant'!H104-Reserve!H104</f>
        <v>290.11999999999898</v>
      </c>
      <c r="G104" s="93">
        <f>'Gross Plant'!I104-Reserve!I104</f>
        <v>97.209999999998985</v>
      </c>
      <c r="H104" s="93">
        <f>'Gross Plant'!J104-Reserve!J104</f>
        <v>-1.0089706847793423E-12</v>
      </c>
      <c r="I104" s="93">
        <f>'Gross Plant'!K104-Reserve!K104</f>
        <v>-1.0089706847793423E-12</v>
      </c>
      <c r="J104" s="93">
        <f>'Gross Plant'!L104-Reserve!L104</f>
        <v>-1.0089706847793423E-12</v>
      </c>
      <c r="K104" s="93">
        <f>'Gross Plant'!M104-Reserve!M104</f>
        <v>-1.0089706847793423E-12</v>
      </c>
      <c r="L104" s="93">
        <f>'Gross Plant'!N104-Reserve!N104</f>
        <v>-1.0089706847793423E-12</v>
      </c>
      <c r="M104" s="93">
        <f>'Gross Plant'!O104-Reserve!O104</f>
        <v>-1.0089706847793423E-12</v>
      </c>
      <c r="N104" s="93">
        <f>'Gross Plant'!P104-Reserve!P104</f>
        <v>-1.0089706847793423E-12</v>
      </c>
      <c r="O104" s="93">
        <f>'Gross Plant'!Q104-Reserve!Q104</f>
        <v>-1.0089706847793423E-12</v>
      </c>
      <c r="P104" s="93">
        <f>'Gross Plant'!R104-Reserve!R104</f>
        <v>-1.0089706847793423E-12</v>
      </c>
      <c r="Q104" s="113">
        <f>'Gross Plant'!S104-Reserve!S104</f>
        <v>-1.0089706847793423E-12</v>
      </c>
      <c r="R104" s="93">
        <f>'Gross Plant'!T104-Reserve!T104</f>
        <v>-1.0089706847793423E-12</v>
      </c>
      <c r="S104" s="93">
        <f>'Gross Plant'!U104-Reserve!U104</f>
        <v>-1.0089706847793423E-12</v>
      </c>
      <c r="T104" s="93">
        <f>'Gross Plant'!V104-Reserve!V104</f>
        <v>-1.0089706847793423E-12</v>
      </c>
      <c r="U104" s="93">
        <f>'Gross Plant'!W104-Reserve!W104</f>
        <v>-1.0089706847793423E-12</v>
      </c>
      <c r="V104" s="93">
        <f>'Gross Plant'!X104-Reserve!X104</f>
        <v>-1.0089706847793423E-12</v>
      </c>
      <c r="W104" s="93">
        <f>'Gross Plant'!Y104-Reserve!Y104</f>
        <v>-1.0089706847793423E-12</v>
      </c>
      <c r="X104" s="93">
        <f>'Gross Plant'!Z104-Reserve!Z104</f>
        <v>-1.0089706847793423E-12</v>
      </c>
      <c r="Y104" s="93">
        <f>'Gross Plant'!AA104-Reserve!AA104</f>
        <v>-1.0089706847793423E-12</v>
      </c>
      <c r="Z104" s="93">
        <f>'Gross Plant'!AB104-Reserve!AB104</f>
        <v>-1.0089706847793423E-12</v>
      </c>
      <c r="AA104" s="93">
        <f>'Gross Plant'!AC104-Reserve!AC104</f>
        <v>-1.0089706847793423E-12</v>
      </c>
      <c r="AB104" s="93">
        <f>'Gross Plant'!AD104-Reserve!AD104</f>
        <v>-1.0089706847793423E-12</v>
      </c>
      <c r="AC104" s="93">
        <f>'Gross Plant'!AE104-Reserve!AE104</f>
        <v>-1.0089706847793423E-12</v>
      </c>
      <c r="AD104" s="93">
        <f>'Gross Plant'!AF104-Reserve!AF104</f>
        <v>-1.0089706847793423E-12</v>
      </c>
    </row>
    <row r="105" spans="1:30">
      <c r="A105" s="86">
        <v>39907</v>
      </c>
      <c r="B105" s="24" t="s">
        <v>27</v>
      </c>
      <c r="C105" s="93">
        <f>'Gross Plant'!E105-Reserve!E105</f>
        <v>31377.189999999995</v>
      </c>
      <c r="D105" s="93">
        <f>'Gross Plant'!F105-Reserve!F105</f>
        <v>30561.859999999993</v>
      </c>
      <c r="E105" s="93">
        <f>'Gross Plant'!G105-Reserve!G105</f>
        <v>29746.529999999992</v>
      </c>
      <c r="F105" s="93">
        <f>'Gross Plant'!H105-Reserve!H105</f>
        <v>28931.19999999999</v>
      </c>
      <c r="G105" s="93">
        <f>'Gross Plant'!I105-Reserve!I105</f>
        <v>28115.869999999988</v>
      </c>
      <c r="H105" s="93">
        <f>'Gross Plant'!J105-Reserve!J105</f>
        <v>27300.539999999986</v>
      </c>
      <c r="I105" s="93">
        <f>'Gross Plant'!K105-Reserve!K105</f>
        <v>26485.209999999985</v>
      </c>
      <c r="J105" s="93">
        <f>'Gross Plant'!L105-Reserve!L105</f>
        <v>25669.883569999984</v>
      </c>
      <c r="K105" s="93">
        <f>'Gross Plant'!M105-Reserve!M105</f>
        <v>24854.557139999983</v>
      </c>
      <c r="L105" s="93">
        <f>'Gross Plant'!N105-Reserve!N105</f>
        <v>24039.230709999982</v>
      </c>
      <c r="M105" s="93">
        <f>'Gross Plant'!O105-Reserve!O105</f>
        <v>23223.904279999981</v>
      </c>
      <c r="N105" s="93">
        <f>'Gross Plant'!P105-Reserve!P105</f>
        <v>22408.57784999998</v>
      </c>
      <c r="O105" s="93">
        <f>'Gross Plant'!Q105-Reserve!Q105</f>
        <v>21593.251419999979</v>
      </c>
      <c r="P105" s="93">
        <f>'Gross Plant'!R105-Reserve!R105</f>
        <v>20777.924989999978</v>
      </c>
      <c r="Q105" s="113">
        <f>'Gross Plant'!S105-Reserve!S105</f>
        <v>19962.598559999977</v>
      </c>
      <c r="R105" s="93">
        <f>'Gross Plant'!T105-Reserve!T105</f>
        <v>19147.272129999976</v>
      </c>
      <c r="S105" s="93">
        <f>'Gross Plant'!U105-Reserve!U105</f>
        <v>18331.945699999975</v>
      </c>
      <c r="T105" s="93">
        <f>'Gross Plant'!V105-Reserve!V105</f>
        <v>17516.619269999974</v>
      </c>
      <c r="U105" s="93">
        <f>'Gross Plant'!W105-Reserve!W105</f>
        <v>16701.292839999973</v>
      </c>
      <c r="V105" s="93">
        <f>'Gross Plant'!X105-Reserve!X105</f>
        <v>15885.966409999972</v>
      </c>
      <c r="W105" s="93">
        <f>'Gross Plant'!Y105-Reserve!Y105</f>
        <v>15070.639979999971</v>
      </c>
      <c r="X105" s="93">
        <f>'Gross Plant'!Z105-Reserve!Z105</f>
        <v>14255.31354999997</v>
      </c>
      <c r="Y105" s="93">
        <f>'Gross Plant'!AA105-Reserve!AA105</f>
        <v>13439.987119999969</v>
      </c>
      <c r="Z105" s="93">
        <f>'Gross Plant'!AB105-Reserve!AB105</f>
        <v>12624.660689999975</v>
      </c>
      <c r="AA105" s="93">
        <f>'Gross Plant'!AC105-Reserve!AC105</f>
        <v>11809.334259999974</v>
      </c>
      <c r="AB105" s="93">
        <f>'Gross Plant'!AD105-Reserve!AD105</f>
        <v>10994.007829999973</v>
      </c>
      <c r="AC105" s="93">
        <f>'Gross Plant'!AE105-Reserve!AE105</f>
        <v>10178.681399999972</v>
      </c>
      <c r="AD105" s="93">
        <f>'Gross Plant'!AF105-Reserve!AF105</f>
        <v>9363.3549699999712</v>
      </c>
    </row>
    <row r="106" spans="1:30">
      <c r="A106" s="86">
        <v>39908</v>
      </c>
      <c r="B106" s="24" t="s">
        <v>28</v>
      </c>
      <c r="C106" s="93">
        <f>'Gross Plant'!E106-Reserve!E106</f>
        <v>0</v>
      </c>
      <c r="D106" s="93">
        <f>'Gross Plant'!F106-Reserve!F106</f>
        <v>0</v>
      </c>
      <c r="E106" s="93">
        <f>'Gross Plant'!G106-Reserve!G106</f>
        <v>0</v>
      </c>
      <c r="F106" s="93">
        <f>'Gross Plant'!H106-Reserve!H106</f>
        <v>0</v>
      </c>
      <c r="G106" s="93">
        <f>'Gross Plant'!I106-Reserve!I106</f>
        <v>0</v>
      </c>
      <c r="H106" s="93">
        <f>'Gross Plant'!J106-Reserve!J106</f>
        <v>0</v>
      </c>
      <c r="I106" s="93">
        <f>'Gross Plant'!K106-Reserve!K106</f>
        <v>0</v>
      </c>
      <c r="J106" s="93">
        <f>'Gross Plant'!L106-Reserve!L106</f>
        <v>0</v>
      </c>
      <c r="K106" s="93">
        <f>'Gross Plant'!M106-Reserve!M106</f>
        <v>0</v>
      </c>
      <c r="L106" s="93">
        <f>'Gross Plant'!N106-Reserve!N106</f>
        <v>0</v>
      </c>
      <c r="M106" s="93">
        <f>'Gross Plant'!O106-Reserve!O106</f>
        <v>0</v>
      </c>
      <c r="N106" s="93">
        <f>'Gross Plant'!P106-Reserve!P106</f>
        <v>0</v>
      </c>
      <c r="O106" s="93">
        <f>'Gross Plant'!Q106-Reserve!Q106</f>
        <v>0</v>
      </c>
      <c r="P106" s="93">
        <f>'Gross Plant'!R106-Reserve!R106</f>
        <v>0</v>
      </c>
      <c r="Q106" s="113">
        <f>'Gross Plant'!S106-Reserve!S106</f>
        <v>0</v>
      </c>
      <c r="R106" s="93">
        <f>'Gross Plant'!T106-Reserve!T106</f>
        <v>0</v>
      </c>
      <c r="S106" s="93">
        <f>'Gross Plant'!U106-Reserve!U106</f>
        <v>0</v>
      </c>
      <c r="T106" s="93">
        <f>'Gross Plant'!V106-Reserve!V106</f>
        <v>0</v>
      </c>
      <c r="U106" s="93">
        <f>'Gross Plant'!W106-Reserve!W106</f>
        <v>0</v>
      </c>
      <c r="V106" s="93">
        <f>'Gross Plant'!X106-Reserve!X106</f>
        <v>0</v>
      </c>
      <c r="W106" s="93">
        <f>'Gross Plant'!Y106-Reserve!Y106</f>
        <v>0</v>
      </c>
      <c r="X106" s="93">
        <f>'Gross Plant'!Z106-Reserve!Z106</f>
        <v>0</v>
      </c>
      <c r="Y106" s="93">
        <f>'Gross Plant'!AA106-Reserve!AA106</f>
        <v>0</v>
      </c>
      <c r="Z106" s="93">
        <f>'Gross Plant'!AB106-Reserve!AB106</f>
        <v>0</v>
      </c>
      <c r="AA106" s="93">
        <f>'Gross Plant'!AC106-Reserve!AC106</f>
        <v>0</v>
      </c>
      <c r="AB106" s="93">
        <f>'Gross Plant'!AD106-Reserve!AD106</f>
        <v>0</v>
      </c>
      <c r="AC106" s="93">
        <f>'Gross Plant'!AE106-Reserve!AE106</f>
        <v>0</v>
      </c>
      <c r="AD106" s="93">
        <f>'Gross Plant'!AF106-Reserve!AF106</f>
        <v>0</v>
      </c>
    </row>
    <row r="107" spans="1:30">
      <c r="A107" s="84" t="s">
        <v>118</v>
      </c>
      <c r="B107" s="26" t="s">
        <v>118</v>
      </c>
      <c r="C107" s="93">
        <f>'Gross Plant'!E107-Reserve!E107</f>
        <v>-52517.30000000001</v>
      </c>
      <c r="D107" s="93">
        <f>'Gross Plant'!F107-Reserve!F107</f>
        <v>-52517.30000000001</v>
      </c>
      <c r="E107" s="93">
        <f>'Gross Plant'!G107-Reserve!G107</f>
        <v>-52517.30000000001</v>
      </c>
      <c r="F107" s="93">
        <f>'Gross Plant'!H107-Reserve!H107</f>
        <v>-52517.30000000001</v>
      </c>
      <c r="G107" s="93">
        <f>'Gross Plant'!I107-Reserve!I107</f>
        <v>-52517.30000000001</v>
      </c>
      <c r="H107" s="93">
        <f>'Gross Plant'!J107-Reserve!J107</f>
        <v>-52517.30000000001</v>
      </c>
      <c r="I107" s="93">
        <f>'Gross Plant'!K107-Reserve!K107</f>
        <v>-52517.30000000001</v>
      </c>
      <c r="J107" s="93">
        <f>'Gross Plant'!L107-Reserve!L107</f>
        <v>-52517.30000000001</v>
      </c>
      <c r="K107" s="93">
        <f>'Gross Plant'!M107-Reserve!M107</f>
        <v>-52517.30000000001</v>
      </c>
      <c r="L107" s="93">
        <f>'Gross Plant'!N107-Reserve!N107</f>
        <v>-52517.30000000001</v>
      </c>
      <c r="M107" s="93">
        <f>'Gross Plant'!O107-Reserve!O107</f>
        <v>-52517.30000000001</v>
      </c>
      <c r="N107" s="93">
        <f>'Gross Plant'!P107-Reserve!P107</f>
        <v>-52517.30000000001</v>
      </c>
      <c r="O107" s="93">
        <f>'Gross Plant'!Q107-Reserve!Q107</f>
        <v>-52517.30000000001</v>
      </c>
      <c r="P107" s="93">
        <f>'Gross Plant'!R107-Reserve!R107</f>
        <v>-52517.30000000001</v>
      </c>
      <c r="Q107" s="113">
        <f>'Gross Plant'!S107-Reserve!S107</f>
        <v>-52517.30000000001</v>
      </c>
      <c r="R107" s="93">
        <f>'Gross Plant'!T107-Reserve!T107</f>
        <v>-52517.30000000001</v>
      </c>
      <c r="S107" s="93">
        <f>'Gross Plant'!U107-Reserve!U107</f>
        <v>-52517.30000000001</v>
      </c>
      <c r="T107" s="93">
        <f>'Gross Plant'!V107-Reserve!V107</f>
        <v>-52517.30000000001</v>
      </c>
      <c r="U107" s="93">
        <f>'Gross Plant'!W107-Reserve!W107</f>
        <v>-52517.30000000001</v>
      </c>
      <c r="V107" s="93">
        <f>'Gross Plant'!X107-Reserve!X107</f>
        <v>-52517.30000000001</v>
      </c>
      <c r="W107" s="93">
        <f>'Gross Plant'!Y107-Reserve!Y107</f>
        <v>-52517.30000000001</v>
      </c>
      <c r="X107" s="93">
        <f>'Gross Plant'!Z107-Reserve!Z107</f>
        <v>-52517.30000000001</v>
      </c>
      <c r="Y107" s="93">
        <f>'Gross Plant'!AA107-Reserve!AA107</f>
        <v>-52517.30000000001</v>
      </c>
      <c r="Z107" s="93">
        <f>'Gross Plant'!AB107-Reserve!AB107</f>
        <v>-52517.30000000001</v>
      </c>
      <c r="AA107" s="93">
        <f>'Gross Plant'!AC107-Reserve!AC107</f>
        <v>-52517.30000000001</v>
      </c>
      <c r="AB107" s="93">
        <f>'Gross Plant'!AD107-Reserve!AD107</f>
        <v>-52517.30000000001</v>
      </c>
      <c r="AC107" s="93">
        <f>'Gross Plant'!AE107-Reserve!AE107</f>
        <v>-52517.30000000001</v>
      </c>
      <c r="AD107" s="93">
        <f>'Gross Plant'!AF107-Reserve!AF107</f>
        <v>-52517.30000000001</v>
      </c>
    </row>
    <row r="108" spans="1:30">
      <c r="A108" s="2" t="s">
        <v>42</v>
      </c>
      <c r="B108" s="2"/>
      <c r="C108" s="95">
        <f>SUM(C84:C107)</f>
        <v>1647330.73</v>
      </c>
      <c r="D108" s="95">
        <f t="shared" ref="D108:AD108" si="3">SUM(D84:D107)</f>
        <v>1656578.65</v>
      </c>
      <c r="E108" s="95">
        <f t="shared" si="3"/>
        <v>1653559.7200000002</v>
      </c>
      <c r="F108" s="95">
        <f t="shared" si="3"/>
        <v>1661509.0300000003</v>
      </c>
      <c r="G108" s="95">
        <f t="shared" si="3"/>
        <v>1658915.13</v>
      </c>
      <c r="H108" s="95">
        <f t="shared" si="3"/>
        <v>1656416.9299999997</v>
      </c>
      <c r="I108" s="95">
        <f t="shared" si="3"/>
        <v>1654023.1999999997</v>
      </c>
      <c r="J108" s="95">
        <f t="shared" si="3"/>
        <v>1651696.4808588331</v>
      </c>
      <c r="K108" s="95">
        <f t="shared" si="3"/>
        <v>1649369.7417176662</v>
      </c>
      <c r="L108" s="95">
        <f t="shared" si="3"/>
        <v>1647043.0226568333</v>
      </c>
      <c r="M108" s="95">
        <f t="shared" si="3"/>
        <v>1644716.3035959997</v>
      </c>
      <c r="N108" s="95">
        <f t="shared" si="3"/>
        <v>1642389.5845351662</v>
      </c>
      <c r="O108" s="95">
        <f t="shared" si="3"/>
        <v>1640062.9154743329</v>
      </c>
      <c r="P108" s="95">
        <f t="shared" si="3"/>
        <v>1650003.0462126664</v>
      </c>
      <c r="Q108" s="95">
        <f t="shared" si="3"/>
        <v>1647627.0551034994</v>
      </c>
      <c r="R108" s="95">
        <f t="shared" si="3"/>
        <v>1655794.2739943329</v>
      </c>
      <c r="S108" s="95">
        <f t="shared" si="3"/>
        <v>1653375.9343249998</v>
      </c>
      <c r="T108" s="95">
        <f t="shared" si="3"/>
        <v>1650957.5946556663</v>
      </c>
      <c r="U108" s="95">
        <f t="shared" si="3"/>
        <v>1648539.2549863332</v>
      </c>
      <c r="V108" s="95">
        <f t="shared" si="3"/>
        <v>1646120.9153169994</v>
      </c>
      <c r="W108" s="95">
        <f t="shared" si="3"/>
        <v>1643702.5557279997</v>
      </c>
      <c r="X108" s="95">
        <f t="shared" si="3"/>
        <v>1641284.2161389999</v>
      </c>
      <c r="Y108" s="95">
        <f t="shared" si="3"/>
        <v>1638865.8765499997</v>
      </c>
      <c r="Z108" s="95">
        <f t="shared" si="3"/>
        <v>1636447.5369609999</v>
      </c>
      <c r="AA108" s="95">
        <f t="shared" si="3"/>
        <v>1634029.2471711657</v>
      </c>
      <c r="AB108" s="95">
        <f t="shared" si="3"/>
        <v>1643828.4855338328</v>
      </c>
      <c r="AC108" s="95">
        <f t="shared" si="3"/>
        <v>1641360.8738964989</v>
      </c>
      <c r="AD108" s="95">
        <f t="shared" si="3"/>
        <v>1649394.1236989994</v>
      </c>
    </row>
    <row r="109" spans="1:30">
      <c r="A109" s="2"/>
      <c r="B109" s="2"/>
      <c r="Q109" s="19"/>
    </row>
    <row r="110" spans="1:30">
      <c r="A110" s="2"/>
      <c r="B110" s="2"/>
      <c r="Q110" s="19"/>
    </row>
    <row r="111" spans="1:30">
      <c r="A111" s="2" t="s">
        <v>73</v>
      </c>
      <c r="B111" s="2"/>
      <c r="Q111" s="19"/>
    </row>
    <row r="112" spans="1:30">
      <c r="A112" s="86">
        <v>30100</v>
      </c>
      <c r="B112" t="s">
        <v>35</v>
      </c>
      <c r="C112" s="93">
        <f>'Gross Plant'!E112-Reserve!E112</f>
        <v>0</v>
      </c>
      <c r="D112" s="93">
        <f>'Gross Plant'!F112-Reserve!F112</f>
        <v>0</v>
      </c>
      <c r="E112" s="93">
        <f>'Gross Plant'!G112-Reserve!G112</f>
        <v>0</v>
      </c>
      <c r="F112" s="93">
        <f>'Gross Plant'!H112-Reserve!H112</f>
        <v>0</v>
      </c>
      <c r="G112" s="93">
        <f>'Gross Plant'!I112-Reserve!I112</f>
        <v>0</v>
      </c>
      <c r="H112" s="93">
        <f>'Gross Plant'!J112-Reserve!J112</f>
        <v>0</v>
      </c>
      <c r="I112" s="93">
        <f>'Gross Plant'!K112-Reserve!K112</f>
        <v>0</v>
      </c>
      <c r="J112" s="93">
        <f>'Gross Plant'!L112-Reserve!L112</f>
        <v>0</v>
      </c>
      <c r="K112" s="93">
        <f>'Gross Plant'!M112-Reserve!M112</f>
        <v>0</v>
      </c>
      <c r="L112" s="93">
        <f>'Gross Plant'!N112-Reserve!N112</f>
        <v>0</v>
      </c>
      <c r="M112" s="93">
        <f>'Gross Plant'!O112-Reserve!O112</f>
        <v>0</v>
      </c>
      <c r="N112" s="93">
        <f>'Gross Plant'!P112-Reserve!P112</f>
        <v>0</v>
      </c>
      <c r="O112" s="93">
        <f>'Gross Plant'!Q112-Reserve!Q112</f>
        <v>0</v>
      </c>
      <c r="P112" s="93">
        <f>'Gross Plant'!R112-Reserve!R112</f>
        <v>0</v>
      </c>
      <c r="Q112" s="113">
        <f>'Gross Plant'!S112-Reserve!S112</f>
        <v>0</v>
      </c>
      <c r="R112" s="93">
        <f>'Gross Plant'!T112-Reserve!T112</f>
        <v>0</v>
      </c>
      <c r="S112" s="93">
        <f>'Gross Plant'!U112-Reserve!U112</f>
        <v>0</v>
      </c>
      <c r="T112" s="93">
        <f>'Gross Plant'!V112-Reserve!V112</f>
        <v>0</v>
      </c>
      <c r="U112" s="93">
        <f>'Gross Plant'!W112-Reserve!W112</f>
        <v>0</v>
      </c>
      <c r="V112" s="93">
        <f>'Gross Plant'!X112-Reserve!X112</f>
        <v>0</v>
      </c>
      <c r="W112" s="93">
        <f>'Gross Plant'!Y112-Reserve!Y112</f>
        <v>0</v>
      </c>
      <c r="X112" s="93">
        <f>'Gross Plant'!Z112-Reserve!Z112</f>
        <v>0</v>
      </c>
      <c r="Y112" s="93">
        <f>'Gross Plant'!AA112-Reserve!AA112</f>
        <v>0</v>
      </c>
      <c r="Z112" s="93">
        <f>'Gross Plant'!AB112-Reserve!AB112</f>
        <v>0</v>
      </c>
      <c r="AA112" s="93">
        <f>'Gross Plant'!AC112-Reserve!AC112</f>
        <v>0</v>
      </c>
      <c r="AB112" s="93">
        <f>'Gross Plant'!AD112-Reserve!AD112</f>
        <v>0</v>
      </c>
      <c r="AC112" s="93">
        <f>'Gross Plant'!AE112-Reserve!AE112</f>
        <v>0</v>
      </c>
      <c r="AD112" s="93">
        <f>'Gross Plant'!AF112-Reserve!AF112</f>
        <v>0</v>
      </c>
    </row>
    <row r="113" spans="1:30">
      <c r="A113" s="86">
        <v>30200</v>
      </c>
      <c r="B113" t="s">
        <v>43</v>
      </c>
      <c r="C113" s="93">
        <f>'Gross Plant'!E113-Reserve!E113</f>
        <v>0</v>
      </c>
      <c r="D113" s="93">
        <f>'Gross Plant'!F113-Reserve!F113</f>
        <v>0</v>
      </c>
      <c r="E113" s="93">
        <f>'Gross Plant'!G113-Reserve!G113</f>
        <v>0</v>
      </c>
      <c r="F113" s="93">
        <f>'Gross Plant'!H113-Reserve!H113</f>
        <v>0</v>
      </c>
      <c r="G113" s="93">
        <f>'Gross Plant'!I113-Reserve!I113</f>
        <v>0</v>
      </c>
      <c r="H113" s="93">
        <f>'Gross Plant'!J113-Reserve!J113</f>
        <v>0</v>
      </c>
      <c r="I113" s="93">
        <f>'Gross Plant'!K113-Reserve!K113</f>
        <v>0</v>
      </c>
      <c r="J113" s="93">
        <f>'Gross Plant'!L113-Reserve!L113</f>
        <v>0</v>
      </c>
      <c r="K113" s="93">
        <f>'Gross Plant'!M113-Reserve!M113</f>
        <v>0</v>
      </c>
      <c r="L113" s="93">
        <f>'Gross Plant'!N113-Reserve!N113</f>
        <v>0</v>
      </c>
      <c r="M113" s="93">
        <f>'Gross Plant'!O113-Reserve!O113</f>
        <v>0</v>
      </c>
      <c r="N113" s="93">
        <f>'Gross Plant'!P113-Reserve!P113</f>
        <v>0</v>
      </c>
      <c r="O113" s="93">
        <f>'Gross Plant'!Q113-Reserve!Q113</f>
        <v>0</v>
      </c>
      <c r="P113" s="93">
        <f>'Gross Plant'!R113-Reserve!R113</f>
        <v>0</v>
      </c>
      <c r="Q113" s="113">
        <f>'Gross Plant'!S113-Reserve!S113</f>
        <v>0</v>
      </c>
      <c r="R113" s="93">
        <f>'Gross Plant'!T113-Reserve!T113</f>
        <v>0</v>
      </c>
      <c r="S113" s="93">
        <f>'Gross Plant'!U113-Reserve!U113</f>
        <v>0</v>
      </c>
      <c r="T113" s="93">
        <f>'Gross Plant'!V113-Reserve!V113</f>
        <v>0</v>
      </c>
      <c r="U113" s="93">
        <f>'Gross Plant'!W113-Reserve!W113</f>
        <v>0</v>
      </c>
      <c r="V113" s="93">
        <f>'Gross Plant'!X113-Reserve!X113</f>
        <v>0</v>
      </c>
      <c r="W113" s="93">
        <f>'Gross Plant'!Y113-Reserve!Y113</f>
        <v>0</v>
      </c>
      <c r="X113" s="93">
        <f>'Gross Plant'!Z113-Reserve!Z113</f>
        <v>0</v>
      </c>
      <c r="Y113" s="93">
        <f>'Gross Plant'!AA113-Reserve!AA113</f>
        <v>0</v>
      </c>
      <c r="Z113" s="93">
        <f>'Gross Plant'!AB113-Reserve!AB113</f>
        <v>0</v>
      </c>
      <c r="AA113" s="93">
        <f>'Gross Plant'!AC113-Reserve!AC113</f>
        <v>0</v>
      </c>
      <c r="AB113" s="93">
        <f>'Gross Plant'!AD113-Reserve!AD113</f>
        <v>0</v>
      </c>
      <c r="AC113" s="93">
        <f>'Gross Plant'!AE113-Reserve!AE113</f>
        <v>0</v>
      </c>
      <c r="AD113" s="93">
        <f>'Gross Plant'!AF113-Reserve!AF113</f>
        <v>0</v>
      </c>
    </row>
    <row r="114" spans="1:30">
      <c r="A114" s="86">
        <v>32540</v>
      </c>
      <c r="B114" s="26" t="s">
        <v>75</v>
      </c>
      <c r="C114" s="93">
        <f>'Gross Plant'!E114-Reserve!E114</f>
        <v>0</v>
      </c>
      <c r="D114" s="93">
        <f>'Gross Plant'!F114-Reserve!F114</f>
        <v>0</v>
      </c>
      <c r="E114" s="93">
        <f>'Gross Plant'!G114-Reserve!G114</f>
        <v>0</v>
      </c>
      <c r="F114" s="93">
        <f>'Gross Plant'!H114-Reserve!H114</f>
        <v>0</v>
      </c>
      <c r="G114" s="93">
        <f>'Gross Plant'!I114-Reserve!I114</f>
        <v>0</v>
      </c>
      <c r="H114" s="93">
        <f>'Gross Plant'!J114-Reserve!J114</f>
        <v>0</v>
      </c>
      <c r="I114" s="93">
        <f>'Gross Plant'!K114-Reserve!K114</f>
        <v>0</v>
      </c>
      <c r="J114" s="93">
        <f>'Gross Plant'!L114-Reserve!L114</f>
        <v>0</v>
      </c>
      <c r="K114" s="93">
        <f>'Gross Plant'!M114-Reserve!M114</f>
        <v>0</v>
      </c>
      <c r="L114" s="93">
        <f>'Gross Plant'!N114-Reserve!N114</f>
        <v>0</v>
      </c>
      <c r="M114" s="93">
        <f>'Gross Plant'!O114-Reserve!O114</f>
        <v>0</v>
      </c>
      <c r="N114" s="93">
        <f>'Gross Plant'!P114-Reserve!P114</f>
        <v>0</v>
      </c>
      <c r="O114" s="93">
        <f>'Gross Plant'!Q114-Reserve!Q114</f>
        <v>0</v>
      </c>
      <c r="P114" s="93">
        <f>'Gross Plant'!R114-Reserve!R114</f>
        <v>0</v>
      </c>
      <c r="Q114" s="113">
        <f>'Gross Plant'!S114-Reserve!S114</f>
        <v>0</v>
      </c>
      <c r="R114" s="93">
        <f>'Gross Plant'!T114-Reserve!T114</f>
        <v>0</v>
      </c>
      <c r="S114" s="93">
        <f>'Gross Plant'!U114-Reserve!U114</f>
        <v>0</v>
      </c>
      <c r="T114" s="93">
        <f>'Gross Plant'!V114-Reserve!V114</f>
        <v>0</v>
      </c>
      <c r="U114" s="93">
        <f>'Gross Plant'!W114-Reserve!W114</f>
        <v>0</v>
      </c>
      <c r="V114" s="93">
        <f>'Gross Plant'!X114-Reserve!X114</f>
        <v>0</v>
      </c>
      <c r="W114" s="93">
        <f>'Gross Plant'!Y114-Reserve!Y114</f>
        <v>0</v>
      </c>
      <c r="X114" s="93">
        <f>'Gross Plant'!Z114-Reserve!Z114</f>
        <v>0</v>
      </c>
      <c r="Y114" s="93">
        <f>'Gross Plant'!AA114-Reserve!AA114</f>
        <v>0</v>
      </c>
      <c r="Z114" s="93">
        <f>'Gross Plant'!AB114-Reserve!AB114</f>
        <v>0</v>
      </c>
      <c r="AA114" s="93">
        <f>'Gross Plant'!AC114-Reserve!AC114</f>
        <v>0</v>
      </c>
      <c r="AB114" s="93">
        <f>'Gross Plant'!AD114-Reserve!AD114</f>
        <v>0</v>
      </c>
      <c r="AC114" s="93">
        <f>'Gross Plant'!AE114-Reserve!AE114</f>
        <v>0</v>
      </c>
      <c r="AD114" s="93">
        <f>'Gross Plant'!AF114-Reserve!AF114</f>
        <v>0</v>
      </c>
    </row>
    <row r="115" spans="1:30">
      <c r="A115" s="86">
        <v>33202</v>
      </c>
      <c r="B115" s="26" t="s">
        <v>76</v>
      </c>
      <c r="C115" s="93">
        <f>'Gross Plant'!E115-Reserve!E115</f>
        <v>0</v>
      </c>
      <c r="D115" s="93">
        <f>'Gross Plant'!F115-Reserve!F115</f>
        <v>0</v>
      </c>
      <c r="E115" s="93">
        <f>'Gross Plant'!G115-Reserve!G115</f>
        <v>0</v>
      </c>
      <c r="F115" s="93">
        <f>'Gross Plant'!H115-Reserve!H115</f>
        <v>0</v>
      </c>
      <c r="G115" s="93">
        <f>'Gross Plant'!I115-Reserve!I115</f>
        <v>0</v>
      </c>
      <c r="H115" s="93">
        <f>'Gross Plant'!J115-Reserve!J115</f>
        <v>0</v>
      </c>
      <c r="I115" s="93">
        <f>'Gross Plant'!K115-Reserve!K115</f>
        <v>0</v>
      </c>
      <c r="J115" s="93">
        <f>'Gross Plant'!L115-Reserve!L115</f>
        <v>0</v>
      </c>
      <c r="K115" s="93">
        <f>'Gross Plant'!M115-Reserve!M115</f>
        <v>0</v>
      </c>
      <c r="L115" s="93">
        <f>'Gross Plant'!N115-Reserve!N115</f>
        <v>0</v>
      </c>
      <c r="M115" s="93">
        <f>'Gross Plant'!O115-Reserve!O115</f>
        <v>0</v>
      </c>
      <c r="N115" s="93">
        <f>'Gross Plant'!P115-Reserve!P115</f>
        <v>0</v>
      </c>
      <c r="O115" s="93">
        <f>'Gross Plant'!Q115-Reserve!Q115</f>
        <v>0</v>
      </c>
      <c r="P115" s="93">
        <f>'Gross Plant'!R115-Reserve!R115</f>
        <v>0</v>
      </c>
      <c r="Q115" s="113">
        <f>'Gross Plant'!S115-Reserve!S115</f>
        <v>0</v>
      </c>
      <c r="R115" s="93">
        <f>'Gross Plant'!T115-Reserve!T115</f>
        <v>0</v>
      </c>
      <c r="S115" s="93">
        <f>'Gross Plant'!U115-Reserve!U115</f>
        <v>0</v>
      </c>
      <c r="T115" s="93">
        <f>'Gross Plant'!V115-Reserve!V115</f>
        <v>0</v>
      </c>
      <c r="U115" s="93">
        <f>'Gross Plant'!W115-Reserve!W115</f>
        <v>0</v>
      </c>
      <c r="V115" s="93">
        <f>'Gross Plant'!X115-Reserve!X115</f>
        <v>0</v>
      </c>
      <c r="W115" s="93">
        <f>'Gross Plant'!Y115-Reserve!Y115</f>
        <v>0</v>
      </c>
      <c r="X115" s="93">
        <f>'Gross Plant'!Z115-Reserve!Z115</f>
        <v>0</v>
      </c>
      <c r="Y115" s="93">
        <f>'Gross Plant'!AA115-Reserve!AA115</f>
        <v>0</v>
      </c>
      <c r="Z115" s="93">
        <f>'Gross Plant'!AB115-Reserve!AB115</f>
        <v>0</v>
      </c>
      <c r="AA115" s="93">
        <f>'Gross Plant'!AC115-Reserve!AC115</f>
        <v>0</v>
      </c>
      <c r="AB115" s="93">
        <f>'Gross Plant'!AD115-Reserve!AD115</f>
        <v>0</v>
      </c>
      <c r="AC115" s="93">
        <f>'Gross Plant'!AE115-Reserve!AE115</f>
        <v>0</v>
      </c>
      <c r="AD115" s="93">
        <f>'Gross Plant'!AF115-Reserve!AF115</f>
        <v>0</v>
      </c>
    </row>
    <row r="116" spans="1:30">
      <c r="A116" s="86">
        <v>33400</v>
      </c>
      <c r="B116" s="26" t="s">
        <v>77</v>
      </c>
      <c r="C116" s="93">
        <f>'Gross Plant'!E116-Reserve!E116</f>
        <v>0</v>
      </c>
      <c r="D116" s="93">
        <f>'Gross Plant'!F116-Reserve!F116</f>
        <v>0</v>
      </c>
      <c r="E116" s="93">
        <f>'Gross Plant'!G116-Reserve!G116</f>
        <v>0</v>
      </c>
      <c r="F116" s="93">
        <f>'Gross Plant'!H116-Reserve!H116</f>
        <v>0</v>
      </c>
      <c r="G116" s="93">
        <f>'Gross Plant'!I116-Reserve!I116</f>
        <v>0</v>
      </c>
      <c r="H116" s="93">
        <f>'Gross Plant'!J116-Reserve!J116</f>
        <v>0</v>
      </c>
      <c r="I116" s="93">
        <f>'Gross Plant'!K116-Reserve!K116</f>
        <v>0</v>
      </c>
      <c r="J116" s="93">
        <f>'Gross Plant'!L116-Reserve!L116</f>
        <v>0</v>
      </c>
      <c r="K116" s="93">
        <f>'Gross Plant'!M116-Reserve!M116</f>
        <v>0</v>
      </c>
      <c r="L116" s="93">
        <f>'Gross Plant'!N116-Reserve!N116</f>
        <v>0</v>
      </c>
      <c r="M116" s="93">
        <f>'Gross Plant'!O116-Reserve!O116</f>
        <v>0</v>
      </c>
      <c r="N116" s="93">
        <f>'Gross Plant'!P116-Reserve!P116</f>
        <v>0</v>
      </c>
      <c r="O116" s="93">
        <f>'Gross Plant'!Q116-Reserve!Q116</f>
        <v>0</v>
      </c>
      <c r="P116" s="93">
        <f>'Gross Plant'!R116-Reserve!R116</f>
        <v>0</v>
      </c>
      <c r="Q116" s="113">
        <f>'Gross Plant'!S116-Reserve!S116</f>
        <v>0</v>
      </c>
      <c r="R116" s="93">
        <f>'Gross Plant'!T116-Reserve!T116</f>
        <v>0</v>
      </c>
      <c r="S116" s="93">
        <f>'Gross Plant'!U116-Reserve!U116</f>
        <v>0</v>
      </c>
      <c r="T116" s="93">
        <f>'Gross Plant'!V116-Reserve!V116</f>
        <v>0</v>
      </c>
      <c r="U116" s="93">
        <f>'Gross Plant'!W116-Reserve!W116</f>
        <v>0</v>
      </c>
      <c r="V116" s="93">
        <f>'Gross Plant'!X116-Reserve!X116</f>
        <v>0</v>
      </c>
      <c r="W116" s="93">
        <f>'Gross Plant'!Y116-Reserve!Y116</f>
        <v>0</v>
      </c>
      <c r="X116" s="93">
        <f>'Gross Plant'!Z116-Reserve!Z116</f>
        <v>0</v>
      </c>
      <c r="Y116" s="93">
        <f>'Gross Plant'!AA116-Reserve!AA116</f>
        <v>0</v>
      </c>
      <c r="Z116" s="93">
        <f>'Gross Plant'!AB116-Reserve!AB116</f>
        <v>0</v>
      </c>
      <c r="AA116" s="93">
        <f>'Gross Plant'!AC116-Reserve!AC116</f>
        <v>0</v>
      </c>
      <c r="AB116" s="93">
        <f>'Gross Plant'!AD116-Reserve!AD116</f>
        <v>0</v>
      </c>
      <c r="AC116" s="93">
        <f>'Gross Plant'!AE116-Reserve!AE116</f>
        <v>0</v>
      </c>
      <c r="AD116" s="93">
        <f>'Gross Plant'!AF116-Reserve!AF116</f>
        <v>0</v>
      </c>
    </row>
    <row r="117" spans="1:30">
      <c r="A117" s="86">
        <v>35010</v>
      </c>
      <c r="B117" s="26" t="s">
        <v>78</v>
      </c>
      <c r="C117" s="93">
        <f>'Gross Plant'!E117-Reserve!E117</f>
        <v>261126.69</v>
      </c>
      <c r="D117" s="93">
        <f>'Gross Plant'!F117-Reserve!F117</f>
        <v>261126.69</v>
      </c>
      <c r="E117" s="93">
        <f>'Gross Plant'!G117-Reserve!G117</f>
        <v>261126.69</v>
      </c>
      <c r="F117" s="93">
        <f>'Gross Plant'!H117-Reserve!H117</f>
        <v>261126.69</v>
      </c>
      <c r="G117" s="93">
        <f>'Gross Plant'!I117-Reserve!I117</f>
        <v>261126.69</v>
      </c>
      <c r="H117" s="93">
        <f>'Gross Plant'!J117-Reserve!J117</f>
        <v>261126.69</v>
      </c>
      <c r="I117" s="93">
        <f>'Gross Plant'!K117-Reserve!K117</f>
        <v>261126.69</v>
      </c>
      <c r="J117" s="93">
        <f>'Gross Plant'!L117-Reserve!L117</f>
        <v>261126.69</v>
      </c>
      <c r="K117" s="93">
        <f>'Gross Plant'!M117-Reserve!M117</f>
        <v>261126.69</v>
      </c>
      <c r="L117" s="93">
        <f>'Gross Plant'!N117-Reserve!N117</f>
        <v>261126.69</v>
      </c>
      <c r="M117" s="93">
        <f>'Gross Plant'!O117-Reserve!O117</f>
        <v>261126.69</v>
      </c>
      <c r="N117" s="93">
        <f>'Gross Plant'!P117-Reserve!P117</f>
        <v>261126.69</v>
      </c>
      <c r="O117" s="93">
        <f>'Gross Plant'!Q117-Reserve!Q117</f>
        <v>261126.69</v>
      </c>
      <c r="P117" s="93">
        <f>'Gross Plant'!R117-Reserve!R117</f>
        <v>261126.69</v>
      </c>
      <c r="Q117" s="113">
        <f>'Gross Plant'!S117-Reserve!S117</f>
        <v>261126.69</v>
      </c>
      <c r="R117" s="93">
        <f>'Gross Plant'!T117-Reserve!T117</f>
        <v>261126.69</v>
      </c>
      <c r="S117" s="93">
        <f>'Gross Plant'!U117-Reserve!U117</f>
        <v>261126.69</v>
      </c>
      <c r="T117" s="93">
        <f>'Gross Plant'!V117-Reserve!V117</f>
        <v>261126.69</v>
      </c>
      <c r="U117" s="93">
        <f>'Gross Plant'!W117-Reserve!W117</f>
        <v>261126.69</v>
      </c>
      <c r="V117" s="93">
        <f>'Gross Plant'!X117-Reserve!X117</f>
        <v>261126.69</v>
      </c>
      <c r="W117" s="93">
        <f>'Gross Plant'!Y117-Reserve!Y117</f>
        <v>261126.69</v>
      </c>
      <c r="X117" s="93">
        <f>'Gross Plant'!Z117-Reserve!Z117</f>
        <v>261126.69</v>
      </c>
      <c r="Y117" s="93">
        <f>'Gross Plant'!AA117-Reserve!AA117</f>
        <v>261126.69</v>
      </c>
      <c r="Z117" s="93">
        <f>'Gross Plant'!AB117-Reserve!AB117</f>
        <v>261126.69</v>
      </c>
      <c r="AA117" s="93">
        <f>'Gross Plant'!AC117-Reserve!AC117</f>
        <v>261126.69</v>
      </c>
      <c r="AB117" s="93">
        <f>'Gross Plant'!AD117-Reserve!AD117</f>
        <v>261126.69</v>
      </c>
      <c r="AC117" s="93">
        <f>'Gross Plant'!AE117-Reserve!AE117</f>
        <v>261126.69</v>
      </c>
      <c r="AD117" s="93">
        <f>'Gross Plant'!AF117-Reserve!AF117</f>
        <v>261126.69</v>
      </c>
    </row>
    <row r="118" spans="1:30">
      <c r="A118" s="86">
        <v>35020</v>
      </c>
      <c r="B118" s="26" t="s">
        <v>79</v>
      </c>
      <c r="C118" s="93">
        <f>'Gross Plant'!E118-Reserve!E118</f>
        <v>593.06999999999971</v>
      </c>
      <c r="D118" s="93">
        <f>'Gross Plant'!F118-Reserve!F118</f>
        <v>591.66999999999962</v>
      </c>
      <c r="E118" s="93">
        <f>'Gross Plant'!G118-Reserve!G118</f>
        <v>590.26999999999953</v>
      </c>
      <c r="F118" s="93">
        <f>'Gross Plant'!H118-Reserve!H118</f>
        <v>588.86999999999944</v>
      </c>
      <c r="G118" s="93">
        <f>'Gross Plant'!I118-Reserve!I118</f>
        <v>587.46999999999935</v>
      </c>
      <c r="H118" s="93">
        <f>'Gross Plant'!J118-Reserve!J118</f>
        <v>586.06999999999925</v>
      </c>
      <c r="I118" s="93">
        <f>'Gross Plant'!K118-Reserve!K118</f>
        <v>584.66999999999916</v>
      </c>
      <c r="J118" s="93">
        <f>'Gross Plant'!L118-Reserve!L118</f>
        <v>583.26552599999923</v>
      </c>
      <c r="K118" s="93">
        <f>'Gross Plant'!M118-Reserve!M118</f>
        <v>581.86105199999929</v>
      </c>
      <c r="L118" s="93">
        <f>'Gross Plant'!N118-Reserve!N118</f>
        <v>580.45657799999935</v>
      </c>
      <c r="M118" s="93">
        <f>'Gross Plant'!O118-Reserve!O118</f>
        <v>579.05210399999942</v>
      </c>
      <c r="N118" s="93">
        <f>'Gross Plant'!P118-Reserve!P118</f>
        <v>577.64762999999948</v>
      </c>
      <c r="O118" s="93">
        <f>'Gross Plant'!Q118-Reserve!Q118</f>
        <v>576.24315599999954</v>
      </c>
      <c r="P118" s="93">
        <f>'Gross Plant'!R118-Reserve!R118</f>
        <v>574.83868199999961</v>
      </c>
      <c r="Q118" s="113">
        <f>'Gross Plant'!S118-Reserve!S118</f>
        <v>573.43420799999967</v>
      </c>
      <c r="R118" s="93">
        <f>'Gross Plant'!T118-Reserve!T118</f>
        <v>572.02973399999973</v>
      </c>
      <c r="S118" s="93">
        <f>'Gross Plant'!U118-Reserve!U118</f>
        <v>569.37683866666612</v>
      </c>
      <c r="T118" s="93">
        <f>'Gross Plant'!V118-Reserve!V118</f>
        <v>566.7239433333325</v>
      </c>
      <c r="U118" s="93">
        <f>'Gross Plant'!W118-Reserve!W118</f>
        <v>564.07104799999888</v>
      </c>
      <c r="V118" s="93">
        <f>'Gross Plant'!X118-Reserve!X118</f>
        <v>561.41815266666526</v>
      </c>
      <c r="W118" s="93">
        <f>'Gross Plant'!Y118-Reserve!Y118</f>
        <v>558.76525733333165</v>
      </c>
      <c r="X118" s="93">
        <f>'Gross Plant'!Z118-Reserve!Z118</f>
        <v>556.11236199999803</v>
      </c>
      <c r="Y118" s="93">
        <f>'Gross Plant'!AA118-Reserve!AA118</f>
        <v>553.45946666666441</v>
      </c>
      <c r="Z118" s="93">
        <f>'Gross Plant'!AB118-Reserve!AB118</f>
        <v>550.80657133333079</v>
      </c>
      <c r="AA118" s="93">
        <f>'Gross Plant'!AC118-Reserve!AC118</f>
        <v>548.15367599999718</v>
      </c>
      <c r="AB118" s="93">
        <f>'Gross Plant'!AD118-Reserve!AD118</f>
        <v>545.50078066666356</v>
      </c>
      <c r="AC118" s="93">
        <f>'Gross Plant'!AE118-Reserve!AE118</f>
        <v>542.84788533332994</v>
      </c>
      <c r="AD118" s="93">
        <f>'Gross Plant'!AF118-Reserve!AF118</f>
        <v>540.19498999999632</v>
      </c>
    </row>
    <row r="119" spans="1:30">
      <c r="A119" s="86">
        <v>35100</v>
      </c>
      <c r="B119" s="26" t="s">
        <v>80</v>
      </c>
      <c r="C119" s="93">
        <f>'Gross Plant'!E119-Reserve!E119</f>
        <v>11465.619999999999</v>
      </c>
      <c r="D119" s="93">
        <f>'Gross Plant'!F119-Reserve!F119</f>
        <v>11441.739999999998</v>
      </c>
      <c r="E119" s="93">
        <f>'Gross Plant'!G119-Reserve!G119</f>
        <v>11417.859999999999</v>
      </c>
      <c r="F119" s="93">
        <f>'Gross Plant'!H119-Reserve!H119</f>
        <v>11393.98</v>
      </c>
      <c r="G119" s="93">
        <f>'Gross Plant'!I119-Reserve!I119</f>
        <v>11370.099999999999</v>
      </c>
      <c r="H119" s="93">
        <f>'Gross Plant'!J119-Reserve!J119</f>
        <v>11346.219999999998</v>
      </c>
      <c r="I119" s="93">
        <f>'Gross Plant'!K119-Reserve!K119</f>
        <v>11322.339999999998</v>
      </c>
      <c r="J119" s="93">
        <f>'Gross Plant'!L119-Reserve!L119</f>
        <v>11298.451746666666</v>
      </c>
      <c r="K119" s="93">
        <f>'Gross Plant'!M119-Reserve!M119</f>
        <v>11274.563493333331</v>
      </c>
      <c r="L119" s="93">
        <f>'Gross Plant'!N119-Reserve!N119</f>
        <v>11250.675239999997</v>
      </c>
      <c r="M119" s="93">
        <f>'Gross Plant'!O119-Reserve!O119</f>
        <v>11226.786986666664</v>
      </c>
      <c r="N119" s="93">
        <f>'Gross Plant'!P119-Reserve!P119</f>
        <v>11202.898733333332</v>
      </c>
      <c r="O119" s="93">
        <f>'Gross Plant'!Q119-Reserve!Q119</f>
        <v>11179.010479999997</v>
      </c>
      <c r="P119" s="93">
        <f>'Gross Plant'!R119-Reserve!R119</f>
        <v>11155.122226666663</v>
      </c>
      <c r="Q119" s="113">
        <f>'Gross Plant'!S119-Reserve!S119</f>
        <v>11131.23397333333</v>
      </c>
      <c r="R119" s="93">
        <f>'Gross Plant'!T119-Reserve!T119</f>
        <v>11107.345719999998</v>
      </c>
      <c r="S119" s="93">
        <f>'Gross Plant'!U119-Reserve!U119</f>
        <v>11082.860260333331</v>
      </c>
      <c r="T119" s="93">
        <f>'Gross Plant'!V119-Reserve!V119</f>
        <v>11058.374800666665</v>
      </c>
      <c r="U119" s="93">
        <f>'Gross Plant'!W119-Reserve!W119</f>
        <v>11033.889340999998</v>
      </c>
      <c r="V119" s="93">
        <f>'Gross Plant'!X119-Reserve!X119</f>
        <v>11009.403881333332</v>
      </c>
      <c r="W119" s="93">
        <f>'Gross Plant'!Y119-Reserve!Y119</f>
        <v>10984.918421666665</v>
      </c>
      <c r="X119" s="93">
        <f>'Gross Plant'!Z119-Reserve!Z119</f>
        <v>10960.432961999999</v>
      </c>
      <c r="Y119" s="93">
        <f>'Gross Plant'!AA119-Reserve!AA119</f>
        <v>10935.947502333333</v>
      </c>
      <c r="Z119" s="93">
        <f>'Gross Plant'!AB119-Reserve!AB119</f>
        <v>10911.462042666666</v>
      </c>
      <c r="AA119" s="93">
        <f>'Gross Plant'!AC119-Reserve!AC119</f>
        <v>10886.976583</v>
      </c>
      <c r="AB119" s="93">
        <f>'Gross Plant'!AD119-Reserve!AD119</f>
        <v>10862.491123333333</v>
      </c>
      <c r="AC119" s="93">
        <f>'Gross Plant'!AE119-Reserve!AE119</f>
        <v>10838.005663666667</v>
      </c>
      <c r="AD119" s="93">
        <f>'Gross Plant'!AF119-Reserve!AF119</f>
        <v>10813.520204</v>
      </c>
    </row>
    <row r="120" spans="1:30">
      <c r="A120" s="86">
        <v>35102</v>
      </c>
      <c r="B120" s="26" t="s">
        <v>81</v>
      </c>
      <c r="C120" s="93">
        <f>'Gross Plant'!E120-Reserve!E120</f>
        <v>42406.899999999994</v>
      </c>
      <c r="D120" s="93">
        <f>'Gross Plant'!F120-Reserve!F120</f>
        <v>42256.189999999988</v>
      </c>
      <c r="E120" s="93">
        <f>'Gross Plant'!G120-Reserve!G120</f>
        <v>42105.479999999981</v>
      </c>
      <c r="F120" s="93">
        <f>'Gross Plant'!H120-Reserve!H120</f>
        <v>41954.769999999975</v>
      </c>
      <c r="G120" s="93">
        <f>'Gross Plant'!I120-Reserve!I120</f>
        <v>41804.059999999969</v>
      </c>
      <c r="H120" s="93">
        <f>'Gross Plant'!J120-Reserve!J120</f>
        <v>41653.349999999962</v>
      </c>
      <c r="I120" s="93">
        <f>'Gross Plant'!K120-Reserve!K120</f>
        <v>41502.639999999956</v>
      </c>
      <c r="J120" s="93">
        <f>'Gross Plant'!L120-Reserve!L120</f>
        <v>41351.933054999958</v>
      </c>
      <c r="K120" s="93">
        <f>'Gross Plant'!M120-Reserve!M120</f>
        <v>41201.22610999996</v>
      </c>
      <c r="L120" s="93">
        <f>'Gross Plant'!N120-Reserve!N120</f>
        <v>41050.519164999962</v>
      </c>
      <c r="M120" s="93">
        <f>'Gross Plant'!O120-Reserve!O120</f>
        <v>40899.812219999963</v>
      </c>
      <c r="N120" s="93">
        <f>'Gross Plant'!P120-Reserve!P120</f>
        <v>40749.105274999965</v>
      </c>
      <c r="O120" s="93">
        <f>'Gross Plant'!Q120-Reserve!Q120</f>
        <v>40598.398329999967</v>
      </c>
      <c r="P120" s="93">
        <f>'Gross Plant'!R120-Reserve!R120</f>
        <v>40447.691384999969</v>
      </c>
      <c r="Q120" s="113">
        <f>'Gross Plant'!S120-Reserve!S120</f>
        <v>40296.984439999971</v>
      </c>
      <c r="R120" s="93">
        <f>'Gross Plant'!T120-Reserve!T120</f>
        <v>40146.277494999973</v>
      </c>
      <c r="S120" s="93">
        <f>'Gross Plant'!U120-Reserve!U120</f>
        <v>39971.304177499973</v>
      </c>
      <c r="T120" s="93">
        <f>'Gross Plant'!V120-Reserve!V120</f>
        <v>39796.330859999973</v>
      </c>
      <c r="U120" s="93">
        <f>'Gross Plant'!W120-Reserve!W120</f>
        <v>39621.357542499973</v>
      </c>
      <c r="V120" s="93">
        <f>'Gross Plant'!X120-Reserve!X120</f>
        <v>39446.384224999973</v>
      </c>
      <c r="W120" s="93">
        <f>'Gross Plant'!Y120-Reserve!Y120</f>
        <v>39271.410907499972</v>
      </c>
      <c r="X120" s="93">
        <f>'Gross Plant'!Z120-Reserve!Z120</f>
        <v>39096.437589999972</v>
      </c>
      <c r="Y120" s="93">
        <f>'Gross Plant'!AA120-Reserve!AA120</f>
        <v>38921.464272499972</v>
      </c>
      <c r="Z120" s="93">
        <f>'Gross Plant'!AB120-Reserve!AB120</f>
        <v>38746.490954999972</v>
      </c>
      <c r="AA120" s="93">
        <f>'Gross Plant'!AC120-Reserve!AC120</f>
        <v>38571.517637499972</v>
      </c>
      <c r="AB120" s="93">
        <f>'Gross Plant'!AD120-Reserve!AD120</f>
        <v>38396.544319999972</v>
      </c>
      <c r="AC120" s="93">
        <f>'Gross Plant'!AE120-Reserve!AE120</f>
        <v>38221.571002499972</v>
      </c>
      <c r="AD120" s="93">
        <f>'Gross Plant'!AF120-Reserve!AF120</f>
        <v>38046.597684999972</v>
      </c>
    </row>
    <row r="121" spans="1:30">
      <c r="A121" s="86">
        <v>35103</v>
      </c>
      <c r="B121" s="26" t="s">
        <v>82</v>
      </c>
      <c r="C121" s="93">
        <f>'Gross Plant'!E121-Reserve!E121</f>
        <v>3254.7900000000009</v>
      </c>
      <c r="D121" s="93">
        <f>'Gross Plant'!F121-Reserve!F121</f>
        <v>3239.5600000000013</v>
      </c>
      <c r="E121" s="93">
        <f>'Gross Plant'!G121-Reserve!G121</f>
        <v>3224.3300000000017</v>
      </c>
      <c r="F121" s="93">
        <f>'Gross Plant'!H121-Reserve!H121</f>
        <v>3209.1000000000022</v>
      </c>
      <c r="G121" s="93">
        <f>'Gross Plant'!I121-Reserve!I121</f>
        <v>3193.8700000000026</v>
      </c>
      <c r="H121" s="93">
        <f>'Gross Plant'!J121-Reserve!J121</f>
        <v>3178.6400000000031</v>
      </c>
      <c r="I121" s="93">
        <f>'Gross Plant'!K121-Reserve!K121</f>
        <v>3163.4100000000035</v>
      </c>
      <c r="J121" s="93">
        <f>'Gross Plant'!L121-Reserve!L121</f>
        <v>3148.1772331666689</v>
      </c>
      <c r="K121" s="93">
        <f>'Gross Plant'!M121-Reserve!M121</f>
        <v>3132.9444663333343</v>
      </c>
      <c r="L121" s="93">
        <f>'Gross Plant'!N121-Reserve!N121</f>
        <v>3117.7116994999997</v>
      </c>
      <c r="M121" s="93">
        <f>'Gross Plant'!O121-Reserve!O121</f>
        <v>3102.4789326666651</v>
      </c>
      <c r="N121" s="93">
        <f>'Gross Plant'!P121-Reserve!P121</f>
        <v>3087.2461658333305</v>
      </c>
      <c r="O121" s="93">
        <f>'Gross Plant'!Q121-Reserve!Q121</f>
        <v>3072.0133989999958</v>
      </c>
      <c r="P121" s="93">
        <f>'Gross Plant'!R121-Reserve!R121</f>
        <v>3056.7806321666612</v>
      </c>
      <c r="Q121" s="113">
        <f>'Gross Plant'!S121-Reserve!S121</f>
        <v>3041.5478653333266</v>
      </c>
      <c r="R121" s="93">
        <f>'Gross Plant'!T121-Reserve!T121</f>
        <v>3026.315098499992</v>
      </c>
      <c r="S121" s="93">
        <f>'Gross Plant'!U121-Reserve!U121</f>
        <v>3005.1049168333266</v>
      </c>
      <c r="T121" s="93">
        <f>'Gross Plant'!V121-Reserve!V121</f>
        <v>2983.8947351666611</v>
      </c>
      <c r="U121" s="93">
        <f>'Gross Plant'!W121-Reserve!W121</f>
        <v>2962.6845534999957</v>
      </c>
      <c r="V121" s="93">
        <f>'Gross Plant'!X121-Reserve!X121</f>
        <v>2941.4743718333302</v>
      </c>
      <c r="W121" s="93">
        <f>'Gross Plant'!Y121-Reserve!Y121</f>
        <v>2920.2641901666648</v>
      </c>
      <c r="X121" s="93">
        <f>'Gross Plant'!Z121-Reserve!Z121</f>
        <v>2899.0540084999993</v>
      </c>
      <c r="Y121" s="93">
        <f>'Gross Plant'!AA121-Reserve!AA121</f>
        <v>2877.8438268333339</v>
      </c>
      <c r="Z121" s="93">
        <f>'Gross Plant'!AB121-Reserve!AB121</f>
        <v>2856.6336451666684</v>
      </c>
      <c r="AA121" s="93">
        <f>'Gross Plant'!AC121-Reserve!AC121</f>
        <v>2835.423463500003</v>
      </c>
      <c r="AB121" s="93">
        <f>'Gross Plant'!AD121-Reserve!AD121</f>
        <v>2814.2132818333375</v>
      </c>
      <c r="AC121" s="93">
        <f>'Gross Plant'!AE121-Reserve!AE121</f>
        <v>2793.0031001666721</v>
      </c>
      <c r="AD121" s="93">
        <f>'Gross Plant'!AF121-Reserve!AF121</f>
        <v>2771.7929185000066</v>
      </c>
    </row>
    <row r="122" spans="1:30">
      <c r="A122" s="86">
        <v>35104</v>
      </c>
      <c r="B122" s="26" t="s">
        <v>83</v>
      </c>
      <c r="C122" s="93">
        <f>'Gross Plant'!E122-Reserve!E122</f>
        <v>39428.649999999994</v>
      </c>
      <c r="D122" s="93">
        <f>'Gross Plant'!F122-Reserve!F122</f>
        <v>39291.209999999992</v>
      </c>
      <c r="E122" s="93">
        <f>'Gross Plant'!G122-Reserve!G122</f>
        <v>39153.76999999999</v>
      </c>
      <c r="F122" s="93">
        <f>'Gross Plant'!H122-Reserve!H122</f>
        <v>39016.329999999987</v>
      </c>
      <c r="G122" s="93">
        <f>'Gross Plant'!I122-Reserve!I122</f>
        <v>38878.889999999985</v>
      </c>
      <c r="H122" s="93">
        <f>'Gross Plant'!J122-Reserve!J122</f>
        <v>38741.449999999983</v>
      </c>
      <c r="I122" s="93">
        <f>'Gross Plant'!K122-Reserve!K122</f>
        <v>38604.00999999998</v>
      </c>
      <c r="J122" s="93">
        <f>'Gross Plant'!L122-Reserve!L122</f>
        <v>38466.56746999998</v>
      </c>
      <c r="K122" s="93">
        <f>'Gross Plant'!M122-Reserve!M122</f>
        <v>38329.12493999998</v>
      </c>
      <c r="L122" s="93">
        <f>'Gross Plant'!N122-Reserve!N122</f>
        <v>38191.682409999979</v>
      </c>
      <c r="M122" s="93">
        <f>'Gross Plant'!O122-Reserve!O122</f>
        <v>38054.239879999979</v>
      </c>
      <c r="N122" s="93">
        <f>'Gross Plant'!P122-Reserve!P122</f>
        <v>37916.797349999979</v>
      </c>
      <c r="O122" s="93">
        <f>'Gross Plant'!Q122-Reserve!Q122</f>
        <v>37779.354819999979</v>
      </c>
      <c r="P122" s="93">
        <f>'Gross Plant'!R122-Reserve!R122</f>
        <v>37641.912289999978</v>
      </c>
      <c r="Q122" s="113">
        <f>'Gross Plant'!S122-Reserve!S122</f>
        <v>37504.469759999978</v>
      </c>
      <c r="R122" s="93">
        <f>'Gross Plant'!T122-Reserve!T122</f>
        <v>37367.027229999978</v>
      </c>
      <c r="S122" s="93">
        <f>'Gross Plant'!U122-Reserve!U122</f>
        <v>37208.968320499975</v>
      </c>
      <c r="T122" s="93">
        <f>'Gross Plant'!V122-Reserve!V122</f>
        <v>37050.909410999971</v>
      </c>
      <c r="U122" s="93">
        <f>'Gross Plant'!W122-Reserve!W122</f>
        <v>36892.850501499968</v>
      </c>
      <c r="V122" s="93">
        <f>'Gross Plant'!X122-Reserve!X122</f>
        <v>36734.791591999965</v>
      </c>
      <c r="W122" s="93">
        <f>'Gross Plant'!Y122-Reserve!Y122</f>
        <v>36576.732682499962</v>
      </c>
      <c r="X122" s="93">
        <f>'Gross Plant'!Z122-Reserve!Z122</f>
        <v>36418.673772999959</v>
      </c>
      <c r="Y122" s="93">
        <f>'Gross Plant'!AA122-Reserve!AA122</f>
        <v>36260.614863499955</v>
      </c>
      <c r="Z122" s="93">
        <f>'Gross Plant'!AB122-Reserve!AB122</f>
        <v>36102.555953999952</v>
      </c>
      <c r="AA122" s="93">
        <f>'Gross Plant'!AC122-Reserve!AC122</f>
        <v>35944.497044499949</v>
      </c>
      <c r="AB122" s="93">
        <f>'Gross Plant'!AD122-Reserve!AD122</f>
        <v>35786.438134999946</v>
      </c>
      <c r="AC122" s="93">
        <f>'Gross Plant'!AE122-Reserve!AE122</f>
        <v>35628.379225499943</v>
      </c>
      <c r="AD122" s="93">
        <f>'Gross Plant'!AF122-Reserve!AF122</f>
        <v>35470.320315999939</v>
      </c>
    </row>
    <row r="123" spans="1:30">
      <c r="A123" s="86">
        <v>35200</v>
      </c>
      <c r="B123" s="26" t="s">
        <v>84</v>
      </c>
      <c r="C123" s="93">
        <f>'Gross Plant'!E123-Reserve!E123</f>
        <v>7529789.6900000004</v>
      </c>
      <c r="D123" s="93">
        <f>'Gross Plant'!F123-Reserve!F123</f>
        <v>7515408.0800000001</v>
      </c>
      <c r="E123" s="93">
        <f>'Gross Plant'!G123-Reserve!G123</f>
        <v>7501026.4700000007</v>
      </c>
      <c r="F123" s="93">
        <f>'Gross Plant'!H123-Reserve!H123</f>
        <v>7486644.8600000003</v>
      </c>
      <c r="G123" s="93">
        <f>'Gross Plant'!I123-Reserve!I123</f>
        <v>7472263.25</v>
      </c>
      <c r="H123" s="93">
        <f>'Gross Plant'!J123-Reserve!J123</f>
        <v>7457881.6399999997</v>
      </c>
      <c r="I123" s="93">
        <f>'Gross Plant'!K123-Reserve!K123</f>
        <v>7443500.0299999993</v>
      </c>
      <c r="J123" s="93">
        <f>'Gross Plant'!L123-Reserve!L123</f>
        <v>7429118.4145141663</v>
      </c>
      <c r="K123" s="93">
        <f>'Gross Plant'!M123-Reserve!M123</f>
        <v>7414736.7990283333</v>
      </c>
      <c r="L123" s="93">
        <f>'Gross Plant'!N123-Reserve!N123</f>
        <v>7400355.1835425003</v>
      </c>
      <c r="M123" s="93">
        <f>'Gross Plant'!O123-Reserve!O123</f>
        <v>7385973.5680566672</v>
      </c>
      <c r="N123" s="93">
        <f>'Gross Plant'!P123-Reserve!P123</f>
        <v>7371591.9525708333</v>
      </c>
      <c r="O123" s="93">
        <f>'Gross Plant'!Q123-Reserve!Q123</f>
        <v>7357210.3370850002</v>
      </c>
      <c r="P123" s="93">
        <f>'Gross Plant'!R123-Reserve!R123</f>
        <v>7342828.7215991672</v>
      </c>
      <c r="Q123" s="113">
        <f>'Gross Plant'!S123-Reserve!S123</f>
        <v>7328447.1061133333</v>
      </c>
      <c r="R123" s="93">
        <f>'Gross Plant'!T123-Reserve!T123</f>
        <v>7314065.4906275002</v>
      </c>
      <c r="S123" s="93">
        <f>'Gross Plant'!U123-Reserve!U123</f>
        <v>7299608.1824285835</v>
      </c>
      <c r="T123" s="93">
        <f>'Gross Plant'!V123-Reserve!V123</f>
        <v>7285150.8742296668</v>
      </c>
      <c r="U123" s="93">
        <f>'Gross Plant'!W123-Reserve!W123</f>
        <v>7270693.5660307501</v>
      </c>
      <c r="V123" s="93">
        <f>'Gross Plant'!X123-Reserve!X123</f>
        <v>7256236.2578318333</v>
      </c>
      <c r="W123" s="93">
        <f>'Gross Plant'!Y123-Reserve!Y123</f>
        <v>7241778.9496329166</v>
      </c>
      <c r="X123" s="93">
        <f>'Gross Plant'!Z123-Reserve!Z123</f>
        <v>7227321.6414339999</v>
      </c>
      <c r="Y123" s="93">
        <f>'Gross Plant'!AA123-Reserve!AA123</f>
        <v>7212864.3332350831</v>
      </c>
      <c r="Z123" s="93">
        <f>'Gross Plant'!AB123-Reserve!AB123</f>
        <v>7198407.0250361664</v>
      </c>
      <c r="AA123" s="93">
        <f>'Gross Plant'!AC123-Reserve!AC123</f>
        <v>7183949.7168372497</v>
      </c>
      <c r="AB123" s="93">
        <f>'Gross Plant'!AD123-Reserve!AD123</f>
        <v>7169492.408638333</v>
      </c>
      <c r="AC123" s="93">
        <f>'Gross Plant'!AE123-Reserve!AE123</f>
        <v>7155035.1004394162</v>
      </c>
      <c r="AD123" s="93">
        <f>'Gross Plant'!AF123-Reserve!AF123</f>
        <v>7140577.7922404995</v>
      </c>
    </row>
    <row r="124" spans="1:30">
      <c r="A124" s="86">
        <v>35201</v>
      </c>
      <c r="B124" s="26" t="s">
        <v>85</v>
      </c>
      <c r="C124" s="93">
        <f>'Gross Plant'!E124-Reserve!E124</f>
        <v>307311.08000000007</v>
      </c>
      <c r="D124" s="93">
        <f>'Gross Plant'!F124-Reserve!F124</f>
        <v>305299.41000000015</v>
      </c>
      <c r="E124" s="93">
        <f>'Gross Plant'!G124-Reserve!G124</f>
        <v>303287.74000000022</v>
      </c>
      <c r="F124" s="93">
        <f>'Gross Plant'!H124-Reserve!H124</f>
        <v>301276.0700000003</v>
      </c>
      <c r="G124" s="93">
        <f>'Gross Plant'!I124-Reserve!I124</f>
        <v>299264.40000000037</v>
      </c>
      <c r="H124" s="93">
        <f>'Gross Plant'!J124-Reserve!J124</f>
        <v>297252.73000000045</v>
      </c>
      <c r="I124" s="93">
        <f>'Gross Plant'!K124-Reserve!K124</f>
        <v>295241.06000000052</v>
      </c>
      <c r="J124" s="93">
        <f>'Gross Plant'!L124-Reserve!L124</f>
        <v>293229.39506100048</v>
      </c>
      <c r="K124" s="93">
        <f>'Gross Plant'!M124-Reserve!M124</f>
        <v>291217.73012200044</v>
      </c>
      <c r="L124" s="93">
        <f>'Gross Plant'!N124-Reserve!N124</f>
        <v>289206.06518300041</v>
      </c>
      <c r="M124" s="93">
        <f>'Gross Plant'!O124-Reserve!O124</f>
        <v>287194.40024400037</v>
      </c>
      <c r="N124" s="93">
        <f>'Gross Plant'!P124-Reserve!P124</f>
        <v>285182.73530500033</v>
      </c>
      <c r="O124" s="93">
        <f>'Gross Plant'!Q124-Reserve!Q124</f>
        <v>283171.07036600029</v>
      </c>
      <c r="P124" s="93">
        <f>'Gross Plant'!R124-Reserve!R124</f>
        <v>281159.40542700025</v>
      </c>
      <c r="Q124" s="113">
        <f>'Gross Plant'!S124-Reserve!S124</f>
        <v>279147.74048800021</v>
      </c>
      <c r="R124" s="93">
        <f>'Gross Plant'!T124-Reserve!T124</f>
        <v>277136.07554900018</v>
      </c>
      <c r="S124" s="93">
        <f>'Gross Plant'!U124-Reserve!U124</f>
        <v>274869.41082900017</v>
      </c>
      <c r="T124" s="93">
        <f>'Gross Plant'!V124-Reserve!V124</f>
        <v>272602.74610900017</v>
      </c>
      <c r="U124" s="93">
        <f>'Gross Plant'!W124-Reserve!W124</f>
        <v>270336.08138900017</v>
      </c>
      <c r="V124" s="93">
        <f>'Gross Plant'!X124-Reserve!X124</f>
        <v>268069.41666900017</v>
      </c>
      <c r="W124" s="93">
        <f>'Gross Plant'!Y124-Reserve!Y124</f>
        <v>265802.75194900017</v>
      </c>
      <c r="X124" s="93">
        <f>'Gross Plant'!Z124-Reserve!Z124</f>
        <v>263536.08722900017</v>
      </c>
      <c r="Y124" s="93">
        <f>'Gross Plant'!AA124-Reserve!AA124</f>
        <v>261269.42250900017</v>
      </c>
      <c r="Z124" s="93">
        <f>'Gross Plant'!AB124-Reserve!AB124</f>
        <v>259002.75778900017</v>
      </c>
      <c r="AA124" s="93">
        <f>'Gross Plant'!AC124-Reserve!AC124</f>
        <v>256736.09306900017</v>
      </c>
      <c r="AB124" s="93">
        <f>'Gross Plant'!AD124-Reserve!AD124</f>
        <v>254469.42834900017</v>
      </c>
      <c r="AC124" s="93">
        <f>'Gross Plant'!AE124-Reserve!AE124</f>
        <v>252202.76362900017</v>
      </c>
      <c r="AD124" s="93">
        <f>'Gross Plant'!AF124-Reserve!AF124</f>
        <v>249936.09890900017</v>
      </c>
    </row>
    <row r="125" spans="1:30">
      <c r="A125" s="86">
        <v>35202</v>
      </c>
      <c r="B125" s="26" t="s">
        <v>86</v>
      </c>
      <c r="C125" s="93">
        <f>'Gross Plant'!E125-Reserve!E125</f>
        <v>4815.679999999993</v>
      </c>
      <c r="D125" s="93">
        <f>'Gross Plant'!F125-Reserve!F125</f>
        <v>4407.5599999999977</v>
      </c>
      <c r="E125" s="93">
        <f>'Gross Plant'!G125-Reserve!G125</f>
        <v>3999.4400000000023</v>
      </c>
      <c r="F125" s="93">
        <f>'Gross Plant'!H125-Reserve!H125</f>
        <v>3591.320000000007</v>
      </c>
      <c r="G125" s="93">
        <f>'Gross Plant'!I125-Reserve!I125</f>
        <v>3183.2000000000116</v>
      </c>
      <c r="H125" s="93">
        <f>'Gross Plant'!J125-Reserve!J125</f>
        <v>2775.0800000000163</v>
      </c>
      <c r="I125" s="93">
        <f>'Gross Plant'!K125-Reserve!K125</f>
        <v>2366.960000000021</v>
      </c>
      <c r="J125" s="93">
        <f>'Gross Plant'!L125-Reserve!L125</f>
        <v>1958.8376038333517</v>
      </c>
      <c r="K125" s="93">
        <f>'Gross Plant'!M125-Reserve!M125</f>
        <v>1550.7152076666825</v>
      </c>
      <c r="L125" s="93">
        <f>'Gross Plant'!N125-Reserve!N125</f>
        <v>1142.5928115000133</v>
      </c>
      <c r="M125" s="93">
        <f>'Gross Plant'!O125-Reserve!O125</f>
        <v>734.47041533334414</v>
      </c>
      <c r="N125" s="93">
        <f>'Gross Plant'!P125-Reserve!P125</f>
        <v>326.34801916667493</v>
      </c>
      <c r="O125" s="93">
        <f>'Gross Plant'!Q125-Reserve!Q125</f>
        <v>-81.774376999994274</v>
      </c>
      <c r="P125" s="93">
        <f>'Gross Plant'!R125-Reserve!R125</f>
        <v>-81.774376999994274</v>
      </c>
      <c r="Q125" s="113">
        <f>'Gross Plant'!S125-Reserve!S125</f>
        <v>-81.774376999994274</v>
      </c>
      <c r="R125" s="93">
        <f>'Gross Plant'!T125-Reserve!T125</f>
        <v>-81.774376999994274</v>
      </c>
      <c r="S125" s="93">
        <f>'Gross Plant'!U125-Reserve!U125</f>
        <v>-81.774376999994274</v>
      </c>
      <c r="T125" s="93">
        <f>'Gross Plant'!V125-Reserve!V125</f>
        <v>-81.774376999994274</v>
      </c>
      <c r="U125" s="93">
        <f>'Gross Plant'!W125-Reserve!W125</f>
        <v>-81.774376999994274</v>
      </c>
      <c r="V125" s="93">
        <f>'Gross Plant'!X125-Reserve!X125</f>
        <v>-81.774376999994274</v>
      </c>
      <c r="W125" s="93">
        <f>'Gross Plant'!Y125-Reserve!Y125</f>
        <v>-81.774376999994274</v>
      </c>
      <c r="X125" s="93">
        <f>'Gross Plant'!Z125-Reserve!Z125</f>
        <v>-81.774376999994274</v>
      </c>
      <c r="Y125" s="93">
        <f>'Gross Plant'!AA125-Reserve!AA125</f>
        <v>-81.774376999994274</v>
      </c>
      <c r="Z125" s="93">
        <f>'Gross Plant'!AB125-Reserve!AB125</f>
        <v>-81.774376999994274</v>
      </c>
      <c r="AA125" s="93">
        <f>'Gross Plant'!AC125-Reserve!AC125</f>
        <v>-81.774376999994274</v>
      </c>
      <c r="AB125" s="93">
        <f>'Gross Plant'!AD125-Reserve!AD125</f>
        <v>-81.774376999994274</v>
      </c>
      <c r="AC125" s="93">
        <f>'Gross Plant'!AE125-Reserve!AE125</f>
        <v>-81.774376999994274</v>
      </c>
      <c r="AD125" s="93">
        <f>'Gross Plant'!AF125-Reserve!AF125</f>
        <v>-81.774376999994274</v>
      </c>
    </row>
    <row r="126" spans="1:30">
      <c r="A126" s="86">
        <v>35203</v>
      </c>
      <c r="B126" s="26" t="s">
        <v>87</v>
      </c>
      <c r="C126" s="93">
        <f>'Gross Plant'!E126-Reserve!E126</f>
        <v>1103722.75</v>
      </c>
      <c r="D126" s="93">
        <f>'Gross Plant'!F126-Reserve!F126</f>
        <v>1101801.94</v>
      </c>
      <c r="E126" s="93">
        <f>'Gross Plant'!G126-Reserve!G126</f>
        <v>1099881.1299999999</v>
      </c>
      <c r="F126" s="93">
        <f>'Gross Plant'!H126-Reserve!H126</f>
        <v>1097960.3199999998</v>
      </c>
      <c r="G126" s="93">
        <f>'Gross Plant'!I126-Reserve!I126</f>
        <v>1096039.5099999998</v>
      </c>
      <c r="H126" s="93">
        <f>'Gross Plant'!J126-Reserve!J126</f>
        <v>1094118.6999999997</v>
      </c>
      <c r="I126" s="93">
        <f>'Gross Plant'!K126-Reserve!K126</f>
        <v>1092197.8899999997</v>
      </c>
      <c r="J126" s="93">
        <f>'Gross Plant'!L126-Reserve!L126</f>
        <v>1090277.0793119995</v>
      </c>
      <c r="K126" s="93">
        <f>'Gross Plant'!M126-Reserve!M126</f>
        <v>1088356.2686239996</v>
      </c>
      <c r="L126" s="93">
        <f>'Gross Plant'!N126-Reserve!N126</f>
        <v>1086435.4579359996</v>
      </c>
      <c r="M126" s="93">
        <f>'Gross Plant'!O126-Reserve!O126</f>
        <v>1084514.6472479994</v>
      </c>
      <c r="N126" s="93">
        <f>'Gross Plant'!P126-Reserve!P126</f>
        <v>1082593.8365599993</v>
      </c>
      <c r="O126" s="93">
        <f>'Gross Plant'!Q126-Reserve!Q126</f>
        <v>1080673.0258719993</v>
      </c>
      <c r="P126" s="93">
        <f>'Gross Plant'!R126-Reserve!R126</f>
        <v>1078752.2151839994</v>
      </c>
      <c r="Q126" s="113">
        <f>'Gross Plant'!S126-Reserve!S126</f>
        <v>1076831.4044959992</v>
      </c>
      <c r="R126" s="93">
        <f>'Gross Plant'!T126-Reserve!T126</f>
        <v>1074910.593807999</v>
      </c>
      <c r="S126" s="93">
        <f>'Gross Plant'!U126-Reserve!U126</f>
        <v>1072933.2886879991</v>
      </c>
      <c r="T126" s="93">
        <f>'Gross Plant'!V126-Reserve!V126</f>
        <v>1070955.9835679992</v>
      </c>
      <c r="U126" s="93">
        <f>'Gross Plant'!W126-Reserve!W126</f>
        <v>1068978.6784479991</v>
      </c>
      <c r="V126" s="93">
        <f>'Gross Plant'!X126-Reserve!X126</f>
        <v>1067001.3733279989</v>
      </c>
      <c r="W126" s="93">
        <f>'Gross Plant'!Y126-Reserve!Y126</f>
        <v>1065024.068207999</v>
      </c>
      <c r="X126" s="93">
        <f>'Gross Plant'!Z126-Reserve!Z126</f>
        <v>1063046.7630879991</v>
      </c>
      <c r="Y126" s="93">
        <f>'Gross Plant'!AA126-Reserve!AA126</f>
        <v>1061069.4579679989</v>
      </c>
      <c r="Z126" s="93">
        <f>'Gross Plant'!AB126-Reserve!AB126</f>
        <v>1059092.1528479988</v>
      </c>
      <c r="AA126" s="93">
        <f>'Gross Plant'!AC126-Reserve!AC126</f>
        <v>1057114.8477279989</v>
      </c>
      <c r="AB126" s="93">
        <f>'Gross Plant'!AD126-Reserve!AD126</f>
        <v>1055137.5426079989</v>
      </c>
      <c r="AC126" s="93">
        <f>'Gross Plant'!AE126-Reserve!AE126</f>
        <v>1053160.2374879988</v>
      </c>
      <c r="AD126" s="93">
        <f>'Gross Plant'!AF126-Reserve!AF126</f>
        <v>1051182.9323679986</v>
      </c>
    </row>
    <row r="127" spans="1:30">
      <c r="A127" s="86">
        <v>35210</v>
      </c>
      <c r="B127" s="26" t="s">
        <v>88</v>
      </c>
      <c r="C127" s="93">
        <f>'Gross Plant'!E127-Reserve!E127</f>
        <v>15123.600000000006</v>
      </c>
      <c r="D127" s="93">
        <f>'Gross Plant'!F127-Reserve!F127</f>
        <v>15101.279999999999</v>
      </c>
      <c r="E127" s="93">
        <f>'Gross Plant'!G127-Reserve!G127</f>
        <v>15078.959999999992</v>
      </c>
      <c r="F127" s="93">
        <f>'Gross Plant'!H127-Reserve!H127</f>
        <v>15056.639999999985</v>
      </c>
      <c r="G127" s="93">
        <f>'Gross Plant'!I127-Reserve!I127</f>
        <v>15034.319999999978</v>
      </c>
      <c r="H127" s="93">
        <f>'Gross Plant'!J127-Reserve!J127</f>
        <v>15011.999999999971</v>
      </c>
      <c r="I127" s="93">
        <f>'Gross Plant'!K127-Reserve!K127</f>
        <v>14989.679999999964</v>
      </c>
      <c r="J127" s="93">
        <f>'Gross Plant'!L127-Reserve!L127</f>
        <v>14967.363738749962</v>
      </c>
      <c r="K127" s="93">
        <f>'Gross Plant'!M127-Reserve!M127</f>
        <v>14945.04747749996</v>
      </c>
      <c r="L127" s="93">
        <f>'Gross Plant'!N127-Reserve!N127</f>
        <v>14922.731216249958</v>
      </c>
      <c r="M127" s="93">
        <f>'Gross Plant'!O127-Reserve!O127</f>
        <v>14900.414954999957</v>
      </c>
      <c r="N127" s="93">
        <f>'Gross Plant'!P127-Reserve!P127</f>
        <v>14878.098693749955</v>
      </c>
      <c r="O127" s="93">
        <f>'Gross Plant'!Q127-Reserve!Q127</f>
        <v>14855.782432499953</v>
      </c>
      <c r="P127" s="93">
        <f>'Gross Plant'!R127-Reserve!R127</f>
        <v>14833.466171249951</v>
      </c>
      <c r="Q127" s="113">
        <f>'Gross Plant'!S127-Reserve!S127</f>
        <v>14811.149909999949</v>
      </c>
      <c r="R127" s="93">
        <f>'Gross Plant'!T127-Reserve!T127</f>
        <v>14788.833648749947</v>
      </c>
      <c r="S127" s="93">
        <f>'Gross Plant'!U127-Reserve!U127</f>
        <v>14705.519606749935</v>
      </c>
      <c r="T127" s="93">
        <f>'Gross Plant'!V127-Reserve!V127</f>
        <v>14622.205564749922</v>
      </c>
      <c r="U127" s="93">
        <f>'Gross Plant'!W127-Reserve!W127</f>
        <v>14538.891522749909</v>
      </c>
      <c r="V127" s="93">
        <f>'Gross Plant'!X127-Reserve!X127</f>
        <v>14455.577480749896</v>
      </c>
      <c r="W127" s="93">
        <f>'Gross Plant'!Y127-Reserve!Y127</f>
        <v>14372.263438749884</v>
      </c>
      <c r="X127" s="93">
        <f>'Gross Plant'!Z127-Reserve!Z127</f>
        <v>14288.949396749871</v>
      </c>
      <c r="Y127" s="93">
        <f>'Gross Plant'!AA127-Reserve!AA127</f>
        <v>14205.635354749858</v>
      </c>
      <c r="Z127" s="93">
        <f>'Gross Plant'!AB127-Reserve!AB127</f>
        <v>14122.321312749846</v>
      </c>
      <c r="AA127" s="93">
        <f>'Gross Plant'!AC127-Reserve!AC127</f>
        <v>14039.007270749833</v>
      </c>
      <c r="AB127" s="93">
        <f>'Gross Plant'!AD127-Reserve!AD127</f>
        <v>13955.69322874982</v>
      </c>
      <c r="AC127" s="93">
        <f>'Gross Plant'!AE127-Reserve!AE127</f>
        <v>13872.379186749808</v>
      </c>
      <c r="AD127" s="93">
        <f>'Gross Plant'!AF127-Reserve!AF127</f>
        <v>13789.065144749795</v>
      </c>
    </row>
    <row r="128" spans="1:30">
      <c r="A128" s="86">
        <v>35211</v>
      </c>
      <c r="B128" s="83" t="s">
        <v>89</v>
      </c>
      <c r="C128" s="93">
        <f>'Gross Plant'!E128-Reserve!E128</f>
        <v>11894.989999999998</v>
      </c>
      <c r="D128" s="93">
        <f>'Gross Plant'!F128-Reserve!F128</f>
        <v>11859.489999999998</v>
      </c>
      <c r="E128" s="93">
        <f>'Gross Plant'!G128-Reserve!G128</f>
        <v>11823.989999999998</v>
      </c>
      <c r="F128" s="93">
        <f>'Gross Plant'!H128-Reserve!H128</f>
        <v>11788.489999999998</v>
      </c>
      <c r="G128" s="93">
        <f>'Gross Plant'!I128-Reserve!I128</f>
        <v>11752.989999999998</v>
      </c>
      <c r="H128" s="93">
        <f>'Gross Plant'!J128-Reserve!J128</f>
        <v>11717.489999999998</v>
      </c>
      <c r="I128" s="93">
        <f>'Gross Plant'!K128-Reserve!K128</f>
        <v>11681.989999999998</v>
      </c>
      <c r="J128" s="93">
        <f>'Gross Plant'!L128-Reserve!L128</f>
        <v>11646.490724499999</v>
      </c>
      <c r="K128" s="93">
        <f>'Gross Plant'!M128-Reserve!M128</f>
        <v>11610.991449000001</v>
      </c>
      <c r="L128" s="93">
        <f>'Gross Plant'!N128-Reserve!N128</f>
        <v>11575.492173500003</v>
      </c>
      <c r="M128" s="93">
        <f>'Gross Plant'!O128-Reserve!O128</f>
        <v>11539.992898000004</v>
      </c>
      <c r="N128" s="93">
        <f>'Gross Plant'!P128-Reserve!P128</f>
        <v>11504.493622500006</v>
      </c>
      <c r="O128" s="93">
        <f>'Gross Plant'!Q128-Reserve!Q128</f>
        <v>11468.994347000007</v>
      </c>
      <c r="P128" s="93">
        <f>'Gross Plant'!R128-Reserve!R128</f>
        <v>11433.495071500009</v>
      </c>
      <c r="Q128" s="113">
        <f>'Gross Plant'!S128-Reserve!S128</f>
        <v>11397.99579600001</v>
      </c>
      <c r="R128" s="93">
        <f>'Gross Plant'!T128-Reserve!T128</f>
        <v>11362.496520500012</v>
      </c>
      <c r="S128" s="93">
        <f>'Gross Plant'!U128-Reserve!U128</f>
        <v>11316.074391000009</v>
      </c>
      <c r="T128" s="93">
        <f>'Gross Plant'!V128-Reserve!V128</f>
        <v>11269.652261500007</v>
      </c>
      <c r="U128" s="93">
        <f>'Gross Plant'!W128-Reserve!W128</f>
        <v>11223.230132000004</v>
      </c>
      <c r="V128" s="93">
        <f>'Gross Plant'!X128-Reserve!X128</f>
        <v>11176.808002500002</v>
      </c>
      <c r="W128" s="93">
        <f>'Gross Plant'!Y128-Reserve!Y128</f>
        <v>11130.385872999999</v>
      </c>
      <c r="X128" s="93">
        <f>'Gross Plant'!Z128-Reserve!Z128</f>
        <v>11083.963743499997</v>
      </c>
      <c r="Y128" s="93">
        <f>'Gross Plant'!AA128-Reserve!AA128</f>
        <v>11037.541613999994</v>
      </c>
      <c r="Z128" s="93">
        <f>'Gross Plant'!AB128-Reserve!AB128</f>
        <v>10991.119484499992</v>
      </c>
      <c r="AA128" s="93">
        <f>'Gross Plant'!AC128-Reserve!AC128</f>
        <v>10944.697354999989</v>
      </c>
      <c r="AB128" s="93">
        <f>'Gross Plant'!AD128-Reserve!AD128</f>
        <v>10898.275225499987</v>
      </c>
      <c r="AC128" s="93">
        <f>'Gross Plant'!AE128-Reserve!AE128</f>
        <v>10851.853095999984</v>
      </c>
      <c r="AD128" s="93">
        <f>'Gross Plant'!AF128-Reserve!AF128</f>
        <v>10805.430966499982</v>
      </c>
    </row>
    <row r="129" spans="1:30">
      <c r="A129" s="86">
        <v>35301</v>
      </c>
      <c r="B129" s="26" t="s">
        <v>90</v>
      </c>
      <c r="C129" s="93">
        <f>'Gross Plant'!E129-Reserve!E129</f>
        <v>77237.209999999992</v>
      </c>
      <c r="D129" s="93">
        <f>'Gross Plant'!F129-Reserve!F129</f>
        <v>77073.549999999988</v>
      </c>
      <c r="E129" s="93">
        <f>'Gross Plant'!G129-Reserve!G129</f>
        <v>76909.889999999985</v>
      </c>
      <c r="F129" s="93">
        <f>'Gross Plant'!H129-Reserve!H129</f>
        <v>76746.229999999981</v>
      </c>
      <c r="G129" s="93">
        <f>'Gross Plant'!I129-Reserve!I129</f>
        <v>76582.569999999978</v>
      </c>
      <c r="H129" s="93">
        <f>'Gross Plant'!J129-Reserve!J129</f>
        <v>76418.909999999974</v>
      </c>
      <c r="I129" s="93">
        <f>'Gross Plant'!K129-Reserve!K129</f>
        <v>76255.249999999971</v>
      </c>
      <c r="J129" s="93">
        <f>'Gross Plant'!L129-Reserve!L129</f>
        <v>76091.589654666634</v>
      </c>
      <c r="K129" s="93">
        <f>'Gross Plant'!M129-Reserve!M129</f>
        <v>75927.929309333296</v>
      </c>
      <c r="L129" s="93">
        <f>'Gross Plant'!N129-Reserve!N129</f>
        <v>75764.268963999959</v>
      </c>
      <c r="M129" s="93">
        <f>'Gross Plant'!O129-Reserve!O129</f>
        <v>75600.608618666622</v>
      </c>
      <c r="N129" s="93">
        <f>'Gross Plant'!P129-Reserve!P129</f>
        <v>75436.948273333284</v>
      </c>
      <c r="O129" s="93">
        <f>'Gross Plant'!Q129-Reserve!Q129</f>
        <v>75273.287927999947</v>
      </c>
      <c r="P129" s="93">
        <f>'Gross Plant'!R129-Reserve!R129</f>
        <v>75109.62758266661</v>
      </c>
      <c r="Q129" s="113">
        <f>'Gross Plant'!S129-Reserve!S129</f>
        <v>74945.967237333272</v>
      </c>
      <c r="R129" s="93">
        <f>'Gross Plant'!T129-Reserve!T129</f>
        <v>74782.306891999935</v>
      </c>
      <c r="S129" s="93">
        <f>'Gross Plant'!U129-Reserve!U129</f>
        <v>74598.189003499938</v>
      </c>
      <c r="T129" s="93">
        <f>'Gross Plant'!V129-Reserve!V129</f>
        <v>74414.071114999941</v>
      </c>
      <c r="U129" s="93">
        <f>'Gross Plant'!W129-Reserve!W129</f>
        <v>74229.953226499943</v>
      </c>
      <c r="V129" s="93">
        <f>'Gross Plant'!X129-Reserve!X129</f>
        <v>74045.835337999946</v>
      </c>
      <c r="W129" s="93">
        <f>'Gross Plant'!Y129-Reserve!Y129</f>
        <v>73861.717449499949</v>
      </c>
      <c r="X129" s="93">
        <f>'Gross Plant'!Z129-Reserve!Z129</f>
        <v>73677.599560999952</v>
      </c>
      <c r="Y129" s="93">
        <f>'Gross Plant'!AA129-Reserve!AA129</f>
        <v>73493.481672499955</v>
      </c>
      <c r="Z129" s="93">
        <f>'Gross Plant'!AB129-Reserve!AB129</f>
        <v>73309.363783999957</v>
      </c>
      <c r="AA129" s="93">
        <f>'Gross Plant'!AC129-Reserve!AC129</f>
        <v>73125.24589549996</v>
      </c>
      <c r="AB129" s="93">
        <f>'Gross Plant'!AD129-Reserve!AD129</f>
        <v>72941.128006999963</v>
      </c>
      <c r="AC129" s="93">
        <f>'Gross Plant'!AE129-Reserve!AE129</f>
        <v>72757.010118499966</v>
      </c>
      <c r="AD129" s="93">
        <f>'Gross Plant'!AF129-Reserve!AF129</f>
        <v>72572.892229999969</v>
      </c>
    </row>
    <row r="130" spans="1:30">
      <c r="A130" s="86">
        <v>35302</v>
      </c>
      <c r="B130" s="26" t="s">
        <v>91</v>
      </c>
      <c r="C130" s="93">
        <f>'Gross Plant'!E130-Reserve!E130</f>
        <v>62229.50999999998</v>
      </c>
      <c r="D130" s="93">
        <f>'Gross Plant'!F130-Reserve!F130</f>
        <v>62034.149999999994</v>
      </c>
      <c r="E130" s="93">
        <f>'Gross Plant'!G130-Reserve!G130</f>
        <v>61838.790000000008</v>
      </c>
      <c r="F130" s="93">
        <f>'Gross Plant'!H130-Reserve!H130</f>
        <v>61643.430000000022</v>
      </c>
      <c r="G130" s="93">
        <f>'Gross Plant'!I130-Reserve!I130</f>
        <v>61448.070000000036</v>
      </c>
      <c r="H130" s="93">
        <f>'Gross Plant'!J130-Reserve!J130</f>
        <v>61252.71000000005</v>
      </c>
      <c r="I130" s="93">
        <f>'Gross Plant'!K130-Reserve!K130</f>
        <v>61057.350000000064</v>
      </c>
      <c r="J130" s="93">
        <f>'Gross Plant'!L130-Reserve!L130</f>
        <v>60861.985693333409</v>
      </c>
      <c r="K130" s="93">
        <f>'Gross Plant'!M130-Reserve!M130</f>
        <v>60666.621386666753</v>
      </c>
      <c r="L130" s="93">
        <f>'Gross Plant'!N130-Reserve!N130</f>
        <v>60471.257080000098</v>
      </c>
      <c r="M130" s="93">
        <f>'Gross Plant'!O130-Reserve!O130</f>
        <v>60275.892773333442</v>
      </c>
      <c r="N130" s="93">
        <f>'Gross Plant'!P130-Reserve!P130</f>
        <v>60080.528466666787</v>
      </c>
      <c r="O130" s="93">
        <f>'Gross Plant'!Q130-Reserve!Q130</f>
        <v>59885.164160000131</v>
      </c>
      <c r="P130" s="93">
        <f>'Gross Plant'!R130-Reserve!R130</f>
        <v>59689.799853333476</v>
      </c>
      <c r="Q130" s="113">
        <f>'Gross Plant'!S130-Reserve!S130</f>
        <v>59494.43554666682</v>
      </c>
      <c r="R130" s="93">
        <f>'Gross Plant'!T130-Reserve!T130</f>
        <v>59299.071240000165</v>
      </c>
      <c r="S130" s="93">
        <f>'Gross Plant'!U130-Reserve!U130</f>
        <v>59079.286395000177</v>
      </c>
      <c r="T130" s="93">
        <f>'Gross Plant'!V130-Reserve!V130</f>
        <v>58859.50155000019</v>
      </c>
      <c r="U130" s="93">
        <f>'Gross Plant'!W130-Reserve!W130</f>
        <v>58639.716705000203</v>
      </c>
      <c r="V130" s="93">
        <f>'Gross Plant'!X130-Reserve!X130</f>
        <v>58419.931860000215</v>
      </c>
      <c r="W130" s="93">
        <f>'Gross Plant'!Y130-Reserve!Y130</f>
        <v>58200.147015000228</v>
      </c>
      <c r="X130" s="93">
        <f>'Gross Plant'!Z130-Reserve!Z130</f>
        <v>57980.36217000024</v>
      </c>
      <c r="Y130" s="93">
        <f>'Gross Plant'!AA130-Reserve!AA130</f>
        <v>57760.577325000253</v>
      </c>
      <c r="Z130" s="93">
        <f>'Gross Plant'!AB130-Reserve!AB130</f>
        <v>57540.792480000266</v>
      </c>
      <c r="AA130" s="93">
        <f>'Gross Plant'!AC130-Reserve!AC130</f>
        <v>57321.007635000278</v>
      </c>
      <c r="AB130" s="93">
        <f>'Gross Plant'!AD130-Reserve!AD130</f>
        <v>57101.222790000291</v>
      </c>
      <c r="AC130" s="93">
        <f>'Gross Plant'!AE130-Reserve!AE130</f>
        <v>56881.437945000303</v>
      </c>
      <c r="AD130" s="93">
        <f>'Gross Plant'!AF130-Reserve!AF130</f>
        <v>56661.653100000316</v>
      </c>
    </row>
    <row r="131" spans="1:30">
      <c r="A131" s="86">
        <v>35400</v>
      </c>
      <c r="B131" s="26" t="s">
        <v>92</v>
      </c>
      <c r="C131" s="93">
        <f>'Gross Plant'!E131-Reserve!E131</f>
        <v>444638.24000000005</v>
      </c>
      <c r="D131" s="93">
        <f>'Gross Plant'!F131-Reserve!F131</f>
        <v>443376.20000000007</v>
      </c>
      <c r="E131" s="93">
        <f>'Gross Plant'!G131-Reserve!G131</f>
        <v>442114.16000000009</v>
      </c>
      <c r="F131" s="93">
        <f>'Gross Plant'!H131-Reserve!H131</f>
        <v>440852.12000000011</v>
      </c>
      <c r="G131" s="93">
        <f>'Gross Plant'!I131-Reserve!I131</f>
        <v>439590.08000000013</v>
      </c>
      <c r="H131" s="93">
        <f>'Gross Plant'!J131-Reserve!J131</f>
        <v>438328.04000000015</v>
      </c>
      <c r="I131" s="93">
        <f>'Gross Plant'!K131-Reserve!K131</f>
        <v>437066.00000000017</v>
      </c>
      <c r="J131" s="93">
        <f>'Gross Plant'!L131-Reserve!L131</f>
        <v>435803.9570650002</v>
      </c>
      <c r="K131" s="93">
        <f>'Gross Plant'!M131-Reserve!M131</f>
        <v>434541.91413000022</v>
      </c>
      <c r="L131" s="93">
        <f>'Gross Plant'!N131-Reserve!N131</f>
        <v>433279.87119500025</v>
      </c>
      <c r="M131" s="93">
        <f>'Gross Plant'!O131-Reserve!O131</f>
        <v>432017.82826000027</v>
      </c>
      <c r="N131" s="93">
        <f>'Gross Plant'!P131-Reserve!P131</f>
        <v>430755.7853250003</v>
      </c>
      <c r="O131" s="93">
        <f>'Gross Plant'!Q131-Reserve!Q131</f>
        <v>429493.74239000032</v>
      </c>
      <c r="P131" s="93">
        <f>'Gross Plant'!R131-Reserve!R131</f>
        <v>428231.69945500034</v>
      </c>
      <c r="Q131" s="113">
        <f>'Gross Plant'!S131-Reserve!S131</f>
        <v>426969.65652000037</v>
      </c>
      <c r="R131" s="93">
        <f>'Gross Plant'!T131-Reserve!T131</f>
        <v>425707.61358500039</v>
      </c>
      <c r="S131" s="93">
        <f>'Gross Plant'!U131-Reserve!U131</f>
        <v>424391.7029637504</v>
      </c>
      <c r="T131" s="93">
        <f>'Gross Plant'!V131-Reserve!V131</f>
        <v>423075.79234250041</v>
      </c>
      <c r="U131" s="93">
        <f>'Gross Plant'!W131-Reserve!W131</f>
        <v>421759.88172125042</v>
      </c>
      <c r="V131" s="93">
        <f>'Gross Plant'!X131-Reserve!X131</f>
        <v>420443.97110000043</v>
      </c>
      <c r="W131" s="93">
        <f>'Gross Plant'!Y131-Reserve!Y131</f>
        <v>419128.06047875044</v>
      </c>
      <c r="X131" s="93">
        <f>'Gross Plant'!Z131-Reserve!Z131</f>
        <v>417812.14985750045</v>
      </c>
      <c r="Y131" s="93">
        <f>'Gross Plant'!AA131-Reserve!AA131</f>
        <v>416496.23923625046</v>
      </c>
      <c r="Z131" s="93">
        <f>'Gross Plant'!AB131-Reserve!AB131</f>
        <v>415180.32861500047</v>
      </c>
      <c r="AA131" s="93">
        <f>'Gross Plant'!AC131-Reserve!AC131</f>
        <v>413864.41799375048</v>
      </c>
      <c r="AB131" s="93">
        <f>'Gross Plant'!AD131-Reserve!AD131</f>
        <v>412548.50737250049</v>
      </c>
      <c r="AC131" s="93">
        <f>'Gross Plant'!AE131-Reserve!AE131</f>
        <v>411232.5967512505</v>
      </c>
      <c r="AD131" s="93">
        <f>'Gross Plant'!AF131-Reserve!AF131</f>
        <v>409916.68613000051</v>
      </c>
    </row>
    <row r="132" spans="1:30">
      <c r="A132" s="86">
        <v>35500</v>
      </c>
      <c r="B132" s="26" t="s">
        <v>93</v>
      </c>
      <c r="C132" s="93">
        <f>'Gross Plant'!E132-Reserve!E132</f>
        <v>123530.29000000001</v>
      </c>
      <c r="D132" s="93">
        <f>'Gross Plant'!F132-Reserve!F132</f>
        <v>123141.14000000001</v>
      </c>
      <c r="E132" s="93">
        <f>'Gross Plant'!G132-Reserve!G132</f>
        <v>122751.99000000002</v>
      </c>
      <c r="F132" s="93">
        <f>'Gross Plant'!H132-Reserve!H132</f>
        <v>122362.84000000003</v>
      </c>
      <c r="G132" s="93">
        <f>'Gross Plant'!I132-Reserve!I132</f>
        <v>121973.69000000003</v>
      </c>
      <c r="H132" s="93">
        <f>'Gross Plant'!J132-Reserve!J132</f>
        <v>121584.54000000004</v>
      </c>
      <c r="I132" s="93">
        <f>'Gross Plant'!K132-Reserve!K132</f>
        <v>121195.39000000004</v>
      </c>
      <c r="J132" s="93">
        <f>'Gross Plant'!L132-Reserve!L132</f>
        <v>120806.24475850005</v>
      </c>
      <c r="K132" s="93">
        <f>'Gross Plant'!M132-Reserve!M132</f>
        <v>120417.09951700005</v>
      </c>
      <c r="L132" s="93">
        <f>'Gross Plant'!N132-Reserve!N132</f>
        <v>120027.95427550006</v>
      </c>
      <c r="M132" s="93">
        <f>'Gross Plant'!O132-Reserve!O132</f>
        <v>119638.80903400006</v>
      </c>
      <c r="N132" s="93">
        <f>'Gross Plant'!P132-Reserve!P132</f>
        <v>119249.66379250007</v>
      </c>
      <c r="O132" s="93">
        <f>'Gross Plant'!Q132-Reserve!Q132</f>
        <v>118860.51855100007</v>
      </c>
      <c r="P132" s="93">
        <f>'Gross Plant'!R132-Reserve!R132</f>
        <v>118471.37330950008</v>
      </c>
      <c r="Q132" s="113">
        <f>'Gross Plant'!S132-Reserve!S132</f>
        <v>118082.22806800008</v>
      </c>
      <c r="R132" s="93">
        <f>'Gross Plant'!T132-Reserve!T132</f>
        <v>117693.08282650009</v>
      </c>
      <c r="S132" s="93">
        <f>'Gross Plant'!U132-Reserve!U132</f>
        <v>117267.52633433341</v>
      </c>
      <c r="T132" s="93">
        <f>'Gross Plant'!V132-Reserve!V132</f>
        <v>116841.96984216673</v>
      </c>
      <c r="U132" s="93">
        <f>'Gross Plant'!W132-Reserve!W132</f>
        <v>116416.41335000005</v>
      </c>
      <c r="V132" s="93">
        <f>'Gross Plant'!X132-Reserve!X132</f>
        <v>115990.85685783337</v>
      </c>
      <c r="W132" s="93">
        <f>'Gross Plant'!Y132-Reserve!Y132</f>
        <v>115565.30036566668</v>
      </c>
      <c r="X132" s="93">
        <f>'Gross Plant'!Z132-Reserve!Z132</f>
        <v>115139.7438735</v>
      </c>
      <c r="Y132" s="93">
        <f>'Gross Plant'!AA132-Reserve!AA132</f>
        <v>114714.18738133332</v>
      </c>
      <c r="Z132" s="93">
        <f>'Gross Plant'!AB132-Reserve!AB132</f>
        <v>114288.63088916664</v>
      </c>
      <c r="AA132" s="93">
        <f>'Gross Plant'!AC132-Reserve!AC132</f>
        <v>113863.07439699996</v>
      </c>
      <c r="AB132" s="93">
        <f>'Gross Plant'!AD132-Reserve!AD132</f>
        <v>113437.51790483328</v>
      </c>
      <c r="AC132" s="93">
        <f>'Gross Plant'!AE132-Reserve!AE132</f>
        <v>113011.9614126666</v>
      </c>
      <c r="AD132" s="93">
        <f>'Gross Plant'!AF132-Reserve!AF132</f>
        <v>112586.40492049992</v>
      </c>
    </row>
    <row r="133" spans="1:30">
      <c r="A133" s="86">
        <v>35600</v>
      </c>
      <c r="B133" s="26" t="s">
        <v>94</v>
      </c>
      <c r="C133" s="93">
        <f>'Gross Plant'!E133-Reserve!E133</f>
        <v>629501.7300000001</v>
      </c>
      <c r="D133" s="93">
        <f>'Gross Plant'!F133-Reserve!F133</f>
        <v>628154.56000000006</v>
      </c>
      <c r="E133" s="93">
        <f>'Gross Plant'!G133-Reserve!G133</f>
        <v>626807.39</v>
      </c>
      <c r="F133" s="93">
        <f>'Gross Plant'!H133-Reserve!H133</f>
        <v>625460.22</v>
      </c>
      <c r="G133" s="93">
        <f>'Gross Plant'!I133-Reserve!I133</f>
        <v>624113.05000000005</v>
      </c>
      <c r="H133" s="93">
        <f>'Gross Plant'!J133-Reserve!J133</f>
        <v>622765.88</v>
      </c>
      <c r="I133" s="93">
        <f>'Gross Plant'!K133-Reserve!K133</f>
        <v>621418.71</v>
      </c>
      <c r="J133" s="93">
        <f>'Gross Plant'!L133-Reserve!L133</f>
        <v>620071.53655874997</v>
      </c>
      <c r="K133" s="93">
        <f>'Gross Plant'!M133-Reserve!M133</f>
        <v>618724.36311749998</v>
      </c>
      <c r="L133" s="93">
        <f>'Gross Plant'!N133-Reserve!N133</f>
        <v>617377.18967624998</v>
      </c>
      <c r="M133" s="93">
        <f>'Gross Plant'!O133-Reserve!O133</f>
        <v>616030.01623499999</v>
      </c>
      <c r="N133" s="93">
        <f>'Gross Plant'!P133-Reserve!P133</f>
        <v>614682.84279374999</v>
      </c>
      <c r="O133" s="93">
        <f>'Gross Plant'!Q133-Reserve!Q133</f>
        <v>613335.6693525</v>
      </c>
      <c r="P133" s="93">
        <f>'Gross Plant'!R133-Reserve!R133</f>
        <v>611988.49591125001</v>
      </c>
      <c r="Q133" s="113">
        <f>'Gross Plant'!S133-Reserve!S133</f>
        <v>610641.32247000001</v>
      </c>
      <c r="R133" s="93">
        <f>'Gross Plant'!T133-Reserve!T133</f>
        <v>609294.14902875002</v>
      </c>
      <c r="S133" s="93">
        <f>'Gross Plant'!U133-Reserve!U133</f>
        <v>607567.00359125005</v>
      </c>
      <c r="T133" s="93">
        <f>'Gross Plant'!V133-Reserve!V133</f>
        <v>605839.85815375007</v>
      </c>
      <c r="U133" s="93">
        <f>'Gross Plant'!W133-Reserve!W133</f>
        <v>604112.71271624998</v>
      </c>
      <c r="V133" s="93">
        <f>'Gross Plant'!X133-Reserve!X133</f>
        <v>602385.56727875001</v>
      </c>
      <c r="W133" s="93">
        <f>'Gross Plant'!Y133-Reserve!Y133</f>
        <v>600658.42184125003</v>
      </c>
      <c r="X133" s="93">
        <f>'Gross Plant'!Z133-Reserve!Z133</f>
        <v>598931.27640375006</v>
      </c>
      <c r="Y133" s="93">
        <f>'Gross Plant'!AA133-Reserve!AA133</f>
        <v>597204.13096625009</v>
      </c>
      <c r="Z133" s="93">
        <f>'Gross Plant'!AB133-Reserve!AB133</f>
        <v>595476.98552875</v>
      </c>
      <c r="AA133" s="93">
        <f>'Gross Plant'!AC133-Reserve!AC133</f>
        <v>593749.84009125002</v>
      </c>
      <c r="AB133" s="93">
        <f>'Gross Plant'!AD133-Reserve!AD133</f>
        <v>592022.69465375005</v>
      </c>
      <c r="AC133" s="93">
        <f>'Gross Plant'!AE133-Reserve!AE133</f>
        <v>590295.54921624996</v>
      </c>
      <c r="AD133" s="93">
        <f>'Gross Plant'!AF133-Reserve!AF133</f>
        <v>588568.40377874998</v>
      </c>
    </row>
    <row r="134" spans="1:30">
      <c r="A134" s="86">
        <v>36510</v>
      </c>
      <c r="B134" s="26" t="s">
        <v>44</v>
      </c>
      <c r="C134" s="93">
        <f>'Gross Plant'!E134-Reserve!E134</f>
        <v>26970.37</v>
      </c>
      <c r="D134" s="93">
        <f>'Gross Plant'!F134-Reserve!F134</f>
        <v>26970.37</v>
      </c>
      <c r="E134" s="93">
        <f>'Gross Plant'!G134-Reserve!G134</f>
        <v>26970.37</v>
      </c>
      <c r="F134" s="93">
        <f>'Gross Plant'!H134-Reserve!H134</f>
        <v>26970.37</v>
      </c>
      <c r="G134" s="93">
        <f>'Gross Plant'!I134-Reserve!I134</f>
        <v>26970.37</v>
      </c>
      <c r="H134" s="93">
        <f>'Gross Plant'!J134-Reserve!J134</f>
        <v>26970.37</v>
      </c>
      <c r="I134" s="93">
        <f>'Gross Plant'!K134-Reserve!K134</f>
        <v>26970.37</v>
      </c>
      <c r="J134" s="93">
        <f>'Gross Plant'!L134-Reserve!L134</f>
        <v>26970.37</v>
      </c>
      <c r="K134" s="93">
        <f>'Gross Plant'!M134-Reserve!M134</f>
        <v>26970.37</v>
      </c>
      <c r="L134" s="93">
        <f>'Gross Plant'!N134-Reserve!N134</f>
        <v>26970.37</v>
      </c>
      <c r="M134" s="93">
        <f>'Gross Plant'!O134-Reserve!O134</f>
        <v>26970.37</v>
      </c>
      <c r="N134" s="93">
        <f>'Gross Plant'!P134-Reserve!P134</f>
        <v>26970.37</v>
      </c>
      <c r="O134" s="93">
        <f>'Gross Plant'!Q134-Reserve!Q134</f>
        <v>26970.37</v>
      </c>
      <c r="P134" s="93">
        <f>'Gross Plant'!R134-Reserve!R134</f>
        <v>26970.37</v>
      </c>
      <c r="Q134" s="113">
        <f>'Gross Plant'!S134-Reserve!S134</f>
        <v>26970.37</v>
      </c>
      <c r="R134" s="93">
        <f>'Gross Plant'!T134-Reserve!T134</f>
        <v>26970.37</v>
      </c>
      <c r="S134" s="93">
        <f>'Gross Plant'!U134-Reserve!U134</f>
        <v>26970.37</v>
      </c>
      <c r="T134" s="93">
        <f>'Gross Plant'!V134-Reserve!V134</f>
        <v>26970.37</v>
      </c>
      <c r="U134" s="93">
        <f>'Gross Plant'!W134-Reserve!W134</f>
        <v>26970.37</v>
      </c>
      <c r="V134" s="93">
        <f>'Gross Plant'!X134-Reserve!X134</f>
        <v>26970.37</v>
      </c>
      <c r="W134" s="93">
        <f>'Gross Plant'!Y134-Reserve!Y134</f>
        <v>26970.37</v>
      </c>
      <c r="X134" s="93">
        <f>'Gross Plant'!Z134-Reserve!Z134</f>
        <v>26970.37</v>
      </c>
      <c r="Y134" s="93">
        <f>'Gross Plant'!AA134-Reserve!AA134</f>
        <v>26970.37</v>
      </c>
      <c r="Z134" s="93">
        <f>'Gross Plant'!AB134-Reserve!AB134</f>
        <v>26970.37</v>
      </c>
      <c r="AA134" s="93">
        <f>'Gross Plant'!AC134-Reserve!AC134</f>
        <v>26970.37</v>
      </c>
      <c r="AB134" s="93">
        <f>'Gross Plant'!AD134-Reserve!AD134</f>
        <v>26970.37</v>
      </c>
      <c r="AC134" s="93">
        <f>'Gross Plant'!AE134-Reserve!AE134</f>
        <v>26970.37</v>
      </c>
      <c r="AD134" s="93">
        <f>'Gross Plant'!AF134-Reserve!AF134</f>
        <v>26970.37</v>
      </c>
    </row>
    <row r="135" spans="1:30">
      <c r="A135" s="86">
        <v>36520</v>
      </c>
      <c r="B135" s="26" t="s">
        <v>45</v>
      </c>
      <c r="C135" s="93">
        <f>'Gross Plant'!E135-Reserve!E135</f>
        <v>291325.27</v>
      </c>
      <c r="D135" s="93">
        <f>'Gross Plant'!F135-Reserve!F135</f>
        <v>290790.14</v>
      </c>
      <c r="E135" s="93">
        <f>'Gross Plant'!G135-Reserve!G135</f>
        <v>290255.01</v>
      </c>
      <c r="F135" s="93">
        <f>'Gross Plant'!H135-Reserve!H135</f>
        <v>289719.88</v>
      </c>
      <c r="G135" s="93">
        <f>'Gross Plant'!I135-Reserve!I135</f>
        <v>289184.75</v>
      </c>
      <c r="H135" s="93">
        <f>'Gross Plant'!J135-Reserve!J135</f>
        <v>288649.62</v>
      </c>
      <c r="I135" s="93">
        <f>'Gross Plant'!K135-Reserve!K135</f>
        <v>288114.49</v>
      </c>
      <c r="J135" s="93">
        <f>'Gross Plant'!L135-Reserve!L135</f>
        <v>287579.36393333331</v>
      </c>
      <c r="K135" s="93">
        <f>'Gross Plant'!M135-Reserve!M135</f>
        <v>287044.23786666663</v>
      </c>
      <c r="L135" s="93">
        <f>'Gross Plant'!N135-Reserve!N135</f>
        <v>286509.11179999996</v>
      </c>
      <c r="M135" s="93">
        <f>'Gross Plant'!O135-Reserve!O135</f>
        <v>285973.98573333328</v>
      </c>
      <c r="N135" s="93">
        <f>'Gross Plant'!P135-Reserve!P135</f>
        <v>285438.8596666666</v>
      </c>
      <c r="O135" s="93">
        <f>'Gross Plant'!Q135-Reserve!Q135</f>
        <v>284903.73359999992</v>
      </c>
      <c r="P135" s="93">
        <f>'Gross Plant'!R135-Reserve!R135</f>
        <v>284368.60753333324</v>
      </c>
      <c r="Q135" s="113">
        <f>'Gross Plant'!S135-Reserve!S135</f>
        <v>283833.48146666656</v>
      </c>
      <c r="R135" s="93">
        <f>'Gross Plant'!T135-Reserve!T135</f>
        <v>283298.35539999988</v>
      </c>
      <c r="S135" s="93">
        <f>'Gross Plant'!U135-Reserve!U135</f>
        <v>282683.68356666656</v>
      </c>
      <c r="T135" s="93">
        <f>'Gross Plant'!V135-Reserve!V135</f>
        <v>282069.01173333323</v>
      </c>
      <c r="U135" s="93">
        <f>'Gross Plant'!W135-Reserve!W135</f>
        <v>281454.3398999999</v>
      </c>
      <c r="V135" s="93">
        <f>'Gross Plant'!X135-Reserve!X135</f>
        <v>280839.66806666658</v>
      </c>
      <c r="W135" s="93">
        <f>'Gross Plant'!Y135-Reserve!Y135</f>
        <v>280224.99623333325</v>
      </c>
      <c r="X135" s="93">
        <f>'Gross Plant'!Z135-Reserve!Z135</f>
        <v>279610.32439999992</v>
      </c>
      <c r="Y135" s="93">
        <f>'Gross Plant'!AA135-Reserve!AA135</f>
        <v>278995.6525666666</v>
      </c>
      <c r="Z135" s="93">
        <f>'Gross Plant'!AB135-Reserve!AB135</f>
        <v>278380.98073333327</v>
      </c>
      <c r="AA135" s="93">
        <f>'Gross Plant'!AC135-Reserve!AC135</f>
        <v>277766.30889999995</v>
      </c>
      <c r="AB135" s="93">
        <f>'Gross Plant'!AD135-Reserve!AD135</f>
        <v>277151.63706666662</v>
      </c>
      <c r="AC135" s="93">
        <f>'Gross Plant'!AE135-Reserve!AE135</f>
        <v>276536.96523333329</v>
      </c>
      <c r="AD135" s="93">
        <f>'Gross Plant'!AF135-Reserve!AF135</f>
        <v>275922.29339999997</v>
      </c>
    </row>
    <row r="136" spans="1:30">
      <c r="A136" s="86">
        <v>36602</v>
      </c>
      <c r="B136" s="26" t="s">
        <v>95</v>
      </c>
      <c r="C136" s="93">
        <f>'Gross Plant'!E136-Reserve!E136</f>
        <v>25851.39</v>
      </c>
      <c r="D136" s="93">
        <f>'Gross Plant'!F136-Reserve!F136</f>
        <v>25822.399999999998</v>
      </c>
      <c r="E136" s="93">
        <f>'Gross Plant'!G136-Reserve!G136</f>
        <v>25793.409999999996</v>
      </c>
      <c r="F136" s="93">
        <f>'Gross Plant'!H136-Reserve!H136</f>
        <v>25764.419999999995</v>
      </c>
      <c r="G136" s="93">
        <f>'Gross Plant'!I136-Reserve!I136</f>
        <v>25735.429999999993</v>
      </c>
      <c r="H136" s="93">
        <f>'Gross Plant'!J136-Reserve!J136</f>
        <v>25706.439999999991</v>
      </c>
      <c r="I136" s="93">
        <f>'Gross Plant'!K136-Reserve!K136</f>
        <v>25677.44999999999</v>
      </c>
      <c r="J136" s="93">
        <f>'Gross Plant'!L136-Reserve!L136</f>
        <v>25648.457315666656</v>
      </c>
      <c r="K136" s="93">
        <f>'Gross Plant'!M136-Reserve!M136</f>
        <v>25619.464631333321</v>
      </c>
      <c r="L136" s="93">
        <f>'Gross Plant'!N136-Reserve!N136</f>
        <v>25590.471946999987</v>
      </c>
      <c r="M136" s="93">
        <f>'Gross Plant'!O136-Reserve!O136</f>
        <v>25561.479262666653</v>
      </c>
      <c r="N136" s="93">
        <f>'Gross Plant'!P136-Reserve!P136</f>
        <v>25532.486578333319</v>
      </c>
      <c r="O136" s="93">
        <f>'Gross Plant'!Q136-Reserve!Q136</f>
        <v>25503.493893999985</v>
      </c>
      <c r="P136" s="93">
        <f>'Gross Plant'!R136-Reserve!R136</f>
        <v>25474.501209666651</v>
      </c>
      <c r="Q136" s="113">
        <f>'Gross Plant'!S136-Reserve!S136</f>
        <v>25445.508525333316</v>
      </c>
      <c r="R136" s="93">
        <f>'Gross Plant'!T136-Reserve!T136</f>
        <v>25416.515840999982</v>
      </c>
      <c r="S136" s="93">
        <f>'Gross Plant'!U136-Reserve!U136</f>
        <v>25370.37255466665</v>
      </c>
      <c r="T136" s="93">
        <f>'Gross Plant'!V136-Reserve!V136</f>
        <v>25324.229268333318</v>
      </c>
      <c r="U136" s="93">
        <f>'Gross Plant'!W136-Reserve!W136</f>
        <v>25278.085981999986</v>
      </c>
      <c r="V136" s="93">
        <f>'Gross Plant'!X136-Reserve!X136</f>
        <v>25231.942695666654</v>
      </c>
      <c r="W136" s="93">
        <f>'Gross Plant'!Y136-Reserve!Y136</f>
        <v>25185.799409333322</v>
      </c>
      <c r="X136" s="93">
        <f>'Gross Plant'!Z136-Reserve!Z136</f>
        <v>25139.65612299999</v>
      </c>
      <c r="Y136" s="93">
        <f>'Gross Plant'!AA136-Reserve!AA136</f>
        <v>25093.512836666658</v>
      </c>
      <c r="Z136" s="93">
        <f>'Gross Plant'!AB136-Reserve!AB136</f>
        <v>25047.369550333326</v>
      </c>
      <c r="AA136" s="93">
        <f>'Gross Plant'!AC136-Reserve!AC136</f>
        <v>25001.226263999994</v>
      </c>
      <c r="AB136" s="93">
        <f>'Gross Plant'!AD136-Reserve!AD136</f>
        <v>24955.082977666661</v>
      </c>
      <c r="AC136" s="93">
        <f>'Gross Plant'!AE136-Reserve!AE136</f>
        <v>24908.939691333329</v>
      </c>
      <c r="AD136" s="93">
        <f>'Gross Plant'!AF136-Reserve!AF136</f>
        <v>24862.796404999997</v>
      </c>
    </row>
    <row r="137" spans="1:30">
      <c r="A137" s="86">
        <v>36603</v>
      </c>
      <c r="B137" s="26" t="s">
        <v>96</v>
      </c>
      <c r="C137" s="93">
        <f>'Gross Plant'!E137-Reserve!E137</f>
        <v>-4658.7299999999959</v>
      </c>
      <c r="D137" s="93">
        <f>'Gross Plant'!F137-Reserve!F137</f>
        <v>-4658.7299999999959</v>
      </c>
      <c r="E137" s="93">
        <f>'Gross Plant'!G137-Reserve!G137</f>
        <v>-4658.7299999999959</v>
      </c>
      <c r="F137" s="93">
        <f>'Gross Plant'!H137-Reserve!H137</f>
        <v>-4658.7299999999959</v>
      </c>
      <c r="G137" s="93">
        <f>'Gross Plant'!I137-Reserve!I137</f>
        <v>-4658.7299999999959</v>
      </c>
      <c r="H137" s="93">
        <f>'Gross Plant'!J137-Reserve!J137</f>
        <v>-4658.7299999999959</v>
      </c>
      <c r="I137" s="93">
        <f>'Gross Plant'!K137-Reserve!K137</f>
        <v>-4658.7299999999959</v>
      </c>
      <c r="J137" s="93">
        <f>'Gross Plant'!L137-Reserve!L137</f>
        <v>-4658.7299999999959</v>
      </c>
      <c r="K137" s="93">
        <f>'Gross Plant'!M137-Reserve!M137</f>
        <v>-4658.7299999999959</v>
      </c>
      <c r="L137" s="93">
        <f>'Gross Plant'!N137-Reserve!N137</f>
        <v>-4658.7299999999959</v>
      </c>
      <c r="M137" s="93">
        <f>'Gross Plant'!O137-Reserve!O137</f>
        <v>-4658.7299999999959</v>
      </c>
      <c r="N137" s="93">
        <f>'Gross Plant'!P137-Reserve!P137</f>
        <v>-4658.7299999999959</v>
      </c>
      <c r="O137" s="93">
        <f>'Gross Plant'!Q137-Reserve!Q137</f>
        <v>-4658.7299999999959</v>
      </c>
      <c r="P137" s="93">
        <f>'Gross Plant'!R137-Reserve!R137</f>
        <v>-4658.7299999999959</v>
      </c>
      <c r="Q137" s="113">
        <f>'Gross Plant'!S137-Reserve!S137</f>
        <v>-4658.7299999999959</v>
      </c>
      <c r="R137" s="93">
        <f>'Gross Plant'!T137-Reserve!T137</f>
        <v>-4658.7299999999959</v>
      </c>
      <c r="S137" s="93">
        <f>'Gross Plant'!U137-Reserve!U137</f>
        <v>-4658.7299999999959</v>
      </c>
      <c r="T137" s="93">
        <f>'Gross Plant'!V137-Reserve!V137</f>
        <v>-4658.7299999999959</v>
      </c>
      <c r="U137" s="93">
        <f>'Gross Plant'!W137-Reserve!W137</f>
        <v>-4658.7299999999959</v>
      </c>
      <c r="V137" s="93">
        <f>'Gross Plant'!X137-Reserve!X137</f>
        <v>-4658.7299999999959</v>
      </c>
      <c r="W137" s="93">
        <f>'Gross Plant'!Y137-Reserve!Y137</f>
        <v>-4658.7299999999959</v>
      </c>
      <c r="X137" s="93">
        <f>'Gross Plant'!Z137-Reserve!Z137</f>
        <v>-4658.7299999999959</v>
      </c>
      <c r="Y137" s="93">
        <f>'Gross Plant'!AA137-Reserve!AA137</f>
        <v>-4658.7299999999959</v>
      </c>
      <c r="Z137" s="93">
        <f>'Gross Plant'!AB137-Reserve!AB137</f>
        <v>-4658.7299999999959</v>
      </c>
      <c r="AA137" s="93">
        <f>'Gross Plant'!AC137-Reserve!AC137</f>
        <v>-4658.7299999999959</v>
      </c>
      <c r="AB137" s="93">
        <f>'Gross Plant'!AD137-Reserve!AD137</f>
        <v>-4658.7299999999959</v>
      </c>
      <c r="AC137" s="93">
        <f>'Gross Plant'!AE137-Reserve!AE137</f>
        <v>-4658.7299999999959</v>
      </c>
      <c r="AD137" s="93">
        <f>'Gross Plant'!AF137-Reserve!AF137</f>
        <v>-4658.7299999999959</v>
      </c>
    </row>
    <row r="138" spans="1:30">
      <c r="A138" s="86">
        <v>36700</v>
      </c>
      <c r="B138" s="26" t="s">
        <v>46</v>
      </c>
      <c r="C138" s="93">
        <f>'Gross Plant'!E138-Reserve!E138</f>
        <v>23995.07</v>
      </c>
      <c r="D138" s="93">
        <f>'Gross Plant'!F138-Reserve!F138</f>
        <v>23865.97</v>
      </c>
      <c r="E138" s="93">
        <f>'Gross Plant'!G138-Reserve!G138</f>
        <v>23736.870000000003</v>
      </c>
      <c r="F138" s="93">
        <f>'Gross Plant'!H138-Reserve!H138</f>
        <v>23607.770000000004</v>
      </c>
      <c r="G138" s="93">
        <f>'Gross Plant'!I138-Reserve!I138</f>
        <v>23478.670000000006</v>
      </c>
      <c r="H138" s="93">
        <f>'Gross Plant'!J138-Reserve!J138</f>
        <v>23349.570000000007</v>
      </c>
      <c r="I138" s="93">
        <f>'Gross Plant'!K138-Reserve!K138</f>
        <v>23220.470000000008</v>
      </c>
      <c r="J138" s="93">
        <f>'Gross Plant'!L138-Reserve!L138</f>
        <v>23091.36665800001</v>
      </c>
      <c r="K138" s="93">
        <f>'Gross Plant'!M138-Reserve!M138</f>
        <v>22962.263316000011</v>
      </c>
      <c r="L138" s="93">
        <f>'Gross Plant'!N138-Reserve!N138</f>
        <v>22833.159974000013</v>
      </c>
      <c r="M138" s="93">
        <f>'Gross Plant'!O138-Reserve!O138</f>
        <v>22704.056632000014</v>
      </c>
      <c r="N138" s="93">
        <f>'Gross Plant'!P138-Reserve!P138</f>
        <v>22574.953290000016</v>
      </c>
      <c r="O138" s="93">
        <f>'Gross Plant'!Q138-Reserve!Q138</f>
        <v>22445.849948000017</v>
      </c>
      <c r="P138" s="93">
        <f>'Gross Plant'!R138-Reserve!R138</f>
        <v>22316.746606000019</v>
      </c>
      <c r="Q138" s="113">
        <f>'Gross Plant'!S138-Reserve!S138</f>
        <v>22187.64326400002</v>
      </c>
      <c r="R138" s="93">
        <f>'Gross Plant'!T138-Reserve!T138</f>
        <v>22058.539922000022</v>
      </c>
      <c r="S138" s="93">
        <f>'Gross Plant'!U138-Reserve!U138</f>
        <v>21935.340696250023</v>
      </c>
      <c r="T138" s="93">
        <f>'Gross Plant'!V138-Reserve!V138</f>
        <v>21812.141470500024</v>
      </c>
      <c r="U138" s="93">
        <f>'Gross Plant'!W138-Reserve!W138</f>
        <v>21688.942244750026</v>
      </c>
      <c r="V138" s="93">
        <f>'Gross Plant'!X138-Reserve!X138</f>
        <v>21565.743019000027</v>
      </c>
      <c r="W138" s="93">
        <f>'Gross Plant'!Y138-Reserve!Y138</f>
        <v>21442.543793250028</v>
      </c>
      <c r="X138" s="93">
        <f>'Gross Plant'!Z138-Reserve!Z138</f>
        <v>21319.344567500029</v>
      </c>
      <c r="Y138" s="93">
        <f>'Gross Plant'!AA138-Reserve!AA138</f>
        <v>21196.145341750031</v>
      </c>
      <c r="Z138" s="93">
        <f>'Gross Plant'!AB138-Reserve!AB138</f>
        <v>21072.946116000032</v>
      </c>
      <c r="AA138" s="93">
        <f>'Gross Plant'!AC138-Reserve!AC138</f>
        <v>20949.746890250033</v>
      </c>
      <c r="AB138" s="93">
        <f>'Gross Plant'!AD138-Reserve!AD138</f>
        <v>20826.547664500034</v>
      </c>
      <c r="AC138" s="93">
        <f>'Gross Plant'!AE138-Reserve!AE138</f>
        <v>20703.348438750036</v>
      </c>
      <c r="AD138" s="93">
        <f>'Gross Plant'!AF138-Reserve!AF138</f>
        <v>20580.149213000037</v>
      </c>
    </row>
    <row r="139" spans="1:30">
      <c r="A139" s="86">
        <v>36701</v>
      </c>
      <c r="B139" s="26" t="s">
        <v>47</v>
      </c>
      <c r="C139" s="93">
        <f>'Gross Plant'!E139-Reserve!E139</f>
        <v>11682329.870000001</v>
      </c>
      <c r="D139" s="93">
        <f>'Gross Plant'!F139-Reserve!F139</f>
        <v>11655429.120000001</v>
      </c>
      <c r="E139" s="93">
        <f>'Gross Plant'!G139-Reserve!G139</f>
        <v>11628528.370000001</v>
      </c>
      <c r="F139" s="93">
        <f>'Gross Plant'!H139-Reserve!H139</f>
        <v>11601627.620000001</v>
      </c>
      <c r="G139" s="93">
        <f>'Gross Plant'!I139-Reserve!I139</f>
        <v>11574726.870000001</v>
      </c>
      <c r="H139" s="93">
        <f>'Gross Plant'!J139-Reserve!J139</f>
        <v>11547826.120000001</v>
      </c>
      <c r="I139" s="93">
        <f>'Gross Plant'!K139-Reserve!K139</f>
        <v>11520925.370000001</v>
      </c>
      <c r="J139" s="93">
        <f>'Gross Plant'!L139-Reserve!L139</f>
        <v>11494024.621159</v>
      </c>
      <c r="K139" s="93">
        <f>'Gross Plant'!M139-Reserve!M139</f>
        <v>11467123.872318</v>
      </c>
      <c r="L139" s="93">
        <f>'Gross Plant'!N139-Reserve!N139</f>
        <v>11440223.123476999</v>
      </c>
      <c r="M139" s="93">
        <f>'Gross Plant'!O139-Reserve!O139</f>
        <v>11413322.374635998</v>
      </c>
      <c r="N139" s="93">
        <f>'Gross Plant'!P139-Reserve!P139</f>
        <v>11386421.625794997</v>
      </c>
      <c r="O139" s="93">
        <f>'Gross Plant'!Q139-Reserve!Q139</f>
        <v>11359520.876953997</v>
      </c>
      <c r="P139" s="93">
        <f>'Gross Plant'!R139-Reserve!R139</f>
        <v>11332620.128112996</v>
      </c>
      <c r="Q139" s="113">
        <f>'Gross Plant'!S139-Reserve!S139</f>
        <v>11305719.379271995</v>
      </c>
      <c r="R139" s="93">
        <f>'Gross Plant'!T139-Reserve!T139</f>
        <v>11278818.630430995</v>
      </c>
      <c r="S139" s="93">
        <f>'Gross Plant'!U139-Reserve!U139</f>
        <v>11246816.015430495</v>
      </c>
      <c r="T139" s="93">
        <f>'Gross Plant'!V139-Reserve!V139</f>
        <v>11214813.400429996</v>
      </c>
      <c r="U139" s="93">
        <f>'Gross Plant'!W139-Reserve!W139</f>
        <v>11182810.785429496</v>
      </c>
      <c r="V139" s="93">
        <f>'Gross Plant'!X139-Reserve!X139</f>
        <v>11150808.170428997</v>
      </c>
      <c r="W139" s="93">
        <f>'Gross Plant'!Y139-Reserve!Y139</f>
        <v>11118805.555428497</v>
      </c>
      <c r="X139" s="93">
        <f>'Gross Plant'!Z139-Reserve!Z139</f>
        <v>11086802.940427998</v>
      </c>
      <c r="Y139" s="93">
        <f>'Gross Plant'!AA139-Reserve!AA139</f>
        <v>11054800.325427499</v>
      </c>
      <c r="Z139" s="93">
        <f>'Gross Plant'!AB139-Reserve!AB139</f>
        <v>11022797.710426997</v>
      </c>
      <c r="AA139" s="93">
        <f>'Gross Plant'!AC139-Reserve!AC139</f>
        <v>10990795.095426496</v>
      </c>
      <c r="AB139" s="93">
        <f>'Gross Plant'!AD139-Reserve!AD139</f>
        <v>10958792.480425995</v>
      </c>
      <c r="AC139" s="93">
        <f>'Gross Plant'!AE139-Reserve!AE139</f>
        <v>10926789.865425494</v>
      </c>
      <c r="AD139" s="93">
        <f>'Gross Plant'!AF139-Reserve!AF139</f>
        <v>10894787.250424992</v>
      </c>
    </row>
    <row r="140" spans="1:30">
      <c r="A140" s="87">
        <v>36703</v>
      </c>
      <c r="B140" s="196" t="s">
        <v>181</v>
      </c>
      <c r="C140" s="93">
        <f>'Gross Plant'!E140-Reserve!E140</f>
        <v>6451.3099999999977</v>
      </c>
      <c r="D140" s="93">
        <f>'Gross Plant'!F140-Reserve!F140</f>
        <v>6238.07</v>
      </c>
      <c r="E140" s="93">
        <f>'Gross Plant'!G140-Reserve!G140</f>
        <v>6024.8300000000017</v>
      </c>
      <c r="F140" s="93">
        <f>'Gross Plant'!H140-Reserve!H140</f>
        <v>5811.5900000000038</v>
      </c>
      <c r="G140" s="93">
        <f>'Gross Plant'!I140-Reserve!I140</f>
        <v>5598.3500000000058</v>
      </c>
      <c r="H140" s="93">
        <f>'Gross Plant'!J140-Reserve!J140</f>
        <v>5385.1100000000079</v>
      </c>
      <c r="I140" s="93">
        <f>'Gross Plant'!K140-Reserve!K140</f>
        <v>5171.8700000000099</v>
      </c>
      <c r="J140" s="93">
        <f>'Gross Plant'!L140-Reserve!L140</f>
        <v>4958.6307500000112</v>
      </c>
      <c r="K140" s="93">
        <f>'Gross Plant'!M140-Reserve!M140</f>
        <v>4745.3915000000125</v>
      </c>
      <c r="L140" s="93">
        <f>'Gross Plant'!N140-Reserve!N140</f>
        <v>4532.1522500000137</v>
      </c>
      <c r="M140" s="93">
        <f>'Gross Plant'!O140-Reserve!O140</f>
        <v>4318.913000000015</v>
      </c>
      <c r="N140" s="93">
        <f>'Gross Plant'!P140-Reserve!P140</f>
        <v>4105.6737500000163</v>
      </c>
      <c r="O140" s="93">
        <f>'Gross Plant'!Q140-Reserve!Q140</f>
        <v>3892.4345000000176</v>
      </c>
      <c r="P140" s="93">
        <f>'Gross Plant'!R140-Reserve!R140</f>
        <v>3679.1952500000189</v>
      </c>
      <c r="Q140" s="113">
        <f>'Gross Plant'!S140-Reserve!S140</f>
        <v>3465.9560000000201</v>
      </c>
      <c r="R140" s="93">
        <f>'Gross Plant'!T140-Reserve!T140</f>
        <v>3252.7167500000214</v>
      </c>
      <c r="S140" s="93">
        <f>'Gross Plant'!U140-Reserve!U140</f>
        <v>3039.4775000000227</v>
      </c>
      <c r="T140" s="93">
        <f>'Gross Plant'!V140-Reserve!V140</f>
        <v>2826.238250000024</v>
      </c>
      <c r="U140" s="93">
        <f>'Gross Plant'!W140-Reserve!W140</f>
        <v>2612.9990000000253</v>
      </c>
      <c r="V140" s="93">
        <f>'Gross Plant'!X140-Reserve!X140</f>
        <v>2399.7597500000265</v>
      </c>
      <c r="W140" s="93">
        <f>'Gross Plant'!Y140-Reserve!Y140</f>
        <v>2186.5205000000278</v>
      </c>
      <c r="X140" s="93">
        <f>'Gross Plant'!Z140-Reserve!Z140</f>
        <v>1973.2812500000291</v>
      </c>
      <c r="Y140" s="93">
        <f>'Gross Plant'!AA140-Reserve!AA140</f>
        <v>1760.0420000000304</v>
      </c>
      <c r="Z140" s="93">
        <f>'Gross Plant'!AB140-Reserve!AB140</f>
        <v>1546.8027500000317</v>
      </c>
      <c r="AA140" s="93">
        <f>'Gross Plant'!AC140-Reserve!AC140</f>
        <v>1333.5635000000329</v>
      </c>
      <c r="AB140" s="93">
        <f>'Gross Plant'!AD140-Reserve!AD140</f>
        <v>1120.3242500000342</v>
      </c>
      <c r="AC140" s="93">
        <f>'Gross Plant'!AE140-Reserve!AE140</f>
        <v>907.08500000003551</v>
      </c>
      <c r="AD140" s="93">
        <f>'Gross Plant'!AF140-Reserve!AF140</f>
        <v>693.84575000003679</v>
      </c>
    </row>
    <row r="141" spans="1:30">
      <c r="A141" s="87">
        <v>36900</v>
      </c>
      <c r="B141" s="26" t="s">
        <v>48</v>
      </c>
      <c r="C141" s="93">
        <f>'Gross Plant'!E141-Reserve!E141</f>
        <v>1603026.29</v>
      </c>
      <c r="D141" s="93">
        <f>'Gross Plant'!F141-Reserve!F141</f>
        <v>1600943.38</v>
      </c>
      <c r="E141" s="93">
        <f>'Gross Plant'!G141-Reserve!G141</f>
        <v>1598860.47</v>
      </c>
      <c r="F141" s="93">
        <f>'Gross Plant'!H141-Reserve!H141</f>
        <v>1596777.56</v>
      </c>
      <c r="G141" s="93">
        <f>'Gross Plant'!I141-Reserve!I141</f>
        <v>1594694.65</v>
      </c>
      <c r="H141" s="93">
        <f>'Gross Plant'!J141-Reserve!J141</f>
        <v>1592611.74</v>
      </c>
      <c r="I141" s="93">
        <f>'Gross Plant'!K141-Reserve!K141</f>
        <v>1590528.83</v>
      </c>
      <c r="J141" s="93">
        <f>'Gross Plant'!L141-Reserve!L141</f>
        <v>1588445.92646875</v>
      </c>
      <c r="K141" s="93">
        <f>'Gross Plant'!M141-Reserve!M141</f>
        <v>1586363.0229374999</v>
      </c>
      <c r="L141" s="93">
        <f>'Gross Plant'!N141-Reserve!N141</f>
        <v>1584280.1194062501</v>
      </c>
      <c r="M141" s="93">
        <f>'Gross Plant'!O141-Reserve!O141</f>
        <v>1582197.215875</v>
      </c>
      <c r="N141" s="93">
        <f>'Gross Plant'!P141-Reserve!P141</f>
        <v>1580114.3123437499</v>
      </c>
      <c r="O141" s="93">
        <f>'Gross Plant'!Q141-Reserve!Q141</f>
        <v>1578031.4088125001</v>
      </c>
      <c r="P141" s="93">
        <f>'Gross Plant'!R141-Reserve!R141</f>
        <v>1575948.50528125</v>
      </c>
      <c r="Q141" s="113">
        <f>'Gross Plant'!S141-Reserve!S141</f>
        <v>1573865.6017499999</v>
      </c>
      <c r="R141" s="93">
        <f>'Gross Plant'!T141-Reserve!T141</f>
        <v>1571782.6982187498</v>
      </c>
      <c r="S141" s="93">
        <f>'Gross Plant'!U141-Reserve!U141</f>
        <v>1568799.9803619999</v>
      </c>
      <c r="T141" s="93">
        <f>'Gross Plant'!V141-Reserve!V141</f>
        <v>1565817.2625052498</v>
      </c>
      <c r="U141" s="93">
        <f>'Gross Plant'!W141-Reserve!W141</f>
        <v>1562834.5446484999</v>
      </c>
      <c r="V141" s="93">
        <f>'Gross Plant'!X141-Reserve!X141</f>
        <v>1559851.8267917498</v>
      </c>
      <c r="W141" s="93">
        <f>'Gross Plant'!Y141-Reserve!Y141</f>
        <v>1556869.1089349999</v>
      </c>
      <c r="X141" s="93">
        <f>'Gross Plant'!Z141-Reserve!Z141</f>
        <v>1553886.3910782498</v>
      </c>
      <c r="Y141" s="93">
        <f>'Gross Plant'!AA141-Reserve!AA141</f>
        <v>1550903.6732214999</v>
      </c>
      <c r="Z141" s="93">
        <f>'Gross Plant'!AB141-Reserve!AB141</f>
        <v>1547920.9553647498</v>
      </c>
      <c r="AA141" s="93">
        <f>'Gross Plant'!AC141-Reserve!AC141</f>
        <v>1544938.2375079999</v>
      </c>
      <c r="AB141" s="93">
        <f>'Gross Plant'!AD141-Reserve!AD141</f>
        <v>1541955.5196512497</v>
      </c>
      <c r="AC141" s="93">
        <f>'Gross Plant'!AE141-Reserve!AE141</f>
        <v>1538972.8017944999</v>
      </c>
      <c r="AD141" s="93">
        <f>'Gross Plant'!AF141-Reserve!AF141</f>
        <v>1535990.0839377497</v>
      </c>
    </row>
    <row r="142" spans="1:30">
      <c r="A142" s="87">
        <v>36901</v>
      </c>
      <c r="B142" s="26" t="s">
        <v>97</v>
      </c>
      <c r="C142" s="93">
        <f>'Gross Plant'!E142-Reserve!E142</f>
        <v>309374.99</v>
      </c>
      <c r="D142" s="93">
        <f>'Gross Plant'!F142-Reserve!F142</f>
        <v>307010.92999999993</v>
      </c>
      <c r="E142" s="93">
        <f>'Gross Plant'!G142-Reserve!G142</f>
        <v>304646.86999999988</v>
      </c>
      <c r="F142" s="93">
        <f>'Gross Plant'!H142-Reserve!H142</f>
        <v>302282.80999999982</v>
      </c>
      <c r="G142" s="93">
        <f>'Gross Plant'!I142-Reserve!I142</f>
        <v>299918.74999999977</v>
      </c>
      <c r="H142" s="93">
        <f>'Gross Plant'!J142-Reserve!J142</f>
        <v>297554.68999999971</v>
      </c>
      <c r="I142" s="93">
        <f>'Gross Plant'!K142-Reserve!K142</f>
        <v>295190.62999999966</v>
      </c>
      <c r="J142" s="93">
        <f>'Gross Plant'!L142-Reserve!L142</f>
        <v>292826.56823958294</v>
      </c>
      <c r="K142" s="93">
        <f>'Gross Plant'!M142-Reserve!M142</f>
        <v>290462.50647916622</v>
      </c>
      <c r="L142" s="93">
        <f>'Gross Plant'!N142-Reserve!N142</f>
        <v>288098.4447187495</v>
      </c>
      <c r="M142" s="93">
        <f>'Gross Plant'!O142-Reserve!O142</f>
        <v>285734.38295833278</v>
      </c>
      <c r="N142" s="93">
        <f>'Gross Plant'!P142-Reserve!P142</f>
        <v>283370.32119791606</v>
      </c>
      <c r="O142" s="93">
        <f>'Gross Plant'!Q142-Reserve!Q142</f>
        <v>281006.25943749934</v>
      </c>
      <c r="P142" s="93">
        <f>'Gross Plant'!R142-Reserve!R142</f>
        <v>278642.19767708261</v>
      </c>
      <c r="Q142" s="113">
        <f>'Gross Plant'!S142-Reserve!S142</f>
        <v>276278.13591666589</v>
      </c>
      <c r="R142" s="93">
        <f>'Gross Plant'!T142-Reserve!T142</f>
        <v>273914.07415624917</v>
      </c>
      <c r="S142" s="93">
        <f>'Gross Plant'!U142-Reserve!U142</f>
        <v>270528.73771533254</v>
      </c>
      <c r="T142" s="93">
        <f>'Gross Plant'!V142-Reserve!V142</f>
        <v>267143.4012744159</v>
      </c>
      <c r="U142" s="93">
        <f>'Gross Plant'!W142-Reserve!W142</f>
        <v>263758.06483349926</v>
      </c>
      <c r="V142" s="93">
        <f>'Gross Plant'!X142-Reserve!X142</f>
        <v>260372.72839258262</v>
      </c>
      <c r="W142" s="93">
        <f>'Gross Plant'!Y142-Reserve!Y142</f>
        <v>256987.39195166598</v>
      </c>
      <c r="X142" s="93">
        <f>'Gross Plant'!Z142-Reserve!Z142</f>
        <v>253602.05551074934</v>
      </c>
      <c r="Y142" s="93">
        <f>'Gross Plant'!AA142-Reserve!AA142</f>
        <v>250216.7190698327</v>
      </c>
      <c r="Z142" s="93">
        <f>'Gross Plant'!AB142-Reserve!AB142</f>
        <v>246831.38262891606</v>
      </c>
      <c r="AA142" s="93">
        <f>'Gross Plant'!AC142-Reserve!AC142</f>
        <v>243446.04618799943</v>
      </c>
      <c r="AB142" s="93">
        <f>'Gross Plant'!AD142-Reserve!AD142</f>
        <v>240060.70974708279</v>
      </c>
      <c r="AC142" s="93">
        <f>'Gross Plant'!AE142-Reserve!AE142</f>
        <v>236675.37330616615</v>
      </c>
      <c r="AD142" s="93">
        <f>'Gross Plant'!AF142-Reserve!AF142</f>
        <v>233290.03686524951</v>
      </c>
    </row>
    <row r="143" spans="1:30">
      <c r="A143" s="87">
        <v>37400</v>
      </c>
      <c r="B143" s="26" t="s">
        <v>49</v>
      </c>
      <c r="C143" s="93">
        <f>'Gross Plant'!E143-Reserve!E143</f>
        <v>531166.79</v>
      </c>
      <c r="D143" s="93">
        <f>'Gross Plant'!F143-Reserve!F143</f>
        <v>531166.79</v>
      </c>
      <c r="E143" s="93">
        <f>'Gross Plant'!G143-Reserve!G143</f>
        <v>531166.79</v>
      </c>
      <c r="F143" s="93">
        <f>'Gross Plant'!H143-Reserve!H143</f>
        <v>531166.79</v>
      </c>
      <c r="G143" s="93">
        <f>'Gross Plant'!I143-Reserve!I143</f>
        <v>531166.79</v>
      </c>
      <c r="H143" s="93">
        <f>'Gross Plant'!J143-Reserve!J143</f>
        <v>531166.79</v>
      </c>
      <c r="I143" s="93">
        <f>'Gross Plant'!K143-Reserve!K143</f>
        <v>531166.79</v>
      </c>
      <c r="J143" s="93">
        <f>'Gross Plant'!L143-Reserve!L143</f>
        <v>531166.79</v>
      </c>
      <c r="K143" s="93">
        <f>'Gross Plant'!M143-Reserve!M143</f>
        <v>531166.79</v>
      </c>
      <c r="L143" s="93">
        <f>'Gross Plant'!N143-Reserve!N143</f>
        <v>531166.79</v>
      </c>
      <c r="M143" s="93">
        <f>'Gross Plant'!O143-Reserve!O143</f>
        <v>531166.79</v>
      </c>
      <c r="N143" s="93">
        <f>'Gross Plant'!P143-Reserve!P143</f>
        <v>531166.79</v>
      </c>
      <c r="O143" s="93">
        <f>'Gross Plant'!Q143-Reserve!Q143</f>
        <v>531166.79</v>
      </c>
      <c r="P143" s="93">
        <f>'Gross Plant'!R143-Reserve!R143</f>
        <v>531166.79</v>
      </c>
      <c r="Q143" s="113">
        <f>'Gross Plant'!S143-Reserve!S143</f>
        <v>531166.79</v>
      </c>
      <c r="R143" s="93">
        <f>'Gross Plant'!T143-Reserve!T143</f>
        <v>531166.79</v>
      </c>
      <c r="S143" s="93">
        <f>'Gross Plant'!U143-Reserve!U143</f>
        <v>531166.79</v>
      </c>
      <c r="T143" s="93">
        <f>'Gross Plant'!V143-Reserve!V143</f>
        <v>531166.79</v>
      </c>
      <c r="U143" s="93">
        <f>'Gross Plant'!W143-Reserve!W143</f>
        <v>531166.79</v>
      </c>
      <c r="V143" s="93">
        <f>'Gross Plant'!X143-Reserve!X143</f>
        <v>531166.79</v>
      </c>
      <c r="W143" s="93">
        <f>'Gross Plant'!Y143-Reserve!Y143</f>
        <v>531166.79</v>
      </c>
      <c r="X143" s="93">
        <f>'Gross Plant'!Z143-Reserve!Z143</f>
        <v>531166.79</v>
      </c>
      <c r="Y143" s="93">
        <f>'Gross Plant'!AA143-Reserve!AA143</f>
        <v>531166.79</v>
      </c>
      <c r="Z143" s="93">
        <f>'Gross Plant'!AB143-Reserve!AB143</f>
        <v>531166.79</v>
      </c>
      <c r="AA143" s="93">
        <f>'Gross Plant'!AC143-Reserve!AC143</f>
        <v>531166.79</v>
      </c>
      <c r="AB143" s="93">
        <f>'Gross Plant'!AD143-Reserve!AD143</f>
        <v>531166.79</v>
      </c>
      <c r="AC143" s="93">
        <f>'Gross Plant'!AE143-Reserve!AE143</f>
        <v>531166.79</v>
      </c>
      <c r="AD143" s="93">
        <f>'Gross Plant'!AF143-Reserve!AF143</f>
        <v>531166.79</v>
      </c>
    </row>
    <row r="144" spans="1:30">
      <c r="A144" s="87">
        <v>37401</v>
      </c>
      <c r="B144" s="26" t="s">
        <v>98</v>
      </c>
      <c r="C144" s="93">
        <f>'Gross Plant'!E144-Reserve!E144</f>
        <v>428640.46</v>
      </c>
      <c r="D144" s="93">
        <f>'Gross Plant'!F144-Reserve!F144</f>
        <v>428640.46</v>
      </c>
      <c r="E144" s="93">
        <f>'Gross Plant'!G144-Reserve!G144</f>
        <v>428640.46</v>
      </c>
      <c r="F144" s="93">
        <f>'Gross Plant'!H144-Reserve!H144</f>
        <v>428640.46</v>
      </c>
      <c r="G144" s="93">
        <f>'Gross Plant'!I144-Reserve!I144</f>
        <v>428640.46</v>
      </c>
      <c r="H144" s="93">
        <f>'Gross Plant'!J144-Reserve!J144</f>
        <v>428640.46</v>
      </c>
      <c r="I144" s="93">
        <f>'Gross Plant'!K144-Reserve!K144</f>
        <v>428640.46</v>
      </c>
      <c r="J144" s="93">
        <f>'Gross Plant'!L144-Reserve!L144</f>
        <v>428640.46</v>
      </c>
      <c r="K144" s="93">
        <f>'Gross Plant'!M144-Reserve!M144</f>
        <v>428640.46</v>
      </c>
      <c r="L144" s="93">
        <f>'Gross Plant'!N144-Reserve!N144</f>
        <v>428640.46</v>
      </c>
      <c r="M144" s="93">
        <f>'Gross Plant'!O144-Reserve!O144</f>
        <v>428640.46</v>
      </c>
      <c r="N144" s="93">
        <f>'Gross Plant'!P144-Reserve!P144</f>
        <v>428640.46</v>
      </c>
      <c r="O144" s="93">
        <f>'Gross Plant'!Q144-Reserve!Q144</f>
        <v>428640.46</v>
      </c>
      <c r="P144" s="93">
        <f>'Gross Plant'!R144-Reserve!R144</f>
        <v>428640.46</v>
      </c>
      <c r="Q144" s="113">
        <f>'Gross Plant'!S144-Reserve!S144</f>
        <v>428640.46</v>
      </c>
      <c r="R144" s="93">
        <f>'Gross Plant'!T144-Reserve!T144</f>
        <v>428640.46</v>
      </c>
      <c r="S144" s="93">
        <f>'Gross Plant'!U144-Reserve!U144</f>
        <v>428640.46</v>
      </c>
      <c r="T144" s="93">
        <f>'Gross Plant'!V144-Reserve!V144</f>
        <v>428640.46</v>
      </c>
      <c r="U144" s="93">
        <f>'Gross Plant'!W144-Reserve!W144</f>
        <v>428640.46</v>
      </c>
      <c r="V144" s="93">
        <f>'Gross Plant'!X144-Reserve!X144</f>
        <v>428640.46</v>
      </c>
      <c r="W144" s="93">
        <f>'Gross Plant'!Y144-Reserve!Y144</f>
        <v>428640.46</v>
      </c>
      <c r="X144" s="93">
        <f>'Gross Plant'!Z144-Reserve!Z144</f>
        <v>428640.46</v>
      </c>
      <c r="Y144" s="93">
        <f>'Gross Plant'!AA144-Reserve!AA144</f>
        <v>428640.46</v>
      </c>
      <c r="Z144" s="93">
        <f>'Gross Plant'!AB144-Reserve!AB144</f>
        <v>428640.46</v>
      </c>
      <c r="AA144" s="93">
        <f>'Gross Plant'!AC144-Reserve!AC144</f>
        <v>428640.46</v>
      </c>
      <c r="AB144" s="93">
        <f>'Gross Plant'!AD144-Reserve!AD144</f>
        <v>428640.46</v>
      </c>
      <c r="AC144" s="93">
        <f>'Gross Plant'!AE144-Reserve!AE144</f>
        <v>428640.46</v>
      </c>
      <c r="AD144" s="93">
        <f>'Gross Plant'!AF144-Reserve!AF144</f>
        <v>428640.46</v>
      </c>
    </row>
    <row r="145" spans="1:30">
      <c r="A145" s="87">
        <v>37402</v>
      </c>
      <c r="B145" s="26" t="s">
        <v>50</v>
      </c>
      <c r="C145" s="93">
        <f>'Gross Plant'!E145-Reserve!E145</f>
        <v>3175388.21</v>
      </c>
      <c r="D145" s="93">
        <f>'Gross Plant'!F145-Reserve!F145</f>
        <v>3171559.14</v>
      </c>
      <c r="E145" s="93">
        <f>'Gross Plant'!G145-Reserve!G145</f>
        <v>3167730.0700000003</v>
      </c>
      <c r="F145" s="93">
        <f>'Gross Plant'!H145-Reserve!H145</f>
        <v>3163901</v>
      </c>
      <c r="G145" s="93">
        <f>'Gross Plant'!I145-Reserve!I145</f>
        <v>3160071.93</v>
      </c>
      <c r="H145" s="93">
        <f>'Gross Plant'!J145-Reserve!J145</f>
        <v>3156242.86</v>
      </c>
      <c r="I145" s="93">
        <f>'Gross Plant'!K145-Reserve!K145</f>
        <v>3152413.79</v>
      </c>
      <c r="J145" s="93">
        <f>'Gross Plant'!L145-Reserve!L145</f>
        <v>3148584.71919525</v>
      </c>
      <c r="K145" s="93">
        <f>'Gross Plant'!M145-Reserve!M145</f>
        <v>3144755.6483904999</v>
      </c>
      <c r="L145" s="93">
        <f>'Gross Plant'!N145-Reserve!N145</f>
        <v>3140926.5775857498</v>
      </c>
      <c r="M145" s="93">
        <f>'Gross Plant'!O145-Reserve!O145</f>
        <v>3137097.5067809997</v>
      </c>
      <c r="N145" s="93">
        <f>'Gross Plant'!P145-Reserve!P145</f>
        <v>3133268.4359762501</v>
      </c>
      <c r="O145" s="93">
        <f>'Gross Plant'!Q145-Reserve!Q145</f>
        <v>3129439.3651715</v>
      </c>
      <c r="P145" s="93">
        <f>'Gross Plant'!R145-Reserve!R145</f>
        <v>3125610.2943667499</v>
      </c>
      <c r="Q145" s="113">
        <f>'Gross Plant'!S145-Reserve!S145</f>
        <v>3121781.2235619999</v>
      </c>
      <c r="R145" s="93">
        <f>'Gross Plant'!T145-Reserve!T145</f>
        <v>3117952.1527572498</v>
      </c>
      <c r="S145" s="93">
        <f>'Gross Plant'!U145-Reserve!U145</f>
        <v>3114063.7165136663</v>
      </c>
      <c r="T145" s="93">
        <f>'Gross Plant'!V145-Reserve!V145</f>
        <v>3110175.2802700833</v>
      </c>
      <c r="U145" s="93">
        <f>'Gross Plant'!W145-Reserve!W145</f>
        <v>3106286.8440264999</v>
      </c>
      <c r="V145" s="93">
        <f>'Gross Plant'!X145-Reserve!X145</f>
        <v>3102398.4077829164</v>
      </c>
      <c r="W145" s="93">
        <f>'Gross Plant'!Y145-Reserve!Y145</f>
        <v>3098509.971539333</v>
      </c>
      <c r="X145" s="93">
        <f>'Gross Plant'!Z145-Reserve!Z145</f>
        <v>3094621.53529575</v>
      </c>
      <c r="Y145" s="93">
        <f>'Gross Plant'!AA145-Reserve!AA145</f>
        <v>3090733.0990521666</v>
      </c>
      <c r="Z145" s="93">
        <f>'Gross Plant'!AB145-Reserve!AB145</f>
        <v>3086844.6628085831</v>
      </c>
      <c r="AA145" s="93">
        <f>'Gross Plant'!AC145-Reserve!AC145</f>
        <v>3082956.2265649997</v>
      </c>
      <c r="AB145" s="93">
        <f>'Gross Plant'!AD145-Reserve!AD145</f>
        <v>3079067.7903214167</v>
      </c>
      <c r="AC145" s="93">
        <f>'Gross Plant'!AE145-Reserve!AE145</f>
        <v>3075179.3540778332</v>
      </c>
      <c r="AD145" s="93">
        <f>'Gross Plant'!AF145-Reserve!AF145</f>
        <v>3071290.9178342498</v>
      </c>
    </row>
    <row r="146" spans="1:30">
      <c r="A146" s="87">
        <v>37403</v>
      </c>
      <c r="B146" s="26" t="s">
        <v>99</v>
      </c>
      <c r="C146" s="93">
        <f>'Gross Plant'!E146-Reserve!E146</f>
        <v>2783.89</v>
      </c>
      <c r="D146" s="93">
        <f>'Gross Plant'!F146-Reserve!F146</f>
        <v>2783.89</v>
      </c>
      <c r="E146" s="93">
        <f>'Gross Plant'!G146-Reserve!G146</f>
        <v>2783.89</v>
      </c>
      <c r="F146" s="93">
        <f>'Gross Plant'!H146-Reserve!H146</f>
        <v>2783.89</v>
      </c>
      <c r="G146" s="93">
        <f>'Gross Plant'!I146-Reserve!I146</f>
        <v>2783.89</v>
      </c>
      <c r="H146" s="93">
        <f>'Gross Plant'!J146-Reserve!J146</f>
        <v>2783.89</v>
      </c>
      <c r="I146" s="93">
        <f>'Gross Plant'!K146-Reserve!K146</f>
        <v>2783.89</v>
      </c>
      <c r="J146" s="93">
        <f>'Gross Plant'!L146-Reserve!L146</f>
        <v>2783.89</v>
      </c>
      <c r="K146" s="93">
        <f>'Gross Plant'!M146-Reserve!M146</f>
        <v>2783.89</v>
      </c>
      <c r="L146" s="93">
        <f>'Gross Plant'!N146-Reserve!N146</f>
        <v>2783.89</v>
      </c>
      <c r="M146" s="93">
        <f>'Gross Plant'!O146-Reserve!O146</f>
        <v>2783.89</v>
      </c>
      <c r="N146" s="93">
        <f>'Gross Plant'!P146-Reserve!P146</f>
        <v>2783.89</v>
      </c>
      <c r="O146" s="93">
        <f>'Gross Plant'!Q146-Reserve!Q146</f>
        <v>2783.89</v>
      </c>
      <c r="P146" s="93">
        <f>'Gross Plant'!R146-Reserve!R146</f>
        <v>2783.89</v>
      </c>
      <c r="Q146" s="113">
        <f>'Gross Plant'!S146-Reserve!S146</f>
        <v>2783.89</v>
      </c>
      <c r="R146" s="93">
        <f>'Gross Plant'!T146-Reserve!T146</f>
        <v>2783.89</v>
      </c>
      <c r="S146" s="93">
        <f>'Gross Plant'!U146-Reserve!U146</f>
        <v>2783.89</v>
      </c>
      <c r="T146" s="93">
        <f>'Gross Plant'!V146-Reserve!V146</f>
        <v>2783.89</v>
      </c>
      <c r="U146" s="93">
        <f>'Gross Plant'!W146-Reserve!W146</f>
        <v>2783.89</v>
      </c>
      <c r="V146" s="93">
        <f>'Gross Plant'!X146-Reserve!X146</f>
        <v>2783.89</v>
      </c>
      <c r="W146" s="93">
        <f>'Gross Plant'!Y146-Reserve!Y146</f>
        <v>2783.89</v>
      </c>
      <c r="X146" s="93">
        <f>'Gross Plant'!Z146-Reserve!Z146</f>
        <v>2783.89</v>
      </c>
      <c r="Y146" s="93">
        <f>'Gross Plant'!AA146-Reserve!AA146</f>
        <v>2783.89</v>
      </c>
      <c r="Z146" s="93">
        <f>'Gross Plant'!AB146-Reserve!AB146</f>
        <v>2783.89</v>
      </c>
      <c r="AA146" s="93">
        <f>'Gross Plant'!AC146-Reserve!AC146</f>
        <v>2783.89</v>
      </c>
      <c r="AB146" s="93">
        <f>'Gross Plant'!AD146-Reserve!AD146</f>
        <v>2783.89</v>
      </c>
      <c r="AC146" s="93">
        <f>'Gross Plant'!AE146-Reserve!AE146</f>
        <v>2783.89</v>
      </c>
      <c r="AD146" s="93">
        <f>'Gross Plant'!AF146-Reserve!AF146</f>
        <v>2783.89</v>
      </c>
    </row>
    <row r="147" spans="1:30">
      <c r="A147" s="87">
        <v>37500</v>
      </c>
      <c r="B147" s="26" t="s">
        <v>51</v>
      </c>
      <c r="C147" s="93">
        <f>'Gross Plant'!E147-Reserve!E147</f>
        <v>203640.49999999997</v>
      </c>
      <c r="D147" s="93">
        <f>'Gross Plant'!F147-Reserve!F147</f>
        <v>203290.32999999996</v>
      </c>
      <c r="E147" s="93">
        <f>'Gross Plant'!G147-Reserve!G147</f>
        <v>202940.15999999995</v>
      </c>
      <c r="F147" s="93">
        <f>'Gross Plant'!H147-Reserve!H147</f>
        <v>202589.98999999993</v>
      </c>
      <c r="G147" s="93">
        <f>'Gross Plant'!I147-Reserve!I147</f>
        <v>202239.81999999992</v>
      </c>
      <c r="H147" s="93">
        <f>'Gross Plant'!J147-Reserve!J147</f>
        <v>201889.64999999991</v>
      </c>
      <c r="I147" s="93">
        <f>'Gross Plant'!K147-Reserve!K147</f>
        <v>201539.47999999989</v>
      </c>
      <c r="J147" s="93">
        <f>'Gross Plant'!L147-Reserve!L147</f>
        <v>201189.30547916656</v>
      </c>
      <c r="K147" s="93">
        <f>'Gross Plant'!M147-Reserve!M147</f>
        <v>200839.13095833323</v>
      </c>
      <c r="L147" s="93">
        <f>'Gross Plant'!N147-Reserve!N147</f>
        <v>200488.9564374999</v>
      </c>
      <c r="M147" s="93">
        <f>'Gross Plant'!O147-Reserve!O147</f>
        <v>200138.78191666657</v>
      </c>
      <c r="N147" s="93">
        <f>'Gross Plant'!P147-Reserve!P147</f>
        <v>199788.60739583324</v>
      </c>
      <c r="O147" s="93">
        <f>'Gross Plant'!Q147-Reserve!Q147</f>
        <v>199438.43287499991</v>
      </c>
      <c r="P147" s="93">
        <f>'Gross Plant'!R147-Reserve!R147</f>
        <v>199088.25835416658</v>
      </c>
      <c r="Q147" s="113">
        <f>'Gross Plant'!S147-Reserve!S147</f>
        <v>198738.08383333325</v>
      </c>
      <c r="R147" s="93">
        <f>'Gross Plant'!T147-Reserve!T147</f>
        <v>198387.90931249992</v>
      </c>
      <c r="S147" s="93">
        <f>'Gross Plant'!U147-Reserve!U147</f>
        <v>197984.50826449992</v>
      </c>
      <c r="T147" s="93">
        <f>'Gross Plant'!V147-Reserve!V147</f>
        <v>197581.10721649992</v>
      </c>
      <c r="U147" s="93">
        <f>'Gross Plant'!W147-Reserve!W147</f>
        <v>197177.70616849992</v>
      </c>
      <c r="V147" s="93">
        <f>'Gross Plant'!X147-Reserve!X147</f>
        <v>196774.30512049992</v>
      </c>
      <c r="W147" s="93">
        <f>'Gross Plant'!Y147-Reserve!Y147</f>
        <v>196370.90407249992</v>
      </c>
      <c r="X147" s="93">
        <f>'Gross Plant'!Z147-Reserve!Z147</f>
        <v>195967.50302449992</v>
      </c>
      <c r="Y147" s="93">
        <f>'Gross Plant'!AA147-Reserve!AA147</f>
        <v>195564.10197649992</v>
      </c>
      <c r="Z147" s="93">
        <f>'Gross Plant'!AB147-Reserve!AB147</f>
        <v>195160.70092849992</v>
      </c>
      <c r="AA147" s="93">
        <f>'Gross Plant'!AC147-Reserve!AC147</f>
        <v>194757.29988049992</v>
      </c>
      <c r="AB147" s="93">
        <f>'Gross Plant'!AD147-Reserve!AD147</f>
        <v>194353.89883249992</v>
      </c>
      <c r="AC147" s="93">
        <f>'Gross Plant'!AE147-Reserve!AE147</f>
        <v>193950.49778449992</v>
      </c>
      <c r="AD147" s="93">
        <f>'Gross Plant'!AF147-Reserve!AF147</f>
        <v>193547.09673649992</v>
      </c>
    </row>
    <row r="148" spans="1:30">
      <c r="A148" s="87">
        <v>37501</v>
      </c>
      <c r="B148" s="26" t="s">
        <v>100</v>
      </c>
      <c r="C148" s="93">
        <f>'Gross Plant'!E148-Reserve!E148</f>
        <v>10538.450000000012</v>
      </c>
      <c r="D148" s="93">
        <f>'Gross Plant'!F148-Reserve!F148</f>
        <v>10434.470000000016</v>
      </c>
      <c r="E148" s="93">
        <f>'Gross Plant'!G148-Reserve!G148</f>
        <v>10330.49000000002</v>
      </c>
      <c r="F148" s="93">
        <f>'Gross Plant'!H148-Reserve!H148</f>
        <v>10226.510000000024</v>
      </c>
      <c r="G148" s="93">
        <f>'Gross Plant'!I148-Reserve!I148</f>
        <v>10122.530000000028</v>
      </c>
      <c r="H148" s="93">
        <f>'Gross Plant'!J148-Reserve!J148</f>
        <v>10018.550000000032</v>
      </c>
      <c r="I148" s="93">
        <f>'Gross Plant'!K148-Reserve!K148</f>
        <v>9914.5700000000361</v>
      </c>
      <c r="J148" s="93">
        <f>'Gross Plant'!L148-Reserve!L148</f>
        <v>9810.5927812500304</v>
      </c>
      <c r="K148" s="93">
        <f>'Gross Plant'!M148-Reserve!M148</f>
        <v>9706.6155625000247</v>
      </c>
      <c r="L148" s="93">
        <f>'Gross Plant'!N148-Reserve!N148</f>
        <v>9602.638343750019</v>
      </c>
      <c r="M148" s="93">
        <f>'Gross Plant'!O148-Reserve!O148</f>
        <v>9498.6611250000133</v>
      </c>
      <c r="N148" s="93">
        <f>'Gross Plant'!P148-Reserve!P148</f>
        <v>9394.6839062500076</v>
      </c>
      <c r="O148" s="93">
        <f>'Gross Plant'!Q148-Reserve!Q148</f>
        <v>9290.7066875000019</v>
      </c>
      <c r="P148" s="93">
        <f>'Gross Plant'!R148-Reserve!R148</f>
        <v>9186.7294687499962</v>
      </c>
      <c r="Q148" s="113">
        <f>'Gross Plant'!S148-Reserve!S148</f>
        <v>9082.7522499999905</v>
      </c>
      <c r="R148" s="93">
        <f>'Gross Plant'!T148-Reserve!T148</f>
        <v>8978.7750312499847</v>
      </c>
      <c r="S148" s="93">
        <f>'Gross Plant'!U148-Reserve!U148</f>
        <v>8858.9932752499881</v>
      </c>
      <c r="T148" s="93">
        <f>'Gross Plant'!V148-Reserve!V148</f>
        <v>8739.2115192499914</v>
      </c>
      <c r="U148" s="93">
        <f>'Gross Plant'!W148-Reserve!W148</f>
        <v>8619.4297632499947</v>
      </c>
      <c r="V148" s="93">
        <f>'Gross Plant'!X148-Reserve!X148</f>
        <v>8499.648007249998</v>
      </c>
      <c r="W148" s="93">
        <f>'Gross Plant'!Y148-Reserve!Y148</f>
        <v>8379.8662512500014</v>
      </c>
      <c r="X148" s="93">
        <f>'Gross Plant'!Z148-Reserve!Z148</f>
        <v>8260.0844952500047</v>
      </c>
      <c r="Y148" s="93">
        <f>'Gross Plant'!AA148-Reserve!AA148</f>
        <v>8140.302739250008</v>
      </c>
      <c r="Z148" s="93">
        <f>'Gross Plant'!AB148-Reserve!AB148</f>
        <v>8020.5209832500113</v>
      </c>
      <c r="AA148" s="93">
        <f>'Gross Plant'!AC148-Reserve!AC148</f>
        <v>7900.7392272500147</v>
      </c>
      <c r="AB148" s="93">
        <f>'Gross Plant'!AD148-Reserve!AD148</f>
        <v>7780.957471250018</v>
      </c>
      <c r="AC148" s="93">
        <f>'Gross Plant'!AE148-Reserve!AE148</f>
        <v>7661.1757152500213</v>
      </c>
      <c r="AD148" s="93">
        <f>'Gross Plant'!AF148-Reserve!AF148</f>
        <v>7541.3939592500246</v>
      </c>
    </row>
    <row r="149" spans="1:30">
      <c r="A149" s="87">
        <v>37502</v>
      </c>
      <c r="B149" s="26" t="s">
        <v>101</v>
      </c>
      <c r="C149" s="93">
        <f>'Gross Plant'!E149-Reserve!E149</f>
        <v>1258.8300000000017</v>
      </c>
      <c r="D149" s="93">
        <f>'Gross Plant'!F149-Reserve!F149</f>
        <v>1210.6399999999994</v>
      </c>
      <c r="E149" s="93">
        <f>'Gross Plant'!G149-Reserve!G149</f>
        <v>1162.4499999999971</v>
      </c>
      <c r="F149" s="93">
        <f>'Gross Plant'!H149-Reserve!H149</f>
        <v>1114.2599999999948</v>
      </c>
      <c r="G149" s="93">
        <f>'Gross Plant'!I149-Reserve!I149</f>
        <v>1066.0699999999924</v>
      </c>
      <c r="H149" s="93">
        <f>'Gross Plant'!J149-Reserve!J149</f>
        <v>1017.8799999999901</v>
      </c>
      <c r="I149" s="93">
        <f>'Gross Plant'!K149-Reserve!K149</f>
        <v>969.68999999998778</v>
      </c>
      <c r="J149" s="93">
        <f>'Gross Plant'!L149-Reserve!L149</f>
        <v>921.49813541665208</v>
      </c>
      <c r="K149" s="93">
        <f>'Gross Plant'!M149-Reserve!M149</f>
        <v>873.30627083331638</v>
      </c>
      <c r="L149" s="93">
        <f>'Gross Plant'!N149-Reserve!N149</f>
        <v>825.11440624998068</v>
      </c>
      <c r="M149" s="93">
        <f>'Gross Plant'!O149-Reserve!O149</f>
        <v>776.92254166664497</v>
      </c>
      <c r="N149" s="93">
        <f>'Gross Plant'!P149-Reserve!P149</f>
        <v>728.73067708330927</v>
      </c>
      <c r="O149" s="93">
        <f>'Gross Plant'!Q149-Reserve!Q149</f>
        <v>680.53881249997357</v>
      </c>
      <c r="P149" s="93">
        <f>'Gross Plant'!R149-Reserve!R149</f>
        <v>632.34694791663787</v>
      </c>
      <c r="Q149" s="113">
        <f>'Gross Plant'!S149-Reserve!S149</f>
        <v>584.15508333330217</v>
      </c>
      <c r="R149" s="93">
        <f>'Gross Plant'!T149-Reserve!T149</f>
        <v>535.96321874996647</v>
      </c>
      <c r="S149" s="93">
        <f>'Gross Plant'!U149-Reserve!U149</f>
        <v>480.44619074996444</v>
      </c>
      <c r="T149" s="93">
        <f>'Gross Plant'!V149-Reserve!V149</f>
        <v>424.92916274996242</v>
      </c>
      <c r="U149" s="93">
        <f>'Gross Plant'!W149-Reserve!W149</f>
        <v>369.41213474996039</v>
      </c>
      <c r="V149" s="93">
        <f>'Gross Plant'!X149-Reserve!X149</f>
        <v>313.89510674995836</v>
      </c>
      <c r="W149" s="93">
        <f>'Gross Plant'!Y149-Reserve!Y149</f>
        <v>258.37807874995633</v>
      </c>
      <c r="X149" s="93">
        <f>'Gross Plant'!Z149-Reserve!Z149</f>
        <v>202.8610507499543</v>
      </c>
      <c r="Y149" s="93">
        <f>'Gross Plant'!AA149-Reserve!AA149</f>
        <v>147.34402274995227</v>
      </c>
      <c r="Z149" s="93">
        <f>'Gross Plant'!AB149-Reserve!AB149</f>
        <v>91.826994749950245</v>
      </c>
      <c r="AA149" s="93">
        <f>'Gross Plant'!AC149-Reserve!AC149</f>
        <v>36.309966749948217</v>
      </c>
      <c r="AB149" s="93">
        <f>'Gross Plant'!AD149-Reserve!AD149</f>
        <v>-19.207061250053812</v>
      </c>
      <c r="AC149" s="93">
        <f>'Gross Plant'!AE149-Reserve!AE149</f>
        <v>-19.207061250053812</v>
      </c>
      <c r="AD149" s="93">
        <f>'Gross Plant'!AF149-Reserve!AF149</f>
        <v>-19.207061250053812</v>
      </c>
    </row>
    <row r="150" spans="1:30">
      <c r="A150" s="87">
        <v>37503</v>
      </c>
      <c r="B150" s="26" t="s">
        <v>102</v>
      </c>
      <c r="C150" s="93">
        <f>'Gross Plant'!E150-Reserve!E150</f>
        <v>668.09000000000015</v>
      </c>
      <c r="D150" s="93">
        <f>'Gross Plant'!F150-Reserve!F150</f>
        <v>663.92000000000007</v>
      </c>
      <c r="E150" s="93">
        <f>'Gross Plant'!G150-Reserve!G150</f>
        <v>659.75</v>
      </c>
      <c r="F150" s="93">
        <f>'Gross Plant'!H150-Reserve!H150</f>
        <v>655.57999999999993</v>
      </c>
      <c r="G150" s="93">
        <f>'Gross Plant'!I150-Reserve!I150</f>
        <v>651.40999999999985</v>
      </c>
      <c r="H150" s="93">
        <f>'Gross Plant'!J150-Reserve!J150</f>
        <v>647.23999999999978</v>
      </c>
      <c r="I150" s="93">
        <f>'Gross Plant'!K150-Reserve!K150</f>
        <v>643.06999999999971</v>
      </c>
      <c r="J150" s="93">
        <f>'Gross Plant'!L150-Reserve!L150</f>
        <v>638.89804166666636</v>
      </c>
      <c r="K150" s="93">
        <f>'Gross Plant'!M150-Reserve!M150</f>
        <v>634.72608333333301</v>
      </c>
      <c r="L150" s="93">
        <f>'Gross Plant'!N150-Reserve!N150</f>
        <v>630.55412499999966</v>
      </c>
      <c r="M150" s="93">
        <f>'Gross Plant'!O150-Reserve!O150</f>
        <v>626.38216666666631</v>
      </c>
      <c r="N150" s="93">
        <f>'Gross Plant'!P150-Reserve!P150</f>
        <v>622.21020833333296</v>
      </c>
      <c r="O150" s="93">
        <f>'Gross Plant'!Q150-Reserve!Q150</f>
        <v>618.03824999999961</v>
      </c>
      <c r="P150" s="93">
        <f>'Gross Plant'!R150-Reserve!R150</f>
        <v>613.86629166666626</v>
      </c>
      <c r="Q150" s="113">
        <f>'Gross Plant'!S150-Reserve!S150</f>
        <v>609.69433333333291</v>
      </c>
      <c r="R150" s="93">
        <f>'Gross Plant'!T150-Reserve!T150</f>
        <v>605.52237499999956</v>
      </c>
      <c r="S150" s="93">
        <f>'Gross Plant'!U150-Reserve!U150</f>
        <v>600.71627899999976</v>
      </c>
      <c r="T150" s="93">
        <f>'Gross Plant'!V150-Reserve!V150</f>
        <v>595.91018299999996</v>
      </c>
      <c r="U150" s="93">
        <f>'Gross Plant'!W150-Reserve!W150</f>
        <v>591.10408700000016</v>
      </c>
      <c r="V150" s="93">
        <f>'Gross Plant'!X150-Reserve!X150</f>
        <v>586.29799100000037</v>
      </c>
      <c r="W150" s="93">
        <f>'Gross Plant'!Y150-Reserve!Y150</f>
        <v>581.49189500000057</v>
      </c>
      <c r="X150" s="93">
        <f>'Gross Plant'!Z150-Reserve!Z150</f>
        <v>576.68579900000077</v>
      </c>
      <c r="Y150" s="93">
        <f>'Gross Plant'!AA150-Reserve!AA150</f>
        <v>571.87970300000097</v>
      </c>
      <c r="Z150" s="93">
        <f>'Gross Plant'!AB150-Reserve!AB150</f>
        <v>567.07360700000118</v>
      </c>
      <c r="AA150" s="93">
        <f>'Gross Plant'!AC150-Reserve!AC150</f>
        <v>562.26751100000138</v>
      </c>
      <c r="AB150" s="93">
        <f>'Gross Plant'!AD150-Reserve!AD150</f>
        <v>557.46141500000158</v>
      </c>
      <c r="AC150" s="93">
        <f>'Gross Plant'!AE150-Reserve!AE150</f>
        <v>552.65531900000178</v>
      </c>
      <c r="AD150" s="93">
        <f>'Gross Plant'!AF150-Reserve!AF150</f>
        <v>547.84922300000198</v>
      </c>
    </row>
    <row r="151" spans="1:30">
      <c r="A151" s="87">
        <v>37600</v>
      </c>
      <c r="B151" s="26" t="s">
        <v>52</v>
      </c>
      <c r="C151" s="93">
        <f>'Gross Plant'!E151-Reserve!E151</f>
        <v>1877980.17</v>
      </c>
      <c r="D151" s="93">
        <f>'Gross Plant'!F151-Reserve!F151</f>
        <v>1889967.3299999996</v>
      </c>
      <c r="E151" s="93">
        <f>'Gross Plant'!G151-Reserve!G151</f>
        <v>1898027.0399999996</v>
      </c>
      <c r="F151" s="93">
        <f>'Gross Plant'!H151-Reserve!H151</f>
        <v>1911940.9999999995</v>
      </c>
      <c r="G151" s="93">
        <f>'Gross Plant'!I151-Reserve!I151</f>
        <v>1931146.4199999997</v>
      </c>
      <c r="H151" s="93">
        <f>'Gross Plant'!J151-Reserve!J151</f>
        <v>1939210.5799999996</v>
      </c>
      <c r="I151" s="93">
        <f>'Gross Plant'!K151-Reserve!K151</f>
        <v>1942030.7399999998</v>
      </c>
      <c r="J151" s="93">
        <f>'Gross Plant'!L151-Reserve!L151</f>
        <v>1970775.3095408697</v>
      </c>
      <c r="K151" s="93">
        <f>'Gross Plant'!M151-Reserve!M151</f>
        <v>1998631.1742757217</v>
      </c>
      <c r="L151" s="93">
        <f>'Gross Plant'!N151-Reserve!N151</f>
        <v>2026322.1944312141</v>
      </c>
      <c r="M151" s="93">
        <f>'Gross Plant'!O151-Reserve!O151</f>
        <v>2048306.0414761696</v>
      </c>
      <c r="N151" s="93">
        <f>'Gross Plant'!P151-Reserve!P151</f>
        <v>2061710.3789681823</v>
      </c>
      <c r="O151" s="93">
        <f>'Gross Plant'!Q151-Reserve!Q151</f>
        <v>2083856.2546911228</v>
      </c>
      <c r="P151" s="93">
        <f>'Gross Plant'!R151-Reserve!R151</f>
        <v>2108318.6973759662</v>
      </c>
      <c r="Q151" s="113">
        <f>'Gross Plant'!S151-Reserve!S151</f>
        <v>2133494.5717192087</v>
      </c>
      <c r="R151" s="93">
        <f>'Gross Plant'!T151-Reserve!T151</f>
        <v>2160970.3677590126</v>
      </c>
      <c r="S151" s="93">
        <f>'Gross Plant'!U151-Reserve!U151</f>
        <v>2183187.6465457794</v>
      </c>
      <c r="T151" s="93">
        <f>'Gross Plant'!V151-Reserve!V151</f>
        <v>2203870.3517173892</v>
      </c>
      <c r="U151" s="93">
        <f>'Gross Plant'!W151-Reserve!W151</f>
        <v>2223349.5794725716</v>
      </c>
      <c r="V151" s="93">
        <f>'Gross Plant'!X151-Reserve!X151</f>
        <v>2242762.8255332736</v>
      </c>
      <c r="W151" s="93">
        <f>'Gross Plant'!Y151-Reserve!Y151</f>
        <v>2262554.7368637687</v>
      </c>
      <c r="X151" s="93">
        <f>'Gross Plant'!Z151-Reserve!Z151</f>
        <v>2281503.7974428581</v>
      </c>
      <c r="Y151" s="93">
        <f>'Gross Plant'!AA151-Reserve!AA151</f>
        <v>2299230.8081210684</v>
      </c>
      <c r="Z151" s="93">
        <f>'Gross Plant'!AB151-Reserve!AB151</f>
        <v>2315027.018274026</v>
      </c>
      <c r="AA151" s="93">
        <f>'Gross Plant'!AC151-Reserve!AC151</f>
        <v>2330277.3958113687</v>
      </c>
      <c r="AB151" s="93">
        <f>'Gross Plant'!AD151-Reserve!AD151</f>
        <v>2331564.2870499338</v>
      </c>
      <c r="AC151" s="93">
        <f>'Gross Plant'!AE151-Reserve!AE151</f>
        <v>2332772.3391577778</v>
      </c>
      <c r="AD151" s="93">
        <f>'Gross Plant'!AF151-Reserve!AF151</f>
        <v>2335149.3560813135</v>
      </c>
    </row>
    <row r="152" spans="1:30">
      <c r="A152" s="87">
        <v>37601</v>
      </c>
      <c r="B152" s="26" t="s">
        <v>37</v>
      </c>
      <c r="C152" s="93">
        <f>'Gross Plant'!E152-Reserve!E152</f>
        <v>183094252.37</v>
      </c>
      <c r="D152" s="93">
        <f>'Gross Plant'!F152-Reserve!F152</f>
        <v>183014974.15000001</v>
      </c>
      <c r="E152" s="93">
        <f>'Gross Plant'!G152-Reserve!G152</f>
        <v>183397520.84999999</v>
      </c>
      <c r="F152" s="93">
        <f>'Gross Plant'!H152-Reserve!H152</f>
        <v>183333288.16</v>
      </c>
      <c r="G152" s="93">
        <f>'Gross Plant'!I152-Reserve!I152</f>
        <v>182992494.71999997</v>
      </c>
      <c r="H152" s="93">
        <f>'Gross Plant'!J152-Reserve!J152</f>
        <v>182855452.97999996</v>
      </c>
      <c r="I152" s="93">
        <f>'Gross Plant'!K152-Reserve!K152</f>
        <v>182914589.03999996</v>
      </c>
      <c r="J152" s="93">
        <f>'Gross Plant'!L152-Reserve!L152</f>
        <v>182890481.23110032</v>
      </c>
      <c r="K152" s="93">
        <f>'Gross Plant'!M152-Reserve!M152</f>
        <v>182861770.48918727</v>
      </c>
      <c r="L152" s="93">
        <f>'Gross Plant'!N152-Reserve!N152</f>
        <v>182832773.87924629</v>
      </c>
      <c r="M152" s="93">
        <f>'Gross Plant'!O152-Reserve!O152</f>
        <v>182770321.28762022</v>
      </c>
      <c r="N152" s="93">
        <f>'Gross Plant'!P152-Reserve!P152</f>
        <v>182657115.33595723</v>
      </c>
      <c r="O152" s="93">
        <f>'Gross Plant'!Q152-Reserve!Q152</f>
        <v>182596653.82350105</v>
      </c>
      <c r="P152" s="93">
        <f>'Gross Plant'!R152-Reserve!R152</f>
        <v>182550654.29784846</v>
      </c>
      <c r="Q152" s="113">
        <f>'Gross Plant'!S152-Reserve!S152</f>
        <v>182509568.66112149</v>
      </c>
      <c r="R152" s="93">
        <f>'Gross Plant'!T152-Reserve!T152</f>
        <v>182482907.03726688</v>
      </c>
      <c r="S152" s="93">
        <f>'Gross Plant'!U152-Reserve!U152</f>
        <v>182427197.0723024</v>
      </c>
      <c r="T152" s="93">
        <f>'Gross Plant'!V152-Reserve!V152</f>
        <v>182363190.93782428</v>
      </c>
      <c r="U152" s="93">
        <f>'Gross Plant'!W152-Reserve!W152</f>
        <v>182292836.47844982</v>
      </c>
      <c r="V152" s="93">
        <f>'Gross Plant'!X152-Reserve!X152</f>
        <v>182222921.03247231</v>
      </c>
      <c r="W152" s="93">
        <f>'Gross Plant'!Y152-Reserve!Y152</f>
        <v>182156110.05681932</v>
      </c>
      <c r="X152" s="93">
        <f>'Gross Plant'!Z152-Reserve!Z152</f>
        <v>182085098.36113191</v>
      </c>
      <c r="Y152" s="93">
        <f>'Gross Plant'!AA152-Reserve!AA152</f>
        <v>182007595.89803296</v>
      </c>
      <c r="Z152" s="93">
        <f>'Gross Plant'!AB152-Reserve!AB152</f>
        <v>181919328.49528915</v>
      </c>
      <c r="AA152" s="93">
        <f>'Gross Plant'!AC152-Reserve!AC152</f>
        <v>181828547.26521993</v>
      </c>
      <c r="AB152" s="93">
        <f>'Gross Plant'!AD152-Reserve!AD152</f>
        <v>181654855.65049201</v>
      </c>
      <c r="AC152" s="93">
        <f>'Gross Plant'!AE152-Reserve!AE152</f>
        <v>181481082.62307462</v>
      </c>
      <c r="AD152" s="93">
        <f>'Gross Plant'!AF152-Reserve!AF152</f>
        <v>181314703.31846556</v>
      </c>
    </row>
    <row r="153" spans="1:30">
      <c r="A153" s="87">
        <v>37602</v>
      </c>
      <c r="B153" s="26" t="s">
        <v>53</v>
      </c>
      <c r="C153" s="93">
        <f>'Gross Plant'!E153-Reserve!E153</f>
        <v>155296896.75</v>
      </c>
      <c r="D153" s="93">
        <f>'Gross Plant'!F153-Reserve!F153</f>
        <v>155780650.14999998</v>
      </c>
      <c r="E153" s="93">
        <f>'Gross Plant'!G153-Reserve!G153</f>
        <v>155913206.76999998</v>
      </c>
      <c r="F153" s="93">
        <f>'Gross Plant'!H153-Reserve!H153</f>
        <v>156971610.07999998</v>
      </c>
      <c r="G153" s="93">
        <f>'Gross Plant'!I153-Reserve!I153</f>
        <v>157328637.81</v>
      </c>
      <c r="H153" s="93">
        <f>'Gross Plant'!J153-Reserve!J153</f>
        <v>157448639.79000002</v>
      </c>
      <c r="I153" s="93">
        <f>'Gross Plant'!K153-Reserve!K153</f>
        <v>161209439.49000001</v>
      </c>
      <c r="J153" s="93">
        <f>'Gross Plant'!L153-Reserve!L153</f>
        <v>163313123.35826904</v>
      </c>
      <c r="K153" s="93">
        <f>'Gross Plant'!M153-Reserve!M153</f>
        <v>165365551.12072727</v>
      </c>
      <c r="L153" s="93">
        <f>'Gross Plant'!N153-Reserve!N153</f>
        <v>167411553.10090524</v>
      </c>
      <c r="M153" s="93">
        <f>'Gross Plant'!O153-Reserve!O153</f>
        <v>169107251.00811487</v>
      </c>
      <c r="N153" s="93">
        <f>'Gross Plant'!P153-Reserve!P153</f>
        <v>170273848.76934657</v>
      </c>
      <c r="O153" s="93">
        <f>'Gross Plant'!Q153-Reserve!Q153</f>
        <v>171985141.92612657</v>
      </c>
      <c r="P153" s="93">
        <f>'Gross Plant'!R153-Reserve!R153</f>
        <v>173843411.22998974</v>
      </c>
      <c r="Q153" s="113">
        <f>'Gross Plant'!S153-Reserve!S153</f>
        <v>175749440.93214193</v>
      </c>
      <c r="R153" s="93">
        <f>'Gross Plant'!T153-Reserve!T153</f>
        <v>177801748.51192039</v>
      </c>
      <c r="S153" s="93">
        <f>'Gross Plant'!U153-Reserve!U153</f>
        <v>179728024.38163689</v>
      </c>
      <c r="T153" s="93">
        <f>'Gross Plant'!V153-Reserve!V153</f>
        <v>181564719.12294015</v>
      </c>
      <c r="U153" s="93">
        <f>'Gross Plant'!W153-Reserve!W153</f>
        <v>183332166.97157779</v>
      </c>
      <c r="V153" s="93">
        <f>'Gross Plant'!X153-Reserve!X153</f>
        <v>185100835.42371222</v>
      </c>
      <c r="W153" s="93">
        <f>'Gross Plant'!Y153-Reserve!Y153</f>
        <v>186898348.54005098</v>
      </c>
      <c r="X153" s="93">
        <f>'Gross Plant'!Z153-Reserve!Z153</f>
        <v>188648928.54986906</v>
      </c>
      <c r="Y153" s="93">
        <f>'Gross Plant'!AA153-Reserve!AA153</f>
        <v>190328909.53346607</v>
      </c>
      <c r="Z153" s="93">
        <f>'Gross Plant'!AB153-Reserve!AB153</f>
        <v>191894097.00844193</v>
      </c>
      <c r="AA153" s="93">
        <f>'Gross Plant'!AC153-Reserve!AC153</f>
        <v>193430207.24776763</v>
      </c>
      <c r="AB153" s="93">
        <f>'Gross Plant'!AD153-Reserve!AD153</f>
        <v>194103888.11677223</v>
      </c>
      <c r="AC153" s="93">
        <f>'Gross Plant'!AE153-Reserve!AE153</f>
        <v>194775164.68068039</v>
      </c>
      <c r="AD153" s="93">
        <f>'Gross Plant'!AF153-Reserve!AF153</f>
        <v>195521526.66377223</v>
      </c>
    </row>
    <row r="154" spans="1:30">
      <c r="A154" s="87">
        <v>37603</v>
      </c>
      <c r="B154" s="197" t="s">
        <v>182</v>
      </c>
      <c r="C154" s="93">
        <f>'Gross Plant'!E154-Reserve!E154</f>
        <v>1342602.79</v>
      </c>
      <c r="D154" s="93">
        <f>'Gross Plant'!F154-Reserve!F154</f>
        <v>1326612.44</v>
      </c>
      <c r="E154" s="93">
        <f>'Gross Plant'!G154-Reserve!G154</f>
        <v>1310626.17</v>
      </c>
      <c r="F154" s="93">
        <f>'Gross Plant'!H154-Reserve!H154</f>
        <v>1294648.1499999999</v>
      </c>
      <c r="G154" s="93">
        <f>'Gross Plant'!I154-Reserve!I154</f>
        <v>1278748.3900000001</v>
      </c>
      <c r="H154" s="93">
        <f>'Gross Plant'!J154-Reserve!J154</f>
        <v>1262864.0700000003</v>
      </c>
      <c r="I154" s="93">
        <f>'Gross Plant'!K154-Reserve!K154</f>
        <v>1250498.9700000002</v>
      </c>
      <c r="J154" s="93">
        <f>'Gross Plant'!L154-Reserve!L154</f>
        <v>1235927.7743445435</v>
      </c>
      <c r="K154" s="93">
        <f>'Gross Plant'!M154-Reserve!M154</f>
        <v>1221401.1080652708</v>
      </c>
      <c r="L154" s="93">
        <f>'Gross Plant'!N154-Reserve!N154</f>
        <v>1206940.8784851884</v>
      </c>
      <c r="M154" s="93">
        <f>'Gross Plant'!O154-Reserve!O154</f>
        <v>1192367.4714025026</v>
      </c>
      <c r="N154" s="93">
        <f>'Gross Plant'!P154-Reserve!P154</f>
        <v>1177576.8585951449</v>
      </c>
      <c r="O154" s="93">
        <f>'Gross Plant'!Q154-Reserve!Q154</f>
        <v>1163113.3285566764</v>
      </c>
      <c r="P154" s="93">
        <f>'Gross Plant'!R154-Reserve!R154</f>
        <v>1148786.093825934</v>
      </c>
      <c r="Q154" s="113">
        <f>'Gross Plant'!S154-Reserve!S154</f>
        <v>1134547.9595113769</v>
      </c>
      <c r="R154" s="93">
        <f>'Gross Plant'!T154-Reserve!T154</f>
        <v>1120451.8959508548</v>
      </c>
      <c r="S154" s="93">
        <f>'Gross Plant'!U154-Reserve!U154</f>
        <v>1104672.6470854487</v>
      </c>
      <c r="T154" s="93">
        <f>'Gross Plant'!V154-Reserve!V154</f>
        <v>1088920.8653629664</v>
      </c>
      <c r="U154" s="93">
        <f>'Gross Plant'!W154-Reserve!W154</f>
        <v>1073204.2647014521</v>
      </c>
      <c r="V154" s="93">
        <f>'Gross Plant'!X154-Reserve!X154</f>
        <v>1057557.5914073871</v>
      </c>
      <c r="W154" s="93">
        <f>'Gross Plant'!Y154-Reserve!Y154</f>
        <v>1041995.4893492851</v>
      </c>
      <c r="X154" s="93">
        <f>'Gross Plant'!Z154-Reserve!Z154</f>
        <v>1026479.2193089756</v>
      </c>
      <c r="Y154" s="93">
        <f>'Gross Plant'!AA154-Reserve!AA154</f>
        <v>1010994.8310169335</v>
      </c>
      <c r="Z154" s="93">
        <f>'Gross Plant'!AB154-Reserve!AB154</f>
        <v>995516.77671808377</v>
      </c>
      <c r="AA154" s="93">
        <f>'Gross Plant'!AC154-Reserve!AC154</f>
        <v>980086.25008912198</v>
      </c>
      <c r="AB154" s="93">
        <f>'Gross Plant'!AD154-Reserve!AD154</f>
        <v>964264.48502032971</v>
      </c>
      <c r="AC154" s="93">
        <f>'Gross Plant'!AE154-Reserve!AE154</f>
        <v>948473.92052507168</v>
      </c>
      <c r="AD154" s="93">
        <f>'Gross Plant'!AF154-Reserve!AF154</f>
        <v>932755.2295038742</v>
      </c>
    </row>
    <row r="155" spans="1:30">
      <c r="A155" s="87">
        <v>37604</v>
      </c>
      <c r="B155" s="197" t="s">
        <v>183</v>
      </c>
      <c r="C155" s="93">
        <f>'Gross Plant'!E155-Reserve!E155</f>
        <v>3135764.3</v>
      </c>
      <c r="D155" s="93">
        <f>'Gross Plant'!F155-Reserve!F155</f>
        <v>3090084.959999999</v>
      </c>
      <c r="E155" s="93">
        <f>'Gross Plant'!G155-Reserve!G155</f>
        <v>3044470.7199999997</v>
      </c>
      <c r="F155" s="93">
        <f>'Gross Plant'!H155-Reserve!H155</f>
        <v>2998939.8</v>
      </c>
      <c r="G155" s="93">
        <f>'Gross Plant'!I155-Reserve!I155</f>
        <v>2953565.9800000004</v>
      </c>
      <c r="H155" s="93">
        <f>'Gross Plant'!J155-Reserve!J155</f>
        <v>2908456.2500000009</v>
      </c>
      <c r="I155" s="93">
        <f>'Gross Plant'!K155-Reserve!K155</f>
        <v>2863843.5900000008</v>
      </c>
      <c r="J155" s="93">
        <f>'Gross Plant'!L155-Reserve!L155</f>
        <v>2819795.6240000008</v>
      </c>
      <c r="K155" s="93">
        <f>'Gross Plant'!M155-Reserve!M155</f>
        <v>2775747.6580000008</v>
      </c>
      <c r="L155" s="93">
        <f>'Gross Plant'!N155-Reserve!N155</f>
        <v>2731699.6920000007</v>
      </c>
      <c r="M155" s="93">
        <f>'Gross Plant'!O155-Reserve!O155</f>
        <v>2687651.7260000007</v>
      </c>
      <c r="N155" s="93">
        <f>'Gross Plant'!P155-Reserve!P155</f>
        <v>2643603.7600000007</v>
      </c>
      <c r="O155" s="93">
        <f>'Gross Plant'!Q155-Reserve!Q155</f>
        <v>2599555.7940000007</v>
      </c>
      <c r="P155" s="93">
        <f>'Gross Plant'!R155-Reserve!R155</f>
        <v>2555507.8280000007</v>
      </c>
      <c r="Q155" s="113">
        <f>'Gross Plant'!S155-Reserve!S155</f>
        <v>2511459.8620000007</v>
      </c>
      <c r="R155" s="93">
        <f>'Gross Plant'!T155-Reserve!T155</f>
        <v>2467411.8960000006</v>
      </c>
      <c r="S155" s="93">
        <f>'Gross Plant'!U155-Reserve!U155</f>
        <v>2423363.9300000006</v>
      </c>
      <c r="T155" s="93">
        <f>'Gross Plant'!V155-Reserve!V155</f>
        <v>2379315.9640000006</v>
      </c>
      <c r="U155" s="93">
        <f>'Gross Plant'!W155-Reserve!W155</f>
        <v>2335267.9980000006</v>
      </c>
      <c r="V155" s="93">
        <f>'Gross Plant'!X155-Reserve!X155</f>
        <v>2291220.0320000006</v>
      </c>
      <c r="W155" s="93">
        <f>'Gross Plant'!Y155-Reserve!Y155</f>
        <v>2247172.0660000006</v>
      </c>
      <c r="X155" s="93">
        <f>'Gross Plant'!Z155-Reserve!Z155</f>
        <v>2203124.1000000006</v>
      </c>
      <c r="Y155" s="93">
        <f>'Gross Plant'!AA155-Reserve!AA155</f>
        <v>2159076.1340000015</v>
      </c>
      <c r="Z155" s="93">
        <f>'Gross Plant'!AB155-Reserve!AB155</f>
        <v>2115028.1680000015</v>
      </c>
      <c r="AA155" s="93">
        <f>'Gross Plant'!AC155-Reserve!AC155</f>
        <v>2070980.2020000014</v>
      </c>
      <c r="AB155" s="93">
        <f>'Gross Plant'!AD155-Reserve!AD155</f>
        <v>2026932.2360000014</v>
      </c>
      <c r="AC155" s="93">
        <f>'Gross Plant'!AE155-Reserve!AE155</f>
        <v>1982884.2700000014</v>
      </c>
      <c r="AD155" s="93">
        <f>'Gross Plant'!AF155-Reserve!AF155</f>
        <v>1938836.3040000014</v>
      </c>
    </row>
    <row r="156" spans="1:30">
      <c r="A156" s="86">
        <v>37800</v>
      </c>
      <c r="B156" s="26" t="s">
        <v>54</v>
      </c>
      <c r="C156" s="93">
        <f>'Gross Plant'!E156-Reserve!E156</f>
        <v>19976768.079999998</v>
      </c>
      <c r="D156" s="93">
        <f>'Gross Plant'!F156-Reserve!F156</f>
        <v>19943294.519999996</v>
      </c>
      <c r="E156" s="93">
        <f>'Gross Plant'!G156-Reserve!G156</f>
        <v>19903432.899999999</v>
      </c>
      <c r="F156" s="93">
        <f>'Gross Plant'!H156-Reserve!H156</f>
        <v>19864376.759999998</v>
      </c>
      <c r="G156" s="93">
        <f>'Gross Plant'!I156-Reserve!I156</f>
        <v>19863704.68</v>
      </c>
      <c r="H156" s="93">
        <f>'Gross Plant'!J156-Reserve!J156</f>
        <v>19860493.879999999</v>
      </c>
      <c r="I156" s="93">
        <f>'Gross Plant'!K156-Reserve!K156</f>
        <v>19820303.639999997</v>
      </c>
      <c r="J156" s="93">
        <f>'Gross Plant'!L156-Reserve!L156</f>
        <v>19806523.466675635</v>
      </c>
      <c r="K156" s="93">
        <f>'Gross Plant'!M156-Reserve!M156</f>
        <v>19792155.070041977</v>
      </c>
      <c r="L156" s="93">
        <f>'Gross Plant'!N156-Reserve!N156</f>
        <v>19777700.286298692</v>
      </c>
      <c r="M156" s="93">
        <f>'Gross Plant'!O156-Reserve!O156</f>
        <v>19759312.103254378</v>
      </c>
      <c r="N156" s="93">
        <f>'Gross Plant'!P156-Reserve!P156</f>
        <v>19734992.516064998</v>
      </c>
      <c r="O156" s="93">
        <f>'Gross Plant'!Q156-Reserve!Q156</f>
        <v>19716757.662233744</v>
      </c>
      <c r="P156" s="93">
        <f>'Gross Plant'!R156-Reserve!R156</f>
        <v>19700154.682104874</v>
      </c>
      <c r="Q156" s="113">
        <f>'Gross Plant'!S156-Reserve!S156</f>
        <v>19684072.674454115</v>
      </c>
      <c r="R156" s="93">
        <f>'Gross Plant'!T156-Reserve!T156</f>
        <v>19669613.453118294</v>
      </c>
      <c r="S156" s="93">
        <f>'Gross Plant'!U156-Reserve!U156</f>
        <v>19651260.37457113</v>
      </c>
      <c r="T156" s="93">
        <f>'Gross Plant'!V156-Reserve!V156</f>
        <v>19631890.592146263</v>
      </c>
      <c r="U156" s="93">
        <f>'Gross Plant'!W156-Reserve!W156</f>
        <v>19611732.163613368</v>
      </c>
      <c r="V156" s="93">
        <f>'Gross Plant'!X156-Reserve!X156</f>
        <v>19591573.847881094</v>
      </c>
      <c r="W156" s="93">
        <f>'Gross Plant'!Y156-Reserve!Y156</f>
        <v>19571724.647490725</v>
      </c>
      <c r="X156" s="93">
        <f>'Gross Plant'!Z156-Reserve!Z156</f>
        <v>19551336.633055702</v>
      </c>
      <c r="Y156" s="93">
        <f>'Gross Plant'!AA156-Reserve!AA156</f>
        <v>19530145.352312863</v>
      </c>
      <c r="Z156" s="93">
        <f>'Gross Plant'!AB156-Reserve!AB156</f>
        <v>19507656.860399794</v>
      </c>
      <c r="AA156" s="93">
        <f>'Gross Plant'!AC156-Reserve!AC156</f>
        <v>19484830.808727343</v>
      </c>
      <c r="AB156" s="93">
        <f>'Gross Plant'!AD156-Reserve!AD156</f>
        <v>19452344.739167087</v>
      </c>
      <c r="AC156" s="93">
        <f>'Gross Plant'!AE156-Reserve!AE156</f>
        <v>19419825.427792583</v>
      </c>
      <c r="AD156" s="93">
        <f>'Gross Plant'!AF156-Reserve!AF156</f>
        <v>19388139.753328215</v>
      </c>
    </row>
    <row r="157" spans="1:30">
      <c r="A157" s="86">
        <v>37900</v>
      </c>
      <c r="B157" s="26" t="s">
        <v>55</v>
      </c>
      <c r="C157" s="93">
        <f>'Gross Plant'!E157-Reserve!E157</f>
        <v>3940083.5500000003</v>
      </c>
      <c r="D157" s="93">
        <f>'Gross Plant'!F157-Reserve!F157</f>
        <v>3931919.4800000004</v>
      </c>
      <c r="E157" s="93">
        <f>'Gross Plant'!G157-Reserve!G157</f>
        <v>3923551.62</v>
      </c>
      <c r="F157" s="93">
        <f>'Gross Plant'!H157-Reserve!H157</f>
        <v>3938839.8200000012</v>
      </c>
      <c r="G157" s="93">
        <f>'Gross Plant'!I157-Reserve!I157</f>
        <v>3930537.2700000009</v>
      </c>
      <c r="H157" s="93">
        <f>'Gross Plant'!J157-Reserve!J157</f>
        <v>3922197.7900000005</v>
      </c>
      <c r="I157" s="93">
        <f>'Gross Plant'!K157-Reserve!K157</f>
        <v>3913869.810000001</v>
      </c>
      <c r="J157" s="93">
        <f>'Gross Plant'!L157-Reserve!L157</f>
        <v>3913444.1892037289</v>
      </c>
      <c r="K157" s="93">
        <f>'Gross Plant'!M157-Reserve!M157</f>
        <v>3912906.5668967748</v>
      </c>
      <c r="L157" s="93">
        <f>'Gross Plant'!N157-Reserve!N157</f>
        <v>3912406.3897229768</v>
      </c>
      <c r="M157" s="93">
        <f>'Gross Plant'!O157-Reserve!O157</f>
        <v>3910787.513531928</v>
      </c>
      <c r="N157" s="93">
        <f>'Gross Plant'!P157-Reserve!P157</f>
        <v>3907439.8109960002</v>
      </c>
      <c r="O157" s="93">
        <f>'Gross Plant'!Q157-Reserve!Q157</f>
        <v>3905959.4380276003</v>
      </c>
      <c r="P157" s="93">
        <f>'Gross Plant'!R157-Reserve!R157</f>
        <v>3905023.5730004199</v>
      </c>
      <c r="Q157" s="113">
        <f>'Gross Plant'!S157-Reserve!S157</f>
        <v>3904302.5603071023</v>
      </c>
      <c r="R157" s="93">
        <f>'Gross Plant'!T157-Reserve!T157</f>
        <v>3904128.9028715608</v>
      </c>
      <c r="S157" s="93">
        <f>'Gross Plant'!U157-Reserve!U157</f>
        <v>3902950.9891241323</v>
      </c>
      <c r="T157" s="93">
        <f>'Gross Plant'!V157-Reserve!V157</f>
        <v>3901533.4750069086</v>
      </c>
      <c r="U157" s="93">
        <f>'Gross Plant'!W157-Reserve!W157</f>
        <v>3899942.3059112793</v>
      </c>
      <c r="V157" s="93">
        <f>'Gross Plant'!X157-Reserve!X157</f>
        <v>3898412.6534213838</v>
      </c>
      <c r="W157" s="93">
        <f>'Gross Plant'!Y157-Reserve!Y157</f>
        <v>3897037.5550670596</v>
      </c>
      <c r="X157" s="93">
        <f>'Gross Plant'!Z157-Reserve!Z157</f>
        <v>3895562.9783383454</v>
      </c>
      <c r="Y157" s="93">
        <f>'Gross Plant'!AA157-Reserve!AA157</f>
        <v>3893908.0527779972</v>
      </c>
      <c r="Z157" s="93">
        <f>'Gross Plant'!AB157-Reserve!AB157</f>
        <v>3891922.1754828016</v>
      </c>
      <c r="AA157" s="93">
        <f>'Gross Plant'!AC157-Reserve!AC157</f>
        <v>3889890.5199920633</v>
      </c>
      <c r="AB157" s="93">
        <f>'Gross Plant'!AD157-Reserve!AD157</f>
        <v>3885008.8551217983</v>
      </c>
      <c r="AC157" s="93">
        <f>'Gross Plant'!AE157-Reserve!AE157</f>
        <v>3880146.0014506043</v>
      </c>
      <c r="AD157" s="93">
        <f>'Gross Plant'!AF157-Reserve!AF157</f>
        <v>3875562.6075995192</v>
      </c>
    </row>
    <row r="158" spans="1:30">
      <c r="A158" s="86">
        <v>37905</v>
      </c>
      <c r="B158" s="26" t="s">
        <v>103</v>
      </c>
      <c r="C158" s="93">
        <f>'Gross Plant'!E158-Reserve!E158</f>
        <v>671093.3</v>
      </c>
      <c r="D158" s="93">
        <f>'Gross Plant'!F158-Reserve!F158</f>
        <v>668231.57000000007</v>
      </c>
      <c r="E158" s="93">
        <f>'Gross Plant'!G158-Reserve!G158</f>
        <v>665369.84000000008</v>
      </c>
      <c r="F158" s="93">
        <f>'Gross Plant'!H158-Reserve!H158</f>
        <v>662508.1100000001</v>
      </c>
      <c r="G158" s="93">
        <f>'Gross Plant'!I158-Reserve!I158</f>
        <v>659646.38000000012</v>
      </c>
      <c r="H158" s="93">
        <f>'Gross Plant'!J158-Reserve!J158</f>
        <v>656784.65000000014</v>
      </c>
      <c r="I158" s="93">
        <f>'Gross Plant'!K158-Reserve!K158</f>
        <v>655991.20000000019</v>
      </c>
      <c r="J158" s="93">
        <f>'Gross Plant'!L158-Reserve!L158</f>
        <v>653808.16699727718</v>
      </c>
      <c r="K158" s="93">
        <f>'Gross Plant'!M158-Reserve!M158</f>
        <v>651611.36324670538</v>
      </c>
      <c r="L158" s="93">
        <f>'Gross Plant'!N158-Reserve!N158</f>
        <v>649413.87555934372</v>
      </c>
      <c r="M158" s="93">
        <f>'Gross Plant'!O158-Reserve!O158</f>
        <v>647115.12121561705</v>
      </c>
      <c r="N158" s="93">
        <f>'Gross Plant'!P158-Reserve!P158</f>
        <v>644662.62097838637</v>
      </c>
      <c r="O158" s="93">
        <f>'Gross Plant'!Q158-Reserve!Q158</f>
        <v>642370.17085447558</v>
      </c>
      <c r="P158" s="93">
        <f>'Gross Plant'!R158-Reserve!R158</f>
        <v>640121.73024654156</v>
      </c>
      <c r="Q158" s="113">
        <f>'Gross Plant'!S158-Reserve!S158</f>
        <v>637888.35830134596</v>
      </c>
      <c r="R158" s="93">
        <f>'Gross Plant'!T158-Reserve!T158</f>
        <v>635698.89681442571</v>
      </c>
      <c r="S158" s="93">
        <f>'Gross Plant'!U158-Reserve!U158</f>
        <v>633220.71377542196</v>
      </c>
      <c r="T158" s="93">
        <f>'Gross Plant'!V158-Reserve!V158</f>
        <v>630717.56796582788</v>
      </c>
      <c r="U158" s="93">
        <f>'Gross Plant'!W158-Reserve!W158</f>
        <v>628195.35829500598</v>
      </c>
      <c r="V158" s="93">
        <f>'Gross Plant'!X158-Reserve!X158</f>
        <v>625674.66080971994</v>
      </c>
      <c r="W158" s="93">
        <f>'Gross Plant'!Y158-Reserve!Y158</f>
        <v>623163.5586084181</v>
      </c>
      <c r="X158" s="93">
        <f>'Gross Plant'!Z158-Reserve!Z158</f>
        <v>620639.90216355771</v>
      </c>
      <c r="Y158" s="93">
        <f>'Gross Plant'!AA158-Reserve!AA158</f>
        <v>618096.74315331527</v>
      </c>
      <c r="Z158" s="93">
        <f>'Gross Plant'!AB158-Reserve!AB158</f>
        <v>615521.11445593089</v>
      </c>
      <c r="AA158" s="93">
        <f>'Gross Plant'!AC158-Reserve!AC158</f>
        <v>612938.02679657773</v>
      </c>
      <c r="AB158" s="93">
        <f>'Gross Plant'!AD158-Reserve!AD158</f>
        <v>610103.68243291881</v>
      </c>
      <c r="AC158" s="93">
        <f>'Gross Plant'!AE158-Reserve!AE158</f>
        <v>607269.17596070701</v>
      </c>
      <c r="AD158" s="93">
        <f>'Gross Plant'!AF158-Reserve!AF158</f>
        <v>604457.174951358</v>
      </c>
    </row>
    <row r="159" spans="1:30">
      <c r="A159" s="86">
        <v>38000</v>
      </c>
      <c r="B159" s="26" t="s">
        <v>56</v>
      </c>
      <c r="C159" s="93">
        <f>'Gross Plant'!E159-Reserve!E159</f>
        <v>114653227.63</v>
      </c>
      <c r="D159" s="93">
        <f>'Gross Plant'!F159-Reserve!F159</f>
        <v>115589805.72999997</v>
      </c>
      <c r="E159" s="93">
        <f>'Gross Plant'!G159-Reserve!G159</f>
        <v>116244522.93999997</v>
      </c>
      <c r="F159" s="93">
        <f>'Gross Plant'!H159-Reserve!H159</f>
        <v>117589287.51999998</v>
      </c>
      <c r="G159" s="93">
        <f>'Gross Plant'!I159-Reserve!I159</f>
        <v>118614281.60999995</v>
      </c>
      <c r="H159" s="93">
        <f>'Gross Plant'!J159-Reserve!J159</f>
        <v>119271699.19999997</v>
      </c>
      <c r="I159" s="93">
        <f>'Gross Plant'!K159-Reserve!K159</f>
        <v>120451866.37999997</v>
      </c>
      <c r="J159" s="93">
        <f>'Gross Plant'!L159-Reserve!L159</f>
        <v>122569673.76884395</v>
      </c>
      <c r="K159" s="93">
        <f>'Gross Plant'!M159-Reserve!M159</f>
        <v>124633571.98203748</v>
      </c>
      <c r="L159" s="93">
        <f>'Gross Plant'!N159-Reserve!N159</f>
        <v>126690534.39998436</v>
      </c>
      <c r="M159" s="93">
        <f>'Gross Plant'!O159-Reserve!O159</f>
        <v>128380277.79698369</v>
      </c>
      <c r="N159" s="93">
        <f>'Gross Plant'!P159-Reserve!P159</f>
        <v>129515507.53594884</v>
      </c>
      <c r="O159" s="93">
        <f>'Gross Plant'!Q159-Reserve!Q159</f>
        <v>131221293.5875029</v>
      </c>
      <c r="P159" s="93">
        <f>'Gross Plant'!R159-Reserve!R159</f>
        <v>133080893.83967987</v>
      </c>
      <c r="Q159" s="113">
        <f>'Gross Plant'!S159-Reserve!S159</f>
        <v>134990345.90239632</v>
      </c>
      <c r="R159" s="93">
        <f>'Gross Plant'!T159-Reserve!T159</f>
        <v>137052862.68451855</v>
      </c>
      <c r="S159" s="93">
        <f>'Gross Plant'!U159-Reserve!U159</f>
        <v>138967845.6846565</v>
      </c>
      <c r="T159" s="93">
        <f>'Gross Plant'!V159-Reserve!V159</f>
        <v>140788693.74234521</v>
      </c>
      <c r="U159" s="93">
        <f>'Gross Plant'!W159-Reserve!W159</f>
        <v>142536721.65709719</v>
      </c>
      <c r="V159" s="93">
        <f>'Gross Plant'!X159-Reserve!X159</f>
        <v>144285764.51257867</v>
      </c>
      <c r="W159" s="93">
        <f>'Gross Plant'!Y159-Reserve!Y159</f>
        <v>146064762.60681003</v>
      </c>
      <c r="X159" s="93">
        <f>'Gross Plant'!Z159-Reserve!Z159</f>
        <v>147794322.04180136</v>
      </c>
      <c r="Y159" s="93">
        <f>'Gross Plant'!AA159-Reserve!AA159</f>
        <v>149449654.60792497</v>
      </c>
      <c r="Z159" s="93">
        <f>'Gross Plant'!AB159-Reserve!AB159</f>
        <v>150984468.10625836</v>
      </c>
      <c r="AA159" s="93">
        <f>'Gross Plant'!AC159-Reserve!AC159</f>
        <v>152488579.20506898</v>
      </c>
      <c r="AB159" s="93">
        <f>'Gross Plant'!AD159-Reserve!AD159</f>
        <v>153088916.58271492</v>
      </c>
      <c r="AC159" s="93">
        <f>'Gross Plant'!AE159-Reserve!AE159</f>
        <v>153686611.42775169</v>
      </c>
      <c r="AD159" s="93">
        <f>'Gross Plant'!AF159-Reserve!AF159</f>
        <v>154362847.25562608</v>
      </c>
    </row>
    <row r="160" spans="1:30">
      <c r="A160" s="86">
        <v>38100</v>
      </c>
      <c r="B160" s="26" t="s">
        <v>57</v>
      </c>
      <c r="C160" s="93">
        <f>'Gross Plant'!E160-Reserve!E160</f>
        <v>28990840.539999995</v>
      </c>
      <c r="D160" s="93">
        <f>'Gross Plant'!F160-Reserve!F160</f>
        <v>28971433.829999998</v>
      </c>
      <c r="E160" s="93">
        <f>'Gross Plant'!G160-Reserve!G160</f>
        <v>28936592.159999993</v>
      </c>
      <c r="F160" s="93">
        <f>'Gross Plant'!H160-Reserve!H160</f>
        <v>29133046.189999986</v>
      </c>
      <c r="G160" s="93">
        <f>'Gross Plant'!I160-Reserve!I160</f>
        <v>29066703.669999991</v>
      </c>
      <c r="H160" s="93">
        <f>'Gross Plant'!J160-Reserve!J160</f>
        <v>28980639.799999997</v>
      </c>
      <c r="I160" s="93">
        <f>'Gross Plant'!K160-Reserve!K160</f>
        <v>28952910.949999996</v>
      </c>
      <c r="J160" s="93">
        <f>'Gross Plant'!L160-Reserve!L160</f>
        <v>29104355.217817139</v>
      </c>
      <c r="K160" s="93">
        <f>'Gross Plant'!M160-Reserve!M160</f>
        <v>29247884.538524762</v>
      </c>
      <c r="L160" s="93">
        <f>'Gross Plant'!N160-Reserve!N160</f>
        <v>29389860.257609703</v>
      </c>
      <c r="M160" s="93">
        <f>'Gross Plant'!O160-Reserve!O160</f>
        <v>29481593.368908323</v>
      </c>
      <c r="N160" s="93">
        <f>'Gross Plant'!P160-Reserve!P160</f>
        <v>29497866.653878521</v>
      </c>
      <c r="O160" s="93">
        <f>'Gross Plant'!Q160-Reserve!Q160</f>
        <v>29590869.467859861</v>
      </c>
      <c r="P160" s="93">
        <f>'Gross Plant'!R160-Reserve!R160</f>
        <v>29704133.235356402</v>
      </c>
      <c r="Q160" s="113">
        <f>'Gross Plant'!S160-Reserve!S160</f>
        <v>29823567.522294853</v>
      </c>
      <c r="R160" s="93">
        <f>'Gross Plant'!T160-Reserve!T160</f>
        <v>29963107.257778239</v>
      </c>
      <c r="S160" s="93">
        <f>'Gross Plant'!U160-Reserve!U160</f>
        <v>30074043.03603863</v>
      </c>
      <c r="T160" s="93">
        <f>'Gross Plant'!V160-Reserve!V160</f>
        <v>30171638.816177312</v>
      </c>
      <c r="U160" s="93">
        <f>'Gross Plant'!W160-Reserve!W160</f>
        <v>30258799.585795179</v>
      </c>
      <c r="V160" s="93">
        <f>'Gross Plant'!X160-Reserve!X160</f>
        <v>30345521.74572945</v>
      </c>
      <c r="W160" s="93">
        <f>'Gross Plant'!Y160-Reserve!Y160</f>
        <v>30435714.972151458</v>
      </c>
      <c r="X160" s="93">
        <f>'Gross Plant'!Z160-Reserve!Z160</f>
        <v>30518641.686905816</v>
      </c>
      <c r="Y160" s="93">
        <f>'Gross Plant'!AA160-Reserve!AA160</f>
        <v>30590964.811091099</v>
      </c>
      <c r="Z160" s="93">
        <f>'Gross Plant'!AB160-Reserve!AB160</f>
        <v>30646448.136266172</v>
      </c>
      <c r="AA160" s="93">
        <f>'Gross Plant'!AC160-Reserve!AC160</f>
        <v>30697260.684959218</v>
      </c>
      <c r="AB160" s="93">
        <f>'Gross Plant'!AD160-Reserve!AD160</f>
        <v>30625430.323094599</v>
      </c>
      <c r="AC160" s="93">
        <f>'Gross Plant'!AE160-Reserve!AE160</f>
        <v>30552973.099682242</v>
      </c>
      <c r="AD160" s="93">
        <f>'Gross Plant'!AF160-Reserve!AF160</f>
        <v>30490859.833033212</v>
      </c>
    </row>
    <row r="161" spans="1:30">
      <c r="A161" s="86">
        <v>38200</v>
      </c>
      <c r="B161" s="26" t="s">
        <v>58</v>
      </c>
      <c r="C161" s="93">
        <f>'Gross Plant'!E161-Reserve!E161</f>
        <v>30908853.460000001</v>
      </c>
      <c r="D161" s="93">
        <f>'Gross Plant'!F161-Reserve!F161</f>
        <v>30963044.240000006</v>
      </c>
      <c r="E161" s="93">
        <f>'Gross Plant'!G161-Reserve!G161</f>
        <v>31012051.560000002</v>
      </c>
      <c r="F161" s="93">
        <f>'Gross Plant'!H161-Reserve!H161</f>
        <v>30908778.170000002</v>
      </c>
      <c r="G161" s="93">
        <f>'Gross Plant'!I161-Reserve!I161</f>
        <v>30903069.150000002</v>
      </c>
      <c r="H161" s="93">
        <f>'Gross Plant'!J161-Reserve!J161</f>
        <v>30891466.910000008</v>
      </c>
      <c r="I161" s="93">
        <f>'Gross Plant'!K161-Reserve!K161</f>
        <v>30591635.710000008</v>
      </c>
      <c r="J161" s="93">
        <f>'Gross Plant'!L161-Reserve!L161</f>
        <v>30605363.172181711</v>
      </c>
      <c r="K161" s="93">
        <f>'Gross Plant'!M161-Reserve!M161</f>
        <v>30615923.736871105</v>
      </c>
      <c r="L161" s="93">
        <f>'Gross Plant'!N161-Reserve!N161</f>
        <v>30626052.379696008</v>
      </c>
      <c r="M161" s="93">
        <f>'Gross Plant'!O161-Reserve!O161</f>
        <v>30614776.66082751</v>
      </c>
      <c r="N161" s="93">
        <f>'Gross Plant'!P161-Reserve!P161</f>
        <v>30571198.272074949</v>
      </c>
      <c r="O161" s="93">
        <f>'Gross Plant'!Q161-Reserve!Q161</f>
        <v>30560815.332731351</v>
      </c>
      <c r="P161" s="93">
        <f>'Gross Plant'!R161-Reserve!R161</f>
        <v>30559362.031871967</v>
      </c>
      <c r="Q161" s="113">
        <f>'Gross Plant'!S161-Reserve!S161</f>
        <v>30560784.748293605</v>
      </c>
      <c r="R161" s="93">
        <f>'Gross Plant'!T161-Reserve!T161</f>
        <v>30571090.995763462</v>
      </c>
      <c r="S161" s="93">
        <f>'Gross Plant'!U161-Reserve!U161</f>
        <v>30546403.447711695</v>
      </c>
      <c r="T161" s="93">
        <f>'Gross Plant'!V161-Reserve!V161</f>
        <v>30516184.486379407</v>
      </c>
      <c r="U161" s="93">
        <f>'Gross Plant'!W161-Reserve!W161</f>
        <v>30481676.733058125</v>
      </c>
      <c r="V161" s="93">
        <f>'Gross Plant'!X161-Reserve!X161</f>
        <v>30447178.992808685</v>
      </c>
      <c r="W161" s="93">
        <f>'Gross Plant'!Y161-Reserve!Y161</f>
        <v>30414375.495190848</v>
      </c>
      <c r="X161" s="93">
        <f>'Gross Plant'!Z161-Reserve!Z161</f>
        <v>30378644.764523547</v>
      </c>
      <c r="Y161" s="93">
        <f>'Gross Plant'!AA161-Reserve!AA161</f>
        <v>30338545.203603927</v>
      </c>
      <c r="Z161" s="93">
        <f>'Gross Plant'!AB161-Reserve!AB161</f>
        <v>30291384.260494638</v>
      </c>
      <c r="AA161" s="93">
        <f>'Gross Plant'!AC161-Reserve!AC161</f>
        <v>30242391.974078972</v>
      </c>
      <c r="AB161" s="93">
        <f>'Gross Plant'!AD161-Reserve!AD161</f>
        <v>30140756.355755609</v>
      </c>
      <c r="AC161" s="93">
        <f>'Gross Plant'!AE161-Reserve!AE161</f>
        <v>30038943.957144082</v>
      </c>
      <c r="AD161" s="93">
        <f>'Gross Plant'!AF161-Reserve!AF161</f>
        <v>29941679.677181959</v>
      </c>
    </row>
    <row r="162" spans="1:30">
      <c r="A162" s="86">
        <v>38300</v>
      </c>
      <c r="B162" s="26" t="s">
        <v>59</v>
      </c>
      <c r="C162" s="93">
        <f>'Gross Plant'!E162-Reserve!E162</f>
        <v>10765754.050000001</v>
      </c>
      <c r="D162" s="93">
        <f>'Gross Plant'!F162-Reserve!F162</f>
        <v>10777062.08</v>
      </c>
      <c r="E162" s="93">
        <f>'Gross Plant'!G162-Reserve!G162</f>
        <v>10779177.439999999</v>
      </c>
      <c r="F162" s="93">
        <f>'Gross Plant'!H162-Reserve!H162</f>
        <v>10899867.539999999</v>
      </c>
      <c r="G162" s="93">
        <f>'Gross Plant'!I162-Reserve!I162</f>
        <v>10898215.439999999</v>
      </c>
      <c r="H162" s="93">
        <f>'Gross Plant'!J162-Reserve!J162</f>
        <v>10898231.16</v>
      </c>
      <c r="I162" s="93">
        <f>'Gross Plant'!K162-Reserve!K162</f>
        <v>11144367.85</v>
      </c>
      <c r="J162" s="93">
        <f>'Gross Plant'!L162-Reserve!L162</f>
        <v>11276830.361890906</v>
      </c>
      <c r="K162" s="93">
        <f>'Gross Plant'!M162-Reserve!M162</f>
        <v>11406536.640195431</v>
      </c>
      <c r="L162" s="93">
        <f>'Gross Plant'!N162-Reserve!N162</f>
        <v>11536210.58451519</v>
      </c>
      <c r="M162" s="93">
        <f>'Gross Plant'!O162-Reserve!O162</f>
        <v>11644898.528636966</v>
      </c>
      <c r="N162" s="93">
        <f>'Gross Plant'!P162-Reserve!P162</f>
        <v>11721651.063703837</v>
      </c>
      <c r="O162" s="93">
        <f>'Gross Plant'!Q162-Reserve!Q162</f>
        <v>11831812.869959909</v>
      </c>
      <c r="P162" s="93">
        <f>'Gross Plant'!R162-Reserve!R162</f>
        <v>11951236.802310597</v>
      </c>
      <c r="Q162" s="113">
        <f>'Gross Plant'!S162-Reserve!S162</f>
        <v>12073901.126181789</v>
      </c>
      <c r="R162" s="93">
        <f>'Gross Plant'!T162-Reserve!T162</f>
        <v>12205816.630434394</v>
      </c>
      <c r="S162" s="93">
        <f>'Gross Plant'!U162-Reserve!U162</f>
        <v>12330580.169371232</v>
      </c>
      <c r="T162" s="93">
        <f>'Gross Plant'!V162-Reserve!V162</f>
        <v>12450267.007388666</v>
      </c>
      <c r="U162" s="93">
        <f>'Gross Plant'!W162-Reserve!W162</f>
        <v>12566101.229153601</v>
      </c>
      <c r="V162" s="93">
        <f>'Gross Plant'!X162-Reserve!X162</f>
        <v>12682366.053073483</v>
      </c>
      <c r="W162" s="93">
        <f>'Gross Plant'!Y162-Reserve!Y162</f>
        <v>12800745.808477275</v>
      </c>
      <c r="X162" s="93">
        <f>'Gross Plant'!Z162-Reserve!Z162</f>
        <v>12916627.436600585</v>
      </c>
      <c r="Y162" s="93">
        <f>'Gross Plant'!AA162-Reserve!AA162</f>
        <v>13028560.727388404</v>
      </c>
      <c r="Z162" s="93">
        <f>'Gross Plant'!AB162-Reserve!AB162</f>
        <v>13133840.101118818</v>
      </c>
      <c r="AA162" s="93">
        <f>'Gross Plant'!AC162-Reserve!AC162</f>
        <v>13237670.132094525</v>
      </c>
      <c r="AB162" s="93">
        <f>'Gross Plant'!AD162-Reserve!AD162</f>
        <v>13289254.061744688</v>
      </c>
      <c r="AC162" s="93">
        <f>'Gross Plant'!AE162-Reserve!AE162</f>
        <v>13340858.351375284</v>
      </c>
      <c r="AD162" s="93">
        <f>'Gross Plant'!AF162-Reserve!AF162</f>
        <v>13397205.718731919</v>
      </c>
    </row>
    <row r="163" spans="1:30">
      <c r="A163" s="86">
        <v>38400</v>
      </c>
      <c r="B163" s="26" t="s">
        <v>104</v>
      </c>
      <c r="C163" s="93">
        <f>'Gross Plant'!E163-Reserve!E163</f>
        <v>129694.49</v>
      </c>
      <c r="D163" s="93">
        <f>'Gross Plant'!F163-Reserve!F163</f>
        <v>131129.57</v>
      </c>
      <c r="E163" s="93">
        <f>'Gross Plant'!G163-Reserve!G163</f>
        <v>134773.14000000001</v>
      </c>
      <c r="F163" s="93">
        <f>'Gross Plant'!H163-Reserve!H163</f>
        <v>138452.29</v>
      </c>
      <c r="G163" s="93">
        <f>'Gross Plant'!I163-Reserve!I163</f>
        <v>138253.16</v>
      </c>
      <c r="H163" s="93">
        <f>'Gross Plant'!J163-Reserve!J163</f>
        <v>137914.83000000005</v>
      </c>
      <c r="I163" s="93">
        <f>'Gross Plant'!K163-Reserve!K163</f>
        <v>140894.35000000006</v>
      </c>
      <c r="J163" s="93">
        <f>'Gross Plant'!L163-Reserve!L163</f>
        <v>145053.55543586111</v>
      </c>
      <c r="K163" s="93">
        <f>'Gross Plant'!M163-Reserve!M163</f>
        <v>149104.34528648609</v>
      </c>
      <c r="L163" s="93">
        <f>'Gross Plant'!N163-Reserve!N163</f>
        <v>153138.09682990238</v>
      </c>
      <c r="M163" s="93">
        <f>'Gross Plant'!O163-Reserve!O163</f>
        <v>156454.54111809778</v>
      </c>
      <c r="N163" s="93">
        <f>'Gross Plant'!P163-Reserve!P163</f>
        <v>158690.18293158547</v>
      </c>
      <c r="O163" s="93">
        <f>'Gross Plant'!Q163-Reserve!Q163</f>
        <v>162032.62331171712</v>
      </c>
      <c r="P163" s="93">
        <f>'Gross Plant'!R163-Reserve!R163</f>
        <v>165670.99238479894</v>
      </c>
      <c r="Q163" s="113">
        <f>'Gross Plant'!S163-Reserve!S163</f>
        <v>169402.98649984994</v>
      </c>
      <c r="R163" s="93">
        <f>'Gross Plant'!T163-Reserve!T163</f>
        <v>173429.1395951891</v>
      </c>
      <c r="S163" s="93">
        <f>'Gross Plant'!U163-Reserve!U163</f>
        <v>177010.28720485989</v>
      </c>
      <c r="T163" s="93">
        <f>'Gross Plant'!V163-Reserve!V163</f>
        <v>180402.61215799078</v>
      </c>
      <c r="U163" s="93">
        <f>'Gross Plant'!W163-Reserve!W163</f>
        <v>183647.75733151886</v>
      </c>
      <c r="V163" s="93">
        <f>'Gross Plant'!X163-Reserve!X163</f>
        <v>186889.3344515113</v>
      </c>
      <c r="W163" s="93">
        <f>'Gross Plant'!Y163-Reserve!Y163</f>
        <v>190183.5515967235</v>
      </c>
      <c r="X163" s="93">
        <f>'Gross Plant'!Z163-Reserve!Z163</f>
        <v>193376.09484325291</v>
      </c>
      <c r="Y163" s="93">
        <f>'Gross Plant'!AA163-Reserve!AA163</f>
        <v>196418.93264090913</v>
      </c>
      <c r="Z163" s="93">
        <f>'Gross Plant'!AB163-Reserve!AB163</f>
        <v>199222.32538920463</v>
      </c>
      <c r="AA163" s="93">
        <f>'Gross Plant'!AC163-Reserve!AC163</f>
        <v>201961.05519776049</v>
      </c>
      <c r="AB163" s="93">
        <f>'Gross Plant'!AD163-Reserve!AD163</f>
        <v>202939.19572217454</v>
      </c>
      <c r="AC163" s="93">
        <f>'Gross Plant'!AE163-Reserve!AE163</f>
        <v>203909.60736278794</v>
      </c>
      <c r="AD163" s="93">
        <f>'Gross Plant'!AF163-Reserve!AF163</f>
        <v>205029.99780714946</v>
      </c>
    </row>
    <row r="164" spans="1:30">
      <c r="A164" s="86">
        <v>38500</v>
      </c>
      <c r="B164" s="26" t="s">
        <v>60</v>
      </c>
      <c r="C164" s="93">
        <f>'Gross Plant'!E164-Reserve!E164</f>
        <v>1929986.8199999998</v>
      </c>
      <c r="D164" s="93">
        <f>'Gross Plant'!F164-Reserve!F164</f>
        <v>1927487.4700000002</v>
      </c>
      <c r="E164" s="93">
        <f>'Gross Plant'!G164-Reserve!G164</f>
        <v>1931621.5100000002</v>
      </c>
      <c r="F164" s="93">
        <f>'Gross Plant'!H164-Reserve!H164</f>
        <v>1923790.2700000005</v>
      </c>
      <c r="G164" s="93">
        <f>'Gross Plant'!I164-Reserve!I164</f>
        <v>1922296.8600000003</v>
      </c>
      <c r="H164" s="93">
        <f>'Gross Plant'!J164-Reserve!J164</f>
        <v>1917192.9500000007</v>
      </c>
      <c r="I164" s="93">
        <f>'Gross Plant'!K164-Reserve!K164</f>
        <v>1912279.560000001</v>
      </c>
      <c r="J164" s="93">
        <f>'Gross Plant'!L164-Reserve!L164</f>
        <v>1912315.4955207077</v>
      </c>
      <c r="K164" s="93">
        <f>'Gross Plant'!M164-Reserve!M164</f>
        <v>1912216.2640197505</v>
      </c>
      <c r="L164" s="93">
        <f>'Gross Plant'!N164-Reserve!N164</f>
        <v>1912100.2443690621</v>
      </c>
      <c r="M164" s="93">
        <f>'Gross Plant'!O164-Reserve!O164</f>
        <v>1911059.3622771157</v>
      </c>
      <c r="N164" s="93">
        <f>'Gross Plant'!P164-Reserve!P164</f>
        <v>1908621.4461225318</v>
      </c>
      <c r="O164" s="93">
        <f>'Gross Plant'!Q164-Reserve!Q164</f>
        <v>1907622.0090086558</v>
      </c>
      <c r="P164" s="93">
        <f>'Gross Plant'!R164-Reserve!R164</f>
        <v>1907010.8434163239</v>
      </c>
      <c r="Q164" s="113">
        <f>'Gross Plant'!S164-Reserve!S164</f>
        <v>1906525.9637476108</v>
      </c>
      <c r="R164" s="93">
        <f>'Gross Plant'!T164-Reserve!T164</f>
        <v>1906427.5275544692</v>
      </c>
      <c r="S164" s="93">
        <f>'Gross Plant'!U164-Reserve!U164</f>
        <v>1904620.0917194891</v>
      </c>
      <c r="T164" s="93">
        <f>'Gross Plant'!V164-Reserve!V164</f>
        <v>1902575.3008743064</v>
      </c>
      <c r="U164" s="93">
        <f>'Gross Plant'!W164-Reserve!W164</f>
        <v>1900346.8753772392</v>
      </c>
      <c r="V164" s="93">
        <f>'Gross Plant'!X164-Reserve!X164</f>
        <v>1898120.8905756627</v>
      </c>
      <c r="W164" s="93">
        <f>'Gross Plant'!Y164-Reserve!Y164</f>
        <v>1895970.2785793287</v>
      </c>
      <c r="X164" s="93">
        <f>'Gross Plant'!Z164-Reserve!Z164</f>
        <v>1893694.9573272215</v>
      </c>
      <c r="Y164" s="93">
        <f>'Gross Plant'!AA164-Reserve!AA164</f>
        <v>1891232.4607125362</v>
      </c>
      <c r="Z164" s="93">
        <f>'Gross Plant'!AB164-Reserve!AB164</f>
        <v>1888466.1318821837</v>
      </c>
      <c r="AA164" s="93">
        <f>'Gross Plant'!AC164-Reserve!AC164</f>
        <v>1885622.3239540006</v>
      </c>
      <c r="AB164" s="93">
        <f>'Gross Plant'!AD164-Reserve!AD164</f>
        <v>1880500.814929374</v>
      </c>
      <c r="AC164" s="93">
        <f>'Gross Plant'!AE164-Reserve!AE164</f>
        <v>1875372.5916241775</v>
      </c>
      <c r="AD164" s="93">
        <f>'Gross Plant'!AF164-Reserve!AF164</f>
        <v>1870442.2443600208</v>
      </c>
    </row>
    <row r="165" spans="1:30">
      <c r="A165" s="86">
        <v>38900</v>
      </c>
      <c r="B165" s="26" t="s">
        <v>61</v>
      </c>
      <c r="C165" s="93">
        <f>'Gross Plant'!E165-Reserve!E165</f>
        <v>1211697.3</v>
      </c>
      <c r="D165" s="93">
        <f>'Gross Plant'!F165-Reserve!F165</f>
        <v>1211697.3</v>
      </c>
      <c r="E165" s="93">
        <f>'Gross Plant'!G165-Reserve!G165</f>
        <v>1211697.3</v>
      </c>
      <c r="F165" s="93">
        <f>'Gross Plant'!H165-Reserve!H165</f>
        <v>1211697.3</v>
      </c>
      <c r="G165" s="93">
        <f>'Gross Plant'!I165-Reserve!I165</f>
        <v>1211697.3</v>
      </c>
      <c r="H165" s="93">
        <f>'Gross Plant'!J165-Reserve!J165</f>
        <v>1211697.3</v>
      </c>
      <c r="I165" s="93">
        <f>'Gross Plant'!K165-Reserve!K165</f>
        <v>1211697.3</v>
      </c>
      <c r="J165" s="93">
        <f>'Gross Plant'!L165-Reserve!L165</f>
        <v>1211697.3</v>
      </c>
      <c r="K165" s="93">
        <f>'Gross Plant'!M165-Reserve!M165</f>
        <v>1211697.3</v>
      </c>
      <c r="L165" s="93">
        <f>'Gross Plant'!N165-Reserve!N165</f>
        <v>1211697.3</v>
      </c>
      <c r="M165" s="93">
        <f>'Gross Plant'!O165-Reserve!O165</f>
        <v>1211697.3</v>
      </c>
      <c r="N165" s="93">
        <f>'Gross Plant'!P165-Reserve!P165</f>
        <v>1211697.3</v>
      </c>
      <c r="O165" s="93">
        <f>'Gross Plant'!Q165-Reserve!Q165</f>
        <v>1211697.3</v>
      </c>
      <c r="P165" s="93">
        <f>'Gross Plant'!R165-Reserve!R165</f>
        <v>1211697.3</v>
      </c>
      <c r="Q165" s="113">
        <f>'Gross Plant'!S165-Reserve!S165</f>
        <v>1211697.3</v>
      </c>
      <c r="R165" s="93">
        <f>'Gross Plant'!T165-Reserve!T165</f>
        <v>1211697.3</v>
      </c>
      <c r="S165" s="93">
        <f>'Gross Plant'!U165-Reserve!U165</f>
        <v>1211697.3</v>
      </c>
      <c r="T165" s="93">
        <f>'Gross Plant'!V165-Reserve!V165</f>
        <v>1211697.3</v>
      </c>
      <c r="U165" s="93">
        <f>'Gross Plant'!W165-Reserve!W165</f>
        <v>1211697.3</v>
      </c>
      <c r="V165" s="93">
        <f>'Gross Plant'!X165-Reserve!X165</f>
        <v>1211697.3</v>
      </c>
      <c r="W165" s="93">
        <f>'Gross Plant'!Y165-Reserve!Y165</f>
        <v>1211697.3</v>
      </c>
      <c r="X165" s="93">
        <f>'Gross Plant'!Z165-Reserve!Z165</f>
        <v>1211697.3</v>
      </c>
      <c r="Y165" s="93">
        <f>'Gross Plant'!AA165-Reserve!AA165</f>
        <v>1211697.3</v>
      </c>
      <c r="Z165" s="93">
        <f>'Gross Plant'!AB165-Reserve!AB165</f>
        <v>1211697.3</v>
      </c>
      <c r="AA165" s="93">
        <f>'Gross Plant'!AC165-Reserve!AC165</f>
        <v>1211697.3</v>
      </c>
      <c r="AB165" s="93">
        <f>'Gross Plant'!AD165-Reserve!AD165</f>
        <v>1211697.3</v>
      </c>
      <c r="AC165" s="93">
        <f>'Gross Plant'!AE165-Reserve!AE165</f>
        <v>1211697.3</v>
      </c>
      <c r="AD165" s="93">
        <f>'Gross Plant'!AF165-Reserve!AF165</f>
        <v>1211697.3</v>
      </c>
    </row>
    <row r="166" spans="1:30">
      <c r="A166" s="86">
        <v>39000</v>
      </c>
      <c r="B166" s="26" t="s">
        <v>10</v>
      </c>
      <c r="C166" s="93">
        <f>'Gross Plant'!E166-Reserve!E166</f>
        <v>7075478.5500000007</v>
      </c>
      <c r="D166" s="93">
        <f>'Gross Plant'!F166-Reserve!F166</f>
        <v>7085789.5200000005</v>
      </c>
      <c r="E166" s="93">
        <f>'Gross Plant'!G166-Reserve!G166</f>
        <v>7161247.5300000012</v>
      </c>
      <c r="F166" s="93">
        <f>'Gross Plant'!H166-Reserve!H166</f>
        <v>7163079.9800000004</v>
      </c>
      <c r="G166" s="93">
        <f>'Gross Plant'!I166-Reserve!I166</f>
        <v>7145409.1400000006</v>
      </c>
      <c r="H166" s="93">
        <f>'Gross Plant'!J166-Reserve!J166</f>
        <v>7127738.2999999998</v>
      </c>
      <c r="I166" s="93">
        <f>'Gross Plant'!K166-Reserve!K166</f>
        <v>7110067.46</v>
      </c>
      <c r="J166" s="93">
        <f>'Gross Plant'!L166-Reserve!L166</f>
        <v>7138168.3046914935</v>
      </c>
      <c r="K166" s="93">
        <f>'Gross Plant'!M166-Reserve!M166</f>
        <v>7165212.0159985535</v>
      </c>
      <c r="L166" s="93">
        <f>'Gross Plant'!N166-Reserve!N166</f>
        <v>7192088.0125075858</v>
      </c>
      <c r="M166" s="93">
        <f>'Gross Plant'!O166-Reserve!O166</f>
        <v>7211980.5543337874</v>
      </c>
      <c r="N166" s="93">
        <f>'Gross Plant'!P166-Reserve!P166</f>
        <v>7221352.0176353855</v>
      </c>
      <c r="O166" s="93">
        <f>'Gross Plant'!Q166-Reserve!Q166</f>
        <v>7241494.8393298285</v>
      </c>
      <c r="P166" s="93">
        <f>'Gross Plant'!R166-Reserve!R166</f>
        <v>7264516.3405646821</v>
      </c>
      <c r="Q166" s="113">
        <f>'Gross Plant'!S166-Reserve!S166</f>
        <v>7288447.3688130425</v>
      </c>
      <c r="R166" s="93">
        <f>'Gross Plant'!T166-Reserve!T166</f>
        <v>7315239.6864995696</v>
      </c>
      <c r="S166" s="93">
        <f>'Gross Plant'!U166-Reserve!U166</f>
        <v>7340304.1545767598</v>
      </c>
      <c r="T166" s="93">
        <f>'Gross Plant'!V166-Reserve!V166</f>
        <v>7363560.1596262679</v>
      </c>
      <c r="U166" s="93">
        <f>'Gross Plant'!W166-Reserve!W166</f>
        <v>7385412.0933492258</v>
      </c>
      <c r="V166" s="93">
        <f>'Gross Plant'!X166-Reserve!X166</f>
        <v>7407257.8456614008</v>
      </c>
      <c r="W166" s="93">
        <f>'Gross Plant'!Y166-Reserve!Y166</f>
        <v>7429644.956835622</v>
      </c>
      <c r="X166" s="93">
        <f>'Gross Plant'!Z166-Reserve!Z166</f>
        <v>7451070.7977025071</v>
      </c>
      <c r="Y166" s="93">
        <f>'Gross Plant'!AA166-Reserve!AA166</f>
        <v>7471066.89869978</v>
      </c>
      <c r="Z166" s="93">
        <f>'Gross Plant'!AB166-Reserve!AB166</f>
        <v>7488758.2043229174</v>
      </c>
      <c r="AA166" s="93">
        <f>'Gross Plant'!AC166-Reserve!AC166</f>
        <v>7505845.5699453587</v>
      </c>
      <c r="AB166" s="93">
        <f>'Gross Plant'!AD166-Reserve!AD166</f>
        <v>7505809.6920046424</v>
      </c>
      <c r="AC166" s="93">
        <f>'Gross Plant'!AE166-Reserve!AE166</f>
        <v>7505711.9196572918</v>
      </c>
      <c r="AD166" s="93">
        <f>'Gross Plant'!AF166-Reserve!AF166</f>
        <v>7507088.3650320563</v>
      </c>
    </row>
    <row r="167" spans="1:30">
      <c r="A167" s="86">
        <v>39002</v>
      </c>
      <c r="B167" s="26" t="s">
        <v>105</v>
      </c>
      <c r="C167" s="93">
        <f>'Gross Plant'!E167-Reserve!E167</f>
        <v>27883.459999999992</v>
      </c>
      <c r="D167" s="93">
        <f>'Gross Plant'!F167-Reserve!F167</f>
        <v>27524.239999999991</v>
      </c>
      <c r="E167" s="93">
        <f>'Gross Plant'!G167-Reserve!G167</f>
        <v>27165.01999999999</v>
      </c>
      <c r="F167" s="93">
        <f>'Gross Plant'!H167-Reserve!H167</f>
        <v>26805.799999999988</v>
      </c>
      <c r="G167" s="93">
        <f>'Gross Plant'!I167-Reserve!I167</f>
        <v>26446.579999999987</v>
      </c>
      <c r="H167" s="93">
        <f>'Gross Plant'!J167-Reserve!J167</f>
        <v>26087.359999999986</v>
      </c>
      <c r="I167" s="93">
        <f>'Gross Plant'!K167-Reserve!K167</f>
        <v>25728.139999999985</v>
      </c>
      <c r="J167" s="93">
        <f>'Gross Plant'!L167-Reserve!L167</f>
        <v>25368.926686249994</v>
      </c>
      <c r="K167" s="93">
        <f>'Gross Plant'!M167-Reserve!M167</f>
        <v>25009.713372500002</v>
      </c>
      <c r="L167" s="93">
        <f>'Gross Plant'!N167-Reserve!N167</f>
        <v>24650.500058750011</v>
      </c>
      <c r="M167" s="93">
        <f>'Gross Plant'!O167-Reserve!O167</f>
        <v>24291.286745000019</v>
      </c>
      <c r="N167" s="93">
        <f>'Gross Plant'!P167-Reserve!P167</f>
        <v>23932.073431250028</v>
      </c>
      <c r="O167" s="93">
        <f>'Gross Plant'!Q167-Reserve!Q167</f>
        <v>23572.860117500037</v>
      </c>
      <c r="P167" s="93">
        <f>'Gross Plant'!R167-Reserve!R167</f>
        <v>23213.646803750045</v>
      </c>
      <c r="Q167" s="113">
        <f>'Gross Plant'!S167-Reserve!S167</f>
        <v>22854.433490000054</v>
      </c>
      <c r="R167" s="93">
        <f>'Gross Plant'!T167-Reserve!T167</f>
        <v>22495.220176250063</v>
      </c>
      <c r="S167" s="93">
        <f>'Gross Plant'!U167-Reserve!U167</f>
        <v>22144.662605000049</v>
      </c>
      <c r="T167" s="93">
        <f>'Gross Plant'!V167-Reserve!V167</f>
        <v>21794.105033750035</v>
      </c>
      <c r="U167" s="93">
        <f>'Gross Plant'!W167-Reserve!W167</f>
        <v>21443.547462500021</v>
      </c>
      <c r="V167" s="93">
        <f>'Gross Plant'!X167-Reserve!X167</f>
        <v>21092.989891250007</v>
      </c>
      <c r="W167" s="93">
        <f>'Gross Plant'!Y167-Reserve!Y167</f>
        <v>20742.432319999993</v>
      </c>
      <c r="X167" s="93">
        <f>'Gross Plant'!Z167-Reserve!Z167</f>
        <v>20391.874748749979</v>
      </c>
      <c r="Y167" s="93">
        <f>'Gross Plant'!AA167-Reserve!AA167</f>
        <v>20041.317177499965</v>
      </c>
      <c r="Z167" s="93">
        <f>'Gross Plant'!AB167-Reserve!AB167</f>
        <v>19690.759606249951</v>
      </c>
      <c r="AA167" s="93">
        <f>'Gross Plant'!AC167-Reserve!AC167</f>
        <v>19340.202034999937</v>
      </c>
      <c r="AB167" s="93">
        <f>'Gross Plant'!AD167-Reserve!AD167</f>
        <v>18989.644463749923</v>
      </c>
      <c r="AC167" s="93">
        <f>'Gross Plant'!AE167-Reserve!AE167</f>
        <v>18639.086892499909</v>
      </c>
      <c r="AD167" s="93">
        <f>'Gross Plant'!AF167-Reserve!AF167</f>
        <v>18288.529321249895</v>
      </c>
    </row>
    <row r="168" spans="1:30">
      <c r="A168" s="86">
        <v>39003</v>
      </c>
      <c r="B168" s="26" t="s">
        <v>62</v>
      </c>
      <c r="C168" s="93">
        <f>'Gross Plant'!E168-Reserve!E168</f>
        <v>356770.29000000004</v>
      </c>
      <c r="D168" s="93">
        <f>'Gross Plant'!F168-Reserve!F168</f>
        <v>355298.7</v>
      </c>
      <c r="E168" s="93">
        <f>'Gross Plant'!G168-Reserve!G168</f>
        <v>353827.11</v>
      </c>
      <c r="F168" s="93">
        <f>'Gross Plant'!H168-Reserve!H168</f>
        <v>352355.51999999996</v>
      </c>
      <c r="G168" s="93">
        <f>'Gross Plant'!I168-Reserve!I168</f>
        <v>350883.92999999993</v>
      </c>
      <c r="H168" s="93">
        <f>'Gross Plant'!J168-Reserve!J168</f>
        <v>349412.33999999991</v>
      </c>
      <c r="I168" s="93">
        <f>'Gross Plant'!K168-Reserve!K168</f>
        <v>347940.74999999988</v>
      </c>
      <c r="J168" s="93">
        <f>'Gross Plant'!L168-Reserve!L168</f>
        <v>346469.16170149989</v>
      </c>
      <c r="K168" s="93">
        <f>'Gross Plant'!M168-Reserve!M168</f>
        <v>344997.5734029999</v>
      </c>
      <c r="L168" s="93">
        <f>'Gross Plant'!N168-Reserve!N168</f>
        <v>343525.98510449991</v>
      </c>
      <c r="M168" s="93">
        <f>'Gross Plant'!O168-Reserve!O168</f>
        <v>342054.39680599992</v>
      </c>
      <c r="N168" s="93">
        <f>'Gross Plant'!P168-Reserve!P168</f>
        <v>340582.80850749993</v>
      </c>
      <c r="O168" s="93">
        <f>'Gross Plant'!Q168-Reserve!Q168</f>
        <v>339111.22020899993</v>
      </c>
      <c r="P168" s="93">
        <f>'Gross Plant'!R168-Reserve!R168</f>
        <v>337639.63191049994</v>
      </c>
      <c r="Q168" s="113">
        <f>'Gross Plant'!S168-Reserve!S168</f>
        <v>336168.04361199995</v>
      </c>
      <c r="R168" s="93">
        <f>'Gross Plant'!T168-Reserve!T168</f>
        <v>334696.45531349996</v>
      </c>
      <c r="S168" s="93">
        <f>'Gross Plant'!U168-Reserve!U168</f>
        <v>333260.32697399997</v>
      </c>
      <c r="T168" s="93">
        <f>'Gross Plant'!V168-Reserve!V168</f>
        <v>331824.19863449998</v>
      </c>
      <c r="U168" s="93">
        <f>'Gross Plant'!W168-Reserve!W168</f>
        <v>330388.07029499998</v>
      </c>
      <c r="V168" s="93">
        <f>'Gross Plant'!X168-Reserve!X168</f>
        <v>328951.94195549999</v>
      </c>
      <c r="W168" s="93">
        <f>'Gross Plant'!Y168-Reserve!Y168</f>
        <v>327515.813616</v>
      </c>
      <c r="X168" s="93">
        <f>'Gross Plant'!Z168-Reserve!Z168</f>
        <v>326079.68527650001</v>
      </c>
      <c r="Y168" s="93">
        <f>'Gross Plant'!AA168-Reserve!AA168</f>
        <v>324643.55693700002</v>
      </c>
      <c r="Z168" s="93">
        <f>'Gross Plant'!AB168-Reserve!AB168</f>
        <v>323207.42859750002</v>
      </c>
      <c r="AA168" s="93">
        <f>'Gross Plant'!AC168-Reserve!AC168</f>
        <v>321771.30025800003</v>
      </c>
      <c r="AB168" s="93">
        <f>'Gross Plant'!AD168-Reserve!AD168</f>
        <v>320335.17191850004</v>
      </c>
      <c r="AC168" s="93">
        <f>'Gross Plant'!AE168-Reserve!AE168</f>
        <v>318899.04357900005</v>
      </c>
      <c r="AD168" s="93">
        <f>'Gross Plant'!AF168-Reserve!AF168</f>
        <v>317462.91523950006</v>
      </c>
    </row>
    <row r="169" spans="1:30">
      <c r="A169" s="86">
        <v>39004</v>
      </c>
      <c r="B169" s="26" t="s">
        <v>39</v>
      </c>
      <c r="C169" s="93">
        <f>'Gross Plant'!E169-Reserve!E169</f>
        <v>3238.5599999999995</v>
      </c>
      <c r="D169" s="93">
        <f>'Gross Plant'!F169-Reserve!F169</f>
        <v>3184.4699999999993</v>
      </c>
      <c r="E169" s="93">
        <f>'Gross Plant'!G169-Reserve!G169</f>
        <v>3130.3799999999992</v>
      </c>
      <c r="F169" s="93">
        <f>'Gross Plant'!H169-Reserve!H169</f>
        <v>3076.2899999999991</v>
      </c>
      <c r="G169" s="93">
        <f>'Gross Plant'!I169-Reserve!I169</f>
        <v>3022.1999999999989</v>
      </c>
      <c r="H169" s="93">
        <f>'Gross Plant'!J169-Reserve!J169</f>
        <v>2968.1099999999988</v>
      </c>
      <c r="I169" s="93">
        <f>'Gross Plant'!K169-Reserve!K169</f>
        <v>2914.0199999999986</v>
      </c>
      <c r="J169" s="93">
        <f>'Gross Plant'!L169-Reserve!L169</f>
        <v>2859.9339604999986</v>
      </c>
      <c r="K169" s="93">
        <f>'Gross Plant'!M169-Reserve!M169</f>
        <v>2805.8479209999987</v>
      </c>
      <c r="L169" s="93">
        <f>'Gross Plant'!N169-Reserve!N169</f>
        <v>2751.7618814999987</v>
      </c>
      <c r="M169" s="93">
        <f>'Gross Plant'!O169-Reserve!O169</f>
        <v>2697.6758419999987</v>
      </c>
      <c r="N169" s="93">
        <f>'Gross Plant'!P169-Reserve!P169</f>
        <v>2643.5898024999988</v>
      </c>
      <c r="O169" s="93">
        <f>'Gross Plant'!Q169-Reserve!Q169</f>
        <v>2589.5037629999988</v>
      </c>
      <c r="P169" s="93">
        <f>'Gross Plant'!R169-Reserve!R169</f>
        <v>2535.4177234999988</v>
      </c>
      <c r="Q169" s="113">
        <f>'Gross Plant'!S169-Reserve!S169</f>
        <v>2481.3316839999989</v>
      </c>
      <c r="R169" s="93">
        <f>'Gross Plant'!T169-Reserve!T169</f>
        <v>2427.2456444999989</v>
      </c>
      <c r="S169" s="93">
        <f>'Gross Plant'!U169-Reserve!U169</f>
        <v>2381.148361333333</v>
      </c>
      <c r="T169" s="93">
        <f>'Gross Plant'!V169-Reserve!V169</f>
        <v>2335.0510781666671</v>
      </c>
      <c r="U169" s="93">
        <f>'Gross Plant'!W169-Reserve!W169</f>
        <v>2288.9537950000013</v>
      </c>
      <c r="V169" s="93">
        <f>'Gross Plant'!X169-Reserve!X169</f>
        <v>2242.8565118333354</v>
      </c>
      <c r="W169" s="93">
        <f>'Gross Plant'!Y169-Reserve!Y169</f>
        <v>2196.7592286666695</v>
      </c>
      <c r="X169" s="93">
        <f>'Gross Plant'!Z169-Reserve!Z169</f>
        <v>2150.6619455000036</v>
      </c>
      <c r="Y169" s="93">
        <f>'Gross Plant'!AA169-Reserve!AA169</f>
        <v>2104.5646623333378</v>
      </c>
      <c r="Z169" s="93">
        <f>'Gross Plant'!AB169-Reserve!AB169</f>
        <v>2058.4673791666719</v>
      </c>
      <c r="AA169" s="93">
        <f>'Gross Plant'!AC169-Reserve!AC169</f>
        <v>2012.370096000006</v>
      </c>
      <c r="AB169" s="93">
        <f>'Gross Plant'!AD169-Reserve!AD169</f>
        <v>1966.2728128333401</v>
      </c>
      <c r="AC169" s="93">
        <f>'Gross Plant'!AE169-Reserve!AE169</f>
        <v>1920.1755296666743</v>
      </c>
      <c r="AD169" s="93">
        <f>'Gross Plant'!AF169-Reserve!AF169</f>
        <v>1874.0782465000084</v>
      </c>
    </row>
    <row r="170" spans="1:30">
      <c r="A170" s="86">
        <v>39009</v>
      </c>
      <c r="B170" s="26" t="s">
        <v>11</v>
      </c>
      <c r="C170" s="93">
        <f>'Gross Plant'!E170-Reserve!E170</f>
        <v>0</v>
      </c>
      <c r="D170" s="93">
        <f>'Gross Plant'!F170-Reserve!F170</f>
        <v>0</v>
      </c>
      <c r="E170" s="93">
        <f>'Gross Plant'!G170-Reserve!G170</f>
        <v>0</v>
      </c>
      <c r="F170" s="93">
        <f>'Gross Plant'!H170-Reserve!H170</f>
        <v>0</v>
      </c>
      <c r="G170" s="93">
        <f>'Gross Plant'!I170-Reserve!I170</f>
        <v>0</v>
      </c>
      <c r="H170" s="93">
        <f>'Gross Plant'!J170-Reserve!J170</f>
        <v>0</v>
      </c>
      <c r="I170" s="93">
        <f>'Gross Plant'!K170-Reserve!K170</f>
        <v>0</v>
      </c>
      <c r="J170" s="93">
        <f>'Gross Plant'!L170-Reserve!L170</f>
        <v>0</v>
      </c>
      <c r="K170" s="93">
        <f>'Gross Plant'!M170-Reserve!M170</f>
        <v>0</v>
      </c>
      <c r="L170" s="93">
        <f>'Gross Plant'!N170-Reserve!N170</f>
        <v>0</v>
      </c>
      <c r="M170" s="93">
        <f>'Gross Plant'!O170-Reserve!O170</f>
        <v>0</v>
      </c>
      <c r="N170" s="93">
        <f>'Gross Plant'!P170-Reserve!P170</f>
        <v>0</v>
      </c>
      <c r="O170" s="93">
        <f>'Gross Plant'!Q170-Reserve!Q170</f>
        <v>0</v>
      </c>
      <c r="P170" s="93">
        <f>'Gross Plant'!R170-Reserve!R170</f>
        <v>0</v>
      </c>
      <c r="Q170" s="113">
        <f>'Gross Plant'!S170-Reserve!S170</f>
        <v>0</v>
      </c>
      <c r="R170" s="93">
        <f>'Gross Plant'!T170-Reserve!T170</f>
        <v>0</v>
      </c>
      <c r="S170" s="93">
        <f>'Gross Plant'!U170-Reserve!U170</f>
        <v>0</v>
      </c>
      <c r="T170" s="93">
        <f>'Gross Plant'!V170-Reserve!V170</f>
        <v>0</v>
      </c>
      <c r="U170" s="93">
        <f>'Gross Plant'!W170-Reserve!W170</f>
        <v>0</v>
      </c>
      <c r="V170" s="93">
        <f>'Gross Plant'!X170-Reserve!X170</f>
        <v>0</v>
      </c>
      <c r="W170" s="93">
        <f>'Gross Plant'!Y170-Reserve!Y170</f>
        <v>0</v>
      </c>
      <c r="X170" s="93">
        <f>'Gross Plant'!Z170-Reserve!Z170</f>
        <v>0</v>
      </c>
      <c r="Y170" s="93">
        <f>'Gross Plant'!AA170-Reserve!AA170</f>
        <v>0</v>
      </c>
      <c r="Z170" s="93">
        <f>'Gross Plant'!AB170-Reserve!AB170</f>
        <v>0</v>
      </c>
      <c r="AA170" s="93">
        <f>'Gross Plant'!AC170-Reserve!AC170</f>
        <v>0</v>
      </c>
      <c r="AB170" s="93">
        <f>'Gross Plant'!AD170-Reserve!AD170</f>
        <v>0</v>
      </c>
      <c r="AC170" s="93">
        <f>'Gross Plant'!AE170-Reserve!AE170</f>
        <v>0</v>
      </c>
      <c r="AD170" s="93">
        <f>'Gross Plant'!AF170-Reserve!AF170</f>
        <v>0</v>
      </c>
    </row>
    <row r="171" spans="1:30">
      <c r="A171" s="86">
        <v>39100</v>
      </c>
      <c r="B171" s="26" t="s">
        <v>12</v>
      </c>
      <c r="C171" s="93">
        <f>'Gross Plant'!E171-Reserve!E171</f>
        <v>718786.92999999993</v>
      </c>
      <c r="D171" s="93">
        <f>'Gross Plant'!F171-Reserve!F171</f>
        <v>711481.21</v>
      </c>
      <c r="E171" s="93">
        <f>'Gross Plant'!G171-Reserve!G171</f>
        <v>704175.49</v>
      </c>
      <c r="F171" s="93">
        <f>'Gross Plant'!H171-Reserve!H171</f>
        <v>696869.77</v>
      </c>
      <c r="G171" s="93">
        <f>'Gross Plant'!I171-Reserve!I171</f>
        <v>689564.05</v>
      </c>
      <c r="H171" s="93">
        <f>'Gross Plant'!J171-Reserve!J171</f>
        <v>682258.33000000007</v>
      </c>
      <c r="I171" s="93">
        <f>'Gross Plant'!K171-Reserve!K171</f>
        <v>674952.6100000001</v>
      </c>
      <c r="J171" s="93">
        <f>'Gross Plant'!L171-Reserve!L171</f>
        <v>667646.89029166684</v>
      </c>
      <c r="K171" s="93">
        <f>'Gross Plant'!M171-Reserve!M171</f>
        <v>660341.17058333359</v>
      </c>
      <c r="L171" s="93">
        <f>'Gross Plant'!N171-Reserve!N171</f>
        <v>653035.45087500033</v>
      </c>
      <c r="M171" s="93">
        <f>'Gross Plant'!O171-Reserve!O171</f>
        <v>645729.73116666707</v>
      </c>
      <c r="N171" s="93">
        <f>'Gross Plant'!P171-Reserve!P171</f>
        <v>638424.01145833381</v>
      </c>
      <c r="O171" s="93">
        <f>'Gross Plant'!Q171-Reserve!Q171</f>
        <v>631118.29175000056</v>
      </c>
      <c r="P171" s="93">
        <f>'Gross Plant'!R171-Reserve!R171</f>
        <v>623812.5720416673</v>
      </c>
      <c r="Q171" s="113">
        <f>'Gross Plant'!S171-Reserve!S171</f>
        <v>616506.85233333404</v>
      </c>
      <c r="R171" s="93">
        <f>'Gross Plant'!T171-Reserve!T171</f>
        <v>609201.13262500078</v>
      </c>
      <c r="S171" s="93">
        <f>'Gross Plant'!U171-Reserve!U171</f>
        <v>601895.41291666753</v>
      </c>
      <c r="T171" s="93">
        <f>'Gross Plant'!V171-Reserve!V171</f>
        <v>594589.69320833427</v>
      </c>
      <c r="U171" s="93">
        <f>'Gross Plant'!W171-Reserve!W171</f>
        <v>587283.97350000101</v>
      </c>
      <c r="V171" s="93">
        <f>'Gross Plant'!X171-Reserve!X171</f>
        <v>579978.25379166775</v>
      </c>
      <c r="W171" s="93">
        <f>'Gross Plant'!Y171-Reserve!Y171</f>
        <v>572672.5340833345</v>
      </c>
      <c r="X171" s="93">
        <f>'Gross Plant'!Z171-Reserve!Z171</f>
        <v>565366.81437500124</v>
      </c>
      <c r="Y171" s="93">
        <f>'Gross Plant'!AA171-Reserve!AA171</f>
        <v>558061.09466666798</v>
      </c>
      <c r="Z171" s="93">
        <f>'Gross Plant'!AB171-Reserve!AB171</f>
        <v>550755.37495833472</v>
      </c>
      <c r="AA171" s="93">
        <f>'Gross Plant'!AC171-Reserve!AC171</f>
        <v>543449.65525000147</v>
      </c>
      <c r="AB171" s="93">
        <f>'Gross Plant'!AD171-Reserve!AD171</f>
        <v>536143.93554166821</v>
      </c>
      <c r="AC171" s="93">
        <f>'Gross Plant'!AE171-Reserve!AE171</f>
        <v>528838.21583333495</v>
      </c>
      <c r="AD171" s="93">
        <f>'Gross Plant'!AF171-Reserve!AF171</f>
        <v>521532.49612500169</v>
      </c>
    </row>
    <row r="172" spans="1:30">
      <c r="A172" s="56">
        <v>39103</v>
      </c>
      <c r="B172" s="26" t="s">
        <v>174</v>
      </c>
      <c r="C172" s="93">
        <f>'Gross Plant'!E172-Reserve!E172</f>
        <v>0</v>
      </c>
      <c r="D172" s="93">
        <f>'Gross Plant'!F172-Reserve!F172</f>
        <v>0</v>
      </c>
      <c r="E172" s="93">
        <f>'Gross Plant'!G172-Reserve!G172</f>
        <v>0</v>
      </c>
      <c r="F172" s="93">
        <f>'Gross Plant'!H172-Reserve!H172</f>
        <v>0</v>
      </c>
      <c r="G172" s="93">
        <f>'Gross Plant'!I172-Reserve!I172</f>
        <v>0</v>
      </c>
      <c r="H172" s="93">
        <f>'Gross Plant'!J172-Reserve!J172</f>
        <v>0</v>
      </c>
      <c r="I172" s="93">
        <f>'Gross Plant'!K172-Reserve!K172</f>
        <v>0</v>
      </c>
      <c r="J172" s="93">
        <f>'Gross Plant'!L172-Reserve!L172</f>
        <v>0</v>
      </c>
      <c r="K172" s="93">
        <f>'Gross Plant'!M172-Reserve!M172</f>
        <v>0</v>
      </c>
      <c r="L172" s="93">
        <f>'Gross Plant'!N172-Reserve!N172</f>
        <v>0</v>
      </c>
      <c r="M172" s="93">
        <f>'Gross Plant'!O172-Reserve!O172</f>
        <v>0</v>
      </c>
      <c r="N172" s="93">
        <f>'Gross Plant'!P172-Reserve!P172</f>
        <v>0</v>
      </c>
      <c r="O172" s="93">
        <f>'Gross Plant'!Q172-Reserve!Q172</f>
        <v>0</v>
      </c>
      <c r="P172" s="93">
        <f>'Gross Plant'!R172-Reserve!R172</f>
        <v>0</v>
      </c>
      <c r="Q172" s="113">
        <f>'Gross Plant'!S172-Reserve!S172</f>
        <v>0</v>
      </c>
      <c r="R172" s="93">
        <f>'Gross Plant'!T172-Reserve!T172</f>
        <v>0</v>
      </c>
      <c r="S172" s="93">
        <f>'Gross Plant'!U172-Reserve!U172</f>
        <v>0</v>
      </c>
      <c r="T172" s="93">
        <f>'Gross Plant'!V172-Reserve!V172</f>
        <v>0</v>
      </c>
      <c r="U172" s="93">
        <f>'Gross Plant'!W172-Reserve!W172</f>
        <v>0</v>
      </c>
      <c r="V172" s="93">
        <f>'Gross Plant'!X172-Reserve!X172</f>
        <v>0</v>
      </c>
      <c r="W172" s="93">
        <f>'Gross Plant'!Y172-Reserve!Y172</f>
        <v>0</v>
      </c>
      <c r="X172" s="93">
        <f>'Gross Plant'!Z172-Reserve!Z172</f>
        <v>0</v>
      </c>
      <c r="Y172" s="93">
        <f>'Gross Plant'!AA172-Reserve!AA172</f>
        <v>0</v>
      </c>
      <c r="Z172" s="93">
        <f>'Gross Plant'!AB172-Reserve!AB172</f>
        <v>0</v>
      </c>
      <c r="AA172" s="93">
        <f>'Gross Plant'!AC172-Reserve!AC172</f>
        <v>0</v>
      </c>
      <c r="AB172" s="93">
        <f>'Gross Plant'!AD172-Reserve!AD172</f>
        <v>0</v>
      </c>
      <c r="AC172" s="93">
        <f>'Gross Plant'!AE172-Reserve!AE172</f>
        <v>0</v>
      </c>
      <c r="AD172" s="93">
        <f>'Gross Plant'!AF172-Reserve!AF172</f>
        <v>0</v>
      </c>
    </row>
    <row r="173" spans="1:30">
      <c r="A173" s="86">
        <v>39200</v>
      </c>
      <c r="B173" s="26" t="s">
        <v>15</v>
      </c>
      <c r="C173" s="93">
        <f>'Gross Plant'!E173-Reserve!E173</f>
        <v>105342.13999999998</v>
      </c>
      <c r="D173" s="93">
        <f>'Gross Plant'!F173-Reserve!F173</f>
        <v>104590.25999999998</v>
      </c>
      <c r="E173" s="93">
        <f>'Gross Plant'!G173-Reserve!G173</f>
        <v>103838.37999999998</v>
      </c>
      <c r="F173" s="93">
        <f>'Gross Plant'!H173-Reserve!H173</f>
        <v>103086.49999999997</v>
      </c>
      <c r="G173" s="93">
        <f>'Gross Plant'!I173-Reserve!I173</f>
        <v>102334.61999999997</v>
      </c>
      <c r="H173" s="93">
        <f>'Gross Plant'!J173-Reserve!J173</f>
        <v>101582.73999999996</v>
      </c>
      <c r="I173" s="93">
        <f>'Gross Plant'!K173-Reserve!K173</f>
        <v>100830.85999999996</v>
      </c>
      <c r="J173" s="93">
        <f>'Gross Plant'!L173-Reserve!L173</f>
        <v>100078.98294416662</v>
      </c>
      <c r="K173" s="93">
        <f>'Gross Plant'!M173-Reserve!M173</f>
        <v>99327.105888333288</v>
      </c>
      <c r="L173" s="93">
        <f>'Gross Plant'!N173-Reserve!N173</f>
        <v>98575.228832499954</v>
      </c>
      <c r="M173" s="93">
        <f>'Gross Plant'!O173-Reserve!O173</f>
        <v>97823.351776666619</v>
      </c>
      <c r="N173" s="93">
        <f>'Gross Plant'!P173-Reserve!P173</f>
        <v>97071.474720833285</v>
      </c>
      <c r="O173" s="93">
        <f>'Gross Plant'!Q173-Reserve!Q173</f>
        <v>96319.59766499995</v>
      </c>
      <c r="P173" s="93">
        <f>'Gross Plant'!R173-Reserve!R173</f>
        <v>95567.720609166616</v>
      </c>
      <c r="Q173" s="113">
        <f>'Gross Plant'!S173-Reserve!S173</f>
        <v>94815.843553333281</v>
      </c>
      <c r="R173" s="93">
        <f>'Gross Plant'!T173-Reserve!T173</f>
        <v>94063.966497499947</v>
      </c>
      <c r="S173" s="93">
        <f>'Gross Plant'!U173-Reserve!U173</f>
        <v>93352.082902083275</v>
      </c>
      <c r="T173" s="93">
        <f>'Gross Plant'!V173-Reserve!V173</f>
        <v>92640.199306666604</v>
      </c>
      <c r="U173" s="93">
        <f>'Gross Plant'!W173-Reserve!W173</f>
        <v>91928.315711249932</v>
      </c>
      <c r="V173" s="93">
        <f>'Gross Plant'!X173-Reserve!X173</f>
        <v>91216.43211583326</v>
      </c>
      <c r="W173" s="93">
        <f>'Gross Plant'!Y173-Reserve!Y173</f>
        <v>90504.548520416589</v>
      </c>
      <c r="X173" s="93">
        <f>'Gross Plant'!Z173-Reserve!Z173</f>
        <v>89792.664924999917</v>
      </c>
      <c r="Y173" s="93">
        <f>'Gross Plant'!AA173-Reserve!AA173</f>
        <v>89080.781329583246</v>
      </c>
      <c r="Z173" s="93">
        <f>'Gross Plant'!AB173-Reserve!AB173</f>
        <v>88368.897734166574</v>
      </c>
      <c r="AA173" s="93">
        <f>'Gross Plant'!AC173-Reserve!AC173</f>
        <v>87657.014138749902</v>
      </c>
      <c r="AB173" s="93">
        <f>'Gross Plant'!AD173-Reserve!AD173</f>
        <v>86945.130543333231</v>
      </c>
      <c r="AC173" s="93">
        <f>'Gross Plant'!AE173-Reserve!AE173</f>
        <v>86233.246947916559</v>
      </c>
      <c r="AD173" s="93">
        <f>'Gross Plant'!AF173-Reserve!AF173</f>
        <v>85521.363352499888</v>
      </c>
    </row>
    <row r="174" spans="1:30">
      <c r="A174" s="86">
        <v>39202</v>
      </c>
      <c r="B174" s="26" t="s">
        <v>106</v>
      </c>
      <c r="C174" s="93">
        <f>'Gross Plant'!E174-Reserve!E174</f>
        <v>38254.629999999997</v>
      </c>
      <c r="D174" s="93">
        <f>'Gross Plant'!F174-Reserve!F174</f>
        <v>38086.94</v>
      </c>
      <c r="E174" s="93">
        <f>'Gross Plant'!G174-Reserve!G174</f>
        <v>37919.25</v>
      </c>
      <c r="F174" s="93">
        <f>'Gross Plant'!H174-Reserve!H174</f>
        <v>24711.3</v>
      </c>
      <c r="G174" s="93">
        <f>'Gross Plant'!I174-Reserve!I174</f>
        <v>24605.3</v>
      </c>
      <c r="H174" s="93">
        <f>'Gross Plant'!J174-Reserve!J174</f>
        <v>24499.3</v>
      </c>
      <c r="I174" s="93">
        <f>'Gross Plant'!K174-Reserve!K174</f>
        <v>24393.3</v>
      </c>
      <c r="J174" s="93">
        <f>'Gross Plant'!L174-Reserve!L174</f>
        <v>24287.299490000001</v>
      </c>
      <c r="K174" s="93">
        <f>'Gross Plant'!M174-Reserve!M174</f>
        <v>24181.29898</v>
      </c>
      <c r="L174" s="93">
        <f>'Gross Plant'!N174-Reserve!N174</f>
        <v>24075.298470000002</v>
      </c>
      <c r="M174" s="93">
        <f>'Gross Plant'!O174-Reserve!O174</f>
        <v>23969.29796</v>
      </c>
      <c r="N174" s="93">
        <f>'Gross Plant'!P174-Reserve!P174</f>
        <v>23863.297450000002</v>
      </c>
      <c r="O174" s="93">
        <f>'Gross Plant'!Q174-Reserve!Q174</f>
        <v>23757.29694</v>
      </c>
      <c r="P174" s="93">
        <f>'Gross Plant'!R174-Reserve!R174</f>
        <v>23651.296430000002</v>
      </c>
      <c r="Q174" s="113">
        <f>'Gross Plant'!S174-Reserve!S174</f>
        <v>23545.29592</v>
      </c>
      <c r="R174" s="93">
        <f>'Gross Plant'!T174-Reserve!T174</f>
        <v>23439.295410000002</v>
      </c>
      <c r="S174" s="93">
        <f>'Gross Plant'!U174-Reserve!U174</f>
        <v>23338.933225000001</v>
      </c>
      <c r="T174" s="93">
        <f>'Gross Plant'!V174-Reserve!V174</f>
        <v>23238.571040000003</v>
      </c>
      <c r="U174" s="93">
        <f>'Gross Plant'!W174-Reserve!W174</f>
        <v>23138.208855000001</v>
      </c>
      <c r="V174" s="93">
        <f>'Gross Plant'!X174-Reserve!X174</f>
        <v>23037.846670000003</v>
      </c>
      <c r="W174" s="93">
        <f>'Gross Plant'!Y174-Reserve!Y174</f>
        <v>22937.484485000001</v>
      </c>
      <c r="X174" s="93">
        <f>'Gross Plant'!Z174-Reserve!Z174</f>
        <v>22837.122300000003</v>
      </c>
      <c r="Y174" s="93">
        <f>'Gross Plant'!AA174-Reserve!AA174</f>
        <v>22736.760115000001</v>
      </c>
      <c r="Z174" s="93">
        <f>'Gross Plant'!AB174-Reserve!AB174</f>
        <v>22636.397930000003</v>
      </c>
      <c r="AA174" s="93">
        <f>'Gross Plant'!AC174-Reserve!AC174</f>
        <v>22536.035745000001</v>
      </c>
      <c r="AB174" s="93">
        <f>'Gross Plant'!AD174-Reserve!AD174</f>
        <v>22435.673560000003</v>
      </c>
      <c r="AC174" s="93">
        <f>'Gross Plant'!AE174-Reserve!AE174</f>
        <v>22335.311375000001</v>
      </c>
      <c r="AD174" s="93">
        <f>'Gross Plant'!AF174-Reserve!AF174</f>
        <v>22234.949190000003</v>
      </c>
    </row>
    <row r="175" spans="1:30">
      <c r="A175" s="86">
        <v>39400</v>
      </c>
      <c r="B175" s="26" t="s">
        <v>17</v>
      </c>
      <c r="C175" s="93">
        <f>'Gross Plant'!E175-Reserve!E175</f>
        <v>3250188.4799999995</v>
      </c>
      <c r="D175" s="93">
        <f>'Gross Plant'!F175-Reserve!F175</f>
        <v>3606992.9299999997</v>
      </c>
      <c r="E175" s="93">
        <f>'Gross Plant'!G175-Reserve!G175</f>
        <v>3636050.5600000005</v>
      </c>
      <c r="F175" s="93">
        <f>'Gross Plant'!H175-Reserve!H175</f>
        <v>3694621.8600000003</v>
      </c>
      <c r="G175" s="93">
        <f>'Gross Plant'!I175-Reserve!I175</f>
        <v>3880404.2</v>
      </c>
      <c r="H175" s="93">
        <f>'Gross Plant'!J175-Reserve!J175</f>
        <v>3856554.3600000003</v>
      </c>
      <c r="I175" s="93">
        <f>'Gross Plant'!K175-Reserve!K175</f>
        <v>3828999.8000000007</v>
      </c>
      <c r="J175" s="93">
        <f>'Gross Plant'!L175-Reserve!L175</f>
        <v>4039858.4783508223</v>
      </c>
      <c r="K175" s="93">
        <f>'Gross Plant'!M175-Reserve!M175</f>
        <v>4244469.0712501323</v>
      </c>
      <c r="L175" s="93">
        <f>'Gross Plant'!N175-Reserve!N175</f>
        <v>4447487.7947503524</v>
      </c>
      <c r="M175" s="93">
        <f>'Gross Plant'!O175-Reserve!O175</f>
        <v>4613352.1236303337</v>
      </c>
      <c r="N175" s="93">
        <f>'Gross Plant'!P175-Reserve!P175</f>
        <v>4723713.0478092115</v>
      </c>
      <c r="O175" s="93">
        <f>'Gross Plant'!Q175-Reserve!Q175</f>
        <v>4889838.4697215799</v>
      </c>
      <c r="P175" s="93">
        <f>'Gross Plant'!R175-Reserve!R175</f>
        <v>5070372.6461550556</v>
      </c>
      <c r="Q175" s="113">
        <f>'Gross Plant'!S175-Reserve!S175</f>
        <v>5254993.5947650159</v>
      </c>
      <c r="R175" s="93">
        <f>'Gross Plant'!T175-Reserve!T175</f>
        <v>5453869.5011880016</v>
      </c>
      <c r="S175" s="93">
        <f>'Gross Plant'!U175-Reserve!U175</f>
        <v>5640661.62408402</v>
      </c>
      <c r="T175" s="93">
        <f>'Gross Plant'!V175-Reserve!V175</f>
        <v>5817317.8488909863</v>
      </c>
      <c r="U175" s="93">
        <f>'Gross Plant'!W175-Reserve!W175</f>
        <v>5985976.0304708211</v>
      </c>
      <c r="V175" s="93">
        <f>'Gross Plant'!X175-Reserve!X175</f>
        <v>6153951.2196657183</v>
      </c>
      <c r="W175" s="93">
        <f>'Gross Plant'!Y175-Reserve!Y175</f>
        <v>6324099.0522883059</v>
      </c>
      <c r="X175" s="93">
        <f>'Gross Plant'!Z175-Reserve!Z175</f>
        <v>6488569.2852616739</v>
      </c>
      <c r="Y175" s="93">
        <f>'Gross Plant'!AA175-Reserve!AA175</f>
        <v>6644931.861403266</v>
      </c>
      <c r="Z175" s="93">
        <f>'Gross Plant'!AB175-Reserve!AB175</f>
        <v>6788642.9357907725</v>
      </c>
      <c r="AA175" s="93">
        <f>'Gross Plant'!AC175-Reserve!AC175</f>
        <v>6928613.011082611</v>
      </c>
      <c r="AB175" s="93">
        <f>'Gross Plant'!AD175-Reserve!AD175</f>
        <v>6978659.262479377</v>
      </c>
      <c r="AC175" s="93">
        <f>'Gross Plant'!AE175-Reserve!AE175</f>
        <v>7028077.6697117044</v>
      </c>
      <c r="AD175" s="93">
        <f>'Gross Plant'!AF175-Reserve!AF175</f>
        <v>7084883.463810808</v>
      </c>
    </row>
    <row r="176" spans="1:30">
      <c r="A176" s="86">
        <v>39603</v>
      </c>
      <c r="B176" s="26" t="s">
        <v>63</v>
      </c>
      <c r="C176" s="93">
        <f>'Gross Plant'!E176-Reserve!E176</f>
        <v>6489.75</v>
      </c>
      <c r="D176" s="93">
        <f>'Gross Plant'!F176-Reserve!F176</f>
        <v>6489.75</v>
      </c>
      <c r="E176" s="93">
        <f>'Gross Plant'!G176-Reserve!G176</f>
        <v>6489.75</v>
      </c>
      <c r="F176" s="93">
        <f>'Gross Plant'!H176-Reserve!H176</f>
        <v>6489.75</v>
      </c>
      <c r="G176" s="93">
        <f>'Gross Plant'!I176-Reserve!I176</f>
        <v>6489.75</v>
      </c>
      <c r="H176" s="93">
        <f>'Gross Plant'!J176-Reserve!J176</f>
        <v>6489.75</v>
      </c>
      <c r="I176" s="93">
        <f>'Gross Plant'!K176-Reserve!K176</f>
        <v>6489.75</v>
      </c>
      <c r="J176" s="93">
        <f>'Gross Plant'!L176-Reserve!L176</f>
        <v>6489.75</v>
      </c>
      <c r="K176" s="93">
        <f>'Gross Plant'!M176-Reserve!M176</f>
        <v>6489.75</v>
      </c>
      <c r="L176" s="93">
        <f>'Gross Plant'!N176-Reserve!N176</f>
        <v>6489.75</v>
      </c>
      <c r="M176" s="93">
        <f>'Gross Plant'!O176-Reserve!O176</f>
        <v>6489.75</v>
      </c>
      <c r="N176" s="93">
        <f>'Gross Plant'!P176-Reserve!P176</f>
        <v>6489.75</v>
      </c>
      <c r="O176" s="93">
        <f>'Gross Plant'!Q176-Reserve!Q176</f>
        <v>6489.75</v>
      </c>
      <c r="P176" s="93">
        <f>'Gross Plant'!R176-Reserve!R176</f>
        <v>6489.75</v>
      </c>
      <c r="Q176" s="113">
        <f>'Gross Plant'!S176-Reserve!S176</f>
        <v>6489.75</v>
      </c>
      <c r="R176" s="93">
        <f>'Gross Plant'!T176-Reserve!T176</f>
        <v>6489.75</v>
      </c>
      <c r="S176" s="93">
        <f>'Gross Plant'!U176-Reserve!U176</f>
        <v>6489.75</v>
      </c>
      <c r="T176" s="93">
        <f>'Gross Plant'!V176-Reserve!V176</f>
        <v>6489.75</v>
      </c>
      <c r="U176" s="93">
        <f>'Gross Plant'!W176-Reserve!W176</f>
        <v>6489.75</v>
      </c>
      <c r="V176" s="93">
        <f>'Gross Plant'!X176-Reserve!X176</f>
        <v>6489.75</v>
      </c>
      <c r="W176" s="93">
        <f>'Gross Plant'!Y176-Reserve!Y176</f>
        <v>6489.75</v>
      </c>
      <c r="X176" s="93">
        <f>'Gross Plant'!Z176-Reserve!Z176</f>
        <v>6489.75</v>
      </c>
      <c r="Y176" s="93">
        <f>'Gross Plant'!AA176-Reserve!AA176</f>
        <v>6489.75</v>
      </c>
      <c r="Z176" s="93">
        <f>'Gross Plant'!AB176-Reserve!AB176</f>
        <v>6489.75</v>
      </c>
      <c r="AA176" s="93">
        <f>'Gross Plant'!AC176-Reserve!AC176</f>
        <v>6489.75</v>
      </c>
      <c r="AB176" s="93">
        <f>'Gross Plant'!AD176-Reserve!AD176</f>
        <v>6489.75</v>
      </c>
      <c r="AC176" s="93">
        <f>'Gross Plant'!AE176-Reserve!AE176</f>
        <v>6489.75</v>
      </c>
      <c r="AD176" s="93">
        <f>'Gross Plant'!AF176-Reserve!AF176</f>
        <v>6489.75</v>
      </c>
    </row>
    <row r="177" spans="1:30">
      <c r="A177" s="86">
        <v>39604</v>
      </c>
      <c r="B177" s="26" t="s">
        <v>64</v>
      </c>
      <c r="C177" s="93">
        <f>'Gross Plant'!E177-Reserve!E177</f>
        <v>-3201.29</v>
      </c>
      <c r="D177" s="93">
        <f>'Gross Plant'!F177-Reserve!F177</f>
        <v>-3201.29</v>
      </c>
      <c r="E177" s="93">
        <f>'Gross Plant'!G177-Reserve!G177</f>
        <v>-3201.29</v>
      </c>
      <c r="F177" s="93">
        <f>'Gross Plant'!H177-Reserve!H177</f>
        <v>-3201.29</v>
      </c>
      <c r="G177" s="93">
        <f>'Gross Plant'!I177-Reserve!I177</f>
        <v>-3201.29</v>
      </c>
      <c r="H177" s="93">
        <f>'Gross Plant'!J177-Reserve!J177</f>
        <v>-3201.29</v>
      </c>
      <c r="I177" s="93">
        <f>'Gross Plant'!K177-Reserve!K177</f>
        <v>-3201.29</v>
      </c>
      <c r="J177" s="93">
        <f>'Gross Plant'!L177-Reserve!L177</f>
        <v>-3201.29</v>
      </c>
      <c r="K177" s="93">
        <f>'Gross Plant'!M177-Reserve!M177</f>
        <v>-3201.29</v>
      </c>
      <c r="L177" s="93">
        <f>'Gross Plant'!N177-Reserve!N177</f>
        <v>-3201.29</v>
      </c>
      <c r="M177" s="93">
        <f>'Gross Plant'!O177-Reserve!O177</f>
        <v>-3201.29</v>
      </c>
      <c r="N177" s="93">
        <f>'Gross Plant'!P177-Reserve!P177</f>
        <v>-3201.29</v>
      </c>
      <c r="O177" s="93">
        <f>'Gross Plant'!Q177-Reserve!Q177</f>
        <v>-3201.29</v>
      </c>
      <c r="P177" s="93">
        <f>'Gross Plant'!R177-Reserve!R177</f>
        <v>-3201.29</v>
      </c>
      <c r="Q177" s="113">
        <f>'Gross Plant'!S177-Reserve!S177</f>
        <v>-3201.29</v>
      </c>
      <c r="R177" s="93">
        <f>'Gross Plant'!T177-Reserve!T177</f>
        <v>-3201.29</v>
      </c>
      <c r="S177" s="93">
        <f>'Gross Plant'!U177-Reserve!U177</f>
        <v>-3201.29</v>
      </c>
      <c r="T177" s="93">
        <f>'Gross Plant'!V177-Reserve!V177</f>
        <v>-3201.29</v>
      </c>
      <c r="U177" s="93">
        <f>'Gross Plant'!W177-Reserve!W177</f>
        <v>-3201.29</v>
      </c>
      <c r="V177" s="93">
        <f>'Gross Plant'!X177-Reserve!X177</f>
        <v>-3201.29</v>
      </c>
      <c r="W177" s="93">
        <f>'Gross Plant'!Y177-Reserve!Y177</f>
        <v>-3201.29</v>
      </c>
      <c r="X177" s="93">
        <f>'Gross Plant'!Z177-Reserve!Z177</f>
        <v>-3201.29</v>
      </c>
      <c r="Y177" s="93">
        <f>'Gross Plant'!AA177-Reserve!AA177</f>
        <v>-3201.29</v>
      </c>
      <c r="Z177" s="93">
        <f>'Gross Plant'!AB177-Reserve!AB177</f>
        <v>-3201.29</v>
      </c>
      <c r="AA177" s="93">
        <f>'Gross Plant'!AC177-Reserve!AC177</f>
        <v>-3201.29</v>
      </c>
      <c r="AB177" s="93">
        <f>'Gross Plant'!AD177-Reserve!AD177</f>
        <v>-3201.29</v>
      </c>
      <c r="AC177" s="93">
        <f>'Gross Plant'!AE177-Reserve!AE177</f>
        <v>-3201.29</v>
      </c>
      <c r="AD177" s="93">
        <f>'Gross Plant'!AF177-Reserve!AF177</f>
        <v>-3201.29</v>
      </c>
    </row>
    <row r="178" spans="1:30">
      <c r="A178" s="86">
        <v>39605</v>
      </c>
      <c r="B178" s="26" t="s">
        <v>107</v>
      </c>
      <c r="C178" s="93">
        <f>'Gross Plant'!E178-Reserve!E178</f>
        <v>3082.92</v>
      </c>
      <c r="D178" s="93">
        <f>'Gross Plant'!F178-Reserve!F178</f>
        <v>3031.46</v>
      </c>
      <c r="E178" s="93">
        <f>'Gross Plant'!G178-Reserve!G178</f>
        <v>2980</v>
      </c>
      <c r="F178" s="93">
        <f>'Gross Plant'!H178-Reserve!H178</f>
        <v>2928.54</v>
      </c>
      <c r="G178" s="93">
        <f>'Gross Plant'!I178-Reserve!I178</f>
        <v>2877.08</v>
      </c>
      <c r="H178" s="93">
        <f>'Gross Plant'!J178-Reserve!J178</f>
        <v>0</v>
      </c>
      <c r="I178" s="93">
        <f>'Gross Plant'!K178-Reserve!K178</f>
        <v>0</v>
      </c>
      <c r="J178" s="93">
        <f>'Gross Plant'!L178-Reserve!L178</f>
        <v>0</v>
      </c>
      <c r="K178" s="93">
        <f>'Gross Plant'!M178-Reserve!M178</f>
        <v>0</v>
      </c>
      <c r="L178" s="93">
        <f>'Gross Plant'!N178-Reserve!N178</f>
        <v>0</v>
      </c>
      <c r="M178" s="93">
        <f>'Gross Plant'!O178-Reserve!O178</f>
        <v>0</v>
      </c>
      <c r="N178" s="93">
        <f>'Gross Plant'!P178-Reserve!P178</f>
        <v>0</v>
      </c>
      <c r="O178" s="93">
        <f>'Gross Plant'!Q178-Reserve!Q178</f>
        <v>0</v>
      </c>
      <c r="P178" s="93">
        <f>'Gross Plant'!R178-Reserve!R178</f>
        <v>0</v>
      </c>
      <c r="Q178" s="113">
        <f>'Gross Plant'!S178-Reserve!S178</f>
        <v>0</v>
      </c>
      <c r="R178" s="93">
        <f>'Gross Plant'!T178-Reserve!T178</f>
        <v>0</v>
      </c>
      <c r="S178" s="93">
        <f>'Gross Plant'!U178-Reserve!U178</f>
        <v>0</v>
      </c>
      <c r="T178" s="93">
        <f>'Gross Plant'!V178-Reserve!V178</f>
        <v>0</v>
      </c>
      <c r="U178" s="93">
        <f>'Gross Plant'!W178-Reserve!W178</f>
        <v>0</v>
      </c>
      <c r="V178" s="93">
        <f>'Gross Plant'!X178-Reserve!X178</f>
        <v>0</v>
      </c>
      <c r="W178" s="93">
        <f>'Gross Plant'!Y178-Reserve!Y178</f>
        <v>0</v>
      </c>
      <c r="X178" s="93">
        <f>'Gross Plant'!Z178-Reserve!Z178</f>
        <v>0</v>
      </c>
      <c r="Y178" s="93">
        <f>'Gross Plant'!AA178-Reserve!AA178</f>
        <v>0</v>
      </c>
      <c r="Z178" s="93">
        <f>'Gross Plant'!AB178-Reserve!AB178</f>
        <v>0</v>
      </c>
      <c r="AA178" s="93">
        <f>'Gross Plant'!AC178-Reserve!AC178</f>
        <v>0</v>
      </c>
      <c r="AB178" s="93">
        <f>'Gross Plant'!AD178-Reserve!AD178</f>
        <v>0</v>
      </c>
      <c r="AC178" s="93">
        <f>'Gross Plant'!AE178-Reserve!AE178</f>
        <v>0</v>
      </c>
      <c r="AD178" s="93">
        <f>'Gross Plant'!AF178-Reserve!AF178</f>
        <v>0</v>
      </c>
    </row>
    <row r="179" spans="1:30">
      <c r="A179" s="86">
        <v>39700</v>
      </c>
      <c r="B179" s="26" t="s">
        <v>18</v>
      </c>
      <c r="C179" s="93">
        <f>'Gross Plant'!E179-Reserve!E179</f>
        <v>199450.84</v>
      </c>
      <c r="D179" s="93">
        <f>'Gross Plant'!F179-Reserve!F179</f>
        <v>197086.73</v>
      </c>
      <c r="E179" s="93">
        <f>'Gross Plant'!G179-Reserve!G179</f>
        <v>194722.62000000002</v>
      </c>
      <c r="F179" s="93">
        <f>'Gross Plant'!H179-Reserve!H179</f>
        <v>192358.51000000004</v>
      </c>
      <c r="G179" s="93">
        <f>'Gross Plant'!I179-Reserve!I179</f>
        <v>189994.40000000005</v>
      </c>
      <c r="H179" s="93">
        <f>'Gross Plant'!J179-Reserve!J179</f>
        <v>187630.29000000007</v>
      </c>
      <c r="I179" s="93">
        <f>'Gross Plant'!K179-Reserve!K179</f>
        <v>185266.18000000008</v>
      </c>
      <c r="J179" s="93">
        <f>'Gross Plant'!L179-Reserve!L179</f>
        <v>182902.07426008341</v>
      </c>
      <c r="K179" s="93">
        <f>'Gross Plant'!M179-Reserve!M179</f>
        <v>180537.96852016673</v>
      </c>
      <c r="L179" s="93">
        <f>'Gross Plant'!N179-Reserve!N179</f>
        <v>178173.86278025006</v>
      </c>
      <c r="M179" s="93">
        <f>'Gross Plant'!O179-Reserve!O179</f>
        <v>175809.75704033338</v>
      </c>
      <c r="N179" s="93">
        <f>'Gross Plant'!P179-Reserve!P179</f>
        <v>173445.65130041671</v>
      </c>
      <c r="O179" s="93">
        <f>'Gross Plant'!Q179-Reserve!Q179</f>
        <v>171081.54556050003</v>
      </c>
      <c r="P179" s="93">
        <f>'Gross Plant'!R179-Reserve!R179</f>
        <v>168717.43982058336</v>
      </c>
      <c r="Q179" s="113">
        <f>'Gross Plant'!S179-Reserve!S179</f>
        <v>166353.33408066668</v>
      </c>
      <c r="R179" s="93">
        <f>'Gross Plant'!T179-Reserve!T179</f>
        <v>163989.22834075001</v>
      </c>
      <c r="S179" s="93">
        <f>'Gross Plant'!U179-Reserve!U179</f>
        <v>161625.12260083336</v>
      </c>
      <c r="T179" s="93">
        <f>'Gross Plant'!V179-Reserve!V179</f>
        <v>159261.01686091669</v>
      </c>
      <c r="U179" s="93">
        <f>'Gross Plant'!W179-Reserve!W179</f>
        <v>156896.91112100001</v>
      </c>
      <c r="V179" s="93">
        <f>'Gross Plant'!X179-Reserve!X179</f>
        <v>154532.80538108334</v>
      </c>
      <c r="W179" s="93">
        <f>'Gross Plant'!Y179-Reserve!Y179</f>
        <v>152168.69964116666</v>
      </c>
      <c r="X179" s="93">
        <f>'Gross Plant'!Z179-Reserve!Z179</f>
        <v>149804.59390124999</v>
      </c>
      <c r="Y179" s="93">
        <f>'Gross Plant'!AA179-Reserve!AA179</f>
        <v>147440.48816133331</v>
      </c>
      <c r="Z179" s="93">
        <f>'Gross Plant'!AB179-Reserve!AB179</f>
        <v>145076.38242141664</v>
      </c>
      <c r="AA179" s="93">
        <f>'Gross Plant'!AC179-Reserve!AC179</f>
        <v>142712.27668149996</v>
      </c>
      <c r="AB179" s="93">
        <f>'Gross Plant'!AD179-Reserve!AD179</f>
        <v>140348.17094158329</v>
      </c>
      <c r="AC179" s="93">
        <f>'Gross Plant'!AE179-Reserve!AE179</f>
        <v>137984.06520166661</v>
      </c>
      <c r="AD179" s="93">
        <f>'Gross Plant'!AF179-Reserve!AF179</f>
        <v>135619.95946174994</v>
      </c>
    </row>
    <row r="180" spans="1:30">
      <c r="A180" s="84">
        <v>39701</v>
      </c>
      <c r="B180" s="26" t="s">
        <v>175</v>
      </c>
      <c r="C180" s="93">
        <f>'Gross Plant'!E180-Reserve!E180</f>
        <v>0</v>
      </c>
      <c r="D180" s="93">
        <f>'Gross Plant'!F180-Reserve!F180</f>
        <v>0</v>
      </c>
      <c r="E180" s="93">
        <f>'Gross Plant'!G180-Reserve!G180</f>
        <v>0</v>
      </c>
      <c r="F180" s="93">
        <f>'Gross Plant'!H180-Reserve!H180</f>
        <v>0</v>
      </c>
      <c r="G180" s="93">
        <f>'Gross Plant'!I180-Reserve!I180</f>
        <v>0</v>
      </c>
      <c r="H180" s="93">
        <f>'Gross Plant'!J180-Reserve!J180</f>
        <v>0</v>
      </c>
      <c r="I180" s="93">
        <f>'Gross Plant'!K180-Reserve!K180</f>
        <v>0</v>
      </c>
      <c r="J180" s="93">
        <f>'Gross Plant'!L180-Reserve!L180</f>
        <v>0</v>
      </c>
      <c r="K180" s="93">
        <f>'Gross Plant'!M180-Reserve!M180</f>
        <v>0</v>
      </c>
      <c r="L180" s="93">
        <f>'Gross Plant'!N180-Reserve!N180</f>
        <v>0</v>
      </c>
      <c r="M180" s="93">
        <f>'Gross Plant'!O180-Reserve!O180</f>
        <v>0</v>
      </c>
      <c r="N180" s="93">
        <f>'Gross Plant'!P180-Reserve!P180</f>
        <v>0</v>
      </c>
      <c r="O180" s="93">
        <f>'Gross Plant'!Q180-Reserve!Q180</f>
        <v>0</v>
      </c>
      <c r="P180" s="93">
        <f>'Gross Plant'!R180-Reserve!R180</f>
        <v>0</v>
      </c>
      <c r="Q180" s="113">
        <f>'Gross Plant'!S180-Reserve!S180</f>
        <v>0</v>
      </c>
      <c r="R180" s="93">
        <f>'Gross Plant'!T180-Reserve!T180</f>
        <v>0</v>
      </c>
      <c r="S180" s="93">
        <f>'Gross Plant'!U180-Reserve!U180</f>
        <v>0</v>
      </c>
      <c r="T180" s="93">
        <f>'Gross Plant'!V180-Reserve!V180</f>
        <v>0</v>
      </c>
      <c r="U180" s="93">
        <f>'Gross Plant'!W180-Reserve!W180</f>
        <v>0</v>
      </c>
      <c r="V180" s="93">
        <f>'Gross Plant'!X180-Reserve!X180</f>
        <v>0</v>
      </c>
      <c r="W180" s="93">
        <f>'Gross Plant'!Y180-Reserve!Y180</f>
        <v>0</v>
      </c>
      <c r="X180" s="93">
        <f>'Gross Plant'!Z180-Reserve!Z180</f>
        <v>0</v>
      </c>
      <c r="Y180" s="93">
        <f>'Gross Plant'!AA180-Reserve!AA180</f>
        <v>0</v>
      </c>
      <c r="Z180" s="93">
        <f>'Gross Plant'!AB180-Reserve!AB180</f>
        <v>0</v>
      </c>
      <c r="AA180" s="93">
        <f>'Gross Plant'!AC180-Reserve!AC180</f>
        <v>0</v>
      </c>
      <c r="AB180" s="93">
        <f>'Gross Plant'!AD180-Reserve!AD180</f>
        <v>0</v>
      </c>
      <c r="AC180" s="93">
        <f>'Gross Plant'!AE180-Reserve!AE180</f>
        <v>0</v>
      </c>
      <c r="AD180" s="93">
        <f>'Gross Plant'!AF180-Reserve!AF180</f>
        <v>0</v>
      </c>
    </row>
    <row r="181" spans="1:30">
      <c r="A181" s="84">
        <v>39702</v>
      </c>
      <c r="B181" s="26" t="s">
        <v>175</v>
      </c>
      <c r="C181" s="93">
        <f>'Gross Plant'!E181-Reserve!E181</f>
        <v>0</v>
      </c>
      <c r="D181" s="93">
        <f>'Gross Plant'!F181-Reserve!F181</f>
        <v>0</v>
      </c>
      <c r="E181" s="93">
        <f>'Gross Plant'!G181-Reserve!G181</f>
        <v>0</v>
      </c>
      <c r="F181" s="93">
        <f>'Gross Plant'!H181-Reserve!H181</f>
        <v>0</v>
      </c>
      <c r="G181" s="93">
        <f>'Gross Plant'!I181-Reserve!I181</f>
        <v>0</v>
      </c>
      <c r="H181" s="93">
        <f>'Gross Plant'!J181-Reserve!J181</f>
        <v>0</v>
      </c>
      <c r="I181" s="93">
        <f>'Gross Plant'!K181-Reserve!K181</f>
        <v>0</v>
      </c>
      <c r="J181" s="93">
        <f>'Gross Plant'!L181-Reserve!L181</f>
        <v>0</v>
      </c>
      <c r="K181" s="93">
        <f>'Gross Plant'!M181-Reserve!M181</f>
        <v>0</v>
      </c>
      <c r="L181" s="93">
        <f>'Gross Plant'!N181-Reserve!N181</f>
        <v>0</v>
      </c>
      <c r="M181" s="93">
        <f>'Gross Plant'!O181-Reserve!O181</f>
        <v>0</v>
      </c>
      <c r="N181" s="93">
        <f>'Gross Plant'!P181-Reserve!P181</f>
        <v>0</v>
      </c>
      <c r="O181" s="93">
        <f>'Gross Plant'!Q181-Reserve!Q181</f>
        <v>0</v>
      </c>
      <c r="P181" s="93">
        <f>'Gross Plant'!R181-Reserve!R181</f>
        <v>0</v>
      </c>
      <c r="Q181" s="113">
        <f>'Gross Plant'!S181-Reserve!S181</f>
        <v>0</v>
      </c>
      <c r="R181" s="93">
        <f>'Gross Plant'!T181-Reserve!T181</f>
        <v>0</v>
      </c>
      <c r="S181" s="93">
        <f>'Gross Plant'!U181-Reserve!U181</f>
        <v>0</v>
      </c>
      <c r="T181" s="93">
        <f>'Gross Plant'!V181-Reserve!V181</f>
        <v>0</v>
      </c>
      <c r="U181" s="93">
        <f>'Gross Plant'!W181-Reserve!W181</f>
        <v>0</v>
      </c>
      <c r="V181" s="93">
        <f>'Gross Plant'!X181-Reserve!X181</f>
        <v>0</v>
      </c>
      <c r="W181" s="93">
        <f>'Gross Plant'!Y181-Reserve!Y181</f>
        <v>0</v>
      </c>
      <c r="X181" s="93">
        <f>'Gross Plant'!Z181-Reserve!Z181</f>
        <v>0</v>
      </c>
      <c r="Y181" s="93">
        <f>'Gross Plant'!AA181-Reserve!AA181</f>
        <v>0</v>
      </c>
      <c r="Z181" s="93">
        <f>'Gross Plant'!AB181-Reserve!AB181</f>
        <v>0</v>
      </c>
      <c r="AA181" s="93">
        <f>'Gross Plant'!AC181-Reserve!AC181</f>
        <v>0</v>
      </c>
      <c r="AB181" s="93">
        <f>'Gross Plant'!AD181-Reserve!AD181</f>
        <v>0</v>
      </c>
      <c r="AC181" s="93">
        <f>'Gross Plant'!AE181-Reserve!AE181</f>
        <v>0</v>
      </c>
      <c r="AD181" s="93">
        <f>'Gross Plant'!AF181-Reserve!AF181</f>
        <v>0</v>
      </c>
    </row>
    <row r="182" spans="1:30">
      <c r="A182" s="87">
        <v>39705</v>
      </c>
      <c r="B182" s="26" t="s">
        <v>108</v>
      </c>
      <c r="C182" s="93">
        <f>'Gross Plant'!E182-Reserve!E182</f>
        <v>0</v>
      </c>
      <c r="D182" s="93">
        <f>'Gross Plant'!F182-Reserve!F182</f>
        <v>0</v>
      </c>
      <c r="E182" s="93">
        <f>'Gross Plant'!G182-Reserve!G182</f>
        <v>0</v>
      </c>
      <c r="F182" s="93">
        <f>'Gross Plant'!H182-Reserve!H182</f>
        <v>0</v>
      </c>
      <c r="G182" s="93">
        <f>'Gross Plant'!I182-Reserve!I182</f>
        <v>0</v>
      </c>
      <c r="H182" s="93">
        <f>'Gross Plant'!J182-Reserve!J182</f>
        <v>0</v>
      </c>
      <c r="I182" s="93">
        <f>'Gross Plant'!K182-Reserve!K182</f>
        <v>0</v>
      </c>
      <c r="J182" s="93">
        <f>'Gross Plant'!L182-Reserve!L182</f>
        <v>0</v>
      </c>
      <c r="K182" s="93">
        <f>'Gross Plant'!M182-Reserve!M182</f>
        <v>0</v>
      </c>
      <c r="L182" s="93">
        <f>'Gross Plant'!N182-Reserve!N182</f>
        <v>0</v>
      </c>
      <c r="M182" s="93">
        <f>'Gross Plant'!O182-Reserve!O182</f>
        <v>0</v>
      </c>
      <c r="N182" s="93">
        <f>'Gross Plant'!P182-Reserve!P182</f>
        <v>0</v>
      </c>
      <c r="O182" s="93">
        <f>'Gross Plant'!Q182-Reserve!Q182</f>
        <v>0</v>
      </c>
      <c r="P182" s="93">
        <f>'Gross Plant'!R182-Reserve!R182</f>
        <v>0</v>
      </c>
      <c r="Q182" s="113">
        <f>'Gross Plant'!S182-Reserve!S182</f>
        <v>0</v>
      </c>
      <c r="R182" s="93">
        <f>'Gross Plant'!T182-Reserve!T182</f>
        <v>0</v>
      </c>
      <c r="S182" s="93">
        <f>'Gross Plant'!U182-Reserve!U182</f>
        <v>0</v>
      </c>
      <c r="T182" s="93">
        <f>'Gross Plant'!V182-Reserve!V182</f>
        <v>0</v>
      </c>
      <c r="U182" s="93">
        <f>'Gross Plant'!W182-Reserve!W182</f>
        <v>0</v>
      </c>
      <c r="V182" s="93">
        <f>'Gross Plant'!X182-Reserve!X182</f>
        <v>0</v>
      </c>
      <c r="W182" s="93">
        <f>'Gross Plant'!Y182-Reserve!Y182</f>
        <v>0</v>
      </c>
      <c r="X182" s="93">
        <f>'Gross Plant'!Z182-Reserve!Z182</f>
        <v>0</v>
      </c>
      <c r="Y182" s="93">
        <f>'Gross Plant'!AA182-Reserve!AA182</f>
        <v>0</v>
      </c>
      <c r="Z182" s="93">
        <f>'Gross Plant'!AB182-Reserve!AB182</f>
        <v>0</v>
      </c>
      <c r="AA182" s="93">
        <f>'Gross Plant'!AC182-Reserve!AC182</f>
        <v>0</v>
      </c>
      <c r="AB182" s="93">
        <f>'Gross Plant'!AD182-Reserve!AD182</f>
        <v>0</v>
      </c>
      <c r="AC182" s="93">
        <f>'Gross Plant'!AE182-Reserve!AE182</f>
        <v>0</v>
      </c>
      <c r="AD182" s="93">
        <f>'Gross Plant'!AF182-Reserve!AF182</f>
        <v>0</v>
      </c>
    </row>
    <row r="183" spans="1:30">
      <c r="A183" s="87">
        <v>39800</v>
      </c>
      <c r="B183" s="26" t="s">
        <v>19</v>
      </c>
      <c r="C183" s="93">
        <f>'Gross Plant'!E183-Reserve!E183</f>
        <v>1363975.65</v>
      </c>
      <c r="D183" s="93">
        <f>'Gross Plant'!F183-Reserve!F183</f>
        <v>1347770.9699999997</v>
      </c>
      <c r="E183" s="93">
        <f>'Gross Plant'!G183-Reserve!G183</f>
        <v>1331566.2899999996</v>
      </c>
      <c r="F183" s="93">
        <f>'Gross Plant'!H183-Reserve!H183</f>
        <v>1315361.6099999994</v>
      </c>
      <c r="G183" s="93">
        <f>'Gross Plant'!I183-Reserve!I183</f>
        <v>1299156.9299999992</v>
      </c>
      <c r="H183" s="93">
        <f>'Gross Plant'!J183-Reserve!J183</f>
        <v>1282952.2499999991</v>
      </c>
      <c r="I183" s="93">
        <f>'Gross Plant'!K183-Reserve!K183</f>
        <v>1266747.5699999989</v>
      </c>
      <c r="J183" s="93">
        <f>'Gross Plant'!L183-Reserve!L183</f>
        <v>1250542.8907499989</v>
      </c>
      <c r="K183" s="93">
        <f>'Gross Plant'!M183-Reserve!M183</f>
        <v>1234338.2114999988</v>
      </c>
      <c r="L183" s="93">
        <f>'Gross Plant'!N183-Reserve!N183</f>
        <v>1218133.5322499988</v>
      </c>
      <c r="M183" s="93">
        <f>'Gross Plant'!O183-Reserve!O183</f>
        <v>1201928.8529999987</v>
      </c>
      <c r="N183" s="93">
        <f>'Gross Plant'!P183-Reserve!P183</f>
        <v>1185724.1737499987</v>
      </c>
      <c r="O183" s="93">
        <f>'Gross Plant'!Q183-Reserve!Q183</f>
        <v>1169519.4944999986</v>
      </c>
      <c r="P183" s="93">
        <f>'Gross Plant'!R183-Reserve!R183</f>
        <v>1153314.8152499986</v>
      </c>
      <c r="Q183" s="113">
        <f>'Gross Plant'!S183-Reserve!S183</f>
        <v>1137110.1359999985</v>
      </c>
      <c r="R183" s="93">
        <f>'Gross Plant'!T183-Reserve!T183</f>
        <v>1120905.4567499985</v>
      </c>
      <c r="S183" s="93">
        <f>'Gross Plant'!U183-Reserve!U183</f>
        <v>1099288.4146304983</v>
      </c>
      <c r="T183" s="93">
        <f>'Gross Plant'!V183-Reserve!V183</f>
        <v>1077671.372510998</v>
      </c>
      <c r="U183" s="93">
        <f>'Gross Plant'!W183-Reserve!W183</f>
        <v>1056054.3303914978</v>
      </c>
      <c r="V183" s="93">
        <f>'Gross Plant'!X183-Reserve!X183</f>
        <v>1034437.2882719976</v>
      </c>
      <c r="W183" s="93">
        <f>'Gross Plant'!Y183-Reserve!Y183</f>
        <v>1012820.2461524974</v>
      </c>
      <c r="X183" s="93">
        <f>'Gross Plant'!Z183-Reserve!Z183</f>
        <v>991203.20403299714</v>
      </c>
      <c r="Y183" s="93">
        <f>'Gross Plant'!AA183-Reserve!AA183</f>
        <v>969586.16191349691</v>
      </c>
      <c r="Z183" s="93">
        <f>'Gross Plant'!AB183-Reserve!AB183</f>
        <v>947969.11979399668</v>
      </c>
      <c r="AA183" s="93">
        <f>'Gross Plant'!AC183-Reserve!AC183</f>
        <v>926352.07767449645</v>
      </c>
      <c r="AB183" s="93">
        <f>'Gross Plant'!AD183-Reserve!AD183</f>
        <v>904735.03555499623</v>
      </c>
      <c r="AC183" s="93">
        <f>'Gross Plant'!AE183-Reserve!AE183</f>
        <v>883117.993435496</v>
      </c>
      <c r="AD183" s="93">
        <f>'Gross Plant'!AF183-Reserve!AF183</f>
        <v>861500.95131599577</v>
      </c>
    </row>
    <row r="184" spans="1:30">
      <c r="A184" s="56">
        <v>39901</v>
      </c>
      <c r="B184" t="s">
        <v>176</v>
      </c>
      <c r="C184" s="93">
        <f>'Gross Plant'!E184-Reserve!E184</f>
        <v>19058.789999999997</v>
      </c>
      <c r="D184" s="93">
        <f>'Gross Plant'!F184-Reserve!F184</f>
        <v>18632.289999999997</v>
      </c>
      <c r="E184" s="93">
        <f>'Gross Plant'!G184-Reserve!G184</f>
        <v>18205.789999999997</v>
      </c>
      <c r="F184" s="93">
        <f>'Gross Plant'!H184-Reserve!H184</f>
        <v>17779.289999999997</v>
      </c>
      <c r="G184" s="93">
        <f>'Gross Plant'!I184-Reserve!I184</f>
        <v>17352.789999999997</v>
      </c>
      <c r="H184" s="93">
        <f>'Gross Plant'!J184-Reserve!J184</f>
        <v>16926.289999999997</v>
      </c>
      <c r="I184" s="93">
        <f>'Gross Plant'!K184-Reserve!K184</f>
        <v>16499.789999999997</v>
      </c>
      <c r="J184" s="93">
        <f>'Gross Plant'!L184-Reserve!L184</f>
        <v>16073.293160749996</v>
      </c>
      <c r="K184" s="93">
        <f>'Gross Plant'!M184-Reserve!M184</f>
        <v>15646.796321499995</v>
      </c>
      <c r="L184" s="93">
        <f>'Gross Plant'!N184-Reserve!N184</f>
        <v>15220.299482249993</v>
      </c>
      <c r="M184" s="93">
        <f>'Gross Plant'!O184-Reserve!O184</f>
        <v>14793.802642999992</v>
      </c>
      <c r="N184" s="93">
        <f>'Gross Plant'!P184-Reserve!P184</f>
        <v>14367.30580374999</v>
      </c>
      <c r="O184" s="93">
        <f>'Gross Plant'!Q184-Reserve!Q184</f>
        <v>13940.808964499989</v>
      </c>
      <c r="P184" s="93">
        <f>'Gross Plant'!R184-Reserve!R184</f>
        <v>13514.312125249988</v>
      </c>
      <c r="Q184" s="113">
        <f>'Gross Plant'!S184-Reserve!S184</f>
        <v>13087.815285999986</v>
      </c>
      <c r="R184" s="93">
        <f>'Gross Plant'!T184-Reserve!T184</f>
        <v>12661.318446749985</v>
      </c>
      <c r="S184" s="93">
        <f>'Gross Plant'!U184-Reserve!U184</f>
        <v>12234.821607499984</v>
      </c>
      <c r="T184" s="93">
        <f>'Gross Plant'!V184-Reserve!V184</f>
        <v>11808.324768249982</v>
      </c>
      <c r="U184" s="93">
        <f>'Gross Plant'!W184-Reserve!W184</f>
        <v>11381.827928999981</v>
      </c>
      <c r="V184" s="93">
        <f>'Gross Plant'!X184-Reserve!X184</f>
        <v>10955.33108974998</v>
      </c>
      <c r="W184" s="93">
        <f>'Gross Plant'!Y184-Reserve!Y184</f>
        <v>10528.834250499978</v>
      </c>
      <c r="X184" s="93">
        <f>'Gross Plant'!Z184-Reserve!Z184</f>
        <v>10102.337411249977</v>
      </c>
      <c r="Y184" s="93">
        <f>'Gross Plant'!AA184-Reserve!AA184</f>
        <v>9675.8405719999755</v>
      </c>
      <c r="Z184" s="93">
        <f>'Gross Plant'!AB184-Reserve!AB184</f>
        <v>9249.3437327499742</v>
      </c>
      <c r="AA184" s="93">
        <f>'Gross Plant'!AC184-Reserve!AC184</f>
        <v>8822.8468934999728</v>
      </c>
      <c r="AB184" s="93">
        <f>'Gross Plant'!AD184-Reserve!AD184</f>
        <v>8396.3500542499714</v>
      </c>
      <c r="AC184" s="93">
        <f>'Gross Plant'!AE184-Reserve!AE184</f>
        <v>7969.8532149999701</v>
      </c>
      <c r="AD184" s="93">
        <f>'Gross Plant'!AF184-Reserve!AF184</f>
        <v>7543.3563757499687</v>
      </c>
    </row>
    <row r="185" spans="1:30">
      <c r="A185" s="56">
        <v>39902</v>
      </c>
      <c r="B185" t="s">
        <v>177</v>
      </c>
      <c r="C185" s="93">
        <f>'Gross Plant'!E185-Reserve!E185</f>
        <v>0</v>
      </c>
      <c r="D185" s="93">
        <f>'Gross Plant'!F185-Reserve!F185</f>
        <v>0</v>
      </c>
      <c r="E185" s="93">
        <f>'Gross Plant'!G185-Reserve!G185</f>
        <v>0</v>
      </c>
      <c r="F185" s="93">
        <f>'Gross Plant'!H185-Reserve!H185</f>
        <v>0</v>
      </c>
      <c r="G185" s="93">
        <f>'Gross Plant'!I185-Reserve!I185</f>
        <v>0</v>
      </c>
      <c r="H185" s="93">
        <f>'Gross Plant'!J185-Reserve!J185</f>
        <v>0</v>
      </c>
      <c r="I185" s="93">
        <f>'Gross Plant'!K185-Reserve!K185</f>
        <v>0</v>
      </c>
      <c r="J185" s="93">
        <f>'Gross Plant'!L185-Reserve!L185</f>
        <v>0</v>
      </c>
      <c r="K185" s="93">
        <f>'Gross Plant'!M185-Reserve!M185</f>
        <v>0</v>
      </c>
      <c r="L185" s="93">
        <f>'Gross Plant'!N185-Reserve!N185</f>
        <v>0</v>
      </c>
      <c r="M185" s="93">
        <f>'Gross Plant'!O185-Reserve!O185</f>
        <v>0</v>
      </c>
      <c r="N185" s="93">
        <f>'Gross Plant'!P185-Reserve!P185</f>
        <v>0</v>
      </c>
      <c r="O185" s="93">
        <f>'Gross Plant'!Q185-Reserve!Q185</f>
        <v>0</v>
      </c>
      <c r="P185" s="93">
        <f>'Gross Plant'!R185-Reserve!R185</f>
        <v>0</v>
      </c>
      <c r="Q185" s="113">
        <f>'Gross Plant'!S185-Reserve!S185</f>
        <v>0</v>
      </c>
      <c r="R185" s="93">
        <f>'Gross Plant'!T185-Reserve!T185</f>
        <v>0</v>
      </c>
      <c r="S185" s="93">
        <f>'Gross Plant'!U185-Reserve!U185</f>
        <v>0</v>
      </c>
      <c r="T185" s="93">
        <f>'Gross Plant'!V185-Reserve!V185</f>
        <v>0</v>
      </c>
      <c r="U185" s="93">
        <f>'Gross Plant'!W185-Reserve!W185</f>
        <v>0</v>
      </c>
      <c r="V185" s="93">
        <f>'Gross Plant'!X185-Reserve!X185</f>
        <v>0</v>
      </c>
      <c r="W185" s="93">
        <f>'Gross Plant'!Y185-Reserve!Y185</f>
        <v>0</v>
      </c>
      <c r="X185" s="93">
        <f>'Gross Plant'!Z185-Reserve!Z185</f>
        <v>0</v>
      </c>
      <c r="Y185" s="93">
        <f>'Gross Plant'!AA185-Reserve!AA185</f>
        <v>0</v>
      </c>
      <c r="Z185" s="93">
        <f>'Gross Plant'!AB185-Reserve!AB185</f>
        <v>0</v>
      </c>
      <c r="AA185" s="93">
        <f>'Gross Plant'!AC185-Reserve!AC185</f>
        <v>0</v>
      </c>
      <c r="AB185" s="93">
        <f>'Gross Plant'!AD185-Reserve!AD185</f>
        <v>0</v>
      </c>
      <c r="AC185" s="93">
        <f>'Gross Plant'!AE185-Reserve!AE185</f>
        <v>0</v>
      </c>
      <c r="AD185" s="93">
        <f>'Gross Plant'!AF185-Reserve!AF185</f>
        <v>0</v>
      </c>
    </row>
    <row r="186" spans="1:30">
      <c r="A186" s="86">
        <v>39903</v>
      </c>
      <c r="B186" t="s">
        <v>23</v>
      </c>
      <c r="C186" s="93">
        <f>'Gross Plant'!E186-Reserve!E186</f>
        <v>49495.529999999984</v>
      </c>
      <c r="D186" s="93">
        <f>'Gross Plant'!F186-Reserve!F186</f>
        <v>48373.869999999981</v>
      </c>
      <c r="E186" s="93">
        <f>'Gross Plant'!G186-Reserve!G186</f>
        <v>47252.209999999977</v>
      </c>
      <c r="F186" s="93">
        <f>'Gross Plant'!H186-Reserve!H186</f>
        <v>46130.549999999974</v>
      </c>
      <c r="G186" s="93">
        <f>'Gross Plant'!I186-Reserve!I186</f>
        <v>45008.88999999997</v>
      </c>
      <c r="H186" s="93">
        <f>'Gross Plant'!J186-Reserve!J186</f>
        <v>43887.229999999967</v>
      </c>
      <c r="I186" s="93">
        <f>'Gross Plant'!K186-Reserve!K186</f>
        <v>42765.569999999963</v>
      </c>
      <c r="J186" s="93">
        <f>'Gross Plant'!L186-Reserve!L186</f>
        <v>41643.912833333292</v>
      </c>
      <c r="K186" s="93">
        <f>'Gross Plant'!M186-Reserve!M186</f>
        <v>40522.255666666621</v>
      </c>
      <c r="L186" s="93">
        <f>'Gross Plant'!N186-Reserve!N186</f>
        <v>39400.598499999949</v>
      </c>
      <c r="M186" s="93">
        <f>'Gross Plant'!O186-Reserve!O186</f>
        <v>38278.941333333278</v>
      </c>
      <c r="N186" s="93">
        <f>'Gross Plant'!P186-Reserve!P186</f>
        <v>37157.284166666606</v>
      </c>
      <c r="O186" s="93">
        <f>'Gross Plant'!Q186-Reserve!Q186</f>
        <v>36035.626999999935</v>
      </c>
      <c r="P186" s="93">
        <f>'Gross Plant'!R186-Reserve!R186</f>
        <v>34913.969833333264</v>
      </c>
      <c r="Q186" s="113">
        <f>'Gross Plant'!S186-Reserve!S186</f>
        <v>33792.312666666592</v>
      </c>
      <c r="R186" s="93">
        <f>'Gross Plant'!T186-Reserve!T186</f>
        <v>32670.655499999921</v>
      </c>
      <c r="S186" s="93">
        <f>'Gross Plant'!U186-Reserve!U186</f>
        <v>31067.807408833251</v>
      </c>
      <c r="T186" s="93">
        <f>'Gross Plant'!V186-Reserve!V186</f>
        <v>29464.95931766658</v>
      </c>
      <c r="U186" s="93">
        <f>'Gross Plant'!W186-Reserve!W186</f>
        <v>27862.11122649991</v>
      </c>
      <c r="V186" s="93">
        <f>'Gross Plant'!X186-Reserve!X186</f>
        <v>26259.26313533324</v>
      </c>
      <c r="W186" s="93">
        <f>'Gross Plant'!Y186-Reserve!Y186</f>
        <v>24656.41504416657</v>
      </c>
      <c r="X186" s="93">
        <f>'Gross Plant'!Z186-Reserve!Z186</f>
        <v>23053.5669529999</v>
      </c>
      <c r="Y186" s="93">
        <f>'Gross Plant'!AA186-Reserve!AA186</f>
        <v>21450.718861833229</v>
      </c>
      <c r="Z186" s="93">
        <f>'Gross Plant'!AB186-Reserve!AB186</f>
        <v>19847.870770666559</v>
      </c>
      <c r="AA186" s="93">
        <f>'Gross Plant'!AC186-Reserve!AC186</f>
        <v>18245.022679499889</v>
      </c>
      <c r="AB186" s="93">
        <f>'Gross Plant'!AD186-Reserve!AD186</f>
        <v>16642.174588333219</v>
      </c>
      <c r="AC186" s="93">
        <f>'Gross Plant'!AE186-Reserve!AE186</f>
        <v>15039.326497166549</v>
      </c>
      <c r="AD186" s="93">
        <f>'Gross Plant'!AF186-Reserve!AF186</f>
        <v>13436.478405999878</v>
      </c>
    </row>
    <row r="187" spans="1:30" ht="12.75" customHeight="1">
      <c r="A187" s="86">
        <v>39906</v>
      </c>
      <c r="B187" t="s">
        <v>26</v>
      </c>
      <c r="C187" s="93">
        <f>'Gross Plant'!E187-Reserve!E187</f>
        <v>437082.41000000003</v>
      </c>
      <c r="D187" s="93">
        <f>'Gross Plant'!F187-Reserve!F187</f>
        <v>420946.78</v>
      </c>
      <c r="E187" s="93">
        <f>'Gross Plant'!G187-Reserve!G187</f>
        <v>427052.36</v>
      </c>
      <c r="F187" s="93">
        <f>'Gross Plant'!H187-Reserve!H187</f>
        <v>440252.35</v>
      </c>
      <c r="G187" s="93">
        <f>'Gross Plant'!I187-Reserve!I187</f>
        <v>448619.74</v>
      </c>
      <c r="H187" s="93">
        <f>'Gross Plant'!J187-Reserve!J187</f>
        <v>431700.73</v>
      </c>
      <c r="I187" s="93">
        <f>'Gross Plant'!K187-Reserve!K187</f>
        <v>417958.80000000005</v>
      </c>
      <c r="J187" s="93">
        <f>'Gross Plant'!L187-Reserve!L187</f>
        <v>430974.76036874717</v>
      </c>
      <c r="K187" s="93">
        <f>'Gross Plant'!M187-Reserve!M187</f>
        <v>444402.01652986184</v>
      </c>
      <c r="L187" s="93">
        <f>'Gross Plant'!N187-Reserve!N187</f>
        <v>458727.29680182028</v>
      </c>
      <c r="M187" s="93">
        <f>'Gross Plant'!O187-Reserve!O187</f>
        <v>470056.13047800853</v>
      </c>
      <c r="N187" s="93">
        <f>'Gross Plant'!P187-Reserve!P187</f>
        <v>476215.63306831656</v>
      </c>
      <c r="O187" s="93">
        <f>'Gross Plant'!Q187-Reserve!Q187</f>
        <v>489136.13362387556</v>
      </c>
      <c r="P187" s="93">
        <f>'Gross Plant'!R187-Reserve!R187</f>
        <v>504549.15836816386</v>
      </c>
      <c r="Q187" s="113">
        <f>'Gross Plant'!S187-Reserve!S187</f>
        <v>521395.4402086747</v>
      </c>
      <c r="R187" s="93">
        <f>'Gross Plant'!T187-Reserve!T187</f>
        <v>540811.74585510395</v>
      </c>
      <c r="S187" s="93">
        <f>'Gross Plant'!U187-Reserve!U187</f>
        <v>558838.4253214295</v>
      </c>
      <c r="T187" s="93">
        <f>'Gross Plant'!V187-Reserve!V187</f>
        <v>577002.85948554741</v>
      </c>
      <c r="U187" s="93">
        <f>'Gross Plant'!W187-Reserve!W187</f>
        <v>595491.10035669827</v>
      </c>
      <c r="V187" s="93">
        <f>'Gross Plant'!X187-Reserve!X187</f>
        <v>615072.76225176</v>
      </c>
      <c r="W187" s="93">
        <f>'Gross Plant'!Y187-Reserve!Y187</f>
        <v>636065.4798316746</v>
      </c>
      <c r="X187" s="93">
        <f>'Gross Plant'!Z187-Reserve!Z187</f>
        <v>657620.22755542316</v>
      </c>
      <c r="Y187" s="93">
        <f>'Gross Plant'!AA187-Reserve!AA187</f>
        <v>679442.99874820095</v>
      </c>
      <c r="Z187" s="93">
        <f>'Gross Plant'!AB187-Reserve!AB187</f>
        <v>700992.59932713711</v>
      </c>
      <c r="AA187" s="93">
        <f>'Gross Plant'!AC187-Reserve!AC187</f>
        <v>723188.48934461758</v>
      </c>
      <c r="AB187" s="93">
        <f>'Gross Plant'!AD187-Reserve!AD187</f>
        <v>736495.19800102548</v>
      </c>
      <c r="AC187" s="93">
        <f>'Gross Plant'!AE187-Reserve!AE187</f>
        <v>750280.22267473093</v>
      </c>
      <c r="AD187" s="93">
        <f>'Gross Plant'!AF187-Reserve!AF187</f>
        <v>765428.26122523542</v>
      </c>
    </row>
    <row r="188" spans="1:30">
      <c r="A188" s="86">
        <v>39907</v>
      </c>
      <c r="B188" t="s">
        <v>27</v>
      </c>
      <c r="C188" s="93">
        <f>'Gross Plant'!E188-Reserve!E188</f>
        <v>0</v>
      </c>
      <c r="D188" s="93">
        <f>'Gross Plant'!F188-Reserve!F188</f>
        <v>0</v>
      </c>
      <c r="E188" s="93">
        <f>'Gross Plant'!G188-Reserve!G188</f>
        <v>0</v>
      </c>
      <c r="F188" s="93">
        <f>'Gross Plant'!H188-Reserve!H188</f>
        <v>0</v>
      </c>
      <c r="G188" s="93">
        <f>'Gross Plant'!I188-Reserve!I188</f>
        <v>0</v>
      </c>
      <c r="H188" s="93">
        <f>'Gross Plant'!J188-Reserve!J188</f>
        <v>0</v>
      </c>
      <c r="I188" s="93">
        <f>'Gross Plant'!K188-Reserve!K188</f>
        <v>0</v>
      </c>
      <c r="J188" s="93">
        <f>'Gross Plant'!L188-Reserve!L188</f>
        <v>0</v>
      </c>
      <c r="K188" s="93">
        <f>'Gross Plant'!M188-Reserve!M188</f>
        <v>0</v>
      </c>
      <c r="L188" s="93">
        <f>'Gross Plant'!N188-Reserve!N188</f>
        <v>0</v>
      </c>
      <c r="M188" s="93">
        <f>'Gross Plant'!O188-Reserve!O188</f>
        <v>0</v>
      </c>
      <c r="N188" s="93">
        <f>'Gross Plant'!P188-Reserve!P188</f>
        <v>0</v>
      </c>
      <c r="O188" s="93">
        <f>'Gross Plant'!Q188-Reserve!Q188</f>
        <v>0</v>
      </c>
      <c r="P188" s="93">
        <f>'Gross Plant'!R188-Reserve!R188</f>
        <v>0</v>
      </c>
      <c r="Q188" s="113">
        <f>'Gross Plant'!S188-Reserve!S188</f>
        <v>0</v>
      </c>
      <c r="R188" s="93">
        <f>'Gross Plant'!T188-Reserve!T188</f>
        <v>0</v>
      </c>
      <c r="S188" s="93">
        <f>'Gross Plant'!U188-Reserve!U188</f>
        <v>0</v>
      </c>
      <c r="T188" s="93">
        <f>'Gross Plant'!V188-Reserve!V188</f>
        <v>0</v>
      </c>
      <c r="U188" s="93">
        <f>'Gross Plant'!W188-Reserve!W188</f>
        <v>0</v>
      </c>
      <c r="V188" s="93">
        <f>'Gross Plant'!X188-Reserve!X188</f>
        <v>0</v>
      </c>
      <c r="W188" s="93">
        <f>'Gross Plant'!Y188-Reserve!Y188</f>
        <v>0</v>
      </c>
      <c r="X188" s="93">
        <f>'Gross Plant'!Z188-Reserve!Z188</f>
        <v>0</v>
      </c>
      <c r="Y188" s="93">
        <f>'Gross Plant'!AA188-Reserve!AA188</f>
        <v>0</v>
      </c>
      <c r="Z188" s="93">
        <f>'Gross Plant'!AB188-Reserve!AB188</f>
        <v>0</v>
      </c>
      <c r="AA188" s="93">
        <f>'Gross Plant'!AC188-Reserve!AC188</f>
        <v>0</v>
      </c>
      <c r="AB188" s="93">
        <f>'Gross Plant'!AD188-Reserve!AD188</f>
        <v>0</v>
      </c>
      <c r="AC188" s="93">
        <f>'Gross Plant'!AE188-Reserve!AE188</f>
        <v>0</v>
      </c>
      <c r="AD188" s="93">
        <f>'Gross Plant'!AF188-Reserve!AF188</f>
        <v>0</v>
      </c>
    </row>
    <row r="189" spans="1:30">
      <c r="A189" s="86">
        <v>39908</v>
      </c>
      <c r="B189" t="s">
        <v>28</v>
      </c>
      <c r="C189" s="93">
        <f>'Gross Plant'!E189-Reserve!E189</f>
        <v>11795</v>
      </c>
      <c r="D189" s="93">
        <f>'Gross Plant'!F189-Reserve!F189</f>
        <v>11339.589999999997</v>
      </c>
      <c r="E189" s="93">
        <f>'Gross Plant'!G189-Reserve!G189</f>
        <v>10884.179999999993</v>
      </c>
      <c r="F189" s="93">
        <f>'Gross Plant'!H189-Reserve!H189</f>
        <v>10428.76999999999</v>
      </c>
      <c r="G189" s="93">
        <f>'Gross Plant'!I189-Reserve!I189</f>
        <v>9973.359999999986</v>
      </c>
      <c r="H189" s="93">
        <f>'Gross Plant'!J189-Reserve!J189</f>
        <v>9517.9499999999825</v>
      </c>
      <c r="I189" s="93">
        <f>'Gross Plant'!K189-Reserve!K189</f>
        <v>9062.539999999979</v>
      </c>
      <c r="J189" s="93">
        <f>'Gross Plant'!L189-Reserve!L189</f>
        <v>8607.1264049999809</v>
      </c>
      <c r="K189" s="93">
        <f>'Gross Plant'!M189-Reserve!M189</f>
        <v>8151.7128099999827</v>
      </c>
      <c r="L189" s="93">
        <f>'Gross Plant'!N189-Reserve!N189</f>
        <v>7696.2992149999845</v>
      </c>
      <c r="M189" s="93">
        <f>'Gross Plant'!O189-Reserve!O189</f>
        <v>7240.8856199999864</v>
      </c>
      <c r="N189" s="93">
        <f>'Gross Plant'!P189-Reserve!P189</f>
        <v>6785.4720249999882</v>
      </c>
      <c r="O189" s="93">
        <f>'Gross Plant'!Q189-Reserve!Q189</f>
        <v>6330.05842999999</v>
      </c>
      <c r="P189" s="93">
        <f>'Gross Plant'!R189-Reserve!R189</f>
        <v>5874.6448349999919</v>
      </c>
      <c r="Q189" s="113">
        <f>'Gross Plant'!S189-Reserve!S189</f>
        <v>5419.2312399999937</v>
      </c>
      <c r="R189" s="93">
        <f>'Gross Plant'!T189-Reserve!T189</f>
        <v>4963.8176449999955</v>
      </c>
      <c r="S189" s="93">
        <f>'Gross Plant'!U189-Reserve!U189</f>
        <v>4508.4040499999974</v>
      </c>
      <c r="T189" s="93">
        <f>'Gross Plant'!V189-Reserve!V189</f>
        <v>4052.9904549999992</v>
      </c>
      <c r="U189" s="93">
        <f>'Gross Plant'!W189-Reserve!W189</f>
        <v>3597.576860000001</v>
      </c>
      <c r="V189" s="93">
        <f>'Gross Plant'!X189-Reserve!X189</f>
        <v>3142.1632650000029</v>
      </c>
      <c r="W189" s="93">
        <f>'Gross Plant'!Y189-Reserve!Y189</f>
        <v>2686.7496700000047</v>
      </c>
      <c r="X189" s="93">
        <f>'Gross Plant'!Z189-Reserve!Z189</f>
        <v>2231.3360750000065</v>
      </c>
      <c r="Y189" s="93">
        <f>'Gross Plant'!AA189-Reserve!AA189</f>
        <v>1775.9224800000084</v>
      </c>
      <c r="Z189" s="93">
        <f>'Gross Plant'!AB189-Reserve!AB189</f>
        <v>1320.5088850000102</v>
      </c>
      <c r="AA189" s="93">
        <f>'Gross Plant'!AC189-Reserve!AC189</f>
        <v>865.09529000001203</v>
      </c>
      <c r="AB189" s="93">
        <f>'Gross Plant'!AD189-Reserve!AD189</f>
        <v>409.68169500001386</v>
      </c>
      <c r="AC189" s="93">
        <f>'Gross Plant'!AE189-Reserve!AE189</f>
        <v>-45.731899999984307</v>
      </c>
      <c r="AD189" s="93">
        <f>'Gross Plant'!AF189-Reserve!AF189</f>
        <v>-45.731899999984307</v>
      </c>
    </row>
    <row r="190" spans="1:30">
      <c r="A190" s="139" t="s">
        <v>118</v>
      </c>
      <c r="B190" t="s">
        <v>146</v>
      </c>
      <c r="C190" s="93">
        <f>'Gross Plant'!E190-Reserve!E190</f>
        <v>2152128.3499999978</v>
      </c>
      <c r="D190" s="93">
        <f>'Gross Plant'!F190-Reserve!F190</f>
        <v>2248420.4899999979</v>
      </c>
      <c r="E190" s="93">
        <f>'Gross Plant'!G190-Reserve!G190</f>
        <v>2075547.579999998</v>
      </c>
      <c r="F190" s="93">
        <f>'Gross Plant'!H190-Reserve!H190</f>
        <v>1972443.319999998</v>
      </c>
      <c r="G190" s="93">
        <f>'Gross Plant'!I190-Reserve!I190</f>
        <v>2056066.549999998</v>
      </c>
      <c r="H190" s="93">
        <f>'Gross Plant'!J190-Reserve!J190</f>
        <v>2119554.839999998</v>
      </c>
      <c r="I190" s="93">
        <f>'Gross Plant'!K190-Reserve!K190</f>
        <v>2179656.359999998</v>
      </c>
      <c r="J190" s="93">
        <f>'Gross Plant'!L190-Reserve!L190</f>
        <v>2179656.359999998</v>
      </c>
      <c r="K190" s="93">
        <f>'Gross Plant'!M190-Reserve!M190</f>
        <v>2179656.359999998</v>
      </c>
      <c r="L190" s="93">
        <f>'Gross Plant'!N190-Reserve!N190</f>
        <v>2179656.359999998</v>
      </c>
      <c r="M190" s="93">
        <f>'Gross Plant'!O190-Reserve!O190</f>
        <v>2179656.359999998</v>
      </c>
      <c r="N190" s="93">
        <f>'Gross Plant'!P190-Reserve!P190</f>
        <v>2179656.359999998</v>
      </c>
      <c r="O190" s="93">
        <f>'Gross Plant'!Q190-Reserve!Q190</f>
        <v>2179656.359999998</v>
      </c>
      <c r="P190" s="93">
        <f>'Gross Plant'!R190-Reserve!R190</f>
        <v>2179656.359999998</v>
      </c>
      <c r="Q190" s="113">
        <f>'Gross Plant'!S190-Reserve!S190</f>
        <v>2179656.359999998</v>
      </c>
      <c r="R190" s="93">
        <f>'Gross Plant'!T190-Reserve!T190</f>
        <v>2179656.359999998</v>
      </c>
      <c r="S190" s="93">
        <f>'Gross Plant'!U190-Reserve!U190</f>
        <v>2179656.359999998</v>
      </c>
      <c r="T190" s="93">
        <f>'Gross Plant'!V190-Reserve!V190</f>
        <v>2179656.359999998</v>
      </c>
      <c r="U190" s="93">
        <f>'Gross Plant'!W190-Reserve!W190</f>
        <v>2179656.359999998</v>
      </c>
      <c r="V190" s="93">
        <f>'Gross Plant'!X190-Reserve!X190</f>
        <v>2179656.359999998</v>
      </c>
      <c r="W190" s="93">
        <f>'Gross Plant'!Y190-Reserve!Y190</f>
        <v>2179656.359999998</v>
      </c>
      <c r="X190" s="93">
        <f>'Gross Plant'!Z190-Reserve!Z190</f>
        <v>2179656.359999998</v>
      </c>
      <c r="Y190" s="93">
        <f>'Gross Plant'!AA190-Reserve!AA190</f>
        <v>2179656.359999998</v>
      </c>
      <c r="Z190" s="93">
        <f>'Gross Plant'!AB190-Reserve!AB190</f>
        <v>2179656.359999998</v>
      </c>
      <c r="AA190" s="93">
        <f>'Gross Plant'!AC190-Reserve!AC190</f>
        <v>2179656.359999998</v>
      </c>
      <c r="AB190" s="93">
        <f>'Gross Plant'!AD190-Reserve!AD190</f>
        <v>2179656.359999998</v>
      </c>
      <c r="AC190" s="93">
        <f>'Gross Plant'!AE190-Reserve!AE190</f>
        <v>2179656.359999998</v>
      </c>
      <c r="AD190" s="93">
        <f>'Gross Plant'!AF190-Reserve!AF190</f>
        <v>2179656.359999998</v>
      </c>
    </row>
    <row r="191" spans="1:30">
      <c r="B191" s="26" t="s">
        <v>136</v>
      </c>
      <c r="C191" s="93">
        <f>'Gross Plant'!E191-Reserve!E191</f>
        <v>0</v>
      </c>
      <c r="D191" s="93">
        <f>'Gross Plant'!F191-Reserve!F191</f>
        <v>0</v>
      </c>
      <c r="E191" s="93">
        <f>'Gross Plant'!G191-Reserve!G191</f>
        <v>0</v>
      </c>
      <c r="F191" s="93">
        <f>'Gross Plant'!H191-Reserve!H191</f>
        <v>0</v>
      </c>
      <c r="G191" s="93">
        <f>'Gross Plant'!I191-Reserve!I191</f>
        <v>0</v>
      </c>
      <c r="H191" s="93">
        <f>'Gross Plant'!J191-Reserve!J191</f>
        <v>0</v>
      </c>
      <c r="I191" s="93">
        <f>'Gross Plant'!K191-Reserve!K191</f>
        <v>0</v>
      </c>
      <c r="J191" s="93">
        <f>'Gross Plant'!L191-Reserve!L191</f>
        <v>0</v>
      </c>
      <c r="K191" s="93">
        <f>'Gross Plant'!M191-Reserve!M191</f>
        <v>0</v>
      </c>
      <c r="L191" s="93">
        <f>'Gross Plant'!N191-Reserve!N191</f>
        <v>0</v>
      </c>
      <c r="M191" s="93">
        <f>'Gross Plant'!O191-Reserve!O191</f>
        <v>0</v>
      </c>
      <c r="N191" s="93">
        <f>'Gross Plant'!P191-Reserve!P191</f>
        <v>0</v>
      </c>
      <c r="O191" s="93">
        <f>'Gross Plant'!Q191-Reserve!Q191</f>
        <v>0</v>
      </c>
      <c r="P191" s="93">
        <f>'Gross Plant'!R191-Reserve!R191</f>
        <v>0</v>
      </c>
      <c r="Q191" s="113">
        <f>'Gross Plant'!S191-Reserve!S191</f>
        <v>0</v>
      </c>
      <c r="R191" s="93">
        <f>'Gross Plant'!T191-Reserve!T191</f>
        <v>0</v>
      </c>
      <c r="S191" s="93">
        <f>'Gross Plant'!U191-Reserve!U191</f>
        <v>0</v>
      </c>
      <c r="T191" s="93">
        <f>'Gross Plant'!V191-Reserve!V191</f>
        <v>0</v>
      </c>
      <c r="U191" s="93">
        <f>'Gross Plant'!W191-Reserve!W191</f>
        <v>0</v>
      </c>
      <c r="V191" s="93">
        <f>'Gross Plant'!X191-Reserve!X191</f>
        <v>0</v>
      </c>
      <c r="W191" s="93">
        <f>'Gross Plant'!Y191-Reserve!Y191</f>
        <v>0</v>
      </c>
      <c r="X191" s="93">
        <f>'Gross Plant'!Z191-Reserve!Z191</f>
        <v>0</v>
      </c>
      <c r="Y191" s="93">
        <f>'Gross Plant'!AA191-Reserve!AA191</f>
        <v>0</v>
      </c>
      <c r="Z191" s="93">
        <f>'Gross Plant'!AB191-Reserve!AB191</f>
        <v>0</v>
      </c>
      <c r="AA191" s="93">
        <f>'Gross Plant'!AC191-Reserve!AC191</f>
        <v>0</v>
      </c>
      <c r="AB191" s="93">
        <f>'Gross Plant'!AD191-Reserve!AD191</f>
        <v>0</v>
      </c>
      <c r="AC191" s="93">
        <f>'Gross Plant'!AE191-Reserve!AE191</f>
        <v>0</v>
      </c>
      <c r="AD191" s="93">
        <f>'Gross Plant'!AF191-Reserve!AF191</f>
        <v>0</v>
      </c>
    </row>
    <row r="192" spans="1:30">
      <c r="A192" s="2" t="s">
        <v>74</v>
      </c>
      <c r="B192" s="2"/>
      <c r="C192" s="95">
        <f t="shared" ref="C192:AD192" si="4">SUM(C112:C190)</f>
        <v>602727618.12999976</v>
      </c>
      <c r="D192" s="94">
        <f t="shared" si="4"/>
        <v>604376999.44000018</v>
      </c>
      <c r="E192" s="94">
        <f t="shared" si="4"/>
        <v>605314205.04999971</v>
      </c>
      <c r="F192" s="94">
        <f t="shared" si="4"/>
        <v>607656303.62999952</v>
      </c>
      <c r="G192" s="94">
        <f t="shared" si="4"/>
        <v>608738605.27999973</v>
      </c>
      <c r="H192" s="94">
        <f t="shared" si="4"/>
        <v>609121043.41000009</v>
      </c>
      <c r="I192" s="94">
        <f t="shared" si="4"/>
        <v>613845777.3499999</v>
      </c>
      <c r="J192" s="94">
        <f t="shared" si="4"/>
        <v>618461025.55558872</v>
      </c>
      <c r="K192" s="94">
        <f t="shared" si="4"/>
        <v>622943971.79186606</v>
      </c>
      <c r="L192" s="94">
        <f t="shared" si="4"/>
        <v>627410209.30477977</v>
      </c>
      <c r="M192" s="94">
        <f t="shared" si="4"/>
        <v>630973084.59123242</v>
      </c>
      <c r="N192" s="94">
        <f t="shared" si="4"/>
        <v>633171612.4658581</v>
      </c>
      <c r="O192" s="94">
        <f t="shared" si="4"/>
        <v>636774493.60317481</v>
      </c>
      <c r="P192" s="94">
        <f t="shared" si="4"/>
        <v>640756625.32738554</v>
      </c>
      <c r="Q192" s="96">
        <f t="shared" si="4"/>
        <v>644861772.97039533</v>
      </c>
      <c r="R192" s="94">
        <f t="shared" si="4"/>
        <v>649343950.301278</v>
      </c>
      <c r="S192" s="94">
        <f t="shared" si="4"/>
        <v>653409207.41572428</v>
      </c>
      <c r="T192" s="94">
        <f t="shared" si="4"/>
        <v>657243483.01989686</v>
      </c>
      <c r="U192" s="94">
        <f t="shared" si="4"/>
        <v>660899208.06122696</v>
      </c>
      <c r="V192" s="94">
        <f t="shared" si="4"/>
        <v>664558079.87285852</v>
      </c>
      <c r="W192" s="94">
        <f t="shared" si="4"/>
        <v>668291325.87044466</v>
      </c>
      <c r="X192" s="94">
        <f t="shared" si="4"/>
        <v>671903556.42187428</v>
      </c>
      <c r="Y192" s="94">
        <f t="shared" si="4"/>
        <v>675333750.01274574</v>
      </c>
      <c r="Z192" s="94">
        <f t="shared" si="4"/>
        <v>678467953.14517188</v>
      </c>
      <c r="AA192" s="94">
        <f t="shared" si="4"/>
        <v>681527181.4589988</v>
      </c>
      <c r="AB192" s="94">
        <f t="shared" si="4"/>
        <v>682362673.40498066</v>
      </c>
      <c r="AC192" s="94">
        <f t="shared" si="4"/>
        <v>683192021.23874032</v>
      </c>
      <c r="AD192" s="94">
        <f t="shared" si="4"/>
        <v>684215428.6778568</v>
      </c>
    </row>
    <row r="193" spans="1:30">
      <c r="A193" s="2"/>
      <c r="B193" s="2"/>
      <c r="C193" s="120">
        <f>'Gross Plant'!E193-Reserve!E193</f>
        <v>602727618.12999964</v>
      </c>
      <c r="D193" s="120">
        <f>'Gross Plant'!F193-Reserve!F193</f>
        <v>604376999.43999958</v>
      </c>
      <c r="E193" s="120">
        <f>'Gross Plant'!G193-Reserve!G193</f>
        <v>605314205.04999983</v>
      </c>
      <c r="F193" s="120">
        <f>'Gross Plant'!H193-Reserve!H193</f>
        <v>607656303.62999964</v>
      </c>
      <c r="G193" s="120">
        <f>'Gross Plant'!I193-Reserve!I193</f>
        <v>608738605.27999973</v>
      </c>
      <c r="H193" s="120">
        <f>'Gross Plant'!J193-Reserve!J193</f>
        <v>609121043.40999973</v>
      </c>
      <c r="I193" s="120">
        <f>'Gross Plant'!K193-Reserve!K193</f>
        <v>613845777.3499999</v>
      </c>
      <c r="J193" s="120">
        <f>'Gross Plant'!L193-Reserve!L193</f>
        <v>618461025.55558836</v>
      </c>
      <c r="K193" s="120">
        <f>'Gross Plant'!M193-Reserve!M193</f>
        <v>622943971.79186559</v>
      </c>
      <c r="L193" s="120">
        <f>'Gross Plant'!N193-Reserve!N193</f>
        <v>627410209.30477977</v>
      </c>
      <c r="M193" s="120">
        <f>'Gross Plant'!O193-Reserve!O193</f>
        <v>630973084.59123206</v>
      </c>
      <c r="N193" s="120">
        <f>'Gross Plant'!P193-Reserve!P193</f>
        <v>633171612.46585798</v>
      </c>
      <c r="O193" s="120">
        <f>'Gross Plant'!Q193-Reserve!Q193</f>
        <v>636774493.60317469</v>
      </c>
      <c r="P193" s="120">
        <f>'Gross Plant'!R193-Reserve!R193</f>
        <v>640756625.32738543</v>
      </c>
      <c r="Q193" s="120">
        <f>'Gross Plant'!S193-Reserve!S193</f>
        <v>644861772.97039497</v>
      </c>
      <c r="R193" s="120">
        <f>'Gross Plant'!T193-Reserve!T193</f>
        <v>649343950.30127764</v>
      </c>
      <c r="S193" s="120">
        <f>'Gross Plant'!U193-Reserve!U193</f>
        <v>653409207.41572404</v>
      </c>
      <c r="T193" s="120">
        <f>'Gross Plant'!V193-Reserve!V193</f>
        <v>657243483.01989651</v>
      </c>
      <c r="U193" s="120">
        <f>'Gross Plant'!W193-Reserve!W193</f>
        <v>660899208.06122684</v>
      </c>
      <c r="V193" s="120">
        <f>'Gross Plant'!X193-Reserve!X193</f>
        <v>664558079.87285841</v>
      </c>
      <c r="W193" s="120">
        <f>'Gross Plant'!Y193-Reserve!Y193</f>
        <v>668291325.87044442</v>
      </c>
      <c r="X193" s="120">
        <f>'Gross Plant'!Z193-Reserve!Z193</f>
        <v>671903556.42187393</v>
      </c>
      <c r="Y193" s="120">
        <f>'Gross Plant'!AA193-Reserve!AA193</f>
        <v>675333750.01274562</v>
      </c>
      <c r="Z193" s="120">
        <f>'Gross Plant'!AB193-Reserve!AB193</f>
        <v>678467953.14517224</v>
      </c>
      <c r="AA193" s="120">
        <f>'Gross Plant'!AC193-Reserve!AC193</f>
        <v>681527181.45899892</v>
      </c>
      <c r="AB193" s="120">
        <f>'Gross Plant'!AD193-Reserve!AD193</f>
        <v>682362673.40498018</v>
      </c>
      <c r="AC193" s="120">
        <f>'Gross Plant'!AE193-Reserve!AE193</f>
        <v>683192021.23874021</v>
      </c>
      <c r="AD193" s="120">
        <f>'Gross Plant'!AF193-Reserve!AF193</f>
        <v>684215428.67785704</v>
      </c>
    </row>
    <row r="194" spans="1:30">
      <c r="C194" s="51">
        <f>C192-C193</f>
        <v>0</v>
      </c>
      <c r="D194" s="51">
        <f t="shared" ref="D194:AD194" si="5">D192-D193</f>
        <v>0</v>
      </c>
      <c r="E194" s="51">
        <f t="shared" si="5"/>
        <v>0</v>
      </c>
      <c r="F194" s="51">
        <f t="shared" si="5"/>
        <v>0</v>
      </c>
      <c r="G194" s="51">
        <f t="shared" si="5"/>
        <v>0</v>
      </c>
      <c r="H194" s="51">
        <f t="shared" si="5"/>
        <v>0</v>
      </c>
      <c r="I194" s="51">
        <f t="shared" si="5"/>
        <v>0</v>
      </c>
      <c r="J194" s="51">
        <f t="shared" si="5"/>
        <v>0</v>
      </c>
      <c r="K194" s="51">
        <f t="shared" si="5"/>
        <v>0</v>
      </c>
      <c r="L194" s="51">
        <f t="shared" si="5"/>
        <v>0</v>
      </c>
      <c r="M194" s="51">
        <f t="shared" si="5"/>
        <v>0</v>
      </c>
      <c r="N194" s="51">
        <f t="shared" si="5"/>
        <v>0</v>
      </c>
      <c r="O194" s="51">
        <f t="shared" si="5"/>
        <v>0</v>
      </c>
      <c r="P194" s="51">
        <f t="shared" si="5"/>
        <v>0</v>
      </c>
      <c r="Q194" s="51">
        <f t="shared" si="5"/>
        <v>0</v>
      </c>
      <c r="R194" s="51">
        <f t="shared" si="5"/>
        <v>0</v>
      </c>
      <c r="S194" s="51">
        <f t="shared" si="5"/>
        <v>0</v>
      </c>
      <c r="T194" s="51">
        <f t="shared" si="5"/>
        <v>0</v>
      </c>
      <c r="U194" s="51">
        <f t="shared" si="5"/>
        <v>0</v>
      </c>
      <c r="V194" s="51">
        <f t="shared" si="5"/>
        <v>0</v>
      </c>
      <c r="W194" s="51">
        <f t="shared" si="5"/>
        <v>0</v>
      </c>
      <c r="X194" s="51">
        <f t="shared" si="5"/>
        <v>0</v>
      </c>
      <c r="Y194" s="51">
        <f t="shared" si="5"/>
        <v>0</v>
      </c>
      <c r="Z194" s="51">
        <f t="shared" si="5"/>
        <v>0</v>
      </c>
      <c r="AA194" s="51">
        <f t="shared" si="5"/>
        <v>0</v>
      </c>
      <c r="AB194" s="51">
        <f t="shared" si="5"/>
        <v>0</v>
      </c>
      <c r="AC194" s="51">
        <f t="shared" si="5"/>
        <v>0</v>
      </c>
      <c r="AD194" s="51">
        <f t="shared" si="5"/>
        <v>0</v>
      </c>
    </row>
    <row r="195" spans="1:30">
      <c r="B195" s="194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</row>
    <row r="197" spans="1:30">
      <c r="B197" s="2" t="s">
        <v>9</v>
      </c>
      <c r="C197" s="51">
        <f>C46*$R$205</f>
        <v>5417846.0925060967</v>
      </c>
      <c r="D197" s="51">
        <f t="shared" ref="D197:AD197" si="6">D46*$R$205</f>
        <v>5765668.0723814582</v>
      </c>
      <c r="E197" s="51">
        <f t="shared" si="6"/>
        <v>5775470.9964004466</v>
      </c>
      <c r="F197" s="51">
        <f t="shared" si="6"/>
        <v>6239681.621019857</v>
      </c>
      <c r="G197" s="51">
        <f t="shared" si="6"/>
        <v>6190025.7461323766</v>
      </c>
      <c r="H197" s="51">
        <f t="shared" si="6"/>
        <v>6136975.7458994752</v>
      </c>
      <c r="I197" s="51">
        <f t="shared" si="6"/>
        <v>6082379.8542552721</v>
      </c>
      <c r="J197" s="51">
        <f t="shared" si="6"/>
        <v>6234020.0436308049</v>
      </c>
      <c r="K197" s="51">
        <f t="shared" si="6"/>
        <v>6390124.8812912591</v>
      </c>
      <c r="L197" s="51">
        <f t="shared" si="6"/>
        <v>6525129.0791297927</v>
      </c>
      <c r="M197" s="51">
        <f t="shared" si="6"/>
        <v>6646127.2100799941</v>
      </c>
      <c r="N197" s="51">
        <f t="shared" si="6"/>
        <v>6761438.7755500618</v>
      </c>
      <c r="O197" s="51">
        <f t="shared" si="6"/>
        <v>6879782.2478552368</v>
      </c>
      <c r="P197" s="51">
        <f t="shared" si="6"/>
        <v>7212565.0159473848</v>
      </c>
      <c r="Q197" s="51">
        <f t="shared" si="6"/>
        <v>7206535.9853415908</v>
      </c>
      <c r="R197" s="51">
        <f t="shared" si="6"/>
        <v>7654239.4073169753</v>
      </c>
      <c r="S197" s="51">
        <f t="shared" si="6"/>
        <v>7571297.6931070499</v>
      </c>
      <c r="T197" s="51">
        <f t="shared" si="6"/>
        <v>7488264.8126566624</v>
      </c>
      <c r="U197" s="51">
        <f t="shared" si="6"/>
        <v>7403312.8768187789</v>
      </c>
      <c r="V197" s="51">
        <f t="shared" si="6"/>
        <v>7527754.4539931519</v>
      </c>
      <c r="W197" s="51">
        <f t="shared" si="6"/>
        <v>7652706.2214883445</v>
      </c>
      <c r="X197" s="51">
        <f t="shared" si="6"/>
        <v>7756198.2416536892</v>
      </c>
      <c r="Y197" s="51">
        <f t="shared" si="6"/>
        <v>7848961.1672222596</v>
      </c>
      <c r="Z197" s="51">
        <f t="shared" si="6"/>
        <v>7933426.7956546573</v>
      </c>
      <c r="AA197" s="51">
        <f t="shared" si="6"/>
        <v>8024234.4702314353</v>
      </c>
      <c r="AB197" s="51">
        <f t="shared" si="6"/>
        <v>8325107.1573293889</v>
      </c>
      <c r="AC197" s="51">
        <f t="shared" si="6"/>
        <v>8287053.459843968</v>
      </c>
      <c r="AD197" s="51">
        <f t="shared" si="6"/>
        <v>8705520.8420125898</v>
      </c>
    </row>
    <row r="198" spans="1:30">
      <c r="B198" s="2" t="s">
        <v>31</v>
      </c>
      <c r="C198" s="51">
        <f>C80*$R$206</f>
        <v>4974099.5597077115</v>
      </c>
      <c r="D198" s="51">
        <f t="shared" ref="D198:AD198" si="7">D80*$R$206</f>
        <v>4939401.3152511511</v>
      </c>
      <c r="E198" s="51">
        <f t="shared" si="7"/>
        <v>4898680.7909523472</v>
      </c>
      <c r="F198" s="51">
        <f t="shared" si="7"/>
        <v>4899683.5798074286</v>
      </c>
      <c r="G198" s="51">
        <f t="shared" si="7"/>
        <v>4858975.9813329428</v>
      </c>
      <c r="H198" s="51">
        <f t="shared" si="7"/>
        <v>4847936.6364598051</v>
      </c>
      <c r="I198" s="51">
        <f t="shared" si="7"/>
        <v>4807019.83332959</v>
      </c>
      <c r="J198" s="51">
        <f t="shared" si="7"/>
        <v>4770263.2176920967</v>
      </c>
      <c r="K198" s="51">
        <f t="shared" si="7"/>
        <v>4733537.9061594494</v>
      </c>
      <c r="L198" s="51">
        <f t="shared" si="7"/>
        <v>4696755.3302802024</v>
      </c>
      <c r="M198" s="51">
        <f t="shared" si="7"/>
        <v>4659948.0279096803</v>
      </c>
      <c r="N198" s="51">
        <f t="shared" si="7"/>
        <v>4623084.4281309452</v>
      </c>
      <c r="O198" s="51">
        <f t="shared" si="7"/>
        <v>4586555.4764843537</v>
      </c>
      <c r="P198" s="51">
        <f t="shared" si="7"/>
        <v>4551068.3112915754</v>
      </c>
      <c r="Q198" s="51">
        <f t="shared" si="7"/>
        <v>4509520.4223846076</v>
      </c>
      <c r="R198" s="51">
        <f t="shared" si="7"/>
        <v>4509860.9439690169</v>
      </c>
      <c r="S198" s="51">
        <f t="shared" si="7"/>
        <v>4460882.6200605491</v>
      </c>
      <c r="T198" s="51">
        <f t="shared" si="7"/>
        <v>4441449.8414256033</v>
      </c>
      <c r="U198" s="51">
        <f t="shared" si="7"/>
        <v>4392138.3646648144</v>
      </c>
      <c r="V198" s="51">
        <f t="shared" si="7"/>
        <v>4347300.1434335047</v>
      </c>
      <c r="W198" s="51">
        <f t="shared" si="7"/>
        <v>4302444.8191116024</v>
      </c>
      <c r="X198" s="51">
        <f t="shared" si="7"/>
        <v>4257521.4469567975</v>
      </c>
      <c r="Y198" s="51">
        <f t="shared" si="7"/>
        <v>4212562.3462909246</v>
      </c>
      <c r="Z198" s="51">
        <f t="shared" si="7"/>
        <v>4167536.2142374795</v>
      </c>
      <c r="AA198" s="51">
        <f t="shared" si="7"/>
        <v>4122830.6084646215</v>
      </c>
      <c r="AB198" s="51">
        <f t="shared" si="7"/>
        <v>4079145.5194383017</v>
      </c>
      <c r="AC198" s="51">
        <f t="shared" si="7"/>
        <v>4029438.551253031</v>
      </c>
      <c r="AD198" s="51">
        <f t="shared" si="7"/>
        <v>4021249.9853277886</v>
      </c>
    </row>
    <row r="199" spans="1:30">
      <c r="B199" s="2" t="s">
        <v>34</v>
      </c>
      <c r="C199" s="51">
        <f>C108*$R$207</f>
        <v>830584.15406600002</v>
      </c>
      <c r="D199" s="51">
        <f t="shared" ref="D199:AD199" si="8">D108*$R$207</f>
        <v>835246.95532999991</v>
      </c>
      <c r="E199" s="51">
        <f t="shared" si="8"/>
        <v>833724.81082400004</v>
      </c>
      <c r="F199" s="51">
        <f t="shared" si="8"/>
        <v>837732.85292600014</v>
      </c>
      <c r="G199" s="51">
        <f t="shared" si="8"/>
        <v>836425.00854599988</v>
      </c>
      <c r="H199" s="51">
        <f t="shared" si="8"/>
        <v>835165.41610599984</v>
      </c>
      <c r="I199" s="51">
        <f t="shared" si="8"/>
        <v>833958.49743999983</v>
      </c>
      <c r="J199" s="51">
        <f t="shared" si="8"/>
        <v>832785.36564902356</v>
      </c>
      <c r="K199" s="51">
        <f t="shared" si="8"/>
        <v>831612.22377404722</v>
      </c>
      <c r="L199" s="51">
        <f t="shared" si="8"/>
        <v>830439.09202357533</v>
      </c>
      <c r="M199" s="51">
        <f t="shared" si="8"/>
        <v>829265.96027310297</v>
      </c>
      <c r="N199" s="51">
        <f t="shared" si="8"/>
        <v>828092.82852263073</v>
      </c>
      <c r="O199" s="51">
        <f t="shared" si="8"/>
        <v>826919.7219821586</v>
      </c>
      <c r="P199" s="51">
        <f t="shared" si="8"/>
        <v>831931.53590042633</v>
      </c>
      <c r="Q199" s="51">
        <f t="shared" si="8"/>
        <v>830733.56118318439</v>
      </c>
      <c r="R199" s="51">
        <f t="shared" si="8"/>
        <v>834851.47294794256</v>
      </c>
      <c r="S199" s="51">
        <f t="shared" si="8"/>
        <v>833632.14608666487</v>
      </c>
      <c r="T199" s="51">
        <f t="shared" si="8"/>
        <v>832412.81922538695</v>
      </c>
      <c r="U199" s="51">
        <f t="shared" si="8"/>
        <v>831193.49236410914</v>
      </c>
      <c r="V199" s="51">
        <f t="shared" si="8"/>
        <v>829974.16550283111</v>
      </c>
      <c r="W199" s="51">
        <f t="shared" si="8"/>
        <v>828754.82859805739</v>
      </c>
      <c r="X199" s="51">
        <f t="shared" si="8"/>
        <v>827535.50177728373</v>
      </c>
      <c r="Y199" s="51">
        <f t="shared" si="8"/>
        <v>826316.17495650984</v>
      </c>
      <c r="Z199" s="51">
        <f t="shared" si="8"/>
        <v>825096.84813573619</v>
      </c>
      <c r="AA199" s="51">
        <f t="shared" si="8"/>
        <v>823877.54642370169</v>
      </c>
      <c r="AB199" s="51">
        <f t="shared" si="8"/>
        <v>828818.32240615843</v>
      </c>
      <c r="AC199" s="51">
        <f t="shared" si="8"/>
        <v>827574.15261861472</v>
      </c>
      <c r="AD199" s="51">
        <f t="shared" si="8"/>
        <v>831624.51716903551</v>
      </c>
    </row>
    <row r="200" spans="1:30">
      <c r="B200" s="2" t="s">
        <v>73</v>
      </c>
      <c r="C200" s="51">
        <f>C192</f>
        <v>602727618.12999976</v>
      </c>
      <c r="D200" s="51">
        <f t="shared" ref="D200:AD200" si="9">D192</f>
        <v>604376999.44000018</v>
      </c>
      <c r="E200" s="51">
        <f t="shared" si="9"/>
        <v>605314205.04999971</v>
      </c>
      <c r="F200" s="51">
        <f t="shared" si="9"/>
        <v>607656303.62999952</v>
      </c>
      <c r="G200" s="51">
        <f t="shared" si="9"/>
        <v>608738605.27999973</v>
      </c>
      <c r="H200" s="51">
        <f t="shared" si="9"/>
        <v>609121043.41000009</v>
      </c>
      <c r="I200" s="51">
        <f t="shared" si="9"/>
        <v>613845777.3499999</v>
      </c>
      <c r="J200" s="51">
        <f t="shared" si="9"/>
        <v>618461025.55558872</v>
      </c>
      <c r="K200" s="51">
        <f t="shared" si="9"/>
        <v>622943971.79186606</v>
      </c>
      <c r="L200" s="51">
        <f t="shared" si="9"/>
        <v>627410209.30477977</v>
      </c>
      <c r="M200" s="51">
        <f t="shared" si="9"/>
        <v>630973084.59123242</v>
      </c>
      <c r="N200" s="51">
        <f t="shared" si="9"/>
        <v>633171612.4658581</v>
      </c>
      <c r="O200" s="51">
        <f t="shared" si="9"/>
        <v>636774493.60317481</v>
      </c>
      <c r="P200" s="51">
        <f t="shared" si="9"/>
        <v>640756625.32738554</v>
      </c>
      <c r="Q200" s="51">
        <f t="shared" si="9"/>
        <v>644861772.97039533</v>
      </c>
      <c r="R200" s="51">
        <f t="shared" si="9"/>
        <v>649343950.301278</v>
      </c>
      <c r="S200" s="51">
        <f t="shared" si="9"/>
        <v>653409207.41572428</v>
      </c>
      <c r="T200" s="51">
        <f t="shared" si="9"/>
        <v>657243483.01989686</v>
      </c>
      <c r="U200" s="51">
        <f t="shared" si="9"/>
        <v>660899208.06122696</v>
      </c>
      <c r="V200" s="51">
        <f t="shared" si="9"/>
        <v>664558079.87285852</v>
      </c>
      <c r="W200" s="51">
        <f t="shared" si="9"/>
        <v>668291325.87044466</v>
      </c>
      <c r="X200" s="51">
        <f t="shared" si="9"/>
        <v>671903556.42187428</v>
      </c>
      <c r="Y200" s="51">
        <f t="shared" si="9"/>
        <v>675333750.01274574</v>
      </c>
      <c r="Z200" s="51">
        <f t="shared" si="9"/>
        <v>678467953.14517188</v>
      </c>
      <c r="AA200" s="51">
        <f t="shared" si="9"/>
        <v>681527181.4589988</v>
      </c>
      <c r="AB200" s="51">
        <f t="shared" si="9"/>
        <v>682362673.40498066</v>
      </c>
      <c r="AC200" s="51">
        <f t="shared" si="9"/>
        <v>683192021.23874032</v>
      </c>
      <c r="AD200" s="51">
        <f t="shared" si="9"/>
        <v>684215428.6778568</v>
      </c>
    </row>
    <row r="201" spans="1:30">
      <c r="B201" s="79" t="s">
        <v>147</v>
      </c>
      <c r="C201" s="96">
        <f>SUM(C197:C200)</f>
        <v>613950147.93627954</v>
      </c>
      <c r="D201" s="96">
        <f t="shared" ref="D201:AD201" si="10">SUM(D197:D200)</f>
        <v>615917315.7829628</v>
      </c>
      <c r="E201" s="96">
        <f t="shared" si="10"/>
        <v>616822081.64817655</v>
      </c>
      <c r="F201" s="96">
        <f t="shared" si="10"/>
        <v>619633401.68375278</v>
      </c>
      <c r="G201" s="96">
        <f t="shared" si="10"/>
        <v>620624032.016011</v>
      </c>
      <c r="H201" s="96">
        <f t="shared" si="10"/>
        <v>620941121.20846534</v>
      </c>
      <c r="I201" s="96">
        <f t="shared" si="10"/>
        <v>625569135.53502476</v>
      </c>
      <c r="J201" s="96">
        <f t="shared" si="10"/>
        <v>630298094.18256068</v>
      </c>
      <c r="K201" s="96">
        <f t="shared" si="10"/>
        <v>634899246.80309081</v>
      </c>
      <c r="L201" s="96">
        <f t="shared" si="10"/>
        <v>639462532.80621338</v>
      </c>
      <c r="M201" s="96">
        <f t="shared" si="10"/>
        <v>643108425.78949523</v>
      </c>
      <c r="N201" s="96">
        <f t="shared" si="10"/>
        <v>645384228.49806178</v>
      </c>
      <c r="O201" s="96">
        <f t="shared" si="10"/>
        <v>649067751.04949653</v>
      </c>
      <c r="P201" s="96">
        <f t="shared" si="10"/>
        <v>653352190.19052494</v>
      </c>
      <c r="Q201" s="96">
        <f t="shared" si="10"/>
        <v>657408562.93930471</v>
      </c>
      <c r="R201" s="96">
        <f t="shared" si="10"/>
        <v>662342902.12551188</v>
      </c>
      <c r="S201" s="96">
        <f t="shared" si="10"/>
        <v>666275019.87497854</v>
      </c>
      <c r="T201" s="96">
        <f t="shared" si="10"/>
        <v>670005610.49320447</v>
      </c>
      <c r="U201" s="96">
        <f t="shared" si="10"/>
        <v>673525852.7950747</v>
      </c>
      <c r="V201" s="96">
        <f t="shared" si="10"/>
        <v>677263108.63578796</v>
      </c>
      <c r="W201" s="96">
        <f t="shared" si="10"/>
        <v>681075231.73964262</v>
      </c>
      <c r="X201" s="96">
        <f t="shared" si="10"/>
        <v>684744811.61226201</v>
      </c>
      <c r="Y201" s="96">
        <f t="shared" si="10"/>
        <v>688221589.70121539</v>
      </c>
      <c r="Z201" s="96">
        <f t="shared" si="10"/>
        <v>691394013.0031997</v>
      </c>
      <c r="AA201" s="96">
        <f t="shared" si="10"/>
        <v>694498124.0841186</v>
      </c>
      <c r="AB201" s="96">
        <f t="shared" si="10"/>
        <v>695595744.40415454</v>
      </c>
      <c r="AC201" s="96">
        <f t="shared" si="10"/>
        <v>696336087.40245593</v>
      </c>
      <c r="AD201" s="96">
        <f t="shared" si="10"/>
        <v>697773824.02236617</v>
      </c>
    </row>
    <row r="204" spans="1:30">
      <c r="Q204" s="134" t="s">
        <v>144</v>
      </c>
      <c r="R204" s="135" t="s">
        <v>121</v>
      </c>
      <c r="S204" s="135"/>
    </row>
    <row r="205" spans="1:30">
      <c r="Q205" s="136">
        <v>2</v>
      </c>
      <c r="R205" s="153">
        <f>'Gross Plant'!AI211</f>
        <v>4.9718229999999995E-2</v>
      </c>
      <c r="S205" s="153">
        <f>'Gross Plant'!AJ211</f>
        <v>4.9718229999999995E-2</v>
      </c>
    </row>
    <row r="206" spans="1:30">
      <c r="Q206" s="136">
        <v>12</v>
      </c>
      <c r="R206" s="153">
        <f>'Gross Plant'!AI212</f>
        <v>5.5628439999999994E-2</v>
      </c>
      <c r="S206" s="153">
        <f>'Gross Plant'!AJ212</f>
        <v>5.5628439999999994E-2</v>
      </c>
    </row>
    <row r="207" spans="1:30">
      <c r="Q207" s="136">
        <v>91</v>
      </c>
      <c r="R207" s="153">
        <f>'Gross Plant'!AI213</f>
        <v>0.50419999999999998</v>
      </c>
      <c r="S207" s="153">
        <f>'Gross Plant'!AJ213</f>
        <v>0.50419999999999998</v>
      </c>
    </row>
  </sheetData>
  <mergeCells count="3">
    <mergeCell ref="C2:AD2"/>
    <mergeCell ref="D3:O3"/>
    <mergeCell ref="S3:AD3"/>
  </mergeCells>
  <phoneticPr fontId="27" type="noConversion"/>
  <pageMargins left="0.25" right="0.25" top="0.5" bottom="0.5" header="0.5" footer="0.35"/>
  <pageSetup scale="26" fitToWidth="4" fitToHeight="2" orientation="landscape" r:id="rId1"/>
  <headerFooter alignWithMargins="0">
    <oddFooter>&amp;C&amp;P of &amp;N</oddFooter>
  </headerFooter>
  <rowBreaks count="1" manualBreakCount="1">
    <brk id="108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6"/>
    <pageSetUpPr fitToPage="1"/>
  </sheetPr>
  <dimension ref="A1:AE49"/>
  <sheetViews>
    <sheetView tabSelected="1" workbookViewId="0">
      <selection activeCell="E20" sqref="E20"/>
    </sheetView>
  </sheetViews>
  <sheetFormatPr defaultRowHeight="12.75"/>
  <cols>
    <col min="1" max="1" width="2.5703125" customWidth="1"/>
    <col min="2" max="2" width="5.28515625" customWidth="1"/>
    <col min="3" max="3" width="13.42578125" bestFit="1" customWidth="1"/>
    <col min="4" max="12" width="13.42578125" customWidth="1"/>
    <col min="13" max="13" width="11.140625" bestFit="1" customWidth="1"/>
    <col min="14" max="14" width="12.140625" customWidth="1"/>
    <col min="15" max="15" width="12" customWidth="1"/>
    <col min="16" max="16" width="12.5703125" customWidth="1"/>
    <col min="17" max="17" width="11.7109375" bestFit="1" customWidth="1"/>
    <col min="18" max="18" width="12.140625" bestFit="1" customWidth="1"/>
    <col min="19" max="19" width="11.7109375" bestFit="1" customWidth="1"/>
    <col min="20" max="20" width="11.7109375" customWidth="1"/>
    <col min="21" max="21" width="11.42578125" customWidth="1"/>
    <col min="22" max="22" width="11.140625" bestFit="1" customWidth="1"/>
    <col min="23" max="23" width="13.7109375" customWidth="1"/>
    <col min="24" max="24" width="11.140625" bestFit="1" customWidth="1"/>
    <col min="25" max="25" width="13.85546875" bestFit="1" customWidth="1"/>
    <col min="26" max="26" width="16.42578125" customWidth="1"/>
    <col min="27" max="27" width="12" customWidth="1"/>
    <col min="28" max="28" width="10.7109375" customWidth="1"/>
    <col min="29" max="29" width="11.140625" customWidth="1"/>
    <col min="30" max="30" width="12.140625" bestFit="1" customWidth="1"/>
    <col min="31" max="31" width="6.7109375" customWidth="1"/>
    <col min="32" max="32" width="2.5703125" customWidth="1"/>
  </cols>
  <sheetData>
    <row r="1" spans="1:31">
      <c r="D1" s="205" t="s">
        <v>112</v>
      </c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S1" s="206" t="s">
        <v>197</v>
      </c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66"/>
      <c r="Y2" s="66"/>
    </row>
    <row r="3" spans="1:31">
      <c r="A3" s="26"/>
      <c r="B3" s="15"/>
      <c r="C3" s="15"/>
      <c r="D3" s="190" t="s">
        <v>4</v>
      </c>
      <c r="E3" s="191" t="s">
        <v>4</v>
      </c>
      <c r="F3" s="191" t="s">
        <v>4</v>
      </c>
      <c r="G3" s="191" t="s">
        <v>4</v>
      </c>
      <c r="H3" s="191" t="s">
        <v>4</v>
      </c>
      <c r="I3" s="192" t="s">
        <v>4</v>
      </c>
      <c r="J3" s="184" t="s">
        <v>119</v>
      </c>
      <c r="K3" s="185" t="s">
        <v>119</v>
      </c>
      <c r="L3" s="185" t="s">
        <v>119</v>
      </c>
      <c r="M3" s="185" t="s">
        <v>119</v>
      </c>
      <c r="N3" s="185" t="s">
        <v>119</v>
      </c>
      <c r="O3" s="186" t="s">
        <v>119</v>
      </c>
      <c r="P3" s="187" t="s">
        <v>5</v>
      </c>
      <c r="Q3" s="188" t="s">
        <v>5</v>
      </c>
      <c r="R3" s="188" t="s">
        <v>5</v>
      </c>
      <c r="S3" s="188" t="s">
        <v>5</v>
      </c>
      <c r="T3" s="188" t="s">
        <v>5</v>
      </c>
      <c r="U3" s="188" t="s">
        <v>5</v>
      </c>
      <c r="V3" s="188" t="s">
        <v>5</v>
      </c>
      <c r="W3" s="188" t="s">
        <v>5</v>
      </c>
      <c r="X3" s="188" t="s">
        <v>5</v>
      </c>
      <c r="Y3" s="188" t="s">
        <v>5</v>
      </c>
      <c r="Z3" s="188" t="s">
        <v>5</v>
      </c>
      <c r="AA3" s="188" t="s">
        <v>5</v>
      </c>
      <c r="AB3" s="188" t="s">
        <v>5</v>
      </c>
      <c r="AC3" s="188" t="s">
        <v>5</v>
      </c>
      <c r="AD3" s="189" t="s">
        <v>5</v>
      </c>
      <c r="AE3" s="56" t="s">
        <v>140</v>
      </c>
    </row>
    <row r="4" spans="1:31">
      <c r="A4" s="26"/>
      <c r="B4" s="2" t="s">
        <v>144</v>
      </c>
      <c r="C4" s="2"/>
      <c r="D4" s="14">
        <v>44135</v>
      </c>
      <c r="E4" s="14">
        <v>44165</v>
      </c>
      <c r="F4" s="14">
        <v>44196</v>
      </c>
      <c r="G4" s="14">
        <v>44227</v>
      </c>
      <c r="H4" s="14">
        <v>44255</v>
      </c>
      <c r="I4" s="14">
        <v>44286</v>
      </c>
      <c r="J4" s="14">
        <v>44316</v>
      </c>
      <c r="K4" s="14">
        <v>44347</v>
      </c>
      <c r="L4" s="14">
        <v>44377</v>
      </c>
      <c r="M4" s="14">
        <v>44408</v>
      </c>
      <c r="N4" s="14">
        <v>44439</v>
      </c>
      <c r="O4" s="14">
        <v>44469</v>
      </c>
      <c r="P4" s="14">
        <v>44500</v>
      </c>
      <c r="Q4" s="14">
        <v>44530</v>
      </c>
      <c r="R4" s="14">
        <v>44561</v>
      </c>
      <c r="S4" s="14">
        <v>44592</v>
      </c>
      <c r="T4" s="14">
        <v>44620</v>
      </c>
      <c r="U4" s="14">
        <v>44651</v>
      </c>
      <c r="V4" s="14">
        <v>44681</v>
      </c>
      <c r="W4" s="14">
        <v>44712</v>
      </c>
      <c r="X4" s="14">
        <v>44742</v>
      </c>
      <c r="Y4" s="14">
        <v>44773</v>
      </c>
      <c r="Z4" s="14">
        <v>44804</v>
      </c>
      <c r="AA4" s="14">
        <v>44834</v>
      </c>
      <c r="AB4" s="14">
        <v>44865</v>
      </c>
      <c r="AC4" s="14">
        <v>44895</v>
      </c>
      <c r="AD4" s="14">
        <v>44926</v>
      </c>
      <c r="AE4" s="56" t="s">
        <v>141</v>
      </c>
    </row>
    <row r="5" spans="1:31">
      <c r="A5" s="2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67"/>
      <c r="Q5" s="67"/>
      <c r="R5" s="67"/>
      <c r="S5" s="67"/>
      <c r="T5" s="67"/>
      <c r="U5" s="67"/>
      <c r="V5" s="67"/>
      <c r="W5" s="67"/>
      <c r="X5" s="67"/>
      <c r="Y5" s="14"/>
      <c r="Z5" s="14"/>
      <c r="AA5" s="14"/>
      <c r="AB5" s="14"/>
      <c r="AC5" s="14"/>
      <c r="AD5" s="14"/>
      <c r="AE5" s="56"/>
    </row>
    <row r="6" spans="1:31">
      <c r="A6" s="26"/>
      <c r="B6" s="15" t="s">
        <v>113</v>
      </c>
      <c r="C6" s="15" t="s">
        <v>114</v>
      </c>
      <c r="D6" s="93">
        <f>'Gross Plant'!AH46</f>
        <v>8076044.1599999992</v>
      </c>
      <c r="E6" s="93">
        <f>'Gross Plant'!AI46</f>
        <v>1269360.3699999999</v>
      </c>
      <c r="F6" s="93">
        <f>'Gross Plant'!AJ46</f>
        <v>10461000.250000002</v>
      </c>
      <c r="G6" s="93">
        <f>'Gross Plant'!AK46</f>
        <v>125794.3</v>
      </c>
      <c r="H6" s="93">
        <f>'Gross Plant'!AL46</f>
        <v>53181.979999999981</v>
      </c>
      <c r="I6" s="93">
        <f>'Gross Plant'!AM46</f>
        <v>14700.87</v>
      </c>
      <c r="J6" s="92">
        <f>'[24]002 div'!B25</f>
        <v>4260361.87</v>
      </c>
      <c r="K6" s="92">
        <f>'[24]002 div'!C25</f>
        <v>4377596.3899999997</v>
      </c>
      <c r="L6" s="92">
        <f>'[24]002 div'!D25</f>
        <v>3978123.81</v>
      </c>
      <c r="M6" s="92">
        <f>'[24]002 div'!E25</f>
        <v>3719727.3999999994</v>
      </c>
      <c r="N6" s="92">
        <f>'[24]002 div'!F25</f>
        <v>3628089.69</v>
      </c>
      <c r="O6" s="92">
        <f>'[24]002 div'!G25</f>
        <v>3712337.6399999997</v>
      </c>
      <c r="P6" s="98">
        <f t="shared" ref="P6" si="0">D6*$AE6</f>
        <v>8076044.1599999992</v>
      </c>
      <c r="Q6" s="98">
        <f t="shared" ref="Q6" si="1">E6*$AE6</f>
        <v>1269360.3699999999</v>
      </c>
      <c r="R6" s="98">
        <f t="shared" ref="R6" si="2">F6*$AE6</f>
        <v>10461000.250000002</v>
      </c>
      <c r="S6" s="98">
        <f t="shared" ref="S6" si="3">G6*$AE6</f>
        <v>125794.3</v>
      </c>
      <c r="T6" s="98">
        <f t="shared" ref="T6" si="4">H6*$AE6</f>
        <v>53181.979999999981</v>
      </c>
      <c r="U6" s="98">
        <f t="shared" ref="U6" si="5">I6*$AE6</f>
        <v>14700.87</v>
      </c>
      <c r="V6" s="98">
        <f t="shared" ref="V6" si="6">J6*$AE6</f>
        <v>4260361.87</v>
      </c>
      <c r="W6" s="98">
        <f t="shared" ref="W6" si="7">K6*$AE6</f>
        <v>4377596.3899999997</v>
      </c>
      <c r="X6" s="98">
        <f t="shared" ref="X6" si="8">L6*$AE6</f>
        <v>3978123.81</v>
      </c>
      <c r="Y6" s="98">
        <f t="shared" ref="Y6:AD6" si="9">M6*$AE6</f>
        <v>3719727.3999999994</v>
      </c>
      <c r="Z6" s="98">
        <f>N6*$AE6</f>
        <v>3628089.69</v>
      </c>
      <c r="AA6" s="98">
        <f t="shared" si="9"/>
        <v>3712337.6399999997</v>
      </c>
      <c r="AB6" s="98">
        <f t="shared" si="9"/>
        <v>8076044.1599999992</v>
      </c>
      <c r="AC6" s="98">
        <f t="shared" si="9"/>
        <v>1269360.3699999999</v>
      </c>
      <c r="AD6" s="98">
        <f t="shared" si="9"/>
        <v>10461000.250000002</v>
      </c>
      <c r="AE6" s="78">
        <v>1</v>
      </c>
    </row>
    <row r="7" spans="1:31">
      <c r="A7" s="2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8"/>
      <c r="N7" s="18"/>
      <c r="O7" s="1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78"/>
    </row>
    <row r="8" spans="1:31">
      <c r="A8" s="26"/>
      <c r="B8" s="15" t="s">
        <v>115</v>
      </c>
      <c r="C8" s="15" t="s">
        <v>114</v>
      </c>
      <c r="D8" s="93">
        <f>'Gross Plant'!AH80</f>
        <v>107039.06</v>
      </c>
      <c r="E8" s="93">
        <f>'Gross Plant'!AI80</f>
        <v>-1223.56</v>
      </c>
      <c r="F8" s="93">
        <f>'Gross Plant'!AJ80</f>
        <v>751772.09</v>
      </c>
      <c r="G8" s="93">
        <f>'Gross Plant'!AK80</f>
        <v>1990.12</v>
      </c>
      <c r="H8" s="93">
        <f>'Gross Plant'!AL80</f>
        <v>537673.65</v>
      </c>
      <c r="I8" s="93">
        <f>'Gross Plant'!AM80</f>
        <v>566.74</v>
      </c>
      <c r="J8" s="92">
        <f>'[24]012 div'!B25</f>
        <v>81701.86</v>
      </c>
      <c r="K8" s="92">
        <f>'[24]012 div'!C25</f>
        <v>82120.12</v>
      </c>
      <c r="L8" s="92">
        <f>'[24]012 div'!D25</f>
        <v>81618.14</v>
      </c>
      <c r="M8" s="92">
        <f>'[24]012 div'!E25</f>
        <v>81697.850000000006</v>
      </c>
      <c r="N8" s="92">
        <f>'[24]012 div'!F25</f>
        <v>81210.540000000008</v>
      </c>
      <c r="O8" s="92">
        <f>'[24]012 div'!G25</f>
        <v>87747.900000000009</v>
      </c>
      <c r="P8" s="98">
        <f t="shared" ref="P8" si="10">D8*$AE8</f>
        <v>107039.06</v>
      </c>
      <c r="Q8" s="98">
        <f t="shared" ref="Q8" si="11">E8*$AE8</f>
        <v>-1223.56</v>
      </c>
      <c r="R8" s="98">
        <f t="shared" ref="R8" si="12">F8*$AE8</f>
        <v>751772.09</v>
      </c>
      <c r="S8" s="98">
        <f t="shared" ref="S8" si="13">G8*$AE8</f>
        <v>1990.12</v>
      </c>
      <c r="T8" s="98">
        <f t="shared" ref="T8" si="14">H8*$AE8</f>
        <v>537673.65</v>
      </c>
      <c r="U8" s="98">
        <f t="shared" ref="U8" si="15">I8*$AE8</f>
        <v>566.74</v>
      </c>
      <c r="V8" s="98">
        <f t="shared" ref="V8" si="16">J8*$AE8</f>
        <v>81701.86</v>
      </c>
      <c r="W8" s="98">
        <f t="shared" ref="W8" si="17">K8*$AE8</f>
        <v>82120.12</v>
      </c>
      <c r="X8" s="98">
        <f t="shared" ref="X8" si="18">L8*$AE8</f>
        <v>81618.14</v>
      </c>
      <c r="Y8" s="98">
        <f t="shared" ref="Y8:AD8" si="19">M8*$AE8</f>
        <v>81697.850000000006</v>
      </c>
      <c r="Z8" s="98">
        <f t="shared" si="19"/>
        <v>81210.540000000008</v>
      </c>
      <c r="AA8" s="98">
        <f t="shared" si="19"/>
        <v>87747.900000000009</v>
      </c>
      <c r="AB8" s="98">
        <f t="shared" si="19"/>
        <v>107039.06</v>
      </c>
      <c r="AC8" s="98">
        <f t="shared" si="19"/>
        <v>-1223.56</v>
      </c>
      <c r="AD8" s="98">
        <f t="shared" si="19"/>
        <v>751772.09</v>
      </c>
      <c r="AE8" s="78">
        <v>1</v>
      </c>
    </row>
    <row r="9" spans="1:31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8"/>
      <c r="N9" s="18"/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78"/>
    </row>
    <row r="10" spans="1:31">
      <c r="A10" s="26"/>
      <c r="B10" s="15" t="s">
        <v>116</v>
      </c>
      <c r="C10" s="15" t="s">
        <v>142</v>
      </c>
      <c r="D10" s="93">
        <f>'Gross Plant'!AH108</f>
        <v>12266.85</v>
      </c>
      <c r="E10" s="93">
        <f>'Gross Plant'!AI108</f>
        <v>0</v>
      </c>
      <c r="F10" s="93">
        <f>'Gross Plant'!AJ108</f>
        <v>10543.21</v>
      </c>
      <c r="G10" s="93">
        <f>'Gross Plant'!AK108</f>
        <v>0</v>
      </c>
      <c r="H10" s="93">
        <f>'Gross Plant'!AL108</f>
        <v>0</v>
      </c>
      <c r="I10" s="93">
        <f>'Gross Plant'!AM108</f>
        <v>0</v>
      </c>
      <c r="J10" s="92">
        <f>'[24]091 div'!B25</f>
        <v>0</v>
      </c>
      <c r="K10" s="92">
        <f>'[24]091 div'!C25</f>
        <v>-1.999999990221113E-2</v>
      </c>
      <c r="L10" s="92">
        <f>'[24]091 div'!D25</f>
        <v>0</v>
      </c>
      <c r="M10" s="92">
        <f>'[24]091 div'!E25</f>
        <v>0</v>
      </c>
      <c r="N10" s="92">
        <f>'[24]091 div'!F25</f>
        <v>-1.1641532182693481E-10</v>
      </c>
      <c r="O10" s="92">
        <f>'[24]091 div'!G25</f>
        <v>4.9999999930150807E-2</v>
      </c>
      <c r="P10" s="98">
        <f t="shared" ref="P10" si="20">D10*$AE10</f>
        <v>12266.85</v>
      </c>
      <c r="Q10" s="98">
        <f t="shared" ref="Q10" si="21">E10*$AE10</f>
        <v>0</v>
      </c>
      <c r="R10" s="98">
        <f t="shared" ref="R10" si="22">F10*$AE10</f>
        <v>10543.21</v>
      </c>
      <c r="S10" s="98">
        <f t="shared" ref="S10" si="23">G10*$AE10</f>
        <v>0</v>
      </c>
      <c r="T10" s="98">
        <f t="shared" ref="T10" si="24">H10*$AE10</f>
        <v>0</v>
      </c>
      <c r="U10" s="98">
        <f t="shared" ref="U10" si="25">I10*$AE10</f>
        <v>0</v>
      </c>
      <c r="V10" s="98">
        <f t="shared" ref="V10" si="26">J10*$AE10</f>
        <v>0</v>
      </c>
      <c r="W10" s="98">
        <f t="shared" ref="W10" si="27">K10*$AE10</f>
        <v>-1.999999990221113E-2</v>
      </c>
      <c r="X10" s="98">
        <f t="shared" ref="X10" si="28">L10*$AE10</f>
        <v>0</v>
      </c>
      <c r="Y10" s="98">
        <f t="shared" ref="Y10:AD10" si="29">M10*$AE10</f>
        <v>0</v>
      </c>
      <c r="Z10" s="98">
        <f t="shared" si="29"/>
        <v>-1.1641532182693481E-10</v>
      </c>
      <c r="AA10" s="98">
        <f t="shared" si="29"/>
        <v>4.9999999930150807E-2</v>
      </c>
      <c r="AB10" s="98">
        <f t="shared" si="29"/>
        <v>12266.85</v>
      </c>
      <c r="AC10" s="98">
        <f t="shared" si="29"/>
        <v>0</v>
      </c>
      <c r="AD10" s="98">
        <f t="shared" si="29"/>
        <v>10543.21</v>
      </c>
      <c r="AE10" s="78">
        <v>1</v>
      </c>
    </row>
    <row r="11" spans="1:31">
      <c r="A11" s="2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8"/>
      <c r="N11" s="18"/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72"/>
    </row>
    <row r="12" spans="1:31">
      <c r="A12" s="26"/>
      <c r="B12" s="70" t="s">
        <v>117</v>
      </c>
      <c r="C12" s="60" t="s">
        <v>143</v>
      </c>
      <c r="D12" s="93">
        <f>'Gross Plant'!AH193</f>
        <v>2849188.5200000005</v>
      </c>
      <c r="E12" s="93">
        <f>'Gross Plant'!AI193</f>
        <v>2095448.9700000002</v>
      </c>
      <c r="F12" s="93">
        <f>'Gross Plant'!AJ193</f>
        <v>3527247.1200000006</v>
      </c>
      <c r="G12" s="93">
        <f>'Gross Plant'!AK193</f>
        <v>2294831.5</v>
      </c>
      <c r="H12" s="93">
        <f>'Gross Plant'!AL193</f>
        <v>1603884.61</v>
      </c>
      <c r="I12" s="93">
        <f>'Gross Plant'!AM193</f>
        <v>5885607.2000000011</v>
      </c>
      <c r="J12" s="199">
        <f>'[25]FY21 Forecast'!I215</f>
        <v>5978827.7200000035</v>
      </c>
      <c r="K12" s="200">
        <f>'[25]FY21 Forecast'!J215</f>
        <v>5853573.5799999991</v>
      </c>
      <c r="L12" s="200">
        <f>'[25]FY21 Forecast'!K215</f>
        <v>5843901.0399999972</v>
      </c>
      <c r="M12" s="200">
        <f>'[25]FY21 Forecast'!L215</f>
        <v>4946494.5</v>
      </c>
      <c r="N12" s="200">
        <f>'[25]FY21 Forecast'!M215</f>
        <v>3586465.2700000014</v>
      </c>
      <c r="O12" s="200">
        <f>'[25]FY21 Forecast'!N215</f>
        <v>4996834.83</v>
      </c>
      <c r="P12" s="200">
        <f>'[25]FY 22'!C118</f>
        <v>5382157.5286774477</v>
      </c>
      <c r="Q12" s="200">
        <f>'[25]FY 22'!D118</f>
        <v>5511809.785780116</v>
      </c>
      <c r="R12" s="200">
        <f>'[25]FY 22'!E118</f>
        <v>5895938.3110180143</v>
      </c>
      <c r="S12" s="200">
        <f>'[25]FY 22'!F118</f>
        <v>5624592.2778051067</v>
      </c>
      <c r="T12" s="200">
        <f>'[25]FY 22'!G118</f>
        <v>5400474.2937176563</v>
      </c>
      <c r="U12" s="200">
        <f>'[25]FY 22'!H118</f>
        <v>5228568.7803262807</v>
      </c>
      <c r="V12" s="200">
        <f>'[25]FY 22'!I118</f>
        <v>5238373.060453346</v>
      </c>
      <c r="W12" s="200">
        <f>'[25]FY 22'!J118</f>
        <v>5319507.8714171583</v>
      </c>
      <c r="X12" s="200">
        <f>'[25]FY 22'!K118</f>
        <v>5205107.657695761</v>
      </c>
      <c r="Y12" s="200">
        <f>'[25]FY 22'!L118</f>
        <v>5029462.7003334844</v>
      </c>
      <c r="Z12" s="200">
        <f>'[25]FY 22'!M118</f>
        <v>4739495.7226484325</v>
      </c>
      <c r="AA12" s="200">
        <f>'[25]FY 22'!N118</f>
        <v>4670456.6422308823</v>
      </c>
      <c r="AB12" s="200">
        <f>[25]FY23!C113-[25]FY23!C116</f>
        <v>2449833.7969210637</v>
      </c>
      <c r="AC12" s="200">
        <f>[25]FY23!D113-[25]FY23!D116</f>
        <v>2446743.7630468938</v>
      </c>
      <c r="AD12" s="200">
        <f>[25]FY23!E113-[25]FY23!E116</f>
        <v>2643707.8741853829</v>
      </c>
      <c r="AE12" s="78">
        <v>1</v>
      </c>
    </row>
    <row r="13" spans="1:31">
      <c r="A13" s="26"/>
      <c r="B13" s="5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7"/>
    </row>
    <row r="14" spans="1:31">
      <c r="A14" s="26"/>
      <c r="C14" s="201" t="s">
        <v>199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49"/>
      <c r="AA14" s="49"/>
      <c r="AC14" s="49"/>
      <c r="AD14" s="49"/>
    </row>
    <row r="15" spans="1:31">
      <c r="A15" s="2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49"/>
      <c r="AA15" s="49"/>
      <c r="AB15" s="49"/>
      <c r="AC15" s="49"/>
      <c r="AD15" s="49"/>
    </row>
    <row r="16" spans="1:31">
      <c r="A16" s="2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49"/>
      <c r="AA16" s="49"/>
      <c r="AB16" s="49"/>
      <c r="AC16" s="49"/>
      <c r="AD16" s="49"/>
    </row>
    <row r="17" spans="1:30">
      <c r="A17" s="2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49"/>
      <c r="AA17" s="49"/>
      <c r="AB17" s="49"/>
      <c r="AC17" s="49"/>
      <c r="AD17" s="49"/>
    </row>
    <row r="18" spans="1:30">
      <c r="A18" s="26"/>
      <c r="B18" s="82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37"/>
      <c r="N18" s="37"/>
      <c r="O18" s="37"/>
      <c r="P18" s="37"/>
      <c r="Y18" s="77"/>
    </row>
    <row r="19" spans="1:30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73"/>
      <c r="Z19" s="71"/>
      <c r="AA19" s="71"/>
      <c r="AB19" s="71"/>
      <c r="AC19" s="71"/>
      <c r="AD19" s="71"/>
    </row>
    <row r="20" spans="1:30">
      <c r="A20" s="26"/>
      <c r="B20" s="82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73"/>
      <c r="Z20" s="71"/>
      <c r="AA20" s="71"/>
      <c r="AB20" s="71"/>
      <c r="AC20" s="71"/>
      <c r="AD20" s="71"/>
    </row>
    <row r="21" spans="1:30">
      <c r="A21" s="26"/>
      <c r="B21" s="82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19"/>
      <c r="N21" s="19"/>
      <c r="O21" s="19"/>
      <c r="P21" s="37"/>
      <c r="Q21" s="81"/>
      <c r="R21" s="81"/>
      <c r="S21" s="81"/>
      <c r="T21" s="81"/>
      <c r="U21" s="81"/>
      <c r="V21" s="81"/>
      <c r="W21" s="81"/>
      <c r="X21" s="81"/>
      <c r="Y21" s="73"/>
      <c r="Z21" s="73"/>
      <c r="AB21" s="71"/>
      <c r="AC21" s="71"/>
      <c r="AD21" s="71"/>
    </row>
    <row r="23" spans="1:30">
      <c r="Y23" s="37"/>
    </row>
    <row r="24" spans="1:30">
      <c r="Q24" s="49"/>
      <c r="Y24" s="53"/>
    </row>
    <row r="25" spans="1:30">
      <c r="B25" s="49"/>
      <c r="Q25" s="49"/>
    </row>
    <row r="26" spans="1:30">
      <c r="B26" s="49"/>
    </row>
    <row r="30" spans="1:30">
      <c r="B30" s="49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>
      <c r="B31" s="49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2:30">
      <c r="B33" s="49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2:30">
      <c r="B34" s="4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3"/>
    </row>
    <row r="35" spans="2:30"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3"/>
    </row>
    <row r="37" spans="2:30"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2:30"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2:30"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2:30"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5" spans="2:30">
      <c r="T45" s="37"/>
    </row>
    <row r="46" spans="2:30">
      <c r="T46" s="37"/>
    </row>
    <row r="47" spans="2:30">
      <c r="T47" s="37"/>
    </row>
    <row r="48" spans="2:30">
      <c r="T48" s="37"/>
    </row>
    <row r="49" spans="20:20">
      <c r="T49" s="37"/>
    </row>
  </sheetData>
  <mergeCells count="2">
    <mergeCell ref="D1:O1"/>
    <mergeCell ref="S1:AD1"/>
  </mergeCells>
  <phoneticPr fontId="27" type="noConversion"/>
  <pageMargins left="0.17" right="0.17" top="1" bottom="1" header="0.5" footer="0.5"/>
  <pageSetup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Gross Plant</vt:lpstr>
      <vt:lpstr>Reserve</vt:lpstr>
      <vt:lpstr>Net Plant</vt:lpstr>
      <vt:lpstr>Capital Spending</vt:lpstr>
      <vt:lpstr>'Capital Spending'!Print_Area</vt:lpstr>
      <vt:lpstr>'Gross Plant'!Print_Titles</vt:lpstr>
      <vt:lpstr>'Net Plant'!Print_Titles</vt:lpstr>
      <vt:lpstr>Reserve!Print_Titles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wmatthew</dc:creator>
  <cp:lastModifiedBy>Thomas  Troup</cp:lastModifiedBy>
  <cp:lastPrinted>2015-03-02T20:01:05Z</cp:lastPrinted>
  <dcterms:created xsi:type="dcterms:W3CDTF">2009-08-26T21:01:23Z</dcterms:created>
  <dcterms:modified xsi:type="dcterms:W3CDTF">2021-07-28T14:32:31Z</dcterms:modified>
</cp:coreProperties>
</file>