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21 KY Rate Case\Originals\SmartView Essbase Data\"/>
    </mc:Choice>
  </mc:AlternateContent>
  <xr:revisionPtr revIDLastSave="0" documentId="13_ncr:1_{B4EEC101-B88F-4E64-834E-1DE2F0CCF2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MARTVIEW REPORT TEMPLATE" sheetId="1" r:id="rId1"/>
    <sheet name="WP C 2.2" sheetId="2" r:id="rId2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"A1100000000131000011001100020_01000"</definedName>
    <definedName name="_xlnm.Print_Area" localSheetId="0">'SMARTVIEW REPORT TEMPLATE'!$A$1:$B$11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B1" i="2" l="1"/>
  <c r="B2" i="2"/>
  <c r="B3" i="2"/>
  <c r="B4" i="2"/>
  <c r="B5" i="2"/>
  <c r="B6" i="2" l="1"/>
  <c r="C3" i="2"/>
  <c r="D3" i="2"/>
  <c r="E3" i="2"/>
  <c r="F3" i="2"/>
  <c r="G3" i="2"/>
  <c r="H3" i="2"/>
  <c r="I3" i="2"/>
  <c r="J3" i="2"/>
  <c r="K3" i="2"/>
  <c r="L3" i="2"/>
  <c r="M3" i="2"/>
  <c r="N3" i="2"/>
  <c r="C4" i="2"/>
  <c r="D4" i="2"/>
  <c r="E4" i="2"/>
  <c r="F4" i="2"/>
  <c r="G4" i="2"/>
  <c r="H4" i="2"/>
  <c r="I4" i="2"/>
  <c r="J4" i="2"/>
  <c r="K4" i="2"/>
  <c r="L4" i="2"/>
  <c r="M4" i="2"/>
  <c r="N4" i="2"/>
  <c r="C5" i="2"/>
  <c r="D5" i="2"/>
  <c r="E5" i="2"/>
  <c r="F5" i="2"/>
  <c r="G5" i="2"/>
  <c r="H5" i="2"/>
  <c r="I5" i="2"/>
  <c r="J5" i="2"/>
  <c r="K5" i="2"/>
  <c r="L5" i="2"/>
  <c r="M5" i="2"/>
  <c r="N5" i="2"/>
  <c r="A4" i="2"/>
  <c r="A5" i="2"/>
  <c r="A3" i="2"/>
  <c r="L1" i="2"/>
  <c r="M1" i="2"/>
  <c r="N1" i="2"/>
  <c r="L2" i="2"/>
  <c r="M2" i="2"/>
  <c r="N2" i="2"/>
  <c r="C1" i="2"/>
  <c r="D1" i="2"/>
  <c r="E1" i="2"/>
  <c r="F1" i="2"/>
  <c r="G1" i="2"/>
  <c r="H1" i="2"/>
  <c r="I1" i="2"/>
  <c r="J1" i="2"/>
  <c r="K1" i="2"/>
  <c r="C2" i="2"/>
  <c r="D2" i="2"/>
  <c r="E2" i="2"/>
  <c r="F2" i="2"/>
  <c r="G2" i="2"/>
  <c r="H2" i="2"/>
  <c r="I2" i="2"/>
  <c r="J2" i="2"/>
  <c r="K2" i="2"/>
  <c r="O5" i="2" l="1"/>
  <c r="O4" i="2"/>
  <c r="O3" i="2"/>
  <c r="E6" i="2"/>
  <c r="L6" i="2"/>
  <c r="D6" i="2"/>
  <c r="M6" i="2"/>
  <c r="K6" i="2"/>
  <c r="C6" i="2"/>
  <c r="G6" i="2"/>
  <c r="I6" i="2"/>
  <c r="H6" i="2"/>
  <c r="J6" i="2"/>
  <c r="N6" i="2"/>
  <c r="F6" i="2"/>
</calcChain>
</file>

<file path=xl/sharedStrings.xml><?xml version="1.0" encoding="utf-8"?>
<sst xmlns="http://schemas.openxmlformats.org/spreadsheetml/2006/main" count="39" uniqueCount="28">
  <si>
    <t>Atmos Energy Corporation</t>
  </si>
  <si>
    <t>Cost Center</t>
  </si>
  <si>
    <t>Income Statements</t>
  </si>
  <si>
    <t>View</t>
  </si>
  <si>
    <t>Type</t>
  </si>
  <si>
    <t>February</t>
  </si>
  <si>
    <t>June</t>
  </si>
  <si>
    <t>Kentucky Division - 009DIV</t>
  </si>
  <si>
    <t>Atmos Energy-KY/Mid-States</t>
  </si>
  <si>
    <t>A&amp;G-Administrative expense tra - Admin &amp; General Expenses 9220-09341</t>
  </si>
  <si>
    <t>A&amp;G-Administrative expense tra - Billing for CSC O&amp;M 9220-41131</t>
  </si>
  <si>
    <t>A&amp;G-Administrative expense tra - Billing for SS O&amp;M 9220-41132</t>
  </si>
  <si>
    <t>July</t>
  </si>
  <si>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</si>
  <si>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</si>
  <si>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</si>
  <si>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</si>
  <si>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</si>
  <si>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</si>
  <si>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</si>
  <si>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</si>
  <si>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</si>
  <si>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TB - 9220</t>
  </si>
  <si>
    <t>DIV 009</t>
  </si>
  <si>
    <t>Total</t>
  </si>
  <si>
    <t>Fiscal 2020</t>
  </si>
  <si>
    <t>Fiscal 2021</t>
  </si>
  <si>
    <t>Mar 12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</si>
</sst>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0" fillId="0" borderId="0" xfId="0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0" xfId="0" quotePrefix="1"/>
    <xf numFmtId="0" fontId="11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13" fillId="0" borderId="0" xfId="0" quotePrefix="1" applyFont="1" applyAlignment="1">
      <alignment horizontal="centerContinuous"/>
    </xf>
    <xf numFmtId="0" fontId="12" fillId="2" borderId="0" xfId="0" quotePrefix="1" applyFont="1" applyFill="1" applyAlignment="1">
      <alignment horizontal="centerContinuous"/>
    </xf>
    <xf numFmtId="164" fontId="7" fillId="3" borderId="0" xfId="1" quotePrefix="1" applyNumberFormat="1" applyFont="1" applyFill="1" applyBorder="1" applyAlignment="1">
      <alignment horizontal="center"/>
    </xf>
    <xf numFmtId="164" fontId="6" fillId="3" borderId="0" xfId="1" quotePrefix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49" fontId="0" fillId="0" borderId="0" xfId="0" quotePrefix="1" applyNumberFormat="1" applyBorder="1"/>
    <xf numFmtId="49" fontId="0" fillId="0" borderId="0" xfId="0" applyNumberFormat="1"/>
    <xf numFmtId="49" fontId="0" fillId="0" borderId="0" xfId="0" quotePrefix="1" applyNumberFormat="1"/>
    <xf numFmtId="37" fontId="0" fillId="0" borderId="0" xfId="0" applyNumberFormat="1"/>
    <xf numFmtId="37" fontId="0" fillId="0" borderId="2" xfId="0" applyNumberFormat="1" applyBorder="1"/>
    <xf numFmtId="0" fontId="2" fillId="0" borderId="0" xfId="0" applyFont="1"/>
    <xf numFmtId="37" fontId="2" fillId="0" borderId="0" xfId="0" applyNumberFormat="1" applyFont="1"/>
    <xf numFmtId="164" fontId="8" fillId="0" borderId="0" xfId="1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7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N16"/>
  <sheetViews>
    <sheetView showGridLines="0" tabSelected="1" zoomScale="85" zoomScaleNormal="85" workbookViewId="0">
      <selection activeCell="A13" sqref="A13"/>
    </sheetView>
  </sheetViews>
  <sheetFormatPr defaultRowHeight="12.75" x14ac:dyDescent="0.2"/>
  <cols>
    <col min="1" max="1" width="64.140625" bestFit="1" customWidth="1"/>
    <col min="2" max="2" width="14.42578125" customWidth="1"/>
    <col min="3" max="3" width="12.28515625" bestFit="1" customWidth="1"/>
    <col min="4" max="4" width="12.85546875" bestFit="1" customWidth="1"/>
    <col min="5" max="5" width="17.42578125" customWidth="1"/>
    <col min="6" max="15" width="12.28515625" bestFit="1" customWidth="1"/>
    <col min="16" max="16" width="12.85546875" bestFit="1" customWidth="1"/>
    <col min="17" max="19" width="12.28515625" bestFit="1" customWidth="1"/>
    <col min="20" max="20" width="16" customWidth="1"/>
  </cols>
  <sheetData>
    <row r="1" spans="1:14" x14ac:dyDescent="0.2">
      <c r="A1" s="1"/>
      <c r="B1" s="1"/>
      <c r="C1" s="19" t="s">
        <v>3</v>
      </c>
      <c r="D1" s="19" t="s">
        <v>4</v>
      </c>
      <c r="E1" s="20" t="s">
        <v>7</v>
      </c>
      <c r="F1" s="19" t="s">
        <v>1</v>
      </c>
    </row>
    <row r="2" spans="1:14" x14ac:dyDescent="0.2">
      <c r="A2" s="1"/>
      <c r="B2" s="1"/>
      <c r="E2" s="11"/>
    </row>
    <row r="3" spans="1:14" ht="26.25" x14ac:dyDescent="0.4">
      <c r="A3" s="12" t="s">
        <v>0</v>
      </c>
      <c r="B3" s="1"/>
      <c r="E3" s="13"/>
    </row>
    <row r="4" spans="1:14" x14ac:dyDescent="0.2">
      <c r="A4" s="1"/>
      <c r="B4" s="1"/>
      <c r="E4" s="13"/>
    </row>
    <row r="5" spans="1:14" s="3" customFormat="1" ht="23.25" x14ac:dyDescent="0.35">
      <c r="A5" s="14" t="s">
        <v>2</v>
      </c>
      <c r="B5" s="2"/>
    </row>
    <row r="6" spans="1:14" s="7" customFormat="1" ht="15.75" x14ac:dyDescent="0.25">
      <c r="A6" s="15" t="str">
        <f>"For the Month Ended "&amp;N10&amp;", 2021"</f>
        <v>For the Month Ended Mar 12 Mo, 2021</v>
      </c>
      <c r="B6" s="6"/>
    </row>
    <row r="7" spans="1:14" ht="18" x14ac:dyDescent="0.25">
      <c r="A7" s="16" t="s">
        <v>8</v>
      </c>
      <c r="B7" s="5"/>
    </row>
    <row r="8" spans="1:14" x14ac:dyDescent="0.2">
      <c r="A8" s="1"/>
      <c r="B8" s="1"/>
    </row>
    <row r="9" spans="1:14" s="4" customFormat="1" ht="26.25" customHeight="1" x14ac:dyDescent="0.2">
      <c r="A9" s="9"/>
      <c r="B9" s="17" t="s">
        <v>25</v>
      </c>
      <c r="C9" s="17" t="s">
        <v>25</v>
      </c>
      <c r="D9" s="17" t="s">
        <v>25</v>
      </c>
      <c r="E9" s="17" t="s">
        <v>25</v>
      </c>
      <c r="F9" s="17" t="s">
        <v>25</v>
      </c>
      <c r="G9" s="17" t="s">
        <v>25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</row>
    <row r="10" spans="1:14" x14ac:dyDescent="0.2">
      <c r="A10" s="10"/>
      <c r="B10" s="18" t="s">
        <v>20</v>
      </c>
      <c r="C10" s="18" t="s">
        <v>21</v>
      </c>
      <c r="D10" s="18" t="s">
        <v>6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5</v>
      </c>
      <c r="M10" s="18" t="s">
        <v>19</v>
      </c>
      <c r="N10" s="18" t="s">
        <v>27</v>
      </c>
    </row>
    <row r="11" spans="1:14" ht="12.75" customHeight="1" x14ac:dyDescent="0.2">
      <c r="A11" s="21" t="s">
        <v>9</v>
      </c>
      <c r="B11" s="28">
        <v>395747.34</v>
      </c>
      <c r="C11" s="29">
        <v>449525.8</v>
      </c>
      <c r="D11" s="29">
        <v>373930.93</v>
      </c>
      <c r="E11" s="29">
        <v>452218.72</v>
      </c>
      <c r="F11" s="29">
        <v>528907.12</v>
      </c>
      <c r="G11" s="29">
        <v>386191.68</v>
      </c>
      <c r="H11" s="29">
        <v>359306.9</v>
      </c>
      <c r="I11" s="29">
        <v>282184.25</v>
      </c>
      <c r="J11" s="29">
        <v>363862.97</v>
      </c>
      <c r="K11" s="29">
        <v>430532.12</v>
      </c>
      <c r="L11" s="29">
        <v>366888.14</v>
      </c>
      <c r="M11" s="29">
        <v>406814.5</v>
      </c>
      <c r="N11" s="29">
        <v>4796110.4700000007</v>
      </c>
    </row>
    <row r="12" spans="1:14" x14ac:dyDescent="0.2">
      <c r="A12" s="23" t="s">
        <v>10</v>
      </c>
      <c r="B12" s="30">
        <v>220084.5</v>
      </c>
      <c r="C12" s="29">
        <v>196855.98</v>
      </c>
      <c r="D12" s="29">
        <v>215741.31</v>
      </c>
      <c r="E12" s="29">
        <v>217166.12</v>
      </c>
      <c r="F12" s="29">
        <v>205233.39</v>
      </c>
      <c r="G12" s="29">
        <v>217142.54</v>
      </c>
      <c r="H12" s="29">
        <v>221170.43</v>
      </c>
      <c r="I12" s="29">
        <v>210823.21</v>
      </c>
      <c r="J12" s="29">
        <v>228060.88</v>
      </c>
      <c r="K12" s="29">
        <v>221984.22</v>
      </c>
      <c r="L12" s="29">
        <v>209903.53</v>
      </c>
      <c r="M12" s="29">
        <v>235605.47</v>
      </c>
      <c r="N12" s="29">
        <v>2599771.58</v>
      </c>
    </row>
    <row r="13" spans="1:14" x14ac:dyDescent="0.2">
      <c r="A13" s="23" t="s">
        <v>11</v>
      </c>
      <c r="B13" s="30">
        <v>412527.6</v>
      </c>
      <c r="C13" s="29">
        <v>712735.79</v>
      </c>
      <c r="D13" s="29">
        <v>179284.9</v>
      </c>
      <c r="E13" s="29">
        <v>666726.71</v>
      </c>
      <c r="F13" s="29">
        <v>451010.81</v>
      </c>
      <c r="G13" s="29">
        <v>300373.99</v>
      </c>
      <c r="H13" s="29">
        <v>502337.07</v>
      </c>
      <c r="I13" s="29">
        <v>316547.61</v>
      </c>
      <c r="J13" s="29">
        <v>441827.07</v>
      </c>
      <c r="K13" s="29">
        <v>426615.26</v>
      </c>
      <c r="L13" s="29">
        <v>380627.54</v>
      </c>
      <c r="M13" s="29">
        <v>597792.55000000005</v>
      </c>
      <c r="N13" s="29">
        <v>5388406.8999999994</v>
      </c>
    </row>
    <row r="14" spans="1:14" x14ac:dyDescent="0.2"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">
      <c r="B15" s="8"/>
    </row>
    <row r="16" spans="1:14" x14ac:dyDescent="0.2">
      <c r="B16" s="8"/>
    </row>
  </sheetData>
  <phoneticPr fontId="0" type="noConversion"/>
  <dataValidations count="1">
    <dataValidation type="list" allowBlank="1" showInputMessage="1" sqref="C1:F1" xr:uid="{0F2889BD-3A2F-4AC3-B7B9-F352810F3CE6}">
      <formula1>"..."</formula1>
    </dataValidation>
  </dataValidations>
  <printOptions horizontalCentered="1"/>
  <pageMargins left="0.25" right="0.25" top="0.75" bottom="0.75" header="0.25" footer="0.25"/>
  <pageSetup scale="53" orientation="portrait" r:id="rId1"/>
  <headerFooter alignWithMargins="0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"/>
  <sheetViews>
    <sheetView workbookViewId="0">
      <selection activeCell="A4" sqref="A4"/>
    </sheetView>
  </sheetViews>
  <sheetFormatPr defaultRowHeight="12.75" x14ac:dyDescent="0.2"/>
  <cols>
    <col min="1" max="1" width="64.140625" bestFit="1" customWidth="1"/>
    <col min="2" max="14" width="10.5703125" bestFit="1" customWidth="1"/>
    <col min="15" max="15" width="10.7109375" bestFit="1" customWidth="1"/>
  </cols>
  <sheetData>
    <row r="1" spans="1:15" s="26" customFormat="1" x14ac:dyDescent="0.2">
      <c r="B1" s="26" t="str">
        <f>'SMARTVIEW REPORT TEMPLATE'!B9</f>
        <v>Fiscal 2020</v>
      </c>
      <c r="C1" s="26" t="str">
        <f>'SMARTVIEW REPORT TEMPLATE'!C9</f>
        <v>Fiscal 2020</v>
      </c>
      <c r="D1" s="26" t="str">
        <f>'SMARTVIEW REPORT TEMPLATE'!D9</f>
        <v>Fiscal 2020</v>
      </c>
      <c r="E1" s="26" t="str">
        <f>'SMARTVIEW REPORT TEMPLATE'!E9</f>
        <v>Fiscal 2020</v>
      </c>
      <c r="F1" s="26" t="str">
        <f>'SMARTVIEW REPORT TEMPLATE'!F9</f>
        <v>Fiscal 2020</v>
      </c>
      <c r="G1" s="26" t="str">
        <f>'SMARTVIEW REPORT TEMPLATE'!G9</f>
        <v>Fiscal 2020</v>
      </c>
      <c r="H1" s="26" t="str">
        <f>'SMARTVIEW REPORT TEMPLATE'!H9</f>
        <v>Fiscal 2021</v>
      </c>
      <c r="I1" s="26" t="str">
        <f>'SMARTVIEW REPORT TEMPLATE'!I9</f>
        <v>Fiscal 2021</v>
      </c>
      <c r="J1" s="26" t="str">
        <f>'SMARTVIEW REPORT TEMPLATE'!J9</f>
        <v>Fiscal 2021</v>
      </c>
      <c r="K1" s="26" t="str">
        <f>'SMARTVIEW REPORT TEMPLATE'!K9</f>
        <v>Fiscal 2021</v>
      </c>
      <c r="L1" s="26" t="str">
        <f>'SMARTVIEW REPORT TEMPLATE'!L9</f>
        <v>Fiscal 2021</v>
      </c>
      <c r="M1" s="26" t="str">
        <f>'SMARTVIEW REPORT TEMPLATE'!M9</f>
        <v>Fiscal 2021</v>
      </c>
      <c r="N1" s="26" t="str">
        <f>'SMARTVIEW REPORT TEMPLATE'!N9</f>
        <v>Fiscal 2021</v>
      </c>
    </row>
    <row r="2" spans="1:15" s="26" customFormat="1" x14ac:dyDescent="0.2">
      <c r="A2" s="26" t="s">
        <v>23</v>
      </c>
      <c r="B2" s="26" t="str">
        <f>'SMARTVIEW REPORT TEMPLATE'!B10</f>
        <v>April</v>
      </c>
      <c r="C2" s="26" t="str">
        <f>'SMARTVIEW REPORT TEMPLATE'!C10</f>
        <v>May</v>
      </c>
      <c r="D2" s="26" t="str">
        <f>'SMARTVIEW REPORT TEMPLATE'!D10</f>
        <v>June</v>
      </c>
      <c r="E2" s="26" t="str">
        <f>'SMARTVIEW REPORT TEMPLATE'!E10</f>
        <v>July</v>
      </c>
      <c r="F2" s="26" t="str">
        <f>'SMARTVIEW REPORT TEMPLATE'!F10</f>
        <v>August</v>
      </c>
      <c r="G2" s="26" t="str">
        <f>'SMARTVIEW REPORT TEMPLATE'!G10</f>
        <v>September</v>
      </c>
      <c r="H2" s="26" t="str">
        <f>'SMARTVIEW REPORT TEMPLATE'!H10</f>
        <v>October</v>
      </c>
      <c r="I2" s="26" t="str">
        <f>'SMARTVIEW REPORT TEMPLATE'!I10</f>
        <v>November</v>
      </c>
      <c r="J2" s="26" t="str">
        <f>'SMARTVIEW REPORT TEMPLATE'!J10</f>
        <v>December</v>
      </c>
      <c r="K2" s="26" t="str">
        <f>'SMARTVIEW REPORT TEMPLATE'!K10</f>
        <v>January</v>
      </c>
      <c r="L2" s="26" t="str">
        <f>'SMARTVIEW REPORT TEMPLATE'!L10</f>
        <v>February</v>
      </c>
      <c r="M2" s="26" t="str">
        <f>'SMARTVIEW REPORT TEMPLATE'!M10</f>
        <v>March</v>
      </c>
      <c r="N2" s="26" t="str">
        <f>'SMARTVIEW REPORT TEMPLATE'!N10</f>
        <v>Mar 12 Mo</v>
      </c>
      <c r="O2" s="26" t="s">
        <v>24</v>
      </c>
    </row>
    <row r="3" spans="1:15" x14ac:dyDescent="0.2">
      <c r="A3" s="22" t="str">
        <f>'SMARTVIEW REPORT TEMPLATE'!A11</f>
        <v>A&amp;G-Administrative expense tra - Admin &amp; General Expenses 9220-09341</v>
      </c>
      <c r="B3" s="24">
        <f>'SMARTVIEW REPORT TEMPLATE'!B11</f>
        <v>395747.34</v>
      </c>
      <c r="C3" s="24">
        <f>'SMARTVIEW REPORT TEMPLATE'!C11</f>
        <v>449525.8</v>
      </c>
      <c r="D3" s="24">
        <f>'SMARTVIEW REPORT TEMPLATE'!D11</f>
        <v>373930.93</v>
      </c>
      <c r="E3" s="24">
        <f>'SMARTVIEW REPORT TEMPLATE'!E11</f>
        <v>452218.72</v>
      </c>
      <c r="F3" s="24">
        <f>'SMARTVIEW REPORT TEMPLATE'!F11</f>
        <v>528907.12</v>
      </c>
      <c r="G3" s="24">
        <f>'SMARTVIEW REPORT TEMPLATE'!G11</f>
        <v>386191.68</v>
      </c>
      <c r="H3" s="24">
        <f>'SMARTVIEW REPORT TEMPLATE'!H11</f>
        <v>359306.9</v>
      </c>
      <c r="I3" s="24">
        <f>'SMARTVIEW REPORT TEMPLATE'!I11</f>
        <v>282184.25</v>
      </c>
      <c r="J3" s="24">
        <f>'SMARTVIEW REPORT TEMPLATE'!J11</f>
        <v>363862.97</v>
      </c>
      <c r="K3" s="24">
        <f>'SMARTVIEW REPORT TEMPLATE'!K11</f>
        <v>430532.12</v>
      </c>
      <c r="L3" s="24">
        <f>'SMARTVIEW REPORT TEMPLATE'!L11</f>
        <v>366888.14</v>
      </c>
      <c r="M3" s="24">
        <f>'SMARTVIEW REPORT TEMPLATE'!M11</f>
        <v>406814.5</v>
      </c>
      <c r="N3" s="24">
        <f>'SMARTVIEW REPORT TEMPLATE'!N11</f>
        <v>4796110.4700000007</v>
      </c>
      <c r="O3" s="24">
        <f>SUM(C3:N3)</f>
        <v>9196473.6000000015</v>
      </c>
    </row>
    <row r="4" spans="1:15" x14ac:dyDescent="0.2">
      <c r="A4" s="22" t="str">
        <f>'SMARTVIEW REPORT TEMPLATE'!A12</f>
        <v>A&amp;G-Administrative expense tra - Billing for CSC O&amp;M 9220-41131</v>
      </c>
      <c r="B4" s="24">
        <f>'SMARTVIEW REPORT TEMPLATE'!B12</f>
        <v>220084.5</v>
      </c>
      <c r="C4" s="24">
        <f>'SMARTVIEW REPORT TEMPLATE'!C12</f>
        <v>196855.98</v>
      </c>
      <c r="D4" s="24">
        <f>'SMARTVIEW REPORT TEMPLATE'!D12</f>
        <v>215741.31</v>
      </c>
      <c r="E4" s="24">
        <f>'SMARTVIEW REPORT TEMPLATE'!E12</f>
        <v>217166.12</v>
      </c>
      <c r="F4" s="24">
        <f>'SMARTVIEW REPORT TEMPLATE'!F12</f>
        <v>205233.39</v>
      </c>
      <c r="G4" s="24">
        <f>'SMARTVIEW REPORT TEMPLATE'!G12</f>
        <v>217142.54</v>
      </c>
      <c r="H4" s="24">
        <f>'SMARTVIEW REPORT TEMPLATE'!H12</f>
        <v>221170.43</v>
      </c>
      <c r="I4" s="24">
        <f>'SMARTVIEW REPORT TEMPLATE'!I12</f>
        <v>210823.21</v>
      </c>
      <c r="J4" s="24">
        <f>'SMARTVIEW REPORT TEMPLATE'!J12</f>
        <v>228060.88</v>
      </c>
      <c r="K4" s="24">
        <f>'SMARTVIEW REPORT TEMPLATE'!K12</f>
        <v>221984.22</v>
      </c>
      <c r="L4" s="24">
        <f>'SMARTVIEW REPORT TEMPLATE'!L12</f>
        <v>209903.53</v>
      </c>
      <c r="M4" s="24">
        <f>'SMARTVIEW REPORT TEMPLATE'!M12</f>
        <v>235605.47</v>
      </c>
      <c r="N4" s="24">
        <f>'SMARTVIEW REPORT TEMPLATE'!N12</f>
        <v>2599771.58</v>
      </c>
      <c r="O4" s="24">
        <f t="shared" ref="O4:O5" si="0">SUM(C4:N4)</f>
        <v>4979458.66</v>
      </c>
    </row>
    <row r="5" spans="1:15" x14ac:dyDescent="0.2">
      <c r="A5" s="22" t="str">
        <f>'SMARTVIEW REPORT TEMPLATE'!A13</f>
        <v>A&amp;G-Administrative expense tra - Billing for SS O&amp;M 9220-41132</v>
      </c>
      <c r="B5" s="25">
        <f>'SMARTVIEW REPORT TEMPLATE'!B13</f>
        <v>412527.6</v>
      </c>
      <c r="C5" s="25">
        <f>'SMARTVIEW REPORT TEMPLATE'!C13</f>
        <v>712735.79</v>
      </c>
      <c r="D5" s="25">
        <f>'SMARTVIEW REPORT TEMPLATE'!D13</f>
        <v>179284.9</v>
      </c>
      <c r="E5" s="25">
        <f>'SMARTVIEW REPORT TEMPLATE'!E13</f>
        <v>666726.71</v>
      </c>
      <c r="F5" s="25">
        <f>'SMARTVIEW REPORT TEMPLATE'!F13</f>
        <v>451010.81</v>
      </c>
      <c r="G5" s="25">
        <f>'SMARTVIEW REPORT TEMPLATE'!G13</f>
        <v>300373.99</v>
      </c>
      <c r="H5" s="25">
        <f>'SMARTVIEW REPORT TEMPLATE'!H13</f>
        <v>502337.07</v>
      </c>
      <c r="I5" s="25">
        <f>'SMARTVIEW REPORT TEMPLATE'!I13</f>
        <v>316547.61</v>
      </c>
      <c r="J5" s="25">
        <f>'SMARTVIEW REPORT TEMPLATE'!J13</f>
        <v>441827.07</v>
      </c>
      <c r="K5" s="25">
        <f>'SMARTVIEW REPORT TEMPLATE'!K13</f>
        <v>426615.26</v>
      </c>
      <c r="L5" s="25">
        <f>'SMARTVIEW REPORT TEMPLATE'!L13</f>
        <v>380627.54</v>
      </c>
      <c r="M5" s="25">
        <f>'SMARTVIEW REPORT TEMPLATE'!M13</f>
        <v>597792.55000000005</v>
      </c>
      <c r="N5" s="25">
        <f>'SMARTVIEW REPORT TEMPLATE'!N13</f>
        <v>5388406.8999999994</v>
      </c>
      <c r="O5" s="24">
        <f t="shared" si="0"/>
        <v>10364286.199999999</v>
      </c>
    </row>
    <row r="6" spans="1:15" s="26" customFormat="1" x14ac:dyDescent="0.2">
      <c r="A6" s="26" t="s">
        <v>22</v>
      </c>
      <c r="B6" s="27">
        <f>SUM(B3:B5)</f>
        <v>1028359.4400000001</v>
      </c>
      <c r="C6" s="27">
        <f t="shared" ref="C6:N6" si="1">SUM(C3:C5)</f>
        <v>1359117.57</v>
      </c>
      <c r="D6" s="27">
        <f t="shared" si="1"/>
        <v>768957.14</v>
      </c>
      <c r="E6" s="27">
        <f t="shared" si="1"/>
        <v>1336111.5499999998</v>
      </c>
      <c r="F6" s="27">
        <f t="shared" si="1"/>
        <v>1185151.32</v>
      </c>
      <c r="G6" s="27">
        <f t="shared" si="1"/>
        <v>903708.21</v>
      </c>
      <c r="H6" s="27">
        <f t="shared" si="1"/>
        <v>1082814.4000000001</v>
      </c>
      <c r="I6" s="27">
        <f t="shared" si="1"/>
        <v>809555.07</v>
      </c>
      <c r="J6" s="27">
        <f t="shared" si="1"/>
        <v>1033750.9199999999</v>
      </c>
      <c r="K6" s="27">
        <f t="shared" si="1"/>
        <v>1079131.6000000001</v>
      </c>
      <c r="L6" s="27">
        <f t="shared" si="1"/>
        <v>957419.21</v>
      </c>
      <c r="M6" s="27">
        <f t="shared" si="1"/>
        <v>1240212.52</v>
      </c>
      <c r="N6" s="27">
        <f t="shared" si="1"/>
        <v>12784288.949999999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SMARTVIEW REPORT TEMPLATE</vt:lpstr>
      <vt:lpstr>WP C 2.2</vt:lpstr>
      <vt:lpstr>'SMARTVIEW REPORT TEMPLATE'!Print_Area</vt:lpstr>
    </vt:vector>
  </TitlesOfParts>
  <Company>Navigator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Thomas  Troup</cp:lastModifiedBy>
  <cp:lastPrinted>2009-06-11T15:45:09Z</cp:lastPrinted>
  <dcterms:created xsi:type="dcterms:W3CDTF">2003-04-16T16:23:14Z</dcterms:created>
  <dcterms:modified xsi:type="dcterms:W3CDTF">2021-06-03T15:51:42Z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