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Staff Set 1 Attachments\Staff_1-55_Folder 2 - Revenue Requirements Model and WPs\Relied Upons\"/>
    </mc:Choice>
  </mc:AlternateContent>
  <xr:revisionPtr revIDLastSave="0" documentId="13_ncr:1_{EE1C3B7D-34D2-4D8A-8301-A9EEABB25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FY21" sheetId="1" r:id="rId1"/>
    <sheet name="Worker's Comp from PlanIt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'Budget FY21'!$1:$1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E61" i="1"/>
  <c r="E60" i="1"/>
</calcChain>
</file>

<file path=xl/sharedStrings.xml><?xml version="1.0" encoding="utf-8"?>
<sst xmlns="http://schemas.openxmlformats.org/spreadsheetml/2006/main" count="203" uniqueCount="88">
  <si>
    <t>Salary - Expense</t>
  </si>
  <si>
    <t>Salary - Direct Capital</t>
  </si>
  <si>
    <t>Salary - Overhead</t>
  </si>
  <si>
    <t>Salary - Other Balance Sheet</t>
  </si>
  <si>
    <t>Salary - Total</t>
  </si>
  <si>
    <t>Salary Check Amount</t>
  </si>
  <si>
    <t>Total Salary Difference from Exp/Cap Split</t>
  </si>
  <si>
    <t>Percent Expensed Labor</t>
  </si>
  <si>
    <t>Percent Capitalized Labor</t>
  </si>
  <si>
    <t>Percent Mchndising Labor</t>
  </si>
  <si>
    <t>Headcount</t>
  </si>
  <si>
    <t>FTE</t>
  </si>
  <si>
    <t>Percent of Employees</t>
  </si>
  <si>
    <t>Medical and Dental</t>
  </si>
  <si>
    <t>Basic Life Rate Per Month</t>
  </si>
  <si>
    <t>LTD Annual Rate</t>
  </si>
  <si>
    <t>RSP Match</t>
  </si>
  <si>
    <t>RSP Other</t>
  </si>
  <si>
    <t>FAS 87 (PAP Expense)</t>
  </si>
  <si>
    <t>FAS 106 (Retiree Medical)</t>
  </si>
  <si>
    <t>FMLA Administration (Per EE Per Month)</t>
  </si>
  <si>
    <t>STD Administration (Per EE Per Month)</t>
  </si>
  <si>
    <t>Sub-Total (Benefit Plan Details)</t>
  </si>
  <si>
    <t>Benefits - Expense</t>
  </si>
  <si>
    <t>Benefits - Capitalized</t>
  </si>
  <si>
    <t>Benefits - Total</t>
  </si>
  <si>
    <t>Salary &amp; Benefits - Total</t>
  </si>
  <si>
    <t>Total</t>
  </si>
  <si>
    <t>Check Rate</t>
  </si>
  <si>
    <t>s/b = 0</t>
  </si>
  <si>
    <t>Worker's Comp</t>
  </si>
  <si>
    <t>Worker's Comp Rate</t>
  </si>
  <si>
    <t>Payroll Tax Rate</t>
  </si>
  <si>
    <t>Expense Benefit's</t>
  </si>
  <si>
    <t>Check Amt</t>
  </si>
  <si>
    <t>Capital Benefit's</t>
  </si>
  <si>
    <t>Benefit's Loading Rate</t>
  </si>
  <si>
    <t>Benefit's Loading Rates</t>
  </si>
  <si>
    <t>Total Benefit's</t>
  </si>
  <si>
    <t>LTD FMLA STD Total</t>
  </si>
  <si>
    <t>RSP Total</t>
  </si>
  <si>
    <t>PAP Other (Admin Costs)</t>
  </si>
  <si>
    <t>PAP Total</t>
  </si>
  <si>
    <t>H SA</t>
  </si>
  <si>
    <t>RSPFACC</t>
  </si>
  <si>
    <t>Calc Med Dent Rate</t>
  </si>
  <si>
    <t>Calc Basic Life Rate</t>
  </si>
  <si>
    <t>Calc LTD Rate</t>
  </si>
  <si>
    <t>Calc FMLA Rate</t>
  </si>
  <si>
    <t>Calc STD Rate</t>
  </si>
  <si>
    <t>Calc LTD FMLA STD Rate</t>
  </si>
  <si>
    <t>Calc RSP Match Rate</t>
  </si>
  <si>
    <t>Calc RSP Other Rate</t>
  </si>
  <si>
    <t>Calc RSP Total Rate</t>
  </si>
  <si>
    <t>Calc FAS 87 PAP Rate</t>
  </si>
  <si>
    <t>Calc PAP Other Rate</t>
  </si>
  <si>
    <t>Calc PAP Total Rate</t>
  </si>
  <si>
    <t>Calc FAS 106 Rate</t>
  </si>
  <si>
    <t>Calc H SA Rate</t>
  </si>
  <si>
    <t>Calc RSPFACC Rate</t>
  </si>
  <si>
    <t>Calc Benefits Rate Total</t>
  </si>
  <si>
    <t>TESTBENRATE</t>
  </si>
  <si>
    <t>Merch &amp; Oth Bal Sh Benefits</t>
  </si>
  <si>
    <t>Workers Comp Benefits Load - 01221</t>
  </si>
  <si>
    <t>Workers Comp Benefits Cap Credit - 01225</t>
  </si>
  <si>
    <t>Period Year</t>
  </si>
  <si>
    <t>KMDI KY/Mid-States CC</t>
  </si>
  <si>
    <t>NQ Retirement Cost - 07489</t>
  </si>
  <si>
    <t>FAS 87 NSC (PAP BTL Expense)</t>
  </si>
  <si>
    <t>FAS 106 (Retiree Medical Expense)</t>
  </si>
  <si>
    <t>FAS 106 NSC (Retiree Medical BTL Expense)</t>
  </si>
  <si>
    <t>Calc FAS 87 NSC PAP Rate</t>
  </si>
  <si>
    <t>Calc FAS 106 NSC Rate</t>
  </si>
  <si>
    <t>Pension Benefits Load - 01202</t>
  </si>
  <si>
    <t>OPEB Benefits Load - 01203</t>
  </si>
  <si>
    <t>NSC-OPEB Benefits Load - 01294</t>
  </si>
  <si>
    <t>NSC-Pension Benefits Load - 01297</t>
  </si>
  <si>
    <t>SERP Capitalized - 07490</t>
  </si>
  <si>
    <t>NSC-NQ Retirement Cost - 07492</t>
  </si>
  <si>
    <t>NSC-SERP Capitalized - 07493</t>
  </si>
  <si>
    <t>Salary - Training Expense</t>
  </si>
  <si>
    <t>Benefits - Oth Bal Sh</t>
  </si>
  <si>
    <t>Total Year FY2021</t>
  </si>
  <si>
    <t>Misc Employee Welfare Exp - 07499</t>
  </si>
  <si>
    <t>Employee Insurance Plan</t>
  </si>
  <si>
    <t>Pension Load Rate</t>
  </si>
  <si>
    <t>FAS 106</t>
  </si>
  <si>
    <t>Plan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</si>
</sst>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;\(#,##0\);0"/>
    <numFmt numFmtId="165" formatCode="#,##0.00%;\-#,##0.00%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Tahoma"/>
      <family val="2"/>
    </font>
    <font>
      <b/>
      <sz val="10.5"/>
      <color rgb="FF00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0080C0"/>
        <bgColor rgb="FF0080C0"/>
      </patternFill>
    </fill>
    <fill>
      <patternFill patternType="solid">
        <fgColor rgb="FFA4E4F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Border="0" applyAlignment="0"/>
    <xf numFmtId="0" fontId="20" fillId="0" borderId="0" applyNumberFormat="0" applyBorder="0" applyAlignment="0"/>
  </cellStyleXfs>
  <cellXfs count="36">
    <xf numFmtId="0" fontId="0" fillId="0" borderId="0" xfId="0"/>
    <xf numFmtId="49" fontId="18" fillId="33" borderId="0" xfId="0" applyNumberFormat="1" applyFont="1" applyFill="1" applyBorder="1" applyAlignment="1">
      <alignment horizontal="left" vertical="center"/>
    </xf>
    <xf numFmtId="10" fontId="0" fillId="0" borderId="0" xfId="2" applyNumberFormat="1" applyFont="1"/>
    <xf numFmtId="10" fontId="0" fillId="0" borderId="0" xfId="0" applyNumberFormat="1"/>
    <xf numFmtId="165" fontId="0" fillId="0" borderId="0" xfId="0" applyNumberFormat="1"/>
    <xf numFmtId="0" fontId="16" fillId="0" borderId="0" xfId="0" applyFont="1"/>
    <xf numFmtId="0" fontId="0" fillId="0" borderId="0" xfId="0" applyAlignment="1">
      <alignment wrapText="1"/>
    </xf>
    <xf numFmtId="166" fontId="0" fillId="0" borderId="0" xfId="1" applyNumberFormat="1" applyFont="1"/>
    <xf numFmtId="166" fontId="16" fillId="0" borderId="11" xfId="0" applyNumberFormat="1" applyFont="1" applyBorder="1"/>
    <xf numFmtId="10" fontId="17" fillId="13" borderId="11" xfId="24" applyNumberFormat="1" applyBorder="1"/>
    <xf numFmtId="10" fontId="13" fillId="13" borderId="0" xfId="24" applyNumberFormat="1" applyFont="1" applyBorder="1"/>
    <xf numFmtId="10" fontId="17" fillId="13" borderId="0" xfId="24" applyNumberFormat="1" applyBorder="1"/>
    <xf numFmtId="0" fontId="21" fillId="35" borderId="0" xfId="44" applyFont="1" applyFill="1" applyBorder="1" applyProtection="1"/>
    <xf numFmtId="0" fontId="20" fillId="0" borderId="0" xfId="44" applyFill="1" applyProtection="1"/>
    <xf numFmtId="0" fontId="19" fillId="36" borderId="0" xfId="44" applyFont="1" applyFill="1" applyBorder="1" applyAlignment="1" applyProtection="1">
      <alignment vertical="center"/>
    </xf>
    <xf numFmtId="0" fontId="20" fillId="0" borderId="0" xfId="44" applyFill="1" applyAlignment="1" applyProtection="1">
      <alignment wrapText="1"/>
    </xf>
    <xf numFmtId="0" fontId="22" fillId="36" borderId="12" xfId="44" applyFont="1" applyFill="1" applyBorder="1" applyAlignment="1" applyProtection="1">
      <alignment horizontal="center" vertical="center" wrapText="1"/>
    </xf>
    <xf numFmtId="0" fontId="19" fillId="37" borderId="0" xfId="44" applyFont="1" applyFill="1" applyBorder="1" applyAlignment="1" applyProtection="1">
      <alignment vertical="center"/>
    </xf>
    <xf numFmtId="0" fontId="20" fillId="0" borderId="0" xfId="45" applyFill="1" applyProtection="1"/>
    <xf numFmtId="0" fontId="18" fillId="38" borderId="10" xfId="45" applyFont="1" applyFill="1" applyBorder="1" applyAlignment="1" applyProtection="1">
      <alignment horizontal="left" vertical="center"/>
    </xf>
    <xf numFmtId="0" fontId="18" fillId="38" borderId="10" xfId="45" applyFont="1" applyFill="1" applyBorder="1" applyAlignment="1" applyProtection="1">
      <alignment horizontal="left" vertical="center" indent="6"/>
    </xf>
    <xf numFmtId="164" fontId="19" fillId="35" borderId="10" xfId="45" applyNumberFormat="1" applyFont="1" applyFill="1" applyBorder="1" applyAlignment="1" applyProtection="1">
      <alignment horizontal="right" vertical="center"/>
    </xf>
    <xf numFmtId="0" fontId="18" fillId="38" borderId="10" xfId="45" applyFont="1" applyFill="1" applyBorder="1" applyAlignment="1" applyProtection="1">
      <alignment vertical="center"/>
    </xf>
    <xf numFmtId="165" fontId="19" fillId="35" borderId="10" xfId="45" applyNumberFormat="1" applyFont="1" applyFill="1" applyBorder="1" applyAlignment="1" applyProtection="1">
      <alignment horizontal="right" vertical="center"/>
    </xf>
    <xf numFmtId="0" fontId="0" fillId="34" borderId="0" xfId="0" applyFill="1"/>
    <xf numFmtId="164" fontId="0" fillId="0" borderId="0" xfId="0" applyNumberFormat="1"/>
    <xf numFmtId="0" fontId="19" fillId="39" borderId="0" xfId="44" applyFont="1" applyFill="1" applyBorder="1" applyAlignment="1" applyProtection="1">
      <alignment vertical="center"/>
    </xf>
    <xf numFmtId="166" fontId="19" fillId="36" borderId="0" xfId="1" applyNumberFormat="1" applyFont="1" applyFill="1" applyBorder="1" applyAlignment="1" applyProtection="1">
      <alignment horizontal="right" vertical="center"/>
    </xf>
    <xf numFmtId="0" fontId="0" fillId="40" borderId="0" xfId="0" applyFill="1"/>
    <xf numFmtId="0" fontId="0" fillId="41" borderId="0" xfId="0" applyFill="1"/>
    <xf numFmtId="0" fontId="0" fillId="42" borderId="0" xfId="0" applyFill="1"/>
    <xf numFmtId="10" fontId="0" fillId="40" borderId="0" xfId="0" applyNumberFormat="1" applyFill="1"/>
    <xf numFmtId="10" fontId="0" fillId="41" borderId="0" xfId="0" applyNumberFormat="1" applyFill="1"/>
    <xf numFmtId="10" fontId="0" fillId="42" borderId="0" xfId="0" applyNumberFormat="1" applyFill="1"/>
    <xf numFmtId="0" fontId="0" fillId="43" borderId="0" xfId="0" applyFill="1"/>
    <xf numFmtId="10" fontId="0" fillId="43" borderId="0" xfId="0" applyNumberFormat="1" applyFill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Benefit's Summary" xfId="45" xr:uid="{00000000-0005-0000-0000-000026000000}"/>
    <cellStyle name="Normal_Worker's Comp from PlanIt" xfId="44" xr:uid="{00000000-0005-0000-0000-000028000000}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8"/>
  <sheetViews>
    <sheetView showGridLines="0" tabSelected="1" view="pageBreakPreview" zoomScaleNormal="70" zoomScaleSheetLayoutView="100" workbookViewId="0">
      <pane xSplit="1" ySplit="1" topLeftCell="B53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5" x14ac:dyDescent="0.25"/>
  <cols>
    <col min="1" max="1" width="45.42578125" bestFit="1" customWidth="1"/>
    <col min="2" max="2" width="16.28515625" customWidth="1"/>
    <col min="4" max="4" width="23.5703125" bestFit="1" customWidth="1"/>
  </cols>
  <sheetData>
    <row r="1" spans="1:2" s="6" customFormat="1" x14ac:dyDescent="0.25">
      <c r="A1" s="18"/>
      <c r="B1" s="19" t="s">
        <v>66</v>
      </c>
    </row>
    <row r="2" spans="1:2" x14ac:dyDescent="0.25">
      <c r="A2" s="20" t="s">
        <v>0</v>
      </c>
      <c r="B2" s="21">
        <v>12532019.1466884</v>
      </c>
    </row>
    <row r="3" spans="1:2" x14ac:dyDescent="0.25">
      <c r="A3" s="22" t="s">
        <v>1</v>
      </c>
      <c r="B3" s="21">
        <v>7409602.0946564795</v>
      </c>
    </row>
    <row r="4" spans="1:2" x14ac:dyDescent="0.25">
      <c r="A4" s="20" t="s">
        <v>2</v>
      </c>
      <c r="B4" s="21">
        <v>9356393.0662612207</v>
      </c>
    </row>
    <row r="5" spans="1:2" x14ac:dyDescent="0.25">
      <c r="A5" s="20" t="s">
        <v>3</v>
      </c>
      <c r="B5" s="21">
        <v>233753.519023008</v>
      </c>
    </row>
    <row r="6" spans="1:2" x14ac:dyDescent="0.25">
      <c r="A6" s="20" t="s">
        <v>80</v>
      </c>
      <c r="B6" s="21"/>
    </row>
    <row r="7" spans="1:2" x14ac:dyDescent="0.25">
      <c r="A7" s="20" t="s">
        <v>4</v>
      </c>
      <c r="B7" s="21">
        <v>29531767.828200001</v>
      </c>
    </row>
    <row r="8" spans="1:2" x14ac:dyDescent="0.25">
      <c r="A8" s="20" t="s">
        <v>5</v>
      </c>
      <c r="B8" s="21">
        <v>29531767.8266288</v>
      </c>
    </row>
    <row r="9" spans="1:2" x14ac:dyDescent="0.25">
      <c r="A9" s="20" t="s">
        <v>6</v>
      </c>
      <c r="B9" s="21">
        <v>0</v>
      </c>
    </row>
    <row r="10" spans="1:2" x14ac:dyDescent="0.25">
      <c r="A10" s="20" t="s">
        <v>7</v>
      </c>
      <c r="B10" s="23">
        <v>0.42435699999999998</v>
      </c>
    </row>
    <row r="11" spans="1:2" x14ac:dyDescent="0.25">
      <c r="A11" s="20" t="s">
        <v>8</v>
      </c>
      <c r="B11" s="23">
        <v>0.57225700000000002</v>
      </c>
    </row>
    <row r="12" spans="1:2" x14ac:dyDescent="0.25">
      <c r="A12" s="20" t="s">
        <v>9</v>
      </c>
      <c r="B12" s="23"/>
    </row>
    <row r="13" spans="1:2" x14ac:dyDescent="0.25">
      <c r="A13" s="20" t="s">
        <v>10</v>
      </c>
      <c r="B13" s="21">
        <v>383</v>
      </c>
    </row>
    <row r="14" spans="1:2" x14ac:dyDescent="0.25">
      <c r="A14" s="20" t="s">
        <v>11</v>
      </c>
      <c r="B14" s="21">
        <v>383</v>
      </c>
    </row>
    <row r="15" spans="1:2" x14ac:dyDescent="0.25">
      <c r="A15" s="20" t="s">
        <v>12</v>
      </c>
      <c r="B15" s="23">
        <v>7.7514669999999994E-2</v>
      </c>
    </row>
    <row r="16" spans="1:2" x14ac:dyDescent="0.25">
      <c r="A16" s="20" t="s">
        <v>13</v>
      </c>
      <c r="B16" s="21">
        <v>6034165.0020000003</v>
      </c>
    </row>
    <row r="17" spans="1:2" x14ac:dyDescent="0.25">
      <c r="A17" s="20" t="s">
        <v>14</v>
      </c>
      <c r="B17" s="21">
        <v>58827.281529</v>
      </c>
    </row>
    <row r="18" spans="1:2" x14ac:dyDescent="0.25">
      <c r="A18" s="20" t="s">
        <v>15</v>
      </c>
      <c r="B18" s="21">
        <v>167386.060058</v>
      </c>
    </row>
    <row r="19" spans="1:2" x14ac:dyDescent="0.25">
      <c r="A19" s="20" t="s">
        <v>20</v>
      </c>
      <c r="B19" s="21">
        <v>9421.7999999999993</v>
      </c>
    </row>
    <row r="20" spans="1:2" x14ac:dyDescent="0.25">
      <c r="A20" s="20" t="s">
        <v>21</v>
      </c>
      <c r="B20" s="21">
        <v>18475.919999999998</v>
      </c>
    </row>
    <row r="21" spans="1:2" x14ac:dyDescent="0.25">
      <c r="A21" s="20" t="s">
        <v>39</v>
      </c>
      <c r="B21" s="21">
        <v>195283.78</v>
      </c>
    </row>
    <row r="22" spans="1:2" x14ac:dyDescent="0.25">
      <c r="A22" s="20" t="s">
        <v>16</v>
      </c>
      <c r="B22" s="21">
        <v>1160000</v>
      </c>
    </row>
    <row r="23" spans="1:2" x14ac:dyDescent="0.25">
      <c r="A23" s="20" t="s">
        <v>17</v>
      </c>
      <c r="B23" s="21">
        <v>39532.497000000003</v>
      </c>
    </row>
    <row r="24" spans="1:2" x14ac:dyDescent="0.25">
      <c r="A24" s="20" t="s">
        <v>40</v>
      </c>
      <c r="B24" s="21">
        <v>1199532.497</v>
      </c>
    </row>
    <row r="25" spans="1:2" x14ac:dyDescent="0.25">
      <c r="A25" s="20" t="s">
        <v>18</v>
      </c>
      <c r="B25" s="21">
        <v>1570000</v>
      </c>
    </row>
    <row r="26" spans="1:2" x14ac:dyDescent="0.25">
      <c r="A26" s="20" t="s">
        <v>68</v>
      </c>
      <c r="B26" s="21">
        <v>-80000</v>
      </c>
    </row>
    <row r="27" spans="1:2" x14ac:dyDescent="0.25">
      <c r="A27" s="20" t="s">
        <v>41</v>
      </c>
      <c r="B27" s="21"/>
    </row>
    <row r="28" spans="1:2" x14ac:dyDescent="0.25">
      <c r="A28" s="20" t="s">
        <v>42</v>
      </c>
      <c r="B28" s="21">
        <v>1490000</v>
      </c>
    </row>
    <row r="29" spans="1:2" x14ac:dyDescent="0.25">
      <c r="A29" s="20" t="s">
        <v>69</v>
      </c>
      <c r="B29" s="21">
        <v>1400000</v>
      </c>
    </row>
    <row r="30" spans="1:2" x14ac:dyDescent="0.25">
      <c r="A30" s="20" t="s">
        <v>70</v>
      </c>
      <c r="B30" s="21">
        <v>-1730000</v>
      </c>
    </row>
    <row r="31" spans="1:2" x14ac:dyDescent="0.25">
      <c r="A31" s="20" t="s">
        <v>43</v>
      </c>
      <c r="B31" s="21"/>
    </row>
    <row r="32" spans="1:2" x14ac:dyDescent="0.25">
      <c r="A32" s="20" t="s">
        <v>44</v>
      </c>
      <c r="B32" s="21">
        <v>300000</v>
      </c>
    </row>
    <row r="33" spans="1:2" x14ac:dyDescent="0.25">
      <c r="A33" s="20" t="s">
        <v>22</v>
      </c>
      <c r="B33" s="21">
        <v>8947808.5615999997</v>
      </c>
    </row>
    <row r="34" spans="1:2" x14ac:dyDescent="0.25">
      <c r="A34" s="20" t="s">
        <v>45</v>
      </c>
      <c r="B34" s="23">
        <v>0.20432800000000001</v>
      </c>
    </row>
    <row r="35" spans="1:2" x14ac:dyDescent="0.25">
      <c r="A35" s="20" t="s">
        <v>46</v>
      </c>
      <c r="B35" s="23">
        <v>1.9919999999999998E-3</v>
      </c>
    </row>
    <row r="36" spans="1:2" x14ac:dyDescent="0.25">
      <c r="A36" s="20" t="s">
        <v>47</v>
      </c>
      <c r="B36" s="23">
        <v>5.6680000000000003E-3</v>
      </c>
    </row>
    <row r="37" spans="1:2" x14ac:dyDescent="0.25">
      <c r="A37" s="20" t="s">
        <v>48</v>
      </c>
      <c r="B37" s="23">
        <v>3.19E-4</v>
      </c>
    </row>
    <row r="38" spans="1:2" x14ac:dyDescent="0.25">
      <c r="A38" s="20" t="s">
        <v>49</v>
      </c>
      <c r="B38" s="23">
        <v>6.2600000000000004E-4</v>
      </c>
    </row>
    <row r="39" spans="1:2" x14ac:dyDescent="0.25">
      <c r="A39" s="20" t="s">
        <v>50</v>
      </c>
      <c r="B39" s="23">
        <v>6.613E-3</v>
      </c>
    </row>
    <row r="40" spans="1:2" x14ac:dyDescent="0.25">
      <c r="A40" s="20" t="s">
        <v>51</v>
      </c>
      <c r="B40" s="23">
        <v>3.9280000000000002E-2</v>
      </c>
    </row>
    <row r="41" spans="1:2" x14ac:dyDescent="0.25">
      <c r="A41" s="20" t="s">
        <v>52</v>
      </c>
      <c r="B41" s="23">
        <v>1.3389999999999999E-3</v>
      </c>
    </row>
    <row r="42" spans="1:2" x14ac:dyDescent="0.25">
      <c r="A42" s="20" t="s">
        <v>53</v>
      </c>
      <c r="B42" s="23">
        <v>4.0618000000000001E-2</v>
      </c>
    </row>
    <row r="43" spans="1:2" x14ac:dyDescent="0.25">
      <c r="A43" s="20" t="s">
        <v>54</v>
      </c>
      <c r="B43" s="23">
        <v>5.3163000000000002E-2</v>
      </c>
    </row>
    <row r="44" spans="1:2" x14ac:dyDescent="0.25">
      <c r="A44" s="20" t="s">
        <v>71</v>
      </c>
      <c r="B44" s="23">
        <v>-2.709E-3</v>
      </c>
    </row>
    <row r="45" spans="1:2" x14ac:dyDescent="0.25">
      <c r="A45" s="20" t="s">
        <v>55</v>
      </c>
      <c r="B45" s="23"/>
    </row>
    <row r="46" spans="1:2" x14ac:dyDescent="0.25">
      <c r="A46" s="20" t="s">
        <v>56</v>
      </c>
      <c r="B46" s="23">
        <v>5.0453999999999999E-2</v>
      </c>
    </row>
    <row r="47" spans="1:2" x14ac:dyDescent="0.25">
      <c r="A47" s="20" t="s">
        <v>57</v>
      </c>
      <c r="B47" s="23">
        <v>4.7406999999999998E-2</v>
      </c>
    </row>
    <row r="48" spans="1:2" x14ac:dyDescent="0.25">
      <c r="A48" s="20" t="s">
        <v>72</v>
      </c>
      <c r="B48" s="23">
        <v>-5.8581000000000001E-2</v>
      </c>
    </row>
    <row r="49" spans="1:5" x14ac:dyDescent="0.25">
      <c r="A49" s="20" t="s">
        <v>58</v>
      </c>
      <c r="B49" s="23"/>
    </row>
    <row r="50" spans="1:5" x14ac:dyDescent="0.25">
      <c r="A50" s="20" t="s">
        <v>59</v>
      </c>
      <c r="B50" s="23">
        <v>1.0159E-2</v>
      </c>
    </row>
    <row r="51" spans="1:5" x14ac:dyDescent="0.25">
      <c r="A51" s="20" t="s">
        <v>60</v>
      </c>
      <c r="B51" s="23">
        <v>0.30298999999999998</v>
      </c>
    </row>
    <row r="52" spans="1:5" x14ac:dyDescent="0.25">
      <c r="A52" s="20" t="s">
        <v>61</v>
      </c>
      <c r="B52" s="23"/>
    </row>
    <row r="53" spans="1:5" x14ac:dyDescent="0.25">
      <c r="A53" s="20" t="s">
        <v>23</v>
      </c>
      <c r="B53" s="21">
        <v>3797076.4822999998</v>
      </c>
    </row>
    <row r="54" spans="1:5" x14ac:dyDescent="0.25">
      <c r="A54" s="20" t="s">
        <v>24</v>
      </c>
      <c r="B54" s="21">
        <v>5079928.8740999997</v>
      </c>
    </row>
    <row r="55" spans="1:5" x14ac:dyDescent="0.25">
      <c r="A55" s="20" t="s">
        <v>81</v>
      </c>
      <c r="B55" s="21">
        <v>70824.978900000002</v>
      </c>
    </row>
    <row r="56" spans="1:5" x14ac:dyDescent="0.25">
      <c r="A56" s="20" t="s">
        <v>25</v>
      </c>
      <c r="B56" s="21">
        <v>8947830.3353000004</v>
      </c>
    </row>
    <row r="57" spans="1:5" x14ac:dyDescent="0.25">
      <c r="A57" s="20" t="s">
        <v>26</v>
      </c>
      <c r="B57" s="21">
        <v>38479598.163500004</v>
      </c>
    </row>
    <row r="59" spans="1:5" x14ac:dyDescent="0.25">
      <c r="A59" s="1" t="s">
        <v>37</v>
      </c>
    </row>
    <row r="60" spans="1:5" x14ac:dyDescent="0.25">
      <c r="A60" s="28" t="s">
        <v>13</v>
      </c>
      <c r="B60" s="2">
        <v>0.20432793043154676</v>
      </c>
      <c r="D60" s="28" t="s">
        <v>84</v>
      </c>
      <c r="E60" s="31">
        <f>SUM(B60:B64)</f>
        <v>0.21293259856651253</v>
      </c>
    </row>
    <row r="61" spans="1:5" x14ac:dyDescent="0.25">
      <c r="A61" s="28" t="s">
        <v>14</v>
      </c>
      <c r="B61" s="2">
        <v>1.9920000006215487E-3</v>
      </c>
      <c r="D61" s="29" t="s">
        <v>85</v>
      </c>
      <c r="E61" s="32">
        <f>SUM(B66:B67)</f>
        <v>4.061837760753291E-2</v>
      </c>
    </row>
    <row r="62" spans="1:5" x14ac:dyDescent="0.25">
      <c r="A62" s="28" t="s">
        <v>15</v>
      </c>
      <c r="B62" s="2">
        <v>5.6680000005644082E-3</v>
      </c>
      <c r="D62" s="30" t="s">
        <v>87</v>
      </c>
      <c r="E62" s="33">
        <f>B69+B71</f>
        <v>5.3163088956169113E-2</v>
      </c>
    </row>
    <row r="63" spans="1:5" x14ac:dyDescent="0.25">
      <c r="A63" s="28" t="s">
        <v>20</v>
      </c>
      <c r="B63" s="2">
        <v>3.190394850491937E-4</v>
      </c>
      <c r="D63" s="34" t="s">
        <v>86</v>
      </c>
      <c r="E63" s="35">
        <f>B73</f>
        <v>4.7406576139259082E-2</v>
      </c>
    </row>
    <row r="64" spans="1:5" x14ac:dyDescent="0.25">
      <c r="A64" s="28" t="s">
        <v>21</v>
      </c>
      <c r="B64" s="2">
        <v>6.2562864873061397E-4</v>
      </c>
    </row>
    <row r="65" spans="1:2" x14ac:dyDescent="0.25">
      <c r="A65" t="s">
        <v>39</v>
      </c>
      <c r="B65" s="2"/>
    </row>
    <row r="66" spans="1:2" x14ac:dyDescent="0.25">
      <c r="A66" s="29" t="s">
        <v>16</v>
      </c>
      <c r="B66" s="2">
        <v>3.9279734515386099E-2</v>
      </c>
    </row>
    <row r="67" spans="1:2" x14ac:dyDescent="0.25">
      <c r="A67" s="29" t="s">
        <v>17</v>
      </c>
      <c r="B67" s="2">
        <v>1.3386430921468082E-3</v>
      </c>
    </row>
    <row r="68" spans="1:2" x14ac:dyDescent="0.25">
      <c r="A68" t="s">
        <v>40</v>
      </c>
      <c r="B68" s="2"/>
    </row>
    <row r="69" spans="1:2" x14ac:dyDescent="0.25">
      <c r="A69" s="30" t="s">
        <v>18</v>
      </c>
      <c r="B69" s="2">
        <v>5.3163088956169113E-2</v>
      </c>
    </row>
    <row r="70" spans="1:2" x14ac:dyDescent="0.25">
      <c r="A70" t="s">
        <v>68</v>
      </c>
      <c r="B70" s="2">
        <v>-2.7089472079576621E-3</v>
      </c>
    </row>
    <row r="71" spans="1:2" x14ac:dyDescent="0.25">
      <c r="A71" s="30" t="s">
        <v>41</v>
      </c>
      <c r="B71" s="2">
        <v>0</v>
      </c>
    </row>
    <row r="72" spans="1:2" x14ac:dyDescent="0.25">
      <c r="A72" t="s">
        <v>42</v>
      </c>
      <c r="B72" s="2"/>
    </row>
    <row r="73" spans="1:2" x14ac:dyDescent="0.25">
      <c r="A73" s="34" t="s">
        <v>19</v>
      </c>
      <c r="B73" s="2">
        <v>4.7406576139259082E-2</v>
      </c>
    </row>
    <row r="74" spans="1:2" x14ac:dyDescent="0.25">
      <c r="A74" t="s">
        <v>70</v>
      </c>
      <c r="B74" s="2">
        <v>-5.8580983372084443E-2</v>
      </c>
    </row>
    <row r="75" spans="1:2" x14ac:dyDescent="0.25">
      <c r="A75" t="s">
        <v>43</v>
      </c>
      <c r="B75" s="2">
        <v>0</v>
      </c>
    </row>
    <row r="76" spans="1:2" ht="15.75" thickBot="1" x14ac:dyDescent="0.3">
      <c r="A76" t="s">
        <v>44</v>
      </c>
      <c r="B76" s="2">
        <v>1.0158552029841233E-2</v>
      </c>
    </row>
    <row r="77" spans="1:2" x14ac:dyDescent="0.25">
      <c r="A77" s="10" t="s">
        <v>36</v>
      </c>
      <c r="B77" s="9">
        <v>0.30298926271927273</v>
      </c>
    </row>
    <row r="78" spans="1:2" ht="4.5" customHeight="1" x14ac:dyDescent="0.25"/>
    <row r="79" spans="1:2" x14ac:dyDescent="0.25">
      <c r="A79" t="s">
        <v>28</v>
      </c>
      <c r="B79" s="4">
        <v>0.30298999999999998</v>
      </c>
    </row>
    <row r="80" spans="1:2" x14ac:dyDescent="0.25">
      <c r="A80" t="s">
        <v>29</v>
      </c>
      <c r="B80" s="3">
        <v>-7.3728072724765781E-7</v>
      </c>
    </row>
    <row r="83" spans="1:2" ht="15.75" thickBot="1" x14ac:dyDescent="0.3">
      <c r="A83" t="s">
        <v>30</v>
      </c>
      <c r="B83" s="7">
        <v>351447</v>
      </c>
    </row>
    <row r="84" spans="1:2" x14ac:dyDescent="0.25">
      <c r="A84" s="10" t="s">
        <v>31</v>
      </c>
      <c r="B84" s="9">
        <v>1.1900642117438706E-2</v>
      </c>
    </row>
    <row r="85" spans="1:2" ht="15.75" thickBot="1" x14ac:dyDescent="0.3"/>
    <row r="86" spans="1:2" x14ac:dyDescent="0.25">
      <c r="A86" s="10" t="s">
        <v>32</v>
      </c>
      <c r="B86" s="9">
        <v>0.08</v>
      </c>
    </row>
    <row r="88" spans="1:2" x14ac:dyDescent="0.25">
      <c r="A88" s="10" t="s">
        <v>38</v>
      </c>
      <c r="B88" s="11">
        <v>0.39488990483671144</v>
      </c>
    </row>
    <row r="90" spans="1:2" x14ac:dyDescent="0.25">
      <c r="A90" s="1" t="s">
        <v>33</v>
      </c>
    </row>
    <row r="91" spans="1:2" x14ac:dyDescent="0.25">
      <c r="A91" t="s">
        <v>13</v>
      </c>
      <c r="B91" s="7">
        <v>2560647.7680283352</v>
      </c>
    </row>
    <row r="92" spans="1:2" x14ac:dyDescent="0.25">
      <c r="A92" t="s">
        <v>14</v>
      </c>
      <c r="B92" s="7">
        <v>24963.842900630108</v>
      </c>
    </row>
    <row r="93" spans="1:2" x14ac:dyDescent="0.25">
      <c r="A93" t="s">
        <v>15</v>
      </c>
      <c r="B93" s="7">
        <v>71031.657394935552</v>
      </c>
    </row>
    <row r="94" spans="1:2" x14ac:dyDescent="0.25">
      <c r="A94" t="s">
        <v>20</v>
      </c>
      <c r="B94" s="7">
        <v>3998.2186653518634</v>
      </c>
    </row>
    <row r="95" spans="1:2" x14ac:dyDescent="0.25">
      <c r="A95" t="s">
        <v>21</v>
      </c>
      <c r="B95" s="7">
        <v>7840.4092852265803</v>
      </c>
    </row>
    <row r="96" spans="1:2" x14ac:dyDescent="0.25">
      <c r="A96" t="s">
        <v>39</v>
      </c>
      <c r="B96" s="7">
        <v>0</v>
      </c>
    </row>
    <row r="97" spans="1:2" x14ac:dyDescent="0.25">
      <c r="A97" t="s">
        <v>16</v>
      </c>
      <c r="B97" s="7">
        <v>492255.58298925491</v>
      </c>
    </row>
    <row r="98" spans="1:2" x14ac:dyDescent="0.25">
      <c r="A98" t="s">
        <v>17</v>
      </c>
      <c r="B98" s="7">
        <v>16775.941687720668</v>
      </c>
    </row>
    <row r="99" spans="1:2" x14ac:dyDescent="0.25">
      <c r="A99" t="s">
        <v>40</v>
      </c>
      <c r="B99" s="7">
        <v>0</v>
      </c>
    </row>
    <row r="100" spans="1:2" x14ac:dyDescent="0.25">
      <c r="A100" t="s">
        <v>18</v>
      </c>
      <c r="B100" s="7">
        <v>666242.47008028475</v>
      </c>
    </row>
    <row r="101" spans="1:2" x14ac:dyDescent="0.25">
      <c r="A101" t="s">
        <v>68</v>
      </c>
      <c r="B101" s="7">
        <v>-33948.660895810695</v>
      </c>
    </row>
    <row r="102" spans="1:2" x14ac:dyDescent="0.25">
      <c r="A102" t="s">
        <v>41</v>
      </c>
      <c r="B102" s="7">
        <v>0</v>
      </c>
    </row>
    <row r="103" spans="1:2" x14ac:dyDescent="0.25">
      <c r="A103" t="s">
        <v>42</v>
      </c>
      <c r="B103" s="7">
        <v>0</v>
      </c>
    </row>
    <row r="104" spans="1:2" x14ac:dyDescent="0.25">
      <c r="A104" t="s">
        <v>19</v>
      </c>
      <c r="B104" s="7">
        <v>594101.56567668705</v>
      </c>
    </row>
    <row r="105" spans="1:2" x14ac:dyDescent="0.25">
      <c r="A105" t="s">
        <v>70</v>
      </c>
      <c r="B105" s="7">
        <v>-734139.79187190614</v>
      </c>
    </row>
    <row r="106" spans="1:2" x14ac:dyDescent="0.25">
      <c r="A106" t="s">
        <v>43</v>
      </c>
      <c r="B106" s="7">
        <v>0</v>
      </c>
    </row>
    <row r="107" spans="1:2" ht="15.75" thickBot="1" x14ac:dyDescent="0.3">
      <c r="A107" t="s">
        <v>44</v>
      </c>
      <c r="B107" s="7">
        <v>127307.47835929009</v>
      </c>
    </row>
    <row r="108" spans="1:2" x14ac:dyDescent="0.25">
      <c r="A108" s="5" t="s">
        <v>27</v>
      </c>
      <c r="B108" s="8">
        <v>3797076.4822999998</v>
      </c>
    </row>
    <row r="110" spans="1:2" x14ac:dyDescent="0.25">
      <c r="A110" t="s">
        <v>34</v>
      </c>
      <c r="B110" s="7">
        <v>3797076.4822999998</v>
      </c>
    </row>
    <row r="111" spans="1:2" x14ac:dyDescent="0.25">
      <c r="A111" t="s">
        <v>29</v>
      </c>
      <c r="B111" s="7">
        <v>0</v>
      </c>
    </row>
    <row r="113" spans="1:2" x14ac:dyDescent="0.25">
      <c r="A113" s="1" t="s">
        <v>35</v>
      </c>
    </row>
    <row r="114" spans="1:2" x14ac:dyDescent="0.25">
      <c r="A114" t="s">
        <v>13</v>
      </c>
      <c r="B114" s="7">
        <v>3425769.4291497623</v>
      </c>
    </row>
    <row r="115" spans="1:2" x14ac:dyDescent="0.25">
      <c r="A115" t="s">
        <v>14</v>
      </c>
      <c r="B115" s="7">
        <v>33397.943641786194</v>
      </c>
    </row>
    <row r="116" spans="1:2" x14ac:dyDescent="0.25">
      <c r="A116" t="s">
        <v>15</v>
      </c>
      <c r="B116" s="7">
        <v>95029.891828026375</v>
      </c>
    </row>
    <row r="117" spans="1:2" x14ac:dyDescent="0.25">
      <c r="A117" t="s">
        <v>20</v>
      </c>
      <c r="B117" s="7">
        <v>5349.0274788417573</v>
      </c>
    </row>
    <row r="118" spans="1:2" x14ac:dyDescent="0.25">
      <c r="A118" t="s">
        <v>21</v>
      </c>
      <c r="B118" s="7">
        <v>10489.312421923834</v>
      </c>
    </row>
    <row r="119" spans="1:2" x14ac:dyDescent="0.25">
      <c r="A119" t="s">
        <v>39</v>
      </c>
      <c r="B119" s="7">
        <v>0</v>
      </c>
    </row>
    <row r="120" spans="1:2" x14ac:dyDescent="0.25">
      <c r="A120" t="s">
        <v>16</v>
      </c>
      <c r="B120" s="7">
        <v>658565.44136539078</v>
      </c>
    </row>
    <row r="121" spans="1:2" x14ac:dyDescent="0.25">
      <c r="A121" t="s">
        <v>17</v>
      </c>
      <c r="B121" s="7">
        <v>22443.738219897408</v>
      </c>
    </row>
    <row r="122" spans="1:2" x14ac:dyDescent="0.25">
      <c r="A122" t="s">
        <v>40</v>
      </c>
      <c r="B122" s="7">
        <v>0</v>
      </c>
    </row>
    <row r="123" spans="1:2" x14ac:dyDescent="0.25">
      <c r="A123" t="s">
        <v>18</v>
      </c>
      <c r="B123" s="7">
        <v>891334.2611583306</v>
      </c>
    </row>
    <row r="124" spans="1:2" x14ac:dyDescent="0.25">
      <c r="A124" t="s">
        <v>68</v>
      </c>
      <c r="B124" s="7">
        <v>-45418.306301061442</v>
      </c>
    </row>
    <row r="125" spans="1:2" x14ac:dyDescent="0.25">
      <c r="A125" t="s">
        <v>41</v>
      </c>
      <c r="B125" s="7">
        <v>0</v>
      </c>
    </row>
    <row r="126" spans="1:2" x14ac:dyDescent="0.25">
      <c r="A126" t="s">
        <v>42</v>
      </c>
      <c r="B126" s="7">
        <v>0</v>
      </c>
    </row>
    <row r="127" spans="1:2" x14ac:dyDescent="0.25">
      <c r="A127" t="s">
        <v>19</v>
      </c>
      <c r="B127" s="7">
        <v>794820.36026857514</v>
      </c>
    </row>
    <row r="128" spans="1:2" x14ac:dyDescent="0.25">
      <c r="A128" t="s">
        <v>70</v>
      </c>
      <c r="B128" s="7">
        <v>-982170.87376045366</v>
      </c>
    </row>
    <row r="129" spans="1:2" x14ac:dyDescent="0.25">
      <c r="A129" t="s">
        <v>43</v>
      </c>
      <c r="B129" s="7">
        <v>0</v>
      </c>
    </row>
    <row r="130" spans="1:2" ht="15.75" thickBot="1" x14ac:dyDescent="0.3">
      <c r="A130" t="s">
        <v>44</v>
      </c>
      <c r="B130" s="7">
        <v>170318.64862898039</v>
      </c>
    </row>
    <row r="131" spans="1:2" x14ac:dyDescent="0.25">
      <c r="A131" s="5" t="s">
        <v>27</v>
      </c>
      <c r="B131" s="8">
        <v>5079928.8740999997</v>
      </c>
    </row>
    <row r="133" spans="1:2" x14ac:dyDescent="0.25">
      <c r="A133" t="s">
        <v>34</v>
      </c>
      <c r="B133" s="7">
        <v>5079928.8740999997</v>
      </c>
    </row>
    <row r="134" spans="1:2" x14ac:dyDescent="0.25">
      <c r="A134" t="s">
        <v>29</v>
      </c>
      <c r="B134" s="7">
        <v>0</v>
      </c>
    </row>
    <row r="137" spans="1:2" x14ac:dyDescent="0.25">
      <c r="A137" s="1" t="s">
        <v>62</v>
      </c>
    </row>
    <row r="138" spans="1:2" x14ac:dyDescent="0.25">
      <c r="A138" t="s">
        <v>13</v>
      </c>
      <c r="B138" s="7">
        <v>47762.372773062423</v>
      </c>
    </row>
    <row r="139" spans="1:2" x14ac:dyDescent="0.25">
      <c r="A139" t="s">
        <v>14</v>
      </c>
      <c r="B139" s="7">
        <v>465.63701003912115</v>
      </c>
    </row>
    <row r="140" spans="1:2" x14ac:dyDescent="0.25">
      <c r="A140" t="s">
        <v>15</v>
      </c>
      <c r="B140" s="7">
        <v>1324.9149459543419</v>
      </c>
    </row>
    <row r="141" spans="1:2" x14ac:dyDescent="0.25">
      <c r="A141" t="s">
        <v>20</v>
      </c>
      <c r="B141" s="7">
        <v>74.576602337537381</v>
      </c>
    </row>
    <row r="142" spans="1:2" x14ac:dyDescent="0.25">
      <c r="A142" t="s">
        <v>21</v>
      </c>
      <c r="B142" s="7">
        <v>146.24289824239037</v>
      </c>
    </row>
    <row r="143" spans="1:2" x14ac:dyDescent="0.25">
      <c r="A143" t="s">
        <v>39</v>
      </c>
      <c r="B143" s="7">
        <v>0</v>
      </c>
    </row>
    <row r="144" spans="1:2" x14ac:dyDescent="0.25">
      <c r="A144" t="s">
        <v>16</v>
      </c>
      <c r="B144" s="7">
        <v>9181.7761692610093</v>
      </c>
    </row>
    <row r="145" spans="1:2" x14ac:dyDescent="0.25">
      <c r="A145" t="s">
        <v>17</v>
      </c>
      <c r="B145" s="7">
        <v>312.91253350515717</v>
      </c>
    </row>
    <row r="146" spans="1:2" x14ac:dyDescent="0.25">
      <c r="A146" t="s">
        <v>40</v>
      </c>
      <c r="B146" s="7">
        <v>0</v>
      </c>
    </row>
    <row r="147" spans="1:2" x14ac:dyDescent="0.25">
      <c r="A147" t="s">
        <v>18</v>
      </c>
      <c r="B147" s="7">
        <v>12427.059125637743</v>
      </c>
    </row>
    <row r="148" spans="1:2" x14ac:dyDescent="0.25">
      <c r="A148" t="s">
        <v>68</v>
      </c>
      <c r="B148" s="7">
        <v>-633.2259427076558</v>
      </c>
    </row>
    <row r="149" spans="1:2" x14ac:dyDescent="0.25">
      <c r="A149" t="s">
        <v>41</v>
      </c>
      <c r="B149" s="7">
        <v>0</v>
      </c>
    </row>
    <row r="150" spans="1:2" x14ac:dyDescent="0.25">
      <c r="A150" t="s">
        <v>42</v>
      </c>
      <c r="B150" s="7">
        <v>0</v>
      </c>
    </row>
    <row r="151" spans="1:2" x14ac:dyDescent="0.25">
      <c r="A151" t="s">
        <v>19</v>
      </c>
      <c r="B151" s="7">
        <v>11081.453997383975</v>
      </c>
    </row>
    <row r="152" spans="1:2" x14ac:dyDescent="0.25">
      <c r="A152" t="s">
        <v>70</v>
      </c>
      <c r="B152" s="7">
        <v>-13693.511011053057</v>
      </c>
    </row>
    <row r="153" spans="1:2" x14ac:dyDescent="0.25">
      <c r="A153" t="s">
        <v>43</v>
      </c>
      <c r="B153" s="7">
        <v>0</v>
      </c>
    </row>
    <row r="154" spans="1:2" ht="15.75" thickBot="1" x14ac:dyDescent="0.3">
      <c r="A154" t="s">
        <v>44</v>
      </c>
      <c r="B154" s="7">
        <v>2374.5972851537094</v>
      </c>
    </row>
    <row r="155" spans="1:2" x14ac:dyDescent="0.25">
      <c r="A155" s="5" t="s">
        <v>27</v>
      </c>
      <c r="B155" s="8">
        <v>70824.806386816694</v>
      </c>
    </row>
    <row r="157" spans="1:2" x14ac:dyDescent="0.25">
      <c r="A157" t="s">
        <v>34</v>
      </c>
      <c r="B157" s="7">
        <v>70824.978900000002</v>
      </c>
    </row>
    <row r="158" spans="1:2" x14ac:dyDescent="0.25">
      <c r="A158" t="s">
        <v>29</v>
      </c>
      <c r="B158" s="7">
        <v>-0.17251318330818322</v>
      </c>
    </row>
  </sheetData>
  <pageMargins left="0.75" right="0.75" top="1" bottom="1" header="0.5" footer="0.5"/>
  <pageSetup scale="70" orientation="portrait" r:id="rId1"/>
  <rowBreaks count="2" manualBreakCount="2">
    <brk id="57" max="16383" man="1"/>
    <brk id="1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61"/>
  <sheetViews>
    <sheetView showGridLines="0" zoomScale="85" zoomScaleNormal="85" workbookViewId="0">
      <pane xSplit="1" ySplit="3" topLeftCell="B4" activePane="bottomRight" state="frozen"/>
      <selection activeCell="A29" sqref="A29:A33"/>
      <selection pane="topRight" activeCell="A29" sqref="A29:A33"/>
      <selection pane="bottomLeft" activeCell="A29" sqref="A29:A33"/>
      <selection pane="bottomRight" activeCell="B4" sqref="B4"/>
    </sheetView>
  </sheetViews>
  <sheetFormatPr defaultRowHeight="15" x14ac:dyDescent="0.25"/>
  <cols>
    <col min="1" max="1" width="36.5703125" bestFit="1" customWidth="1"/>
    <col min="2" max="2" width="13.5703125" customWidth="1"/>
  </cols>
  <sheetData>
    <row r="1" spans="1:2" x14ac:dyDescent="0.25">
      <c r="A1" s="12" t="s">
        <v>65</v>
      </c>
      <c r="B1" s="13"/>
    </row>
    <row r="2" spans="1:2" x14ac:dyDescent="0.25">
      <c r="A2" s="12" t="s">
        <v>82</v>
      </c>
      <c r="B2" s="13"/>
    </row>
    <row r="3" spans="1:2" s="6" customFormat="1" ht="72" customHeight="1" x14ac:dyDescent="0.25">
      <c r="A3" s="15"/>
      <c r="B3" s="16" t="s">
        <v>66</v>
      </c>
    </row>
    <row r="4" spans="1:2" x14ac:dyDescent="0.25">
      <c r="A4" s="17" t="s">
        <v>63</v>
      </c>
      <c r="B4" s="27">
        <v>351447</v>
      </c>
    </row>
    <row r="5" spans="1:2" x14ac:dyDescent="0.25">
      <c r="A5" s="17" t="s">
        <v>64</v>
      </c>
      <c r="B5" s="27">
        <v>-201098</v>
      </c>
    </row>
    <row r="6" spans="1:2" x14ac:dyDescent="0.25">
      <c r="A6" s="14" t="s">
        <v>73</v>
      </c>
      <c r="B6" s="27">
        <v>666239.78729999997</v>
      </c>
    </row>
    <row r="7" spans="1:2" x14ac:dyDescent="0.25">
      <c r="A7" s="14" t="s">
        <v>74</v>
      </c>
      <c r="B7" s="27">
        <v>594105.47809999995</v>
      </c>
    </row>
    <row r="8" spans="1:2" x14ac:dyDescent="0.25">
      <c r="A8" s="14" t="s">
        <v>75</v>
      </c>
      <c r="B8" s="27">
        <v>-734138.27249999996</v>
      </c>
    </row>
    <row r="9" spans="1:2" x14ac:dyDescent="0.25">
      <c r="A9" s="14" t="s">
        <v>76</v>
      </c>
      <c r="B9" s="27">
        <v>-33949.243399999999</v>
      </c>
    </row>
    <row r="10" spans="1:2" x14ac:dyDescent="0.25">
      <c r="A10" s="17" t="s">
        <v>67</v>
      </c>
      <c r="B10" s="27">
        <v>30000</v>
      </c>
    </row>
    <row r="11" spans="1:2" x14ac:dyDescent="0.25">
      <c r="A11" s="26" t="s">
        <v>83</v>
      </c>
      <c r="B11" s="27">
        <v>99212</v>
      </c>
    </row>
    <row r="12" spans="1:2" x14ac:dyDescent="0.25">
      <c r="A12" s="14" t="s">
        <v>77</v>
      </c>
      <c r="B12" s="27">
        <v>-17168</v>
      </c>
    </row>
    <row r="13" spans="1:2" x14ac:dyDescent="0.25">
      <c r="A13" s="17" t="s">
        <v>78</v>
      </c>
      <c r="B13" s="27">
        <v>27000</v>
      </c>
    </row>
    <row r="14" spans="1:2" x14ac:dyDescent="0.25">
      <c r="A14" s="14" t="s">
        <v>79</v>
      </c>
      <c r="B14" s="27">
        <v>-15449</v>
      </c>
    </row>
    <row r="16" spans="1:2" x14ac:dyDescent="0.25">
      <c r="A16" s="24"/>
      <c r="B16" s="24"/>
    </row>
    <row r="18" spans="1:2" x14ac:dyDescent="0.25">
      <c r="A18" s="12" t="s">
        <v>65</v>
      </c>
      <c r="B18" s="13"/>
    </row>
    <row r="19" spans="1:2" x14ac:dyDescent="0.25">
      <c r="A19" s="12" t="s">
        <v>82</v>
      </c>
      <c r="B19" s="13"/>
    </row>
    <row r="20" spans="1:2" s="6" customFormat="1" ht="72" customHeight="1" x14ac:dyDescent="0.25">
      <c r="A20" s="15"/>
      <c r="B20" s="16" t="s">
        <v>66</v>
      </c>
    </row>
    <row r="21" spans="1:2" x14ac:dyDescent="0.25">
      <c r="A21" s="14" t="s">
        <v>63</v>
      </c>
      <c r="B21" s="27">
        <v>351447</v>
      </c>
    </row>
    <row r="22" spans="1:2" x14ac:dyDescent="0.25">
      <c r="A22" s="14" t="s">
        <v>64</v>
      </c>
      <c r="B22" s="27">
        <v>-201098</v>
      </c>
    </row>
    <row r="23" spans="1:2" x14ac:dyDescent="0.25">
      <c r="A23" s="14" t="s">
        <v>73</v>
      </c>
      <c r="B23" s="27">
        <v>666239.78729999997</v>
      </c>
    </row>
    <row r="24" spans="1:2" x14ac:dyDescent="0.25">
      <c r="A24" s="14" t="s">
        <v>74</v>
      </c>
      <c r="B24" s="27">
        <v>594105.47809999995</v>
      </c>
    </row>
    <row r="25" spans="1:2" x14ac:dyDescent="0.25">
      <c r="A25" s="14" t="s">
        <v>75</v>
      </c>
      <c r="B25" s="27">
        <v>-734138.27249999996</v>
      </c>
    </row>
    <row r="26" spans="1:2" x14ac:dyDescent="0.25">
      <c r="A26" s="14" t="s">
        <v>76</v>
      </c>
      <c r="B26" s="27">
        <v>-33949.243399999999</v>
      </c>
    </row>
    <row r="27" spans="1:2" x14ac:dyDescent="0.25">
      <c r="A27" s="14" t="s">
        <v>67</v>
      </c>
      <c r="B27" s="27">
        <v>30000</v>
      </c>
    </row>
    <row r="28" spans="1:2" x14ac:dyDescent="0.25">
      <c r="A28" s="26" t="s">
        <v>83</v>
      </c>
      <c r="B28" s="27">
        <v>99212</v>
      </c>
    </row>
    <row r="29" spans="1:2" x14ac:dyDescent="0.25">
      <c r="A29" s="14" t="s">
        <v>77</v>
      </c>
      <c r="B29" s="27">
        <v>-17168</v>
      </c>
    </row>
    <row r="30" spans="1:2" x14ac:dyDescent="0.25">
      <c r="A30" s="14" t="s">
        <v>78</v>
      </c>
      <c r="B30" s="27">
        <v>27000</v>
      </c>
    </row>
    <row r="31" spans="1:2" x14ac:dyDescent="0.25">
      <c r="A31" s="14" t="s">
        <v>79</v>
      </c>
      <c r="B31" s="27">
        <v>-15449</v>
      </c>
    </row>
    <row r="33" spans="1:2" x14ac:dyDescent="0.25">
      <c r="A33" s="12" t="s">
        <v>65</v>
      </c>
      <c r="B33" s="13"/>
    </row>
    <row r="34" spans="1:2" x14ac:dyDescent="0.25">
      <c r="A34" s="12" t="s">
        <v>82</v>
      </c>
      <c r="B34" s="13"/>
    </row>
    <row r="35" spans="1:2" s="6" customFormat="1" ht="72" customHeight="1" x14ac:dyDescent="0.25">
      <c r="A35" s="15"/>
      <c r="B35" s="16" t="s">
        <v>66</v>
      </c>
    </row>
    <row r="36" spans="1:2" x14ac:dyDescent="0.25">
      <c r="A36" s="14" t="s">
        <v>63</v>
      </c>
      <c r="B36" s="27">
        <v>351447</v>
      </c>
    </row>
    <row r="37" spans="1:2" x14ac:dyDescent="0.25">
      <c r="A37" s="14" t="s">
        <v>64</v>
      </c>
      <c r="B37" s="27">
        <v>-201098</v>
      </c>
    </row>
    <row r="38" spans="1:2" x14ac:dyDescent="0.25">
      <c r="A38" s="14" t="s">
        <v>73</v>
      </c>
      <c r="B38" s="27">
        <v>666239.78339999996</v>
      </c>
    </row>
    <row r="39" spans="1:2" x14ac:dyDescent="0.25">
      <c r="A39" s="14" t="s">
        <v>74</v>
      </c>
      <c r="B39" s="27">
        <v>594105.47589999996</v>
      </c>
    </row>
    <row r="40" spans="1:2" x14ac:dyDescent="0.25">
      <c r="A40" s="14" t="s">
        <v>75</v>
      </c>
      <c r="B40" s="27">
        <v>-734138.26859999995</v>
      </c>
    </row>
    <row r="41" spans="1:2" x14ac:dyDescent="0.25">
      <c r="A41" s="14" t="s">
        <v>76</v>
      </c>
      <c r="B41" s="27">
        <v>-33949.243199999997</v>
      </c>
    </row>
    <row r="42" spans="1:2" x14ac:dyDescent="0.25">
      <c r="A42" s="14" t="s">
        <v>67</v>
      </c>
      <c r="B42" s="27">
        <v>30000</v>
      </c>
    </row>
    <row r="43" spans="1:2" x14ac:dyDescent="0.25">
      <c r="A43" s="26" t="s">
        <v>83</v>
      </c>
      <c r="B43" s="27">
        <v>99212</v>
      </c>
    </row>
    <row r="44" spans="1:2" x14ac:dyDescent="0.25">
      <c r="A44" s="14" t="s">
        <v>77</v>
      </c>
      <c r="B44" s="27">
        <v>-17168</v>
      </c>
    </row>
    <row r="45" spans="1:2" x14ac:dyDescent="0.25">
      <c r="A45" s="14" t="s">
        <v>78</v>
      </c>
      <c r="B45" s="27">
        <v>27000</v>
      </c>
    </row>
    <row r="46" spans="1:2" x14ac:dyDescent="0.25">
      <c r="A46" s="14" t="s">
        <v>79</v>
      </c>
      <c r="B46" s="27">
        <v>-15449</v>
      </c>
    </row>
    <row r="49" spans="1:2" x14ac:dyDescent="0.25">
      <c r="A49" s="12" t="s">
        <v>82</v>
      </c>
      <c r="B49" s="13"/>
    </row>
    <row r="50" spans="1:2" s="6" customFormat="1" ht="72" customHeight="1" x14ac:dyDescent="0.25">
      <c r="A50" s="15"/>
      <c r="B50" s="16" t="s">
        <v>66</v>
      </c>
    </row>
    <row r="51" spans="1:2" x14ac:dyDescent="0.25">
      <c r="A51" s="14" t="s">
        <v>63</v>
      </c>
      <c r="B51" s="25">
        <v>0</v>
      </c>
    </row>
    <row r="52" spans="1:2" x14ac:dyDescent="0.25">
      <c r="A52" s="14" t="s">
        <v>64</v>
      </c>
      <c r="B52" s="25">
        <v>0</v>
      </c>
    </row>
    <row r="53" spans="1:2" x14ac:dyDescent="0.25">
      <c r="A53" s="14" t="s">
        <v>73</v>
      </c>
      <c r="B53" s="25">
        <v>3.9000000106170774E-3</v>
      </c>
    </row>
    <row r="54" spans="1:2" x14ac:dyDescent="0.25">
      <c r="A54" s="14" t="s">
        <v>74</v>
      </c>
      <c r="B54" s="25">
        <v>2.199999988079071E-3</v>
      </c>
    </row>
    <row r="55" spans="1:2" x14ac:dyDescent="0.25">
      <c r="A55" s="14" t="s">
        <v>75</v>
      </c>
      <c r="B55" s="25">
        <v>-3.9000000106170774E-3</v>
      </c>
    </row>
    <row r="56" spans="1:2" x14ac:dyDescent="0.25">
      <c r="A56" s="14" t="s">
        <v>76</v>
      </c>
      <c r="B56" s="25">
        <v>-2.0000000222353265E-4</v>
      </c>
    </row>
    <row r="57" spans="1:2" x14ac:dyDescent="0.25">
      <c r="A57" s="14" t="s">
        <v>67</v>
      </c>
      <c r="B57" s="25">
        <v>0</v>
      </c>
    </row>
    <row r="58" spans="1:2" x14ac:dyDescent="0.25">
      <c r="A58" s="26"/>
      <c r="B58" s="25"/>
    </row>
    <row r="59" spans="1:2" x14ac:dyDescent="0.25">
      <c r="A59" s="14" t="s">
        <v>77</v>
      </c>
      <c r="B59" s="25">
        <v>0</v>
      </c>
    </row>
    <row r="60" spans="1:2" x14ac:dyDescent="0.25">
      <c r="A60" s="14" t="s">
        <v>78</v>
      </c>
      <c r="B60" s="25">
        <v>0</v>
      </c>
    </row>
    <row r="61" spans="1:2" x14ac:dyDescent="0.25">
      <c r="A61" s="14" t="s">
        <v>79</v>
      </c>
      <c r="B61" s="25">
        <v>0</v>
      </c>
    </row>
  </sheetData>
  <pageMargins left="0.75" right="0.75" top="1" bottom="1" header="0.5" footer="0.5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FY21</vt:lpstr>
      <vt:lpstr>Worker's Comp from PlanIt</vt:lpstr>
      <vt:lpstr>'Budget FY21'!Print_Titles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Urteaga, Dan</dc:creator>
  <cp:lastModifiedBy>Eric J Wilen</cp:lastModifiedBy>
  <cp:lastPrinted>2021-08-03T00:44:53Z</cp:lastPrinted>
  <dcterms:created xsi:type="dcterms:W3CDTF">2012-09-28T19:57:45Z</dcterms:created>
  <dcterms:modified xsi:type="dcterms:W3CDTF">2021-08-03T00:45:10Z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{6A8F0589-F8C0-47B3-99E5-065B84CD9C93}</vt:lpwstr>
  </property>
</Properties>
</file>