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Staff Set 1 Attachments\Staff_1-55_Folder 2 - Revenue Requirements Model and WPs\Relied Upons\"/>
    </mc:Choice>
  </mc:AlternateContent>
  <xr:revisionPtr revIDLastSave="0" documentId="13_ncr:1_{485BFA03-D36F-4FC2-B53D-8DE98881104B}" xr6:coauthVersionLast="47" xr6:coauthVersionMax="47" xr10:uidLastSave="{00000000-0000-0000-0000-000000000000}"/>
  <bookViews>
    <workbookView xWindow="-120" yWindow="-120" windowWidth="29040" windowHeight="15840" firstSheet="2" activeTab="2" xr2:uid="{48EB469B-F32D-4F92-902C-1E731BB292C4}"/>
  </bookViews>
  <sheets>
    <sheet name="N" sheetId="2" state="veryHidden" r:id="rId1"/>
    <sheet name="X" sheetId="6" state="veryHidden" r:id="rId2"/>
    <sheet name="Apr20-Mar2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C6" i="4"/>
  <c r="C5" i="4"/>
  <c r="C4" i="4"/>
  <c r="C7" i="4" l="1"/>
  <c r="AI2" i="2"/>
  <c r="N2" i="2"/>
  <c r="O2" i="2"/>
</calcChain>
</file>

<file path=xl/sharedStrings.xml><?xml version="1.0" encoding="utf-8"?>
<sst xmlns="http://schemas.openxmlformats.org/spreadsheetml/2006/main" count="164" uniqueCount="90">
  <si>
    <t>Sheet Name</t>
  </si>
  <si>
    <t>Start Cell</t>
  </si>
  <si>
    <t>End Cell</t>
  </si>
  <si>
    <t>Module</t>
  </si>
  <si>
    <t>Responsibility</t>
  </si>
  <si>
    <t>ReportName</t>
  </si>
  <si>
    <t>Parameters</t>
  </si>
  <si>
    <t>Rows</t>
  </si>
  <si>
    <t>User Id</t>
  </si>
  <si>
    <t>Module ID</t>
  </si>
  <si>
    <t>Responsibility ID</t>
  </si>
  <si>
    <t>Report Id</t>
  </si>
  <si>
    <t>Headers</t>
  </si>
  <si>
    <t>Sheet Name Ref</t>
  </si>
  <si>
    <t>Pivot Sheet Name Ref</t>
  </si>
  <si>
    <t>EiS SessionID</t>
  </si>
  <si>
    <t>Process ID</t>
  </si>
  <si>
    <t>Pivot Sheet Name</t>
  </si>
  <si>
    <t>Old Processid</t>
  </si>
  <si>
    <t>ColumnsCount</t>
  </si>
  <si>
    <t>Download Time</t>
  </si>
  <si>
    <t>Error Message</t>
  </si>
  <si>
    <t>SecurityGroupId</t>
  </si>
  <si>
    <t>MandatoryParameters</t>
  </si>
  <si>
    <t>CL Module</t>
  </si>
  <si>
    <t>CL Responsibility</t>
  </si>
  <si>
    <t>CL Report Name</t>
  </si>
  <si>
    <t>CL Parameters</t>
  </si>
  <si>
    <t>IsModifyReport</t>
  </si>
  <si>
    <t>A1</t>
  </si>
  <si>
    <t>General Ledger</t>
  </si>
  <si>
    <t>ATM_GL_ACCOUNTANT( Access Set =&gt; Atmos Energy Corporation )</t>
  </si>
  <si>
    <t>Atmos-Account Analysis - USD</t>
  </si>
  <si>
    <t>Y</t>
  </si>
  <si>
    <t>N</t>
  </si>
  <si>
    <t>AA-U Totals</t>
  </si>
  <si>
    <t/>
  </si>
  <si>
    <t>Period Name</t>
  </si>
  <si>
    <t>Net Entered Amt</t>
  </si>
  <si>
    <t>GCC#COMPANY</t>
  </si>
  <si>
    <t>GCC#COST_CENTER</t>
  </si>
  <si>
    <t>GCC#ACCOUNT</t>
  </si>
  <si>
    <t>GCC#SUB_ACCOUNT</t>
  </si>
  <si>
    <t>GCC#SUB_ACCOUNT Descr</t>
  </si>
  <si>
    <t>GCC#SERVICE_AREA</t>
  </si>
  <si>
    <t>010</t>
  </si>
  <si>
    <t>002000</t>
  </si>
  <si>
    <t>012000</t>
  </si>
  <si>
    <t>(All)</t>
  </si>
  <si>
    <t>Grand Total</t>
  </si>
  <si>
    <t>Ledger name,Starting Period,Ending Period,Ledger name,Starting Period,Ending Period,</t>
  </si>
  <si>
    <t>9260</t>
  </si>
  <si>
    <t>050</t>
  </si>
  <si>
    <t>091000</t>
  </si>
  <si>
    <t>009000</t>
  </si>
  <si>
    <t>010 Total</t>
  </si>
  <si>
    <t>050 Total</t>
  </si>
  <si>
    <t>Pivot</t>
  </si>
  <si>
    <t>01258</t>
  </si>
  <si>
    <t>01257</t>
  </si>
  <si>
    <t>01259</t>
  </si>
  <si>
    <t>Expense</t>
  </si>
  <si>
    <t>Type</t>
  </si>
  <si>
    <t>Expense Total</t>
  </si>
  <si>
    <t>002</t>
  </si>
  <si>
    <t>012</t>
  </si>
  <si>
    <t>009</t>
  </si>
  <si>
    <t>091</t>
  </si>
  <si>
    <t>Total</t>
  </si>
  <si>
    <t>CY20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</si>
  <si>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</si>
  <si>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</si>
  <si>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</si>
  <si>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</si>
  <si>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</si>
  <si>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</si>
  <si>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</si>
  <si>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</si>
  <si>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</si>
  <si>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Co 010 ESOP Expense</t>
  </si>
  <si>
    <t>Co 050 ESOP Expense</t>
  </si>
  <si>
    <t>Summary Per GL</t>
  </si>
  <si>
    <t>Expense excludes Direct Charges (Shared Service Cost Centers)</t>
  </si>
  <si>
    <t>Direct Charges (Shared Service Cost Centers)</t>
  </si>
  <si>
    <t>Ledger name=='Atmos Energy Corporation'^^Currency==^^Starting Period=='APR-20'^^Ending Period=='MAR-21'^^Journal Source==^^Journal Category==^^Batch Name==^^GL account string==^^GCC#Company=='050'+'010'^^GCC#Cost_Center==^^GCC#Account=='9260'+'1840'^^GCC#Sub_Account=='01257'+01258'+'01259'+'13826'+'13827'+'13841'^^GCC#Service_Area==^^GCC#Future_Growth==^^</t>
  </si>
  <si>
    <t>JAN-21</t>
  </si>
  <si>
    <t>FEB-21</t>
  </si>
  <si>
    <t>MAR-21</t>
  </si>
  <si>
    <t>741931_1</t>
  </si>
  <si>
    <t>Apr20-Mar21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</si>
</sst>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22" fontId="0" fillId="0" borderId="0" xfId="0" applyNumberFormat="1"/>
    <xf numFmtId="43" fontId="0" fillId="0" borderId="0" xfId="0" applyNumberFormat="1"/>
    <xf numFmtId="0" fontId="1" fillId="0" borderId="0" xfId="0" applyFont="1"/>
    <xf numFmtId="164" fontId="0" fillId="0" borderId="0" xfId="1" applyNumberFormat="1" applyFont="1"/>
    <xf numFmtId="0" fontId="3" fillId="0" borderId="0" xfId="0" applyFont="1"/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quotePrefix="1" applyBorder="1"/>
    <xf numFmtId="43" fontId="0" fillId="0" borderId="6" xfId="0" applyNumberFormat="1" applyBorder="1"/>
    <xf numFmtId="0" fontId="1" fillId="0" borderId="7" xfId="0" applyFont="1" applyBorder="1"/>
    <xf numFmtId="43" fontId="1" fillId="0" borderId="2" xfId="0" applyNumberFormat="1" applyFont="1" applyBorder="1"/>
    <xf numFmtId="0" fontId="1" fillId="0" borderId="0" xfId="0" applyFont="1" applyBorder="1"/>
    <xf numFmtId="43" fontId="1" fillId="0" borderId="0" xfId="0" applyNumberFormat="1" applyFont="1" applyBorder="1"/>
    <xf numFmtId="0" fontId="0" fillId="2" borderId="0" xfId="0" applyFill="1"/>
    <xf numFmtId="0" fontId="0" fillId="2" borderId="8" xfId="0" applyFill="1" applyBorder="1"/>
    <xf numFmtId="0" fontId="1" fillId="2" borderId="0" xfId="0" applyFont="1" applyFill="1"/>
    <xf numFmtId="0" fontId="1" fillId="2" borderId="8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43" fontId="1" fillId="0" borderId="0" xfId="0" applyNumberFormat="1" applyFont="1"/>
    <xf numFmtId="43" fontId="1" fillId="0" borderId="9" xfId="0" applyNumberFormat="1" applyFont="1" applyBorder="1"/>
    <xf numFmtId="43" fontId="1" fillId="2" borderId="10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ACAB-834E-48C4-B03E-076BEEF301C5}">
  <sheetPr codeName="Sheet1"/>
  <dimension ref="A1:CW2"/>
  <sheetViews>
    <sheetView workbookViewId="0"/>
  </sheetViews>
  <sheetFormatPr defaultRowHeight="15" x14ac:dyDescent="0.25"/>
  <sheetData>
    <row r="1" spans="1:10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13</v>
      </c>
      <c r="Q1" t="s">
        <v>16</v>
      </c>
      <c r="R1" t="s">
        <v>15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</row>
    <row r="2" spans="1:101" x14ac:dyDescent="0.25">
      <c r="A2" t="s">
        <v>32</v>
      </c>
      <c r="B2" t="s">
        <v>29</v>
      </c>
      <c r="D2" t="s">
        <v>30</v>
      </c>
      <c r="E2" t="s">
        <v>31</v>
      </c>
      <c r="F2" t="s">
        <v>32</v>
      </c>
      <c r="G2" t="s">
        <v>84</v>
      </c>
      <c r="H2">
        <v>2303</v>
      </c>
      <c r="I2">
        <v>28966</v>
      </c>
      <c r="J2">
        <v>101</v>
      </c>
      <c r="K2">
        <v>50144</v>
      </c>
      <c r="L2">
        <v>2002</v>
      </c>
      <c r="M2" t="s">
        <v>33</v>
      </c>
      <c r="N2">
        <f>'Apr20-Mar21'!VSR14</f>
        <v>0</v>
      </c>
      <c r="O2" t="e">
        <f>#REF!</f>
        <v>#REF!</v>
      </c>
      <c r="Q2">
        <v>741931</v>
      </c>
      <c r="R2">
        <v>408967</v>
      </c>
      <c r="S2">
        <v>11</v>
      </c>
      <c r="T2" t="s">
        <v>69</v>
      </c>
      <c r="U2" t="s">
        <v>88</v>
      </c>
      <c r="V2">
        <v>26</v>
      </c>
      <c r="W2" s="2">
        <v>44328.583726851852</v>
      </c>
      <c r="Y2">
        <v>0</v>
      </c>
      <c r="Z2" t="s">
        <v>50</v>
      </c>
      <c r="AA2" t="s">
        <v>30</v>
      </c>
      <c r="AC2" t="s">
        <v>32</v>
      </c>
      <c r="AD2" t="s">
        <v>84</v>
      </c>
      <c r="AE2" t="s">
        <v>34</v>
      </c>
      <c r="AF2" s="1" t="s">
        <v>36</v>
      </c>
      <c r="AG2" s="1" t="s">
        <v>36</v>
      </c>
      <c r="AH2" t="s">
        <v>69</v>
      </c>
      <c r="AI2">
        <f>'Apr20-Mar21'!VSR14</f>
        <v>0</v>
      </c>
      <c r="AJ2" t="s">
        <v>57</v>
      </c>
      <c r="AL2" t="s">
        <v>57</v>
      </c>
      <c r="AN2" t="s">
        <v>57</v>
      </c>
      <c r="AP2" t="s">
        <v>57</v>
      </c>
      <c r="AR2" t="s">
        <v>57</v>
      </c>
      <c r="AT2" t="s">
        <v>57</v>
      </c>
      <c r="AV2" t="s">
        <v>57</v>
      </c>
      <c r="AX2" t="s">
        <v>57</v>
      </c>
      <c r="AZ2" t="s">
        <v>57</v>
      </c>
      <c r="BB2" t="s">
        <v>57</v>
      </c>
      <c r="BD2" t="s">
        <v>57</v>
      </c>
      <c r="BF2" t="s">
        <v>57</v>
      </c>
      <c r="BH2" t="s">
        <v>57</v>
      </c>
      <c r="BJ2" t="s">
        <v>57</v>
      </c>
      <c r="BL2" t="s">
        <v>57</v>
      </c>
      <c r="BN2" t="s">
        <v>57</v>
      </c>
      <c r="BP2" t="s">
        <v>57</v>
      </c>
      <c r="BR2" t="s">
        <v>57</v>
      </c>
      <c r="BT2" t="s">
        <v>57</v>
      </c>
      <c r="BV2" t="s">
        <v>57</v>
      </c>
      <c r="BX2" t="s">
        <v>57</v>
      </c>
      <c r="BZ2" t="s">
        <v>57</v>
      </c>
      <c r="CB2" t="s">
        <v>57</v>
      </c>
      <c r="CD2" t="s">
        <v>57</v>
      </c>
      <c r="CF2" t="s">
        <v>57</v>
      </c>
      <c r="CH2" t="s">
        <v>57</v>
      </c>
      <c r="CJ2" t="s">
        <v>57</v>
      </c>
      <c r="CL2" t="s">
        <v>57</v>
      </c>
      <c r="CN2" t="s">
        <v>57</v>
      </c>
      <c r="CP2" t="s">
        <v>57</v>
      </c>
      <c r="CT2" t="s">
        <v>35</v>
      </c>
      <c r="CV2" s="1" t="s">
        <v>36</v>
      </c>
      <c r="CW2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0F7D-269A-4AC3-AAB9-6ADF9B1C85BF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025C-C3D7-4BEF-B496-CDBA8752CE5B}">
  <sheetPr codeName="Sheet3">
    <pageSetUpPr fitToPage="1"/>
  </sheetPr>
  <dimension ref="A1:R58"/>
  <sheetViews>
    <sheetView tabSelected="1" workbookViewId="0">
      <selection activeCell="C7" sqref="C7"/>
    </sheetView>
  </sheetViews>
  <sheetFormatPr defaultRowHeight="15" x14ac:dyDescent="0.25"/>
  <cols>
    <col min="1" max="1" width="12.85546875" customWidth="1"/>
    <col min="2" max="2" width="12.140625" customWidth="1"/>
    <col min="3" max="3" width="13.140625" customWidth="1"/>
    <col min="4" max="4" width="20.28515625" bestFit="1" customWidth="1"/>
    <col min="5" max="5" width="21.7109375" bestFit="1" customWidth="1"/>
    <col min="6" max="17" width="14.85546875" bestFit="1" customWidth="1"/>
    <col min="18" max="18" width="13.42578125" customWidth="1"/>
    <col min="19" max="19" width="11.5703125" bestFit="1" customWidth="1"/>
  </cols>
  <sheetData>
    <row r="1" spans="1:18" ht="15.75" x14ac:dyDescent="0.25">
      <c r="B1" s="26" t="s">
        <v>81</v>
      </c>
      <c r="C1" s="27"/>
    </row>
    <row r="2" spans="1:18" x14ac:dyDescent="0.25">
      <c r="B2" s="8" t="s">
        <v>89</v>
      </c>
      <c r="C2" s="9" t="s">
        <v>61</v>
      </c>
    </row>
    <row r="3" spans="1:18" x14ac:dyDescent="0.25">
      <c r="B3" s="10" t="s">
        <v>64</v>
      </c>
      <c r="C3" s="11">
        <f>SUM(R36:R37)</f>
        <v>1823106.92</v>
      </c>
    </row>
    <row r="4" spans="1:18" x14ac:dyDescent="0.25">
      <c r="B4" s="10" t="s">
        <v>66</v>
      </c>
      <c r="C4" s="11">
        <f>SUM(R20:R21)</f>
        <v>190976.72999999998</v>
      </c>
    </row>
    <row r="5" spans="1:18" x14ac:dyDescent="0.25">
      <c r="B5" s="10" t="s">
        <v>65</v>
      </c>
      <c r="C5" s="11">
        <f>+R38</f>
        <v>991028.73</v>
      </c>
    </row>
    <row r="6" spans="1:18" x14ac:dyDescent="0.25">
      <c r="B6" s="10" t="s">
        <v>67</v>
      </c>
      <c r="C6" s="11">
        <f>SUM(R18:R19)</f>
        <v>83585.36</v>
      </c>
    </row>
    <row r="7" spans="1:18" x14ac:dyDescent="0.25">
      <c r="B7" s="12" t="s">
        <v>68</v>
      </c>
      <c r="C7" s="13">
        <f>SUM(C3:C6)</f>
        <v>3088697.7399999998</v>
      </c>
    </row>
    <row r="8" spans="1:18" x14ac:dyDescent="0.25">
      <c r="E8" s="14"/>
      <c r="F8" s="15"/>
    </row>
    <row r="9" spans="1:18" x14ac:dyDescent="0.25">
      <c r="E9" s="14"/>
      <c r="F9" s="15"/>
    </row>
    <row r="10" spans="1:18" ht="18.75" x14ac:dyDescent="0.3">
      <c r="A10" s="6" t="s">
        <v>80</v>
      </c>
    </row>
    <row r="11" spans="1:18" ht="18.75" x14ac:dyDescent="0.3">
      <c r="A11" s="6" t="s">
        <v>82</v>
      </c>
    </row>
    <row r="12" spans="1:18" ht="18.75" x14ac:dyDescent="0.3">
      <c r="A12" s="6" t="s">
        <v>89</v>
      </c>
    </row>
    <row r="13" spans="1:18" x14ac:dyDescent="0.25">
      <c r="A13" s="16" t="s">
        <v>40</v>
      </c>
      <c r="B13" s="16" t="s">
        <v>48</v>
      </c>
    </row>
    <row r="14" spans="1:18" x14ac:dyDescent="0.25">
      <c r="A14" s="17" t="s">
        <v>43</v>
      </c>
      <c r="B14" s="17" t="s">
        <v>48</v>
      </c>
    </row>
    <row r="16" spans="1:18" x14ac:dyDescent="0.25">
      <c r="A16" s="18" t="s">
        <v>38</v>
      </c>
      <c r="B16" s="18"/>
      <c r="C16" s="18"/>
      <c r="D16" s="18"/>
      <c r="E16" s="18"/>
      <c r="F16" s="18" t="s">
        <v>37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9" t="s">
        <v>39</v>
      </c>
      <c r="B17" s="19" t="s">
        <v>62</v>
      </c>
      <c r="C17" s="19" t="s">
        <v>41</v>
      </c>
      <c r="D17" s="19" t="s">
        <v>44</v>
      </c>
      <c r="E17" s="19" t="s">
        <v>42</v>
      </c>
      <c r="F17" s="19" t="s">
        <v>70</v>
      </c>
      <c r="G17" s="19" t="s">
        <v>71</v>
      </c>
      <c r="H17" s="19" t="s">
        <v>72</v>
      </c>
      <c r="I17" s="19" t="s">
        <v>73</v>
      </c>
      <c r="J17" s="19" t="s">
        <v>74</v>
      </c>
      <c r="K17" s="19" t="s">
        <v>75</v>
      </c>
      <c r="L17" s="19" t="s">
        <v>76</v>
      </c>
      <c r="M17" s="19" t="s">
        <v>77</v>
      </c>
      <c r="N17" s="19" t="s">
        <v>78</v>
      </c>
      <c r="O17" s="19" t="s">
        <v>85</v>
      </c>
      <c r="P17" s="19" t="s">
        <v>86</v>
      </c>
      <c r="Q17" s="19" t="s">
        <v>87</v>
      </c>
      <c r="R17" s="19" t="s">
        <v>49</v>
      </c>
    </row>
    <row r="18" spans="1:18" x14ac:dyDescent="0.25">
      <c r="A18" s="4" t="s">
        <v>52</v>
      </c>
      <c r="B18" s="4" t="s">
        <v>61</v>
      </c>
      <c r="C18" t="s">
        <v>51</v>
      </c>
      <c r="D18" s="4" t="s">
        <v>53</v>
      </c>
      <c r="E18" t="s">
        <v>58</v>
      </c>
      <c r="F18" s="3">
        <v>-1078.5999999999999</v>
      </c>
      <c r="G18" s="3">
        <v>-1561.03</v>
      </c>
      <c r="H18" s="3">
        <v>-1919.6699999999998</v>
      </c>
      <c r="I18" s="3">
        <v>-2120.1400000000003</v>
      </c>
      <c r="J18" s="3">
        <v>-1040.6899999999998</v>
      </c>
      <c r="K18" s="3">
        <v>-1989.8700000000003</v>
      </c>
      <c r="L18" s="3">
        <v>-8557.51</v>
      </c>
      <c r="M18" s="3">
        <v>-1832.44</v>
      </c>
      <c r="N18" s="3">
        <v>-2432.9699999999998</v>
      </c>
      <c r="O18" s="3">
        <v>-1825.15</v>
      </c>
      <c r="P18" s="3">
        <v>-407.28999999999996</v>
      </c>
      <c r="Q18" s="3">
        <v>146.23000000000002</v>
      </c>
      <c r="R18" s="3">
        <v>-24619.130000000005</v>
      </c>
    </row>
    <row r="19" spans="1:18" x14ac:dyDescent="0.25">
      <c r="A19" s="4"/>
      <c r="B19" s="4"/>
      <c r="D19" s="4"/>
      <c r="E19" t="s">
        <v>59</v>
      </c>
      <c r="F19" s="3">
        <v>9401.65</v>
      </c>
      <c r="G19" s="3">
        <v>9256.65</v>
      </c>
      <c r="H19" s="3">
        <v>9454.32</v>
      </c>
      <c r="I19" s="3">
        <v>9505.8799999999992</v>
      </c>
      <c r="J19" s="3">
        <v>8931.1</v>
      </c>
      <c r="K19" s="3">
        <v>9472.69</v>
      </c>
      <c r="L19" s="3">
        <v>9219.51</v>
      </c>
      <c r="M19" s="3">
        <v>6910.89</v>
      </c>
      <c r="N19" s="3">
        <v>8762.7499999999982</v>
      </c>
      <c r="O19" s="3">
        <v>8334.1</v>
      </c>
      <c r="P19" s="3">
        <v>9095.0600000000013</v>
      </c>
      <c r="Q19" s="3">
        <v>9859.8899999999976</v>
      </c>
      <c r="R19" s="3">
        <v>108204.49</v>
      </c>
    </row>
    <row r="20" spans="1:18" x14ac:dyDescent="0.25">
      <c r="A20" s="4"/>
      <c r="B20" s="4"/>
      <c r="D20" s="4" t="s">
        <v>54</v>
      </c>
      <c r="E20" t="s">
        <v>59</v>
      </c>
      <c r="F20" s="3">
        <v>15976.69</v>
      </c>
      <c r="G20" s="3">
        <v>14168.710000000001</v>
      </c>
      <c r="H20" s="3">
        <v>16112.479999999996</v>
      </c>
      <c r="I20" s="3">
        <v>16410.73</v>
      </c>
      <c r="J20" s="3">
        <v>14085.76</v>
      </c>
      <c r="K20" s="3">
        <v>15364.68</v>
      </c>
      <c r="L20" s="3">
        <v>16100.54</v>
      </c>
      <c r="M20" s="3">
        <v>15882.230000000001</v>
      </c>
      <c r="N20" s="3">
        <v>18204.230000000003</v>
      </c>
      <c r="O20" s="3">
        <v>15689.65</v>
      </c>
      <c r="P20" s="3">
        <v>15991.009999999998</v>
      </c>
      <c r="Q20" s="3">
        <v>16971.340000000004</v>
      </c>
      <c r="R20" s="3">
        <v>190958.05</v>
      </c>
    </row>
    <row r="21" spans="1:18" x14ac:dyDescent="0.25">
      <c r="A21" s="4"/>
      <c r="B21" s="4"/>
      <c r="D21" s="4"/>
      <c r="E21" t="s">
        <v>60</v>
      </c>
      <c r="F21" s="3">
        <v>18.68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v>18.68</v>
      </c>
    </row>
    <row r="22" spans="1:18" x14ac:dyDescent="0.25">
      <c r="A22" s="20"/>
      <c r="B22" s="4" t="s">
        <v>63</v>
      </c>
      <c r="C22" s="4"/>
      <c r="D22" s="4"/>
      <c r="E22" s="4"/>
      <c r="F22" s="23">
        <v>24318.42</v>
      </c>
      <c r="G22" s="23">
        <v>21864.33</v>
      </c>
      <c r="H22" s="23">
        <v>23647.129999999997</v>
      </c>
      <c r="I22" s="23">
        <v>23796.469999999998</v>
      </c>
      <c r="J22" s="23">
        <v>21976.170000000002</v>
      </c>
      <c r="K22" s="23">
        <v>22847.5</v>
      </c>
      <c r="L22" s="23">
        <v>16762.54</v>
      </c>
      <c r="M22" s="23">
        <v>20960.68</v>
      </c>
      <c r="N22" s="23">
        <v>24534.010000000002</v>
      </c>
      <c r="O22" s="23">
        <v>22198.6</v>
      </c>
      <c r="P22" s="23">
        <v>24678.78</v>
      </c>
      <c r="Q22" s="23">
        <v>26977.46</v>
      </c>
      <c r="R22" s="23">
        <v>274562.08999999997</v>
      </c>
    </row>
    <row r="23" spans="1:18" x14ac:dyDescent="0.25">
      <c r="A23" s="21" t="s">
        <v>56</v>
      </c>
      <c r="B23" s="21"/>
      <c r="C23" s="21"/>
      <c r="D23" s="21"/>
      <c r="E23" s="21"/>
      <c r="F23" s="24">
        <v>24318.42</v>
      </c>
      <c r="G23" s="24">
        <v>21864.33</v>
      </c>
      <c r="H23" s="24">
        <v>23647.129999999997</v>
      </c>
      <c r="I23" s="24">
        <v>23796.469999999998</v>
      </c>
      <c r="J23" s="24">
        <v>21976.170000000002</v>
      </c>
      <c r="K23" s="24">
        <v>22847.5</v>
      </c>
      <c r="L23" s="24">
        <v>16762.54</v>
      </c>
      <c r="M23" s="24">
        <v>20960.68</v>
      </c>
      <c r="N23" s="24">
        <v>24534.010000000002</v>
      </c>
      <c r="O23" s="24">
        <v>22198.6</v>
      </c>
      <c r="P23" s="24">
        <v>24678.78</v>
      </c>
      <c r="Q23" s="24">
        <v>26977.46</v>
      </c>
      <c r="R23" s="24">
        <v>274562.08999999997</v>
      </c>
    </row>
    <row r="24" spans="1:18" x14ac:dyDescent="0.25">
      <c r="A24" s="22" t="s">
        <v>49</v>
      </c>
      <c r="B24" s="22"/>
      <c r="C24" s="22"/>
      <c r="D24" s="22"/>
      <c r="E24" s="22"/>
      <c r="F24" s="25">
        <v>24318.42</v>
      </c>
      <c r="G24" s="25">
        <v>21864.33</v>
      </c>
      <c r="H24" s="25">
        <v>23647.129999999997</v>
      </c>
      <c r="I24" s="25">
        <v>23796.469999999998</v>
      </c>
      <c r="J24" s="25">
        <v>21976.170000000002</v>
      </c>
      <c r="K24" s="25">
        <v>22847.5</v>
      </c>
      <c r="L24" s="25">
        <v>16762.54</v>
      </c>
      <c r="M24" s="25">
        <v>20960.68</v>
      </c>
      <c r="N24" s="25">
        <v>24534.010000000002</v>
      </c>
      <c r="O24" s="25">
        <v>22198.6</v>
      </c>
      <c r="P24" s="25">
        <v>24678.78</v>
      </c>
      <c r="Q24" s="25">
        <v>26977.46</v>
      </c>
      <c r="R24" s="25">
        <v>274562.08999999997</v>
      </c>
    </row>
    <row r="28" spans="1:18" ht="18.75" x14ac:dyDescent="0.3">
      <c r="A28" s="6" t="s">
        <v>79</v>
      </c>
    </row>
    <row r="29" spans="1:18" ht="18.75" x14ac:dyDescent="0.3">
      <c r="A29" s="6" t="s">
        <v>83</v>
      </c>
    </row>
    <row r="30" spans="1:18" ht="18.75" x14ac:dyDescent="0.3">
      <c r="A30" s="6" t="s">
        <v>89</v>
      </c>
    </row>
    <row r="31" spans="1:18" x14ac:dyDescent="0.25">
      <c r="A31" s="16" t="s">
        <v>40</v>
      </c>
      <c r="B31" s="16" t="s">
        <v>48</v>
      </c>
    </row>
    <row r="32" spans="1:18" x14ac:dyDescent="0.25">
      <c r="A32" s="17" t="s">
        <v>43</v>
      </c>
      <c r="B32" s="17" t="s">
        <v>48</v>
      </c>
    </row>
    <row r="34" spans="1:18" x14ac:dyDescent="0.25">
      <c r="A34" s="18" t="s">
        <v>38</v>
      </c>
      <c r="B34" s="18"/>
      <c r="C34" s="18"/>
      <c r="D34" s="18"/>
      <c r="E34" s="18"/>
      <c r="F34" s="18" t="s">
        <v>37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9" t="s">
        <v>39</v>
      </c>
      <c r="B35" s="19" t="s">
        <v>62</v>
      </c>
      <c r="C35" s="19" t="s">
        <v>41</v>
      </c>
      <c r="D35" s="19" t="s">
        <v>44</v>
      </c>
      <c r="E35" s="19" t="s">
        <v>42</v>
      </c>
      <c r="F35" s="19" t="s">
        <v>70</v>
      </c>
      <c r="G35" s="19" t="s">
        <v>71</v>
      </c>
      <c r="H35" s="19" t="s">
        <v>72</v>
      </c>
      <c r="I35" s="19" t="s">
        <v>73</v>
      </c>
      <c r="J35" s="19" t="s">
        <v>74</v>
      </c>
      <c r="K35" s="19" t="s">
        <v>75</v>
      </c>
      <c r="L35" s="19" t="s">
        <v>76</v>
      </c>
      <c r="M35" s="19" t="s">
        <v>77</v>
      </c>
      <c r="N35" s="19" t="s">
        <v>78</v>
      </c>
      <c r="O35" s="19" t="s">
        <v>85</v>
      </c>
      <c r="P35" s="19" t="s">
        <v>86</v>
      </c>
      <c r="Q35" s="19" t="s">
        <v>87</v>
      </c>
      <c r="R35" s="19" t="s">
        <v>49</v>
      </c>
    </row>
    <row r="36" spans="1:18" x14ac:dyDescent="0.25">
      <c r="A36" s="4" t="s">
        <v>45</v>
      </c>
      <c r="B36" s="4" t="s">
        <v>61</v>
      </c>
      <c r="C36" t="s">
        <v>51</v>
      </c>
      <c r="D36" s="4" t="s">
        <v>46</v>
      </c>
      <c r="E36" t="s">
        <v>58</v>
      </c>
      <c r="F36" s="3">
        <v>-787.65</v>
      </c>
      <c r="G36" s="3">
        <v>-1186.79</v>
      </c>
      <c r="H36" s="3">
        <v>-937.68000000000006</v>
      </c>
      <c r="I36" s="3">
        <v>5545.51</v>
      </c>
      <c r="J36" s="3">
        <v>3913.93</v>
      </c>
      <c r="K36" s="3">
        <v>1790.25</v>
      </c>
      <c r="L36" s="3">
        <v>-10576.13</v>
      </c>
      <c r="M36" s="3">
        <v>-5429.91</v>
      </c>
      <c r="N36" s="3">
        <v>-4281.1000000000004</v>
      </c>
      <c r="O36" s="3">
        <v>37255.630000000005</v>
      </c>
      <c r="P36" s="3">
        <v>-3351.2</v>
      </c>
      <c r="Q36" s="3">
        <v>13521.51</v>
      </c>
      <c r="R36" s="3">
        <v>35476.370000000003</v>
      </c>
    </row>
    <row r="37" spans="1:18" x14ac:dyDescent="0.25">
      <c r="A37" s="4"/>
      <c r="B37" s="4"/>
      <c r="D37" s="4"/>
      <c r="E37" t="s">
        <v>59</v>
      </c>
      <c r="F37" s="3">
        <v>147961.21000000002</v>
      </c>
      <c r="G37" s="3">
        <v>138819.84</v>
      </c>
      <c r="H37" s="3">
        <v>146397.76000000004</v>
      </c>
      <c r="I37" s="3">
        <v>154240.9599999999</v>
      </c>
      <c r="J37" s="3">
        <v>142179.32999999999</v>
      </c>
      <c r="K37" s="3">
        <v>143738.65</v>
      </c>
      <c r="L37" s="3">
        <v>159852.19999999992</v>
      </c>
      <c r="M37" s="3">
        <v>146744.44000000006</v>
      </c>
      <c r="N37" s="3">
        <v>168509.66999999987</v>
      </c>
      <c r="O37" s="3">
        <v>144508.43</v>
      </c>
      <c r="P37" s="3">
        <v>136651.93999999997</v>
      </c>
      <c r="Q37" s="3">
        <v>158026.11999999997</v>
      </c>
      <c r="R37" s="3">
        <v>1787630.5499999998</v>
      </c>
    </row>
    <row r="38" spans="1:18" x14ac:dyDescent="0.25">
      <c r="A38" s="4"/>
      <c r="B38" s="4"/>
      <c r="D38" s="4" t="s">
        <v>47</v>
      </c>
      <c r="E38" t="s">
        <v>59</v>
      </c>
      <c r="F38" s="3">
        <v>82820.26999999999</v>
      </c>
      <c r="G38" s="3">
        <v>73047.88</v>
      </c>
      <c r="H38" s="3">
        <v>80625.75999999998</v>
      </c>
      <c r="I38" s="3">
        <v>79831.310000000012</v>
      </c>
      <c r="J38" s="3">
        <v>74061.98000000001</v>
      </c>
      <c r="K38" s="3">
        <v>80878.37</v>
      </c>
      <c r="L38" s="3">
        <v>86455.86</v>
      </c>
      <c r="M38" s="3">
        <v>82454.92</v>
      </c>
      <c r="N38" s="3">
        <v>91799.66</v>
      </c>
      <c r="O38" s="3">
        <v>85424.34</v>
      </c>
      <c r="P38" s="3">
        <v>81155.520000000004</v>
      </c>
      <c r="Q38" s="3">
        <v>92472.859999999986</v>
      </c>
      <c r="R38" s="3">
        <v>991028.73</v>
      </c>
    </row>
    <row r="39" spans="1:18" x14ac:dyDescent="0.25">
      <c r="A39" s="20"/>
      <c r="B39" s="4" t="s">
        <v>63</v>
      </c>
      <c r="C39" s="4"/>
      <c r="D39" s="4"/>
      <c r="E39" s="4"/>
      <c r="F39" s="23">
        <v>229993.83000000002</v>
      </c>
      <c r="G39" s="23">
        <v>210680.93</v>
      </c>
      <c r="H39" s="23">
        <v>226085.84000000003</v>
      </c>
      <c r="I39" s="23">
        <v>239617.77999999991</v>
      </c>
      <c r="J39" s="23">
        <v>220155.24</v>
      </c>
      <c r="K39" s="23">
        <v>226407.27</v>
      </c>
      <c r="L39" s="23">
        <v>235731.92999999993</v>
      </c>
      <c r="M39" s="23">
        <v>223769.45000000007</v>
      </c>
      <c r="N39" s="23">
        <v>256028.22999999986</v>
      </c>
      <c r="O39" s="23">
        <v>267188.40000000002</v>
      </c>
      <c r="P39" s="23">
        <v>214456.25999999995</v>
      </c>
      <c r="Q39" s="23">
        <v>264020.49</v>
      </c>
      <c r="R39" s="23">
        <v>2814135.65</v>
      </c>
    </row>
    <row r="40" spans="1:18" x14ac:dyDescent="0.25">
      <c r="A40" s="21" t="s">
        <v>55</v>
      </c>
      <c r="B40" s="21"/>
      <c r="C40" s="21"/>
      <c r="D40" s="21"/>
      <c r="E40" s="21"/>
      <c r="F40" s="24">
        <v>229993.83000000002</v>
      </c>
      <c r="G40" s="24">
        <v>210680.93</v>
      </c>
      <c r="H40" s="24">
        <v>226085.84000000003</v>
      </c>
      <c r="I40" s="24">
        <v>239617.77999999991</v>
      </c>
      <c r="J40" s="24">
        <v>220155.24</v>
      </c>
      <c r="K40" s="24">
        <v>226407.27</v>
      </c>
      <c r="L40" s="24">
        <v>235731.92999999993</v>
      </c>
      <c r="M40" s="24">
        <v>223769.45000000007</v>
      </c>
      <c r="N40" s="24">
        <v>256028.22999999986</v>
      </c>
      <c r="O40" s="24">
        <v>267188.40000000002</v>
      </c>
      <c r="P40" s="24">
        <v>214456.25999999995</v>
      </c>
      <c r="Q40" s="24">
        <v>264020.49</v>
      </c>
      <c r="R40" s="24">
        <v>2814135.65</v>
      </c>
    </row>
    <row r="41" spans="1:18" x14ac:dyDescent="0.25">
      <c r="A41" s="22" t="s">
        <v>49</v>
      </c>
      <c r="B41" s="22"/>
      <c r="C41" s="22"/>
      <c r="D41" s="22"/>
      <c r="E41" s="22"/>
      <c r="F41" s="25">
        <v>229993.83000000002</v>
      </c>
      <c r="G41" s="25">
        <v>210680.93</v>
      </c>
      <c r="H41" s="25">
        <v>226085.84000000003</v>
      </c>
      <c r="I41" s="25">
        <v>239617.77999999991</v>
      </c>
      <c r="J41" s="25">
        <v>220155.24</v>
      </c>
      <c r="K41" s="25">
        <v>226407.27</v>
      </c>
      <c r="L41" s="25">
        <v>235731.92999999993</v>
      </c>
      <c r="M41" s="25">
        <v>223769.45000000007</v>
      </c>
      <c r="N41" s="25">
        <v>256028.22999999986</v>
      </c>
      <c r="O41" s="25">
        <v>267188.40000000002</v>
      </c>
      <c r="P41" s="25">
        <v>214456.25999999995</v>
      </c>
      <c r="Q41" s="25">
        <v>264020.49</v>
      </c>
      <c r="R41" s="25">
        <v>2814135.65</v>
      </c>
    </row>
    <row r="48" spans="1:18" x14ac:dyDescent="0.25">
      <c r="F48" s="3"/>
      <c r="G48" s="3"/>
      <c r="H48" s="3"/>
      <c r="L48" s="3"/>
      <c r="M48" s="3"/>
      <c r="N48" s="3"/>
      <c r="O48" s="3"/>
      <c r="P48" s="3"/>
      <c r="Q48" s="3"/>
      <c r="R48" s="3"/>
    </row>
    <row r="49" spans="6:7" x14ac:dyDescent="0.25">
      <c r="G49" s="7"/>
    </row>
    <row r="50" spans="6:7" x14ac:dyDescent="0.25">
      <c r="G50" s="4"/>
    </row>
    <row r="51" spans="6:7" x14ac:dyDescent="0.25">
      <c r="G51" s="4"/>
    </row>
    <row r="52" spans="6:7" x14ac:dyDescent="0.25">
      <c r="G52" s="4"/>
    </row>
    <row r="53" spans="6:7" x14ac:dyDescent="0.25">
      <c r="G53" s="4"/>
    </row>
    <row r="54" spans="6:7" x14ac:dyDescent="0.25">
      <c r="G54" s="4"/>
    </row>
    <row r="55" spans="6:7" x14ac:dyDescent="0.25">
      <c r="G55" s="4"/>
    </row>
    <row r="56" spans="6:7" x14ac:dyDescent="0.25">
      <c r="F56" s="5"/>
    </row>
    <row r="57" spans="6:7" x14ac:dyDescent="0.25">
      <c r="F57" s="5"/>
    </row>
    <row r="58" spans="6:7" x14ac:dyDescent="0.25">
      <c r="F58" s="5"/>
    </row>
  </sheetData>
  <mergeCells count="1">
    <mergeCell ref="B1:C1"/>
  </mergeCells>
  <pageMargins left="0.7" right="0.7" top="0.75" bottom="0.75" header="0.3" footer="0.3"/>
  <pageSetup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Apr20-Mar21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 Grantham</dc:creator>
  <cp:lastModifiedBy>Eric J Wilen</cp:lastModifiedBy>
  <cp:lastPrinted>2021-08-03T00:37:18Z</cp:lastPrinted>
  <dcterms:created xsi:type="dcterms:W3CDTF">2021-02-04T22:06:59Z</dcterms:created>
  <dcterms:modified xsi:type="dcterms:W3CDTF">2021-08-03T00:37:36Z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