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"/>
    </mc:Choice>
  </mc:AlternateContent>
  <xr:revisionPtr revIDLastSave="0" documentId="13_ncr:1_{77EC7618-4B14-4252-8AB6-F12F6822E27D}" xr6:coauthVersionLast="47" xr6:coauthVersionMax="47" xr10:uidLastSave="{00000000-0000-0000-0000-000000000000}"/>
  <bookViews>
    <workbookView xWindow="-120" yWindow="-120" windowWidth="20730" windowHeight="11160" xr2:uid="{FD0313EE-C56D-4B02-AEAD-179D7229E1F5}"/>
  </bookViews>
  <sheets>
    <sheet name="16(6)(f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>'[1]Utility STD'!#REF!</definedName>
    <definedName name="\A">#REF!</definedName>
    <definedName name="\b">'[1]Utility STD'!#REF!</definedName>
    <definedName name="\c">#REF!</definedName>
    <definedName name="\d">'[1]Utility STD'!#REF!</definedName>
    <definedName name="\e">'[1]Utility STD'!#REF!</definedName>
    <definedName name="\f">#REF!</definedName>
    <definedName name="\g">#REF!</definedName>
    <definedName name="\h">#REF!</definedName>
    <definedName name="\i">#N/A</definedName>
    <definedName name="\k">#REF!</definedName>
    <definedName name="\l">#REF!</definedName>
    <definedName name="\m">#REF!</definedName>
    <definedName name="\n">#REF!</definedName>
    <definedName name="\q">'[1]Utility STD'!#REF!</definedName>
    <definedName name="\s">#REF!</definedName>
    <definedName name="\u">#N/A</definedName>
    <definedName name="\v">#REF!</definedName>
    <definedName name="\w">#N/A</definedName>
    <definedName name="\z">#REF!</definedName>
    <definedName name="____W.O.R.K.B.O.O.K..C.O.N.T.E.N.T.S____">#REF!</definedName>
    <definedName name="_adj2">'[2]adjustment 1'!$F$8:$F$1901</definedName>
    <definedName name="_amt2">'[2]adjustment 1'!$BZ$8:$BZ$1901</definedName>
    <definedName name="_Div012">#REF!</definedName>
    <definedName name="_Div02">#REF!</definedName>
    <definedName name="_Div091">#REF!</definedName>
    <definedName name="_Fill" hidden="1">#REF!</definedName>
    <definedName name="_Key1" hidden="1">#REF!</definedName>
    <definedName name="_Order1" hidden="1">255</definedName>
    <definedName name="_PD1">#REF!</definedName>
    <definedName name="_PD2">#REF!</definedName>
    <definedName name="_PDM1">#REF!</definedName>
    <definedName name="_PDM2">#REF!</definedName>
    <definedName name="_Regression_X" hidden="1">#REF!</definedName>
    <definedName name="_Sort" hidden="1">#REF!</definedName>
    <definedName name="aBTUFactor">[3]assump!$G$46</definedName>
    <definedName name="aCapital_Distr_Distr">[3]assump!$G$69:$K$69</definedName>
    <definedName name="aCapital_Distr_Gath">[3]assump!$G$70:$K$70</definedName>
    <definedName name="aCapital_Distr_gen">[3]assump!$G$72:$K$72</definedName>
    <definedName name="aCapital_Distr_PL">[3]assump!$G$68:$K$68</definedName>
    <definedName name="aCapital_Distr_ungd">[3]assump!$G$71:$K$71</definedName>
    <definedName name="aCapital_PL_Distr">[3]assump!$G$80:$K$80</definedName>
    <definedName name="aCapital_PL_Gath">[3]assump!$G$81:$K$81</definedName>
    <definedName name="aCapital_PL_Gen">[3]assump!$G$83:$K$83</definedName>
    <definedName name="aCapital_PL_PL">[3]assump!$G$79:$K$79</definedName>
    <definedName name="aCapital_PL_Ungd">[3]assump!$G$82:$K$82</definedName>
    <definedName name="ACCOUNTEDPERIODTYPE2">[4]CRITERIA1!$B$5</definedName>
    <definedName name="actual">[5]summary!$G$2:$G$3577</definedName>
    <definedName name="aDeprRate_Distr">[3]assump!$G$21</definedName>
    <definedName name="aDeprRate_Gath">[3]assump!$G$22</definedName>
    <definedName name="aDeprRate_Gen">[3]assump!$G$24</definedName>
    <definedName name="aDeprRate_PL">[3]assump!$G$20</definedName>
    <definedName name="aDeprRate_Ungd">[3]assump!$G$23</definedName>
    <definedName name="AEL_1080">#REF!</definedName>
    <definedName name="AEL_1110">#REF!</definedName>
    <definedName name="aFITRate">[3]assump!$G$143</definedName>
    <definedName name="aGasPrice">[3]assump!$G$45</definedName>
    <definedName name="alloc_table">#REF!</definedName>
    <definedName name="aLUG">[3]assump!$G$43</definedName>
    <definedName name="amounts">#REF!</definedName>
    <definedName name="amt">'[6]Rpt 1033-Feb05-Deprec. Exp.'!$L$3:$L$1706</definedName>
    <definedName name="aRecoverRate_Distr">[3]assump!$G$37</definedName>
    <definedName name="aRecoverRate_Gath">[3]assump!$G$38</definedName>
    <definedName name="aRecoverRate_Gen">[3]assump!$G$40</definedName>
    <definedName name="aRecoverRate_PL">[3]assump!$G$36</definedName>
    <definedName name="aRecoverRate_Ungd">[3]assump!$G$39</definedName>
    <definedName name="aRetireRate_Distr">[3]assump!$G$30</definedName>
    <definedName name="aRetireRate_Gath">[3]assump!$G$31</definedName>
    <definedName name="aRetireRate_Gen">[3]assump!$G$33</definedName>
    <definedName name="aRetireRate_PL">[3]assump!$G$29</definedName>
    <definedName name="aRetireRate_Ungd">[3]assump!$G$32</definedName>
    <definedName name="aRevenueTaxRate">[3]assump!$G$44</definedName>
    <definedName name="ASSET">#REF!</definedName>
    <definedName name="ATMOS_1080">#REF!</definedName>
    <definedName name="ATMOS_1110">#REF!</definedName>
    <definedName name="aYear1">[3]assump!$G$52:$G$85</definedName>
    <definedName name="aYear2">[3]assump!$H$52:$H$85</definedName>
    <definedName name="aYear3">[3]assump!$I$52:$I$85</definedName>
    <definedName name="aYear4">[3]assump!$J$52:$J$85</definedName>
    <definedName name="aYear5">[3]assump!$K$52:$K$85</definedName>
    <definedName name="Base_Case">'[7]TXU model'!$B$3:$L$44,'[7]TXU model'!#REF!,'[7]TXU model'!$B$46:$L$100,'[7]TXU model'!$B$104:$L$113,'[7]TXU model'!$B$117:$L$169,'[7]TXU model'!$B$235:$L$252,'[7]TXU model'!$B$254:$L$300,'[7]TXU model'!$B$303:$L$341,'[7]TXU model'!$B$343:$L$381,'[7]TXU model'!$B$383:$L$409,'[7]TXU model'!$B$411:$L$443</definedName>
    <definedName name="BEGINNING">'[1]Utility STD'!#REF!</definedName>
    <definedName name="Benefits">#REF!</definedName>
    <definedName name="Block_1">[3]assump!$I$92:$I$131</definedName>
    <definedName name="Block_2">[3]assump!$J$92:$J$131</definedName>
    <definedName name="Block_3">[3]assump!$K$92:$K$131</definedName>
    <definedName name="Block_4">[3]assump!$L$92:$L$131</definedName>
    <definedName name="BOB">#REF!</definedName>
    <definedName name="bu">[5]summary!$B$2:$B$3577</definedName>
    <definedName name="CapAct">[8]CapBud!$A$40:$EA$44</definedName>
    <definedName name="CapBud">[8]CapBud!$A$20:$EA$38</definedName>
    <definedName name="Case_No._2006_00464">#REF!</definedName>
    <definedName name="CaseName">[3]assump!$D$4</definedName>
    <definedName name="Category_Report">#REF!</definedName>
    <definedName name="CC_Spread">'[9]Tech Serv Mgr Data Entry'!$C$53:$I$133</definedName>
    <definedName name="CEActAmar">[10]PPAct!$B$18:$P$29</definedName>
    <definedName name="CEActCO">[10]PPAct!$B$210:$O$221</definedName>
    <definedName name="CEActDalh">[10]PPAct!$B$90:$O$101</definedName>
    <definedName name="CEActGA">[10]PPAct!$B$150:$O$161</definedName>
    <definedName name="CEActIA">[10]PPAct!$B$198:$O$209</definedName>
    <definedName name="CEActIL">[10]PPAct!$B$186:$O$197</definedName>
    <definedName name="CEActIRR">[10]PPAct!$B$66:$O$77</definedName>
    <definedName name="CEActKS">[10]PPAct!$B$222:$O$233</definedName>
    <definedName name="CEActKY">[10]PPAct!$B$126:$O$137</definedName>
    <definedName name="CEActLGS">[10]PPAct!$B$114:$O$125</definedName>
    <definedName name="CEActLub">[10]PPAct!$B$42:$O$53</definedName>
    <definedName name="CEActMOCk">[10]PPAct!$B$234:$O$245</definedName>
    <definedName name="CEActMOMd">[10]PPAct!$B$174:$O$185</definedName>
    <definedName name="CEActTLA">[10]PPAct!$B$102:$O$113</definedName>
    <definedName name="CEActTN">[10]PPAct!$B$138:$O$149</definedName>
    <definedName name="CEActTri">[10]PPAct!$B$54:$O$65</definedName>
    <definedName name="CEActVA">[10]PPAct!$B$162:$O$173</definedName>
    <definedName name="CEActWtxD">[10]PPAct!$B$30:$O$41</definedName>
    <definedName name="CEActWtxO">[10]PPAct!$B$78:$O$89</definedName>
    <definedName name="CEAmar">[11]Amarillo!$A$9:$N$28</definedName>
    <definedName name="CEAPT">[12]APT!$A$9:$N$27</definedName>
    <definedName name="CEBudAmar">[10]PPBud!$B$18:$P$29</definedName>
    <definedName name="CEBudCO">[10]PPBud!$B$210:$P$221</definedName>
    <definedName name="CEBudDalh">[10]PPBud!$B$90:$P$101</definedName>
    <definedName name="CEBudGA">[10]PPBud!$B$150:$P$161</definedName>
    <definedName name="CEBudIA">[10]PPBud!$B$198:$P$209</definedName>
    <definedName name="CEBudIL">[10]PPBud!$B$186:$P$197</definedName>
    <definedName name="CEBudIRR">[10]PPBud!$B$66:$P$77</definedName>
    <definedName name="CEBudKS">[10]PPBud!$B$222:$P$233</definedName>
    <definedName name="CEBudKY">[10]PPBud!$B$126:$P$137</definedName>
    <definedName name="CEBudLGS">[10]PPBud!$B$114:$P$125</definedName>
    <definedName name="CEBudLub">[10]PPBud!$B$42:$P$53</definedName>
    <definedName name="CEBudMOCk">[10]PPBud!$B$234:$P$245</definedName>
    <definedName name="CEBudMOMd">[10]PPBud!$B$174:$P$185</definedName>
    <definedName name="CEBudTLA">[10]PPBud!$B$102:$P$113</definedName>
    <definedName name="CEBudTN">[10]PPBud!$B$138:$P$149</definedName>
    <definedName name="CEBudTri">[10]PPBud!$B$54:$P$65</definedName>
    <definedName name="CEBudVA">[10]PPBud!$B$162:$P$173</definedName>
    <definedName name="CEBudWtxD">[10]PPBud!$B$30:$P$41</definedName>
    <definedName name="CEBudWtxO">[10]PPBud!$B$78:$P$89</definedName>
    <definedName name="CECO">[13]Colorado!$B$9:$W$25</definedName>
    <definedName name="CEColorado">[14]Colorado!$A$9:$N$27</definedName>
    <definedName name="CEDalh">[11]Dalhart!$A$9:$N$27</definedName>
    <definedName name="CEGA">[15]Georgia!$A$9:$N$27</definedName>
    <definedName name="CEIA">[15]Iowa!$A$9:$N$27</definedName>
    <definedName name="CEIL">[15]Illinois!$A$9:$N$27</definedName>
    <definedName name="CEIRR">[11]Irrigation!$A$9:$N$27</definedName>
    <definedName name="CEKansas">[14]Kansas!$A$9:$N$27</definedName>
    <definedName name="CEKS">[13]Kansas!$B$9:$W$25</definedName>
    <definedName name="CEKY">[15]KY!$A$9:$N$27</definedName>
    <definedName name="CELGS">[16]LGS!$A$9:$N$27</definedName>
    <definedName name="CELub">[11]Lubbock!$A$9:$N$27</definedName>
    <definedName name="CEMissouriCK">'[14]Missouri-CK'!$A$9:$N$27</definedName>
    <definedName name="CEMOCk">[13]MissouriCK!$B$9:$W$25</definedName>
    <definedName name="CEMOMd">'[15]Missouri-MidS'!$A$9:$N$27</definedName>
    <definedName name="CEMSP">[17]MSP!$A$9:$N$27</definedName>
    <definedName name="CEMTX">[18]MTX!$A$9:$N$27</definedName>
    <definedName name="CENR">[19]NonReg!$A$9:$N$27</definedName>
    <definedName name="CESSU">[20]SSU!$A$9:$N$27</definedName>
    <definedName name="CETLA">[16]TransLA!$A$9:$N$27</definedName>
    <definedName name="CETN">[15]Tennessee!$A$9:$N$27</definedName>
    <definedName name="CETri">[11]Triangle!$A$9:$N$27</definedName>
    <definedName name="CEVA">[15]Virginia!$A$9:$N$27</definedName>
    <definedName name="CEWtxD">[11]WestTxD!$A$9:$N$27</definedName>
    <definedName name="CEWtxO">[11]Other!$A$9:$N$27</definedName>
    <definedName name="charge">#REF!</definedName>
    <definedName name="chargeamt">#REF!</definedName>
    <definedName name="COPYFROM">#REF!</definedName>
    <definedName name="copyfrom2">#REF!</definedName>
    <definedName name="COPYFROM3">#REF!</definedName>
    <definedName name="COPYFROM4">#REF!</definedName>
    <definedName name="COPYTO">#REF!</definedName>
    <definedName name="copyto2">#REF!</definedName>
    <definedName name="COPYTO3">#REF!</definedName>
    <definedName name="COPYTO4">#REF!</definedName>
    <definedName name="cost_element">#REF!</definedName>
    <definedName name="count">#REF!</definedName>
    <definedName name="_xlnm.Criteria">#REF!</definedName>
    <definedName name="Criteria_MI">#REF!</definedName>
    <definedName name="CRITERIA2">'[1]Utility STD'!#REF!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[3]assump!$G$92:$G$131</definedName>
    <definedName name="cy_act">#REF!</definedName>
    <definedName name="cy_bud">#REF!</definedName>
    <definedName name="cy_v_bud">#REF!</definedName>
    <definedName name="cy_v_py">#REF!</definedName>
    <definedName name="DActMC">[10]EssDActMC!$A$8:$P$189</definedName>
    <definedName name="data">#REF!</definedName>
    <definedName name="data2">#REF!</definedName>
    <definedName name="_xlnm.Database">#REF!</definedName>
    <definedName name="Database_MI">#REF!</definedName>
    <definedName name="DATE">#REF!</definedName>
    <definedName name="DAYS_OUT">#REF!</definedName>
    <definedName name="dbase">#REF!</definedName>
    <definedName name="DBudMC">[10]EssDBudMC!$A$8:$GN$189</definedName>
    <definedName name="Demand">[3]assump!$H$92:$H$131</definedName>
    <definedName name="DEPRECIATION">#REF!</definedName>
    <definedName name="Detail_Report">#REF!</definedName>
    <definedName name="Div012Cap">#REF!</definedName>
    <definedName name="Div02Cap">#REF!</definedName>
    <definedName name="Div091Cap">#REF!</definedName>
    <definedName name="Div09cap">#REF!</definedName>
    <definedName name="ENERGAS_1080">#REF!</definedName>
    <definedName name="ENERGAS_1110">#REF!</definedName>
    <definedName name="EPSData">[21]EssEPS!$A$8:$CJ$45</definedName>
    <definedName name="expense_allocator">[22]Scenarios!$H$31</definedName>
    <definedName name="_xlnm.Extract">#REF!</definedName>
    <definedName name="Extract_MI">#REF!</definedName>
    <definedName name="FIND">#REF!</definedName>
    <definedName name="FIT_RATE">#REF!</definedName>
    <definedName name="FIVE">#REF!</definedName>
    <definedName name="FOUR">#REF!</definedName>
    <definedName name="gPct_Bulk_Capacity">[3]assump!$G$62:$K$62</definedName>
    <definedName name="gPct_Bulk_Count">[3]assump!$G$58:$K$58</definedName>
    <definedName name="gPct_Bulk_Volume">[3]assump!$G$60:$K$60</definedName>
    <definedName name="gPct_Com_Count">[3]assump!$G$53:$K$53</definedName>
    <definedName name="gPct_Com_Volume">[3]assump!$G$56:$K$56</definedName>
    <definedName name="gPct_Ind_Count">[3]assump!$G$54:$K$54</definedName>
    <definedName name="gPct_Ind_Volume">[3]assump!$G$57:$K$57</definedName>
    <definedName name="gPct_Network_Capacity">[3]assump!$G$63:$K$63</definedName>
    <definedName name="gPct_Network_Count">[3]assump!$G$59:$K$59</definedName>
    <definedName name="gPct_Network_Volume">[3]assump!$G$61:$K$61</definedName>
    <definedName name="gPct_Res_Count">[3]assump!$G$52:$K$52</definedName>
    <definedName name="gPct_Res_Volume">[3]assump!$G$55:$K$55</definedName>
    <definedName name="GREELEY_1080">#REF!</definedName>
    <definedName name="GREELEY_1110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'[23]GL DETAIL'!#REF!</definedName>
    <definedName name="INPUT">#REF!</definedName>
    <definedName name="INPUT2">'[1]Utility STD'!#REF!</definedName>
    <definedName name="INVESTMENTS">'[1]Utility STD'!#REF!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kytax">#REF!</definedName>
    <definedName name="LIAB">#N/A</definedName>
    <definedName name="ltdrate">#REF!</definedName>
    <definedName name="lu">'[6]Rpt 1033-Feb05-Deprec. Exp.'!$J$3:$J$1706</definedName>
    <definedName name="lu_bu">#REF!</definedName>
    <definedName name="lut">'[2]adjustment 3'!$M$4:$M$371</definedName>
    <definedName name="MACROS">#REF!</definedName>
    <definedName name="mo">[5]summary!$A$2:$A$3577</definedName>
    <definedName name="month">#REF!</definedName>
    <definedName name="MTX">#REF!</definedName>
    <definedName name="nBulk_Trans">[3]assump!$G$130:$L$130</definedName>
    <definedName name="nCommercial">[3]assump!$G$115:$L$115</definedName>
    <definedName name="nConnect">[3]assump!$G$117:$L$117</definedName>
    <definedName name="nIndustrial">[3]assump!$G$116:$L$116</definedName>
    <definedName name="nIndustrial_PL">[3]assump!$G$129:$L$129</definedName>
    <definedName name="nNetwork_Trans">[3]assump!$G$131:$L$131</definedName>
    <definedName name="nReadMeter">[3]assump!$G$120:$L$120</definedName>
    <definedName name="nResidential">[3]assump!$G$114:$L$114</definedName>
    <definedName name="nReturnCheck">[3]assump!$G$119:$L$119</definedName>
    <definedName name="nServiceCall">[3]assump!$G$118:$L$118</definedName>
    <definedName name="nTampering">[3]assump!$G$121:$L$121</definedName>
    <definedName name="NvsElapsedTime">0.00166666667064419</definedName>
    <definedName name="NvsEndTime">37210.4481587963</definedName>
    <definedName name="oh_amt">#REF!</definedName>
    <definedName name="ONE">#REF!</definedName>
    <definedName name="OpCo_Factor">[22]Scenarios!#REF!</definedName>
    <definedName name="OUTPUT">#REF!</definedName>
    <definedName name="OUTPUT2">'[1]Utility STD'!#REF!</definedName>
    <definedName name="OVERNIGHT_BOR">'[1]Utility STD'!#REF!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>#REF!</definedName>
    <definedName name="PDB">#REF!</definedName>
    <definedName name="PDR">#REF!</definedName>
    <definedName name="PDW">#REF!</definedName>
    <definedName name="pjt">#REF!</definedName>
    <definedName name="Planit_Data_Entry">#REF!</definedName>
    <definedName name="PLANT">#REF!</definedName>
    <definedName name="Print_area1">#REF!</definedName>
    <definedName name="Print_Titles_MI">#REF!</definedName>
    <definedName name="pro">#REF!</definedName>
    <definedName name="PROPERTY">#REF!</definedName>
    <definedName name="py_act">#REF!</definedName>
    <definedName name="ROR">#REF!</definedName>
    <definedName name="rpt_all">'[7]TXU model'!$B$3:$L$44,'[7]TXU model'!#REF!,'[7]TXU model'!$B$46:$L$100,'[7]TXU model'!$B$104:$L$113,'[7]TXU model'!#REF!,'[7]TXU model'!$N$3:$X$44,'[7]TXU model'!#REF!,'[7]TXU model'!$N$46:$X$100,'[7]TXU model'!$N$104:$X$113,'[7]TXU model'!#REF!,'[7]TXU model'!$Z$3:$AH$44</definedName>
    <definedName name="rpt_CorePipeline">[3]consol!$T$3:$AA$44,[3]consol!#REF!,[3]consol!$T$46:$AA$100,[3]consol!$T$103:$AA$114</definedName>
    <definedName name="rpt_DistributionSystems">[3]consol!$K$3:$R$44,[3]consol!#REF!,[3]consol!$K$46:$R$100,[3]consol!$K$103:$R$114</definedName>
    <definedName name="rpt_Network">'[7]TXU model'!$Z$3:$AH$44,'[7]TXU model'!#REF!,'[7]TXU model'!$Z$46:$AH$100</definedName>
    <definedName name="rpt_Property_Additions">'[7]TXU model'!$G$383:$L$409,'[7]TXU model'!#REF!,'[7]TXU model'!#REF!</definedName>
    <definedName name="rpt_Rev">'[7]TXU model'!$G$117:$L$164,'[7]TXU model'!#REF!,'[7]TXU model'!#REF!</definedName>
    <definedName name="rpt_TXUDistribution">'[7]TXU model'!$B$3:$L$44,'[7]TXU model'!#REF!,'[7]TXU model'!$B$46:$L$100,'[7]TXU model'!$B$104:$L$113,'[7]TXU model'!$B$117:$L$169,'[7]TXU model'!$B$235:$L$252,'[7]TXU model'!$B$254:$L$300,'[7]TXU model'!$B$303:$L$341,'[7]TXU model'!$B$343:$L$381,'[7]TXU model'!$B$383:$L$409</definedName>
    <definedName name="rpt_TXUGAS">[3]consol!$B$3:$I$44,[3]consol!#REF!,[3]consol!$B$46:$I$100,[3]consol!$B$103:$I$114</definedName>
    <definedName name="rpt_TXUPipeline">'[7]TXU model'!$N$3:$X$44,'[7]TXU model'!#REF!,'[7]TXU model'!$N$46:$X$100,'[7]TXU model'!$N$104:$X$113,'[7]TXU model'!$N$117:$X$135,'[7]TXU model'!$N$171:$X$214,'[7]TXU model'!$N$254:$X$300,'[7]TXU model'!$N$303:$X$341,'[7]TXU model'!$N$343:$X$381,'[7]TXU model'!$N$383:$X$409</definedName>
    <definedName name="sal_table">#REF!</definedName>
    <definedName name="Spread_Method">'[9]Tech Serv Mgr Data Entry'!$E$34:$Q$40</definedName>
    <definedName name="SSUBillings">[24]SSUAllocationTable!$D$8:$Y$52</definedName>
    <definedName name="stdrate">#REF!</definedName>
    <definedName name="table_ky">[25]SPREAD!$A$274:$G$300</definedName>
    <definedName name="table_mt">[25]SPREAD!$A$9:$I$33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[3]assump!$G$107:$L$107</definedName>
    <definedName name="Tariff_C">[3]assump!$G$93:$L$93</definedName>
    <definedName name="Tariff_Call">[3]assump!$G$96:$L$96</definedName>
    <definedName name="Tariff_Check">[3]assump!$G$97:$L$97</definedName>
    <definedName name="Tariff_Connect">[3]assump!$G$95:$L$95</definedName>
    <definedName name="Tariff_Ind">[3]assump!$G$94:$L$94</definedName>
    <definedName name="Tariff_Ind_PL">[3]assump!$G$106:$L$106</definedName>
    <definedName name="Tariff_Network_Trans">[3]assump!$G$108:$L$108</definedName>
    <definedName name="Tariff_R">[3]assump!$G$92:$L$92</definedName>
    <definedName name="Tariff_Read">[3]assump!$G$98:$L$98</definedName>
    <definedName name="Tariff_Tamper">[3]assump!$G$99:$L$99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'[2]adjustment 3'!$O$4:$O$371</definedName>
    <definedName name="TWO">#REF!</definedName>
    <definedName name="UCG_1080">#REF!</definedName>
    <definedName name="UCG_1110">#REF!</definedName>
    <definedName name="Update_Base_Case">[22]Scenarios!#REF!</definedName>
    <definedName name="V">#REF!</definedName>
    <definedName name="WKG_1080">#REF!</definedName>
    <definedName name="WKG_1110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G27" i="1"/>
  <c r="G25" i="1"/>
  <c r="C20" i="1"/>
  <c r="E19" i="1"/>
  <c r="G19" i="1" s="1"/>
  <c r="G32" i="1" s="1"/>
  <c r="D19" i="1"/>
  <c r="C19" i="1"/>
  <c r="D16" i="1"/>
  <c r="D20" i="1" s="1"/>
  <c r="E20" i="1" s="1"/>
  <c r="C16" i="1"/>
  <c r="E15" i="1"/>
  <c r="G15" i="1" s="1"/>
  <c r="G28" i="1" s="1"/>
  <c r="D15" i="1"/>
  <c r="C15" i="1"/>
  <c r="D14" i="1"/>
  <c r="F14" i="1" s="1"/>
  <c r="C14" i="1"/>
  <c r="E12" i="1"/>
  <c r="G12" i="1" s="1"/>
  <c r="C12" i="1"/>
  <c r="E11" i="1"/>
  <c r="G11" i="1" s="1"/>
  <c r="D11" i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10" i="1"/>
  <c r="D10" i="1"/>
  <c r="C10" i="1"/>
  <c r="C22" i="1" s="1"/>
  <c r="A10" i="1"/>
  <c r="G6" i="1"/>
  <c r="D22" i="1" l="1"/>
  <c r="G10" i="1"/>
  <c r="E16" i="1"/>
  <c r="G16" i="1" s="1"/>
  <c r="G20" i="1" s="1"/>
  <c r="F20" i="1" s="1"/>
  <c r="F22" i="1" s="1"/>
  <c r="E10" i="1"/>
  <c r="E14" i="1"/>
  <c r="G14" i="1" s="1"/>
  <c r="G22" i="1" l="1"/>
  <c r="G34" i="1" s="1"/>
  <c r="E22" i="1"/>
</calcChain>
</file>

<file path=xl/sharedStrings.xml><?xml version="1.0" encoding="utf-8"?>
<sst xmlns="http://schemas.openxmlformats.org/spreadsheetml/2006/main" count="39" uniqueCount="38">
  <si>
    <t>Atmos Energy Corporation, KY</t>
  </si>
  <si>
    <t>Schedule FR 16(6)(f)</t>
  </si>
  <si>
    <t>Case No. 2021-00214</t>
  </si>
  <si>
    <t>Reconciliation of Forecasted Test Year Rate Base to Kentucky Capital</t>
  </si>
  <si>
    <t>Forecasted Test Period: Twelve Months Ended December 31, 2022</t>
  </si>
  <si>
    <t>Remove</t>
  </si>
  <si>
    <t>Test Period</t>
  </si>
  <si>
    <t>Adj from</t>
  </si>
  <si>
    <t>Rate</t>
  </si>
  <si>
    <t>Line</t>
  </si>
  <si>
    <t xml:space="preserve">Rate Base </t>
  </si>
  <si>
    <t>13 month</t>
  </si>
  <si>
    <t>Making</t>
  </si>
  <si>
    <t xml:space="preserve">Balance </t>
  </si>
  <si>
    <t>No.</t>
  </si>
  <si>
    <t>Description</t>
  </si>
  <si>
    <t>as filed 13 mo avg</t>
  </si>
  <si>
    <t>average</t>
  </si>
  <si>
    <t>Adjustments</t>
  </si>
  <si>
    <t>Sheet</t>
  </si>
  <si>
    <t>Gross Plant</t>
  </si>
  <si>
    <t>Accumulated Deprec.</t>
  </si>
  <si>
    <t>CWIP</t>
  </si>
  <si>
    <t>Cash Working Capital</t>
  </si>
  <si>
    <t>Other Working Capital (Inv. &amp; Prepaids)</t>
  </si>
  <si>
    <t>Regulatory Assets / Liabilities</t>
  </si>
  <si>
    <t>Customer Advances</t>
  </si>
  <si>
    <t>Deferred inc. Tax</t>
  </si>
  <si>
    <t>Total</t>
  </si>
  <si>
    <t>Assets not in Rate Base</t>
  </si>
  <si>
    <t xml:space="preserve">     Cash &amp; temporary investments</t>
  </si>
  <si>
    <t xml:space="preserve">     Account receivable</t>
  </si>
  <si>
    <t xml:space="preserve">     Other current assets (except inv.)</t>
  </si>
  <si>
    <t xml:space="preserve">     Deferred debits</t>
  </si>
  <si>
    <t>Liabilities &amp; Deferrals not in Rate Base</t>
  </si>
  <si>
    <t xml:space="preserve">     Current Liabilities (excl. Notes Payable)</t>
  </si>
  <si>
    <t xml:space="preserve">     Deferred Credits (excl. Customer Advances)</t>
  </si>
  <si>
    <t>Total Capitalization (net of intercompany balances)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</si>
</sst>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4">
    <font>
      <sz val="10"/>
      <name val="Arial"/>
    </font>
    <font>
      <sz val="10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7" fontId="3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1" fillId="0" borderId="0" xfId="1" applyNumberFormat="1" applyFont="1" applyFill="1"/>
    <xf numFmtId="165" fontId="0" fillId="0" borderId="0" xfId="0" applyNumberFormat="1"/>
    <xf numFmtId="165" fontId="1" fillId="0" borderId="0" xfId="0" applyNumberFormat="1" applyFont="1"/>
    <xf numFmtId="165" fontId="1" fillId="0" borderId="0" xfId="1" applyNumberFormat="1" applyFont="1" applyFill="1" applyBorder="1"/>
    <xf numFmtId="0" fontId="0" fillId="0" borderId="0" xfId="0" quotePrefix="1"/>
    <xf numFmtId="165" fontId="0" fillId="0" borderId="0" xfId="1" applyNumberFormat="1" applyFont="1" applyFill="1"/>
    <xf numFmtId="165" fontId="1" fillId="0" borderId="1" xfId="1" applyNumberFormat="1" applyFont="1" applyFill="1" applyBorder="1"/>
    <xf numFmtId="43" fontId="1" fillId="0" borderId="1" xfId="1" applyFont="1" applyFill="1" applyBorder="1"/>
    <xf numFmtId="165" fontId="0" fillId="0" borderId="1" xfId="0" applyNumberFormat="1" applyBorder="1"/>
    <xf numFmtId="165" fontId="0" fillId="0" borderId="1" xfId="1" applyNumberFormat="1" applyFont="1" applyFill="1" applyBorder="1"/>
    <xf numFmtId="165" fontId="0" fillId="0" borderId="0" xfId="1" applyNumberFormat="1" applyFont="1"/>
    <xf numFmtId="165" fontId="0" fillId="0" borderId="2" xfId="0" applyNumberFormat="1" applyBorder="1"/>
    <xf numFmtId="43" fontId="0" fillId="0" borderId="0" xfId="0" applyNumberFormat="1"/>
    <xf numFmtId="37" fontId="3" fillId="0" borderId="0" xfId="2"/>
  </cellXfs>
  <cellStyles count="3">
    <cellStyle name="Comma 2" xfId="1" xr:uid="{F3D8472A-2B31-4140-A3B3-C72C9A9D5BE2}"/>
    <cellStyle name="Normal" xfId="0" builtinId="0"/>
    <cellStyle name="Normal_Sep 99 FABS" xfId="2" xr:uid="{CFF93741-9304-4E84-9D7B-9CB66E184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h%20Management-Treasury\STD%20Reports\STD%20Aug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South\PPER\Fiscal%202005\Feb%2005\Feb05%20Reserve%20Adj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Acquisitions\BT\EBITDA%20Model%2005.03.2004%20formated%20(corrected%20and%20final%20order%20-%20v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Evyn's%20ADI%20Vouchers\FY2009\2008%2012-Dec\ADI%20010-107%20NonUtilInterest(Interco)%20Dec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Monthly%20Reports\Depr_Cap_Exp\Current_Depreciation_Exp_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t%20Accounting\South\PPER\Fiscal%202005\Feb%2005\2-05%20Reserve%20Work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5%20Plan\FAQs\CompositeCalculation%20for%20Fiscal%202005%20-%20Prel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6\Feb06\Utility\UTILITY%20FINANCIAL%20PACKAGES_Feb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3%20Capital%20Budget\AEL\AEL%20Capital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8\M5-Feb08\EssDB%20Feb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WestTexas%20CapEx_Sep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PipelineTX%20CapEx_Sep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8\M5-Feb08\CapEx%20Tracker\ColKans%20CapEx_Feb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ColKans%20CapEx_Sep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KYMidStates%20CapEx_Sep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Louisiana%20CapEx_Sep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Mississippi%20CapEx_Sep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MidTex%20CapEx_Sep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Nonreg%20CapEx_Sep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7\M12-Sep07\CapEx%20Tracker\SSU%20CapEx_Sep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6\Feb06\EssD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5\data\ArcLight\Joint%20Venture%20Model%20-%202002%20Business%20Plan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Plan\Testing\may%20qry_cap_ex_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mos%20Financial%20Packages\FY2008\M5-Feb08\EPS%20Projections\Shared%20Services%20EPS_Feb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-ENTERPRISE%20MODEL\EModel%20'10%20-%201.0%20Board%20Book%20BAS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MFRs/Projected%20Financial%20Statement%20MFRs%202021-002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2021%20KY%20Rev%20Req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1000000"/>
      <sheetName val="Cons STD"/>
      <sheetName val="Utility STD"/>
      <sheetName val="Fortis"/>
      <sheetName val="Rates"/>
    </sheetNames>
    <sheetDataSet>
      <sheetData sheetId="0" refreshError="1"/>
      <sheetData sheetId="1" refreshError="1"/>
      <sheetData sheetId="2" refreshError="1"/>
      <sheetData sheetId="3">
        <row r="8">
          <cell r="C8">
            <v>198280000</v>
          </cell>
        </row>
      </sheetData>
      <sheetData sheetId="4">
        <row r="4">
          <cell r="C4">
            <v>3.4575000000000002E-2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
Charges</v>
          </cell>
          <cell r="H102" t="str">
            <v>Demand
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
based</v>
          </cell>
          <cell r="H112" t="str">
            <v>Demand-
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
based</v>
          </cell>
          <cell r="H125" t="str">
            <v>Demand-
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DE"/>
      <sheetName val="Journal"/>
      <sheetName val="Dec 08 calc"/>
      <sheetName val="Utility STD"/>
    </sheetNames>
    <sheetDataSet>
      <sheetData sheetId="0" refreshError="1">
        <row r="5">
          <cell r="B5">
            <v>1</v>
          </cell>
        </row>
      </sheetData>
      <sheetData sheetId="1" refreshError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graph"/>
      <sheetName val="Sheet1"/>
    </sheetNames>
    <sheetDataSet>
      <sheetData sheetId="0"/>
      <sheetData sheetId="1"/>
      <sheetData sheetId="2" refreshError="1">
        <row r="2">
          <cell r="A2">
            <v>1</v>
          </cell>
          <cell r="B2">
            <v>301</v>
          </cell>
          <cell r="G2">
            <v>166.68</v>
          </cell>
        </row>
        <row r="3">
          <cell r="A3">
            <v>1</v>
          </cell>
          <cell r="B3">
            <v>20</v>
          </cell>
          <cell r="G3">
            <v>0</v>
          </cell>
        </row>
        <row r="4">
          <cell r="A4">
            <v>1</v>
          </cell>
          <cell r="B4">
            <v>20</v>
          </cell>
          <cell r="G4">
            <v>2.2737367544323201E-13</v>
          </cell>
        </row>
        <row r="5">
          <cell r="A5">
            <v>1</v>
          </cell>
          <cell r="B5">
            <v>30</v>
          </cell>
          <cell r="G5">
            <v>7.2759576141834308E-12</v>
          </cell>
        </row>
        <row r="6">
          <cell r="A6">
            <v>1</v>
          </cell>
          <cell r="B6">
            <v>30</v>
          </cell>
          <cell r="G6">
            <v>6742.97</v>
          </cell>
        </row>
        <row r="7">
          <cell r="A7">
            <v>1</v>
          </cell>
          <cell r="B7">
            <v>50</v>
          </cell>
          <cell r="G7">
            <v>-4.1836756281554699E-11</v>
          </cell>
        </row>
        <row r="8">
          <cell r="A8">
            <v>1</v>
          </cell>
          <cell r="B8">
            <v>50</v>
          </cell>
          <cell r="G8">
            <v>-5.6843418860808002E-14</v>
          </cell>
        </row>
        <row r="9">
          <cell r="A9">
            <v>1</v>
          </cell>
          <cell r="B9">
            <v>50</v>
          </cell>
          <cell r="G9">
            <v>1.7053025658242399E-13</v>
          </cell>
        </row>
        <row r="10">
          <cell r="A10">
            <v>1</v>
          </cell>
          <cell r="B10">
            <v>60</v>
          </cell>
          <cell r="G10">
            <v>-4.6611603465862596E-12</v>
          </cell>
        </row>
        <row r="11">
          <cell r="A11">
            <v>2</v>
          </cell>
          <cell r="B11">
            <v>20</v>
          </cell>
          <cell r="G11">
            <v>-2.18278728425503E-11</v>
          </cell>
        </row>
        <row r="12">
          <cell r="A12">
            <v>2</v>
          </cell>
          <cell r="B12">
            <v>20</v>
          </cell>
          <cell r="G12">
            <v>0</v>
          </cell>
        </row>
        <row r="13">
          <cell r="A13">
            <v>2</v>
          </cell>
          <cell r="B13">
            <v>30</v>
          </cell>
          <cell r="G13">
            <v>7.2759576141834308E-12</v>
          </cell>
        </row>
        <row r="14">
          <cell r="A14">
            <v>2</v>
          </cell>
          <cell r="B14">
            <v>30</v>
          </cell>
          <cell r="G14">
            <v>1.06581410364015E-14</v>
          </cell>
        </row>
        <row r="15">
          <cell r="A15">
            <v>2</v>
          </cell>
          <cell r="B15">
            <v>50</v>
          </cell>
          <cell r="G15">
            <v>3.6379788070917097E-11</v>
          </cell>
        </row>
        <row r="16">
          <cell r="A16">
            <v>2</v>
          </cell>
          <cell r="B16">
            <v>50</v>
          </cell>
          <cell r="G16">
            <v>-4.2632564145605999E-14</v>
          </cell>
        </row>
        <row r="17">
          <cell r="A17">
            <v>2</v>
          </cell>
          <cell r="B17">
            <v>50</v>
          </cell>
          <cell r="G17">
            <v>1.0800249583553501E-12</v>
          </cell>
        </row>
        <row r="18">
          <cell r="A18">
            <v>2</v>
          </cell>
          <cell r="B18">
            <v>60</v>
          </cell>
          <cell r="G18">
            <v>0</v>
          </cell>
        </row>
        <row r="19">
          <cell r="A19">
            <v>1</v>
          </cell>
          <cell r="B19">
            <v>50</v>
          </cell>
          <cell r="G19">
            <v>3651.35</v>
          </cell>
        </row>
        <row r="20">
          <cell r="A20">
            <v>2</v>
          </cell>
          <cell r="B20">
            <v>50</v>
          </cell>
          <cell r="G20">
            <v>3651.35</v>
          </cell>
        </row>
        <row r="21">
          <cell r="A21">
            <v>1</v>
          </cell>
          <cell r="B21">
            <v>40</v>
          </cell>
          <cell r="G21">
            <v>633.86</v>
          </cell>
        </row>
        <row r="22">
          <cell r="A22">
            <v>1</v>
          </cell>
          <cell r="B22">
            <v>60</v>
          </cell>
          <cell r="G22">
            <v>7663.37</v>
          </cell>
        </row>
        <row r="23">
          <cell r="A23">
            <v>1</v>
          </cell>
          <cell r="B23">
            <v>180</v>
          </cell>
          <cell r="G23">
            <v>192142.89</v>
          </cell>
        </row>
        <row r="24">
          <cell r="A24">
            <v>2</v>
          </cell>
          <cell r="B24">
            <v>40</v>
          </cell>
          <cell r="G24">
            <v>633.86</v>
          </cell>
        </row>
        <row r="25">
          <cell r="A25">
            <v>2</v>
          </cell>
          <cell r="B25">
            <v>60</v>
          </cell>
          <cell r="G25">
            <v>7663.37</v>
          </cell>
        </row>
        <row r="26">
          <cell r="A26">
            <v>1</v>
          </cell>
          <cell r="B26">
            <v>40</v>
          </cell>
          <cell r="G26">
            <v>9094.9500000000007</v>
          </cell>
        </row>
        <row r="27">
          <cell r="A27">
            <v>1</v>
          </cell>
          <cell r="B27">
            <v>50</v>
          </cell>
          <cell r="G27">
            <v>11967.42</v>
          </cell>
        </row>
        <row r="28">
          <cell r="A28">
            <v>1</v>
          </cell>
          <cell r="B28">
            <v>60</v>
          </cell>
          <cell r="G28">
            <v>13458.65</v>
          </cell>
        </row>
        <row r="29">
          <cell r="A29">
            <v>1</v>
          </cell>
          <cell r="B29">
            <v>70</v>
          </cell>
          <cell r="G29">
            <v>17838.400000000001</v>
          </cell>
        </row>
        <row r="30">
          <cell r="A30">
            <v>1</v>
          </cell>
          <cell r="B30">
            <v>180</v>
          </cell>
          <cell r="G30">
            <v>150088.01999999999</v>
          </cell>
        </row>
        <row r="31">
          <cell r="A31">
            <v>1</v>
          </cell>
          <cell r="B31">
            <v>232</v>
          </cell>
          <cell r="G31">
            <v>12735.7</v>
          </cell>
        </row>
        <row r="32">
          <cell r="A32">
            <v>1</v>
          </cell>
          <cell r="B32">
            <v>233</v>
          </cell>
          <cell r="G32">
            <v>22212.41</v>
          </cell>
        </row>
        <row r="33">
          <cell r="A33">
            <v>1</v>
          </cell>
          <cell r="B33">
            <v>234</v>
          </cell>
          <cell r="G33">
            <v>17248.28</v>
          </cell>
        </row>
        <row r="34">
          <cell r="A34">
            <v>2</v>
          </cell>
          <cell r="B34">
            <v>40</v>
          </cell>
          <cell r="G34">
            <v>9094.9500000000007</v>
          </cell>
        </row>
        <row r="35">
          <cell r="A35">
            <v>2</v>
          </cell>
          <cell r="B35">
            <v>50</v>
          </cell>
          <cell r="G35">
            <v>11967.42</v>
          </cell>
        </row>
        <row r="36">
          <cell r="A36">
            <v>2</v>
          </cell>
          <cell r="B36">
            <v>60</v>
          </cell>
          <cell r="G36">
            <v>13458.65</v>
          </cell>
        </row>
        <row r="37">
          <cell r="A37">
            <v>2</v>
          </cell>
          <cell r="B37">
            <v>70</v>
          </cell>
          <cell r="G37">
            <v>17838.400000000001</v>
          </cell>
        </row>
        <row r="38">
          <cell r="A38">
            <v>2</v>
          </cell>
          <cell r="B38">
            <v>232</v>
          </cell>
          <cell r="G38">
            <v>12755.89</v>
          </cell>
        </row>
        <row r="39">
          <cell r="A39">
            <v>2</v>
          </cell>
          <cell r="B39">
            <v>233</v>
          </cell>
          <cell r="G39">
            <v>22212.41</v>
          </cell>
        </row>
        <row r="40">
          <cell r="A40">
            <v>2</v>
          </cell>
          <cell r="B40">
            <v>234</v>
          </cell>
          <cell r="G40">
            <v>17248.28</v>
          </cell>
        </row>
        <row r="41">
          <cell r="A41">
            <v>1</v>
          </cell>
          <cell r="B41">
            <v>20</v>
          </cell>
          <cell r="G41">
            <v>16441.22</v>
          </cell>
        </row>
        <row r="42">
          <cell r="A42">
            <v>1</v>
          </cell>
          <cell r="B42">
            <v>30</v>
          </cell>
          <cell r="G42">
            <v>18527.669999999998</v>
          </cell>
        </row>
        <row r="43">
          <cell r="A43">
            <v>1</v>
          </cell>
          <cell r="B43">
            <v>40</v>
          </cell>
          <cell r="G43">
            <v>29660.82</v>
          </cell>
        </row>
        <row r="44">
          <cell r="A44">
            <v>1</v>
          </cell>
          <cell r="B44">
            <v>50</v>
          </cell>
          <cell r="G44">
            <v>60448.23</v>
          </cell>
        </row>
        <row r="45">
          <cell r="A45">
            <v>1</v>
          </cell>
          <cell r="B45">
            <v>60</v>
          </cell>
          <cell r="G45">
            <v>18114</v>
          </cell>
        </row>
        <row r="46">
          <cell r="A46">
            <v>1</v>
          </cell>
          <cell r="B46">
            <v>70</v>
          </cell>
          <cell r="G46">
            <v>58806.6</v>
          </cell>
        </row>
        <row r="47">
          <cell r="A47">
            <v>1</v>
          </cell>
          <cell r="B47">
            <v>180</v>
          </cell>
          <cell r="G47">
            <v>898805.72</v>
          </cell>
        </row>
        <row r="48">
          <cell r="A48">
            <v>1</v>
          </cell>
          <cell r="B48">
            <v>303</v>
          </cell>
          <cell r="G48">
            <v>49808.480000000003</v>
          </cell>
        </row>
        <row r="49">
          <cell r="A49">
            <v>2</v>
          </cell>
          <cell r="B49">
            <v>20</v>
          </cell>
          <cell r="G49">
            <v>16717.16</v>
          </cell>
        </row>
        <row r="50">
          <cell r="A50">
            <v>2</v>
          </cell>
          <cell r="B50">
            <v>30</v>
          </cell>
          <cell r="G50">
            <v>18514.52</v>
          </cell>
        </row>
        <row r="51">
          <cell r="A51">
            <v>2</v>
          </cell>
          <cell r="B51">
            <v>40</v>
          </cell>
          <cell r="G51">
            <v>29669.58</v>
          </cell>
        </row>
        <row r="52">
          <cell r="A52">
            <v>2</v>
          </cell>
          <cell r="B52">
            <v>50</v>
          </cell>
          <cell r="G52">
            <v>60448.23</v>
          </cell>
        </row>
        <row r="53">
          <cell r="A53">
            <v>2</v>
          </cell>
          <cell r="B53">
            <v>60</v>
          </cell>
          <cell r="G53">
            <v>18114</v>
          </cell>
        </row>
        <row r="54">
          <cell r="A54">
            <v>2</v>
          </cell>
          <cell r="B54">
            <v>70</v>
          </cell>
          <cell r="G54">
            <v>59259.26</v>
          </cell>
        </row>
        <row r="55">
          <cell r="A55">
            <v>2</v>
          </cell>
          <cell r="B55">
            <v>303</v>
          </cell>
          <cell r="G55">
            <v>49808.480000000003</v>
          </cell>
        </row>
        <row r="56">
          <cell r="A56">
            <v>1</v>
          </cell>
          <cell r="B56">
            <v>20</v>
          </cell>
          <cell r="G56">
            <v>1328879.06</v>
          </cell>
        </row>
        <row r="57">
          <cell r="A57">
            <v>1</v>
          </cell>
          <cell r="B57">
            <v>30</v>
          </cell>
          <cell r="G57">
            <v>760292.42</v>
          </cell>
        </row>
        <row r="58">
          <cell r="A58">
            <v>1</v>
          </cell>
          <cell r="B58">
            <v>40</v>
          </cell>
          <cell r="G58">
            <v>733457.48</v>
          </cell>
        </row>
        <row r="59">
          <cell r="A59">
            <v>1</v>
          </cell>
          <cell r="B59">
            <v>50</v>
          </cell>
          <cell r="G59">
            <v>1476490.75</v>
          </cell>
        </row>
        <row r="60">
          <cell r="A60">
            <v>1</v>
          </cell>
          <cell r="B60">
            <v>60</v>
          </cell>
          <cell r="G60">
            <v>818049.8</v>
          </cell>
        </row>
        <row r="61">
          <cell r="A61">
            <v>1</v>
          </cell>
          <cell r="B61">
            <v>70</v>
          </cell>
          <cell r="G61">
            <v>369202.87</v>
          </cell>
        </row>
        <row r="62">
          <cell r="A62">
            <v>1</v>
          </cell>
          <cell r="B62">
            <v>180</v>
          </cell>
          <cell r="G62">
            <v>31840.09</v>
          </cell>
        </row>
        <row r="63">
          <cell r="A63">
            <v>1</v>
          </cell>
          <cell r="B63">
            <v>212</v>
          </cell>
          <cell r="G63">
            <v>11958.43</v>
          </cell>
        </row>
        <row r="64">
          <cell r="A64">
            <v>1</v>
          </cell>
          <cell r="B64">
            <v>303</v>
          </cell>
          <cell r="G64">
            <v>6462.72</v>
          </cell>
        </row>
        <row r="65">
          <cell r="A65">
            <v>2</v>
          </cell>
          <cell r="B65">
            <v>20</v>
          </cell>
          <cell r="G65">
            <v>1315587.95</v>
          </cell>
        </row>
        <row r="66">
          <cell r="A66">
            <v>2</v>
          </cell>
          <cell r="B66">
            <v>30</v>
          </cell>
          <cell r="G66">
            <v>752005.98</v>
          </cell>
        </row>
        <row r="67">
          <cell r="A67">
            <v>2</v>
          </cell>
          <cell r="B67">
            <v>40</v>
          </cell>
          <cell r="G67">
            <v>704344.2</v>
          </cell>
        </row>
        <row r="68">
          <cell r="A68">
            <v>2</v>
          </cell>
          <cell r="B68">
            <v>50</v>
          </cell>
          <cell r="G68">
            <v>1464133.81</v>
          </cell>
        </row>
        <row r="69">
          <cell r="A69">
            <v>2</v>
          </cell>
          <cell r="B69">
            <v>60</v>
          </cell>
          <cell r="G69">
            <v>818935.74</v>
          </cell>
        </row>
        <row r="70">
          <cell r="A70">
            <v>2</v>
          </cell>
          <cell r="B70">
            <v>70</v>
          </cell>
          <cell r="G70">
            <v>535143.73</v>
          </cell>
        </row>
        <row r="71">
          <cell r="A71">
            <v>2</v>
          </cell>
          <cell r="B71">
            <v>212</v>
          </cell>
          <cell r="G71">
            <v>11991.98</v>
          </cell>
        </row>
        <row r="72">
          <cell r="A72">
            <v>2</v>
          </cell>
          <cell r="B72">
            <v>303</v>
          </cell>
          <cell r="G72">
            <v>6462.72</v>
          </cell>
        </row>
        <row r="73">
          <cell r="A73">
            <v>1</v>
          </cell>
          <cell r="B73">
            <v>10</v>
          </cell>
          <cell r="G73">
            <v>1009214.23</v>
          </cell>
        </row>
        <row r="74">
          <cell r="A74">
            <v>1</v>
          </cell>
          <cell r="B74">
            <v>20</v>
          </cell>
          <cell r="G74">
            <v>128461.51</v>
          </cell>
        </row>
        <row r="75">
          <cell r="A75">
            <v>1</v>
          </cell>
          <cell r="B75">
            <v>30</v>
          </cell>
          <cell r="G75">
            <v>91271.73</v>
          </cell>
        </row>
        <row r="76">
          <cell r="A76">
            <v>1</v>
          </cell>
          <cell r="B76">
            <v>40</v>
          </cell>
          <cell r="G76">
            <v>70475.399999999994</v>
          </cell>
        </row>
        <row r="77">
          <cell r="A77">
            <v>1</v>
          </cell>
          <cell r="B77">
            <v>50</v>
          </cell>
          <cell r="G77">
            <v>74877.899999999994</v>
          </cell>
        </row>
        <row r="78">
          <cell r="A78">
            <v>1</v>
          </cell>
          <cell r="B78">
            <v>60</v>
          </cell>
          <cell r="G78">
            <v>101847.09</v>
          </cell>
        </row>
        <row r="79">
          <cell r="A79">
            <v>1</v>
          </cell>
          <cell r="B79">
            <v>70</v>
          </cell>
          <cell r="G79">
            <v>44540.22</v>
          </cell>
        </row>
        <row r="80">
          <cell r="A80">
            <v>1</v>
          </cell>
          <cell r="B80">
            <v>212</v>
          </cell>
          <cell r="G80">
            <v>23.01</v>
          </cell>
        </row>
        <row r="81">
          <cell r="A81">
            <v>1</v>
          </cell>
          <cell r="B81">
            <v>303</v>
          </cell>
          <cell r="G81">
            <v>23.92</v>
          </cell>
        </row>
        <row r="82">
          <cell r="A82">
            <v>2</v>
          </cell>
          <cell r="B82">
            <v>10</v>
          </cell>
          <cell r="G82">
            <v>1022767.54</v>
          </cell>
        </row>
        <row r="83">
          <cell r="A83">
            <v>2</v>
          </cell>
          <cell r="B83">
            <v>20</v>
          </cell>
          <cell r="G83">
            <v>129203.5</v>
          </cell>
        </row>
        <row r="84">
          <cell r="A84">
            <v>2</v>
          </cell>
          <cell r="B84">
            <v>30</v>
          </cell>
          <cell r="G84">
            <v>89083.4</v>
          </cell>
        </row>
        <row r="85">
          <cell r="A85">
            <v>2</v>
          </cell>
          <cell r="B85">
            <v>40</v>
          </cell>
          <cell r="G85">
            <v>72001.64</v>
          </cell>
        </row>
        <row r="86">
          <cell r="A86">
            <v>2</v>
          </cell>
          <cell r="B86">
            <v>50</v>
          </cell>
          <cell r="G86">
            <v>73445.23</v>
          </cell>
        </row>
        <row r="87">
          <cell r="A87">
            <v>2</v>
          </cell>
          <cell r="B87">
            <v>60</v>
          </cell>
          <cell r="G87">
            <v>103090.68</v>
          </cell>
        </row>
        <row r="88">
          <cell r="A88">
            <v>2</v>
          </cell>
          <cell r="B88">
            <v>70</v>
          </cell>
          <cell r="G88">
            <v>44677.72</v>
          </cell>
        </row>
        <row r="89">
          <cell r="A89">
            <v>2</v>
          </cell>
          <cell r="B89">
            <v>212</v>
          </cell>
          <cell r="G89">
            <v>23.01</v>
          </cell>
        </row>
        <row r="90">
          <cell r="A90">
            <v>2</v>
          </cell>
          <cell r="B90">
            <v>303</v>
          </cell>
          <cell r="G90">
            <v>23.92</v>
          </cell>
        </row>
        <row r="91">
          <cell r="A91">
            <v>1</v>
          </cell>
          <cell r="B91">
            <v>221</v>
          </cell>
          <cell r="G91">
            <v>66.95</v>
          </cell>
        </row>
        <row r="92">
          <cell r="A92">
            <v>2</v>
          </cell>
          <cell r="B92">
            <v>221</v>
          </cell>
          <cell r="G92">
            <v>66.95</v>
          </cell>
        </row>
        <row r="93">
          <cell r="A93">
            <v>1</v>
          </cell>
          <cell r="B93">
            <v>40</v>
          </cell>
          <cell r="G93">
            <v>3.59</v>
          </cell>
        </row>
        <row r="94">
          <cell r="A94">
            <v>2</v>
          </cell>
          <cell r="B94">
            <v>40</v>
          </cell>
          <cell r="G94">
            <v>3.59</v>
          </cell>
        </row>
        <row r="95">
          <cell r="A95">
            <v>1</v>
          </cell>
          <cell r="B95">
            <v>10</v>
          </cell>
          <cell r="G95">
            <v>163477.16</v>
          </cell>
        </row>
        <row r="96">
          <cell r="A96">
            <v>1</v>
          </cell>
          <cell r="B96">
            <v>10</v>
          </cell>
          <cell r="G96">
            <v>57147.56</v>
          </cell>
        </row>
        <row r="97">
          <cell r="A97">
            <v>1</v>
          </cell>
          <cell r="B97">
            <v>20</v>
          </cell>
          <cell r="G97">
            <v>191.52</v>
          </cell>
        </row>
        <row r="98">
          <cell r="A98">
            <v>1</v>
          </cell>
          <cell r="B98">
            <v>20</v>
          </cell>
          <cell r="G98">
            <v>104747.45</v>
          </cell>
        </row>
        <row r="99">
          <cell r="A99">
            <v>1</v>
          </cell>
          <cell r="B99">
            <v>30</v>
          </cell>
          <cell r="G99">
            <v>2078.36</v>
          </cell>
        </row>
        <row r="100">
          <cell r="A100">
            <v>1</v>
          </cell>
          <cell r="B100">
            <v>30</v>
          </cell>
          <cell r="G100">
            <v>9103.9</v>
          </cell>
        </row>
        <row r="101">
          <cell r="A101">
            <v>1</v>
          </cell>
          <cell r="B101">
            <v>40</v>
          </cell>
          <cell r="G101">
            <v>958.32</v>
          </cell>
        </row>
        <row r="102">
          <cell r="A102">
            <v>1</v>
          </cell>
          <cell r="B102">
            <v>40</v>
          </cell>
          <cell r="G102">
            <v>5679.37</v>
          </cell>
        </row>
        <row r="103">
          <cell r="A103">
            <v>1</v>
          </cell>
          <cell r="B103">
            <v>50</v>
          </cell>
          <cell r="G103">
            <v>32444.46</v>
          </cell>
        </row>
        <row r="104">
          <cell r="A104">
            <v>1</v>
          </cell>
          <cell r="B104">
            <v>60</v>
          </cell>
          <cell r="G104">
            <v>66.81</v>
          </cell>
        </row>
        <row r="105">
          <cell r="A105">
            <v>1</v>
          </cell>
          <cell r="B105">
            <v>60</v>
          </cell>
          <cell r="G105">
            <v>3637.48</v>
          </cell>
        </row>
        <row r="106">
          <cell r="A106">
            <v>1</v>
          </cell>
          <cell r="B106">
            <v>70</v>
          </cell>
          <cell r="G106">
            <v>45444.81</v>
          </cell>
        </row>
        <row r="107">
          <cell r="A107">
            <v>1</v>
          </cell>
          <cell r="B107">
            <v>212</v>
          </cell>
          <cell r="G107">
            <v>9199.1</v>
          </cell>
        </row>
        <row r="108">
          <cell r="A108">
            <v>2</v>
          </cell>
          <cell r="B108">
            <v>10</v>
          </cell>
          <cell r="G108">
            <v>163477.16</v>
          </cell>
        </row>
        <row r="109">
          <cell r="A109">
            <v>2</v>
          </cell>
          <cell r="B109">
            <v>10</v>
          </cell>
          <cell r="G109">
            <v>57514.7</v>
          </cell>
        </row>
        <row r="110">
          <cell r="A110">
            <v>2</v>
          </cell>
          <cell r="B110">
            <v>20</v>
          </cell>
          <cell r="G110">
            <v>191.52</v>
          </cell>
        </row>
        <row r="111">
          <cell r="A111">
            <v>2</v>
          </cell>
          <cell r="B111">
            <v>20</v>
          </cell>
          <cell r="G111">
            <v>104779.2</v>
          </cell>
        </row>
        <row r="112">
          <cell r="A112">
            <v>2</v>
          </cell>
          <cell r="B112">
            <v>30</v>
          </cell>
          <cell r="G112">
            <v>2078.36</v>
          </cell>
        </row>
        <row r="113">
          <cell r="A113">
            <v>2</v>
          </cell>
          <cell r="B113">
            <v>30</v>
          </cell>
          <cell r="G113">
            <v>9102.4500000000007</v>
          </cell>
        </row>
        <row r="114">
          <cell r="A114">
            <v>2</v>
          </cell>
          <cell r="B114">
            <v>40</v>
          </cell>
          <cell r="G114">
            <v>958.32</v>
          </cell>
        </row>
        <row r="115">
          <cell r="A115">
            <v>2</v>
          </cell>
          <cell r="B115">
            <v>40</v>
          </cell>
          <cell r="G115">
            <v>5679.37</v>
          </cell>
        </row>
        <row r="116">
          <cell r="A116">
            <v>2</v>
          </cell>
          <cell r="B116">
            <v>50</v>
          </cell>
          <cell r="G116">
            <v>20277.27</v>
          </cell>
        </row>
        <row r="117">
          <cell r="A117">
            <v>2</v>
          </cell>
          <cell r="B117">
            <v>60</v>
          </cell>
          <cell r="G117">
            <v>22.2</v>
          </cell>
        </row>
        <row r="118">
          <cell r="A118">
            <v>2</v>
          </cell>
          <cell r="B118">
            <v>60</v>
          </cell>
          <cell r="G118">
            <v>3690.99</v>
          </cell>
        </row>
        <row r="119">
          <cell r="A119">
            <v>2</v>
          </cell>
          <cell r="B119">
            <v>70</v>
          </cell>
          <cell r="G119">
            <v>45450.86</v>
          </cell>
        </row>
        <row r="120">
          <cell r="A120">
            <v>2</v>
          </cell>
          <cell r="B120">
            <v>212</v>
          </cell>
          <cell r="G120">
            <v>9199.11</v>
          </cell>
        </row>
        <row r="121">
          <cell r="A121">
            <v>1</v>
          </cell>
          <cell r="B121">
            <v>20</v>
          </cell>
          <cell r="G121">
            <v>-4732.8599999999997</v>
          </cell>
        </row>
        <row r="122">
          <cell r="A122">
            <v>1</v>
          </cell>
          <cell r="B122">
            <v>50</v>
          </cell>
          <cell r="G122">
            <v>47207.23</v>
          </cell>
        </row>
        <row r="123">
          <cell r="A123">
            <v>1</v>
          </cell>
          <cell r="B123">
            <v>60</v>
          </cell>
          <cell r="G123">
            <v>31438.55</v>
          </cell>
        </row>
        <row r="124">
          <cell r="A124">
            <v>1</v>
          </cell>
          <cell r="B124">
            <v>180</v>
          </cell>
          <cell r="G124">
            <v>152768.95000000001</v>
          </cell>
        </row>
        <row r="125">
          <cell r="A125">
            <v>1</v>
          </cell>
          <cell r="B125">
            <v>180</v>
          </cell>
          <cell r="G125">
            <v>-68641.850000000006</v>
          </cell>
        </row>
        <row r="126">
          <cell r="A126">
            <v>2</v>
          </cell>
          <cell r="B126">
            <v>20</v>
          </cell>
          <cell r="G126">
            <v>-4732.8599999999997</v>
          </cell>
        </row>
        <row r="127">
          <cell r="A127">
            <v>2</v>
          </cell>
          <cell r="B127">
            <v>50</v>
          </cell>
          <cell r="G127">
            <v>47207.23</v>
          </cell>
        </row>
        <row r="128">
          <cell r="A128">
            <v>2</v>
          </cell>
          <cell r="B128">
            <v>60</v>
          </cell>
          <cell r="G128">
            <v>31438.55</v>
          </cell>
        </row>
        <row r="129">
          <cell r="A129">
            <v>1</v>
          </cell>
          <cell r="B129">
            <v>212</v>
          </cell>
          <cell r="G129">
            <v>8394</v>
          </cell>
        </row>
        <row r="130">
          <cell r="A130">
            <v>1</v>
          </cell>
          <cell r="B130">
            <v>221</v>
          </cell>
          <cell r="G130">
            <v>7755</v>
          </cell>
        </row>
        <row r="131">
          <cell r="A131">
            <v>2</v>
          </cell>
          <cell r="B131">
            <v>212</v>
          </cell>
          <cell r="G131">
            <v>8394</v>
          </cell>
        </row>
        <row r="132">
          <cell r="A132">
            <v>2</v>
          </cell>
          <cell r="B132">
            <v>221</v>
          </cell>
          <cell r="G132">
            <v>7755</v>
          </cell>
        </row>
        <row r="133">
          <cell r="A133">
            <v>1</v>
          </cell>
          <cell r="B133">
            <v>180</v>
          </cell>
          <cell r="G133">
            <v>13755.75</v>
          </cell>
        </row>
        <row r="134">
          <cell r="A134">
            <v>1</v>
          </cell>
          <cell r="B134">
            <v>212</v>
          </cell>
          <cell r="G134">
            <v>71983.679999999993</v>
          </cell>
        </row>
        <row r="135">
          <cell r="A135">
            <v>2</v>
          </cell>
          <cell r="B135">
            <v>212</v>
          </cell>
          <cell r="G135">
            <v>72969.84</v>
          </cell>
        </row>
        <row r="136">
          <cell r="A136">
            <v>1</v>
          </cell>
          <cell r="B136">
            <v>180</v>
          </cell>
          <cell r="G136">
            <v>1133.5</v>
          </cell>
        </row>
        <row r="137">
          <cell r="A137">
            <v>2</v>
          </cell>
          <cell r="B137">
            <v>301</v>
          </cell>
          <cell r="G137">
            <v>81</v>
          </cell>
        </row>
        <row r="138">
          <cell r="A138">
            <v>1</v>
          </cell>
          <cell r="B138">
            <v>212</v>
          </cell>
          <cell r="G138">
            <v>16875</v>
          </cell>
        </row>
        <row r="139">
          <cell r="A139">
            <v>2</v>
          </cell>
          <cell r="B139">
            <v>212</v>
          </cell>
          <cell r="G139">
            <v>16875</v>
          </cell>
        </row>
        <row r="140">
          <cell r="A140">
            <v>1</v>
          </cell>
          <cell r="B140">
            <v>212</v>
          </cell>
          <cell r="G140">
            <v>48711.5</v>
          </cell>
        </row>
        <row r="141">
          <cell r="A141">
            <v>2</v>
          </cell>
          <cell r="B141">
            <v>212</v>
          </cell>
          <cell r="G141">
            <v>48711.5</v>
          </cell>
        </row>
        <row r="142">
          <cell r="A142">
            <v>1</v>
          </cell>
          <cell r="B142">
            <v>221</v>
          </cell>
          <cell r="G142">
            <v>1578.13</v>
          </cell>
        </row>
        <row r="143">
          <cell r="A143">
            <v>2</v>
          </cell>
          <cell r="B143">
            <v>221</v>
          </cell>
          <cell r="G143">
            <v>1578.13</v>
          </cell>
        </row>
        <row r="144">
          <cell r="A144">
            <v>2</v>
          </cell>
          <cell r="B144">
            <v>301</v>
          </cell>
          <cell r="G144">
            <v>166.68</v>
          </cell>
        </row>
        <row r="145">
          <cell r="A145">
            <v>1</v>
          </cell>
          <cell r="B145">
            <v>20</v>
          </cell>
          <cell r="G145">
            <v>14816.16</v>
          </cell>
        </row>
        <row r="146">
          <cell r="A146">
            <v>1</v>
          </cell>
          <cell r="B146">
            <v>30</v>
          </cell>
          <cell r="G146">
            <v>2010.59</v>
          </cell>
        </row>
        <row r="147">
          <cell r="A147">
            <v>1</v>
          </cell>
          <cell r="B147">
            <v>40</v>
          </cell>
          <cell r="G147">
            <v>3483.88</v>
          </cell>
        </row>
        <row r="148">
          <cell r="A148">
            <v>1</v>
          </cell>
          <cell r="B148">
            <v>50</v>
          </cell>
          <cell r="G148">
            <v>5110.24</v>
          </cell>
        </row>
        <row r="149">
          <cell r="A149">
            <v>1</v>
          </cell>
          <cell r="B149">
            <v>60</v>
          </cell>
          <cell r="G149">
            <v>3011.91</v>
          </cell>
        </row>
        <row r="150">
          <cell r="A150">
            <v>1</v>
          </cell>
          <cell r="B150">
            <v>70</v>
          </cell>
          <cell r="G150">
            <v>17527.84</v>
          </cell>
        </row>
        <row r="151">
          <cell r="A151">
            <v>2</v>
          </cell>
          <cell r="B151">
            <v>20</v>
          </cell>
          <cell r="G151">
            <v>14516.12</v>
          </cell>
        </row>
        <row r="152">
          <cell r="A152">
            <v>2</v>
          </cell>
          <cell r="B152">
            <v>30</v>
          </cell>
          <cell r="G152">
            <v>1357.44</v>
          </cell>
        </row>
        <row r="153">
          <cell r="A153">
            <v>2</v>
          </cell>
          <cell r="B153">
            <v>40</v>
          </cell>
          <cell r="G153">
            <v>3320.32</v>
          </cell>
        </row>
        <row r="154">
          <cell r="A154">
            <v>2</v>
          </cell>
          <cell r="B154">
            <v>50</v>
          </cell>
          <cell r="G154">
            <v>3625.29</v>
          </cell>
        </row>
        <row r="155">
          <cell r="A155">
            <v>2</v>
          </cell>
          <cell r="B155">
            <v>60</v>
          </cell>
          <cell r="G155">
            <v>2799.73</v>
          </cell>
        </row>
        <row r="156">
          <cell r="A156">
            <v>2</v>
          </cell>
          <cell r="B156">
            <v>70</v>
          </cell>
          <cell r="G156">
            <v>16695.68</v>
          </cell>
        </row>
        <row r="157">
          <cell r="A157">
            <v>1</v>
          </cell>
          <cell r="B157">
            <v>20</v>
          </cell>
          <cell r="G157">
            <v>-8343.3799999999992</v>
          </cell>
        </row>
        <row r="158">
          <cell r="A158">
            <v>1</v>
          </cell>
          <cell r="B158">
            <v>30</v>
          </cell>
          <cell r="G158">
            <v>-1736.68</v>
          </cell>
        </row>
        <row r="159">
          <cell r="A159">
            <v>1</v>
          </cell>
          <cell r="B159">
            <v>40</v>
          </cell>
          <cell r="G159">
            <v>-3483.88</v>
          </cell>
        </row>
        <row r="160">
          <cell r="A160">
            <v>1</v>
          </cell>
          <cell r="B160">
            <v>50</v>
          </cell>
          <cell r="G160">
            <v>-5110.24</v>
          </cell>
        </row>
        <row r="161">
          <cell r="A161">
            <v>1</v>
          </cell>
          <cell r="B161">
            <v>60</v>
          </cell>
          <cell r="G161">
            <v>-2955.12</v>
          </cell>
        </row>
        <row r="162">
          <cell r="A162">
            <v>1</v>
          </cell>
          <cell r="B162">
            <v>70</v>
          </cell>
          <cell r="G162">
            <v>-17527.84</v>
          </cell>
        </row>
        <row r="163">
          <cell r="A163">
            <v>2</v>
          </cell>
          <cell r="B163">
            <v>20</v>
          </cell>
          <cell r="G163">
            <v>-7973</v>
          </cell>
        </row>
        <row r="164">
          <cell r="A164">
            <v>2</v>
          </cell>
          <cell r="B164">
            <v>30</v>
          </cell>
          <cell r="G164">
            <v>-1054.8800000000001</v>
          </cell>
        </row>
        <row r="165">
          <cell r="A165">
            <v>2</v>
          </cell>
          <cell r="B165">
            <v>40</v>
          </cell>
          <cell r="G165">
            <v>-3320.32</v>
          </cell>
        </row>
        <row r="166">
          <cell r="A166">
            <v>2</v>
          </cell>
          <cell r="B166">
            <v>50</v>
          </cell>
          <cell r="G166">
            <v>-3625.29</v>
          </cell>
        </row>
        <row r="167">
          <cell r="A167">
            <v>2</v>
          </cell>
          <cell r="B167">
            <v>60</v>
          </cell>
          <cell r="G167">
            <v>-2706.7</v>
          </cell>
        </row>
        <row r="168">
          <cell r="A168">
            <v>2</v>
          </cell>
          <cell r="B168">
            <v>70</v>
          </cell>
          <cell r="G168">
            <v>-16695.68</v>
          </cell>
        </row>
        <row r="169">
          <cell r="A169">
            <v>1</v>
          </cell>
          <cell r="B169">
            <v>20</v>
          </cell>
          <cell r="G169">
            <v>20297.93</v>
          </cell>
        </row>
        <row r="170">
          <cell r="A170">
            <v>1</v>
          </cell>
          <cell r="B170">
            <v>30</v>
          </cell>
          <cell r="G170">
            <v>4144.99</v>
          </cell>
        </row>
        <row r="171">
          <cell r="A171">
            <v>1</v>
          </cell>
          <cell r="B171">
            <v>40</v>
          </cell>
          <cell r="G171">
            <v>2080.63</v>
          </cell>
        </row>
        <row r="172">
          <cell r="A172">
            <v>1</v>
          </cell>
          <cell r="B172">
            <v>50</v>
          </cell>
          <cell r="G172">
            <v>16579.77</v>
          </cell>
        </row>
        <row r="173">
          <cell r="A173">
            <v>1</v>
          </cell>
          <cell r="B173">
            <v>60</v>
          </cell>
          <cell r="G173">
            <v>7705.52</v>
          </cell>
        </row>
        <row r="174">
          <cell r="A174">
            <v>1</v>
          </cell>
          <cell r="B174">
            <v>70</v>
          </cell>
          <cell r="G174">
            <v>7805.63</v>
          </cell>
        </row>
        <row r="175">
          <cell r="A175">
            <v>2</v>
          </cell>
          <cell r="B175">
            <v>20</v>
          </cell>
          <cell r="G175">
            <v>20518.09</v>
          </cell>
        </row>
        <row r="176">
          <cell r="A176">
            <v>2</v>
          </cell>
          <cell r="B176">
            <v>30</v>
          </cell>
          <cell r="G176">
            <v>4126.1000000000004</v>
          </cell>
        </row>
        <row r="177">
          <cell r="A177">
            <v>2</v>
          </cell>
          <cell r="B177">
            <v>40</v>
          </cell>
          <cell r="G177">
            <v>2075.4</v>
          </cell>
        </row>
        <row r="178">
          <cell r="A178">
            <v>2</v>
          </cell>
          <cell r="B178">
            <v>50</v>
          </cell>
          <cell r="G178">
            <v>16701.580000000002</v>
          </cell>
        </row>
        <row r="179">
          <cell r="A179">
            <v>2</v>
          </cell>
          <cell r="B179">
            <v>60</v>
          </cell>
          <cell r="G179">
            <v>7828.88</v>
          </cell>
        </row>
        <row r="180">
          <cell r="A180">
            <v>2</v>
          </cell>
          <cell r="B180">
            <v>70</v>
          </cell>
          <cell r="G180">
            <v>7512.24</v>
          </cell>
        </row>
        <row r="181">
          <cell r="A181">
            <v>1</v>
          </cell>
          <cell r="B181">
            <v>20</v>
          </cell>
          <cell r="G181">
            <v>-20297.93</v>
          </cell>
        </row>
        <row r="182">
          <cell r="A182">
            <v>1</v>
          </cell>
          <cell r="B182">
            <v>30</v>
          </cell>
          <cell r="G182">
            <v>-4092.86</v>
          </cell>
        </row>
        <row r="183">
          <cell r="A183">
            <v>1</v>
          </cell>
          <cell r="B183">
            <v>40</v>
          </cell>
          <cell r="G183">
            <v>-2080.63</v>
          </cell>
        </row>
        <row r="184">
          <cell r="A184">
            <v>1</v>
          </cell>
          <cell r="B184">
            <v>50</v>
          </cell>
          <cell r="G184">
            <v>-16570.54</v>
          </cell>
        </row>
        <row r="185">
          <cell r="A185">
            <v>1</v>
          </cell>
          <cell r="B185">
            <v>60</v>
          </cell>
          <cell r="G185">
            <v>-7678.26</v>
          </cell>
        </row>
        <row r="186">
          <cell r="A186">
            <v>1</v>
          </cell>
          <cell r="B186">
            <v>70</v>
          </cell>
          <cell r="G186">
            <v>-7799.3</v>
          </cell>
        </row>
        <row r="187">
          <cell r="A187">
            <v>2</v>
          </cell>
          <cell r="B187">
            <v>20</v>
          </cell>
          <cell r="G187">
            <v>-20518.09</v>
          </cell>
        </row>
        <row r="188">
          <cell r="A188">
            <v>2</v>
          </cell>
          <cell r="B188">
            <v>30</v>
          </cell>
          <cell r="G188">
            <v>-4073.97</v>
          </cell>
        </row>
        <row r="189">
          <cell r="A189">
            <v>2</v>
          </cell>
          <cell r="B189">
            <v>40</v>
          </cell>
          <cell r="G189">
            <v>-2075.4</v>
          </cell>
        </row>
        <row r="190">
          <cell r="A190">
            <v>2</v>
          </cell>
          <cell r="B190">
            <v>50</v>
          </cell>
          <cell r="G190">
            <v>-16692.349999999999</v>
          </cell>
        </row>
        <row r="191">
          <cell r="A191">
            <v>2</v>
          </cell>
          <cell r="B191">
            <v>60</v>
          </cell>
          <cell r="G191">
            <v>-7790.71</v>
          </cell>
        </row>
        <row r="192">
          <cell r="A192">
            <v>2</v>
          </cell>
          <cell r="B192">
            <v>70</v>
          </cell>
          <cell r="G192">
            <v>-7505.99</v>
          </cell>
        </row>
        <row r="193">
          <cell r="A193">
            <v>1</v>
          </cell>
          <cell r="B193">
            <v>20</v>
          </cell>
          <cell r="G193">
            <v>325.39999999999998</v>
          </cell>
        </row>
        <row r="194">
          <cell r="A194">
            <v>2</v>
          </cell>
          <cell r="B194">
            <v>20</v>
          </cell>
          <cell r="G194">
            <v>365.38</v>
          </cell>
        </row>
        <row r="195">
          <cell r="A195">
            <v>1</v>
          </cell>
          <cell r="B195">
            <v>20</v>
          </cell>
          <cell r="G195">
            <v>-112.06</v>
          </cell>
        </row>
        <row r="196">
          <cell r="A196">
            <v>2</v>
          </cell>
          <cell r="B196">
            <v>20</v>
          </cell>
          <cell r="G196">
            <v>-122.55</v>
          </cell>
        </row>
        <row r="197">
          <cell r="A197">
            <v>1</v>
          </cell>
          <cell r="B197">
            <v>20</v>
          </cell>
          <cell r="G197">
            <v>29.76</v>
          </cell>
        </row>
        <row r="198">
          <cell r="A198">
            <v>2</v>
          </cell>
          <cell r="B198">
            <v>20</v>
          </cell>
          <cell r="G198">
            <v>29.68</v>
          </cell>
        </row>
        <row r="199">
          <cell r="A199">
            <v>2</v>
          </cell>
          <cell r="B199">
            <v>10</v>
          </cell>
          <cell r="G199">
            <v>-229722.36</v>
          </cell>
        </row>
        <row r="200">
          <cell r="A200">
            <v>2</v>
          </cell>
          <cell r="B200">
            <v>70</v>
          </cell>
          <cell r="G200">
            <v>72635</v>
          </cell>
        </row>
        <row r="201">
          <cell r="A201">
            <v>1</v>
          </cell>
          <cell r="B201">
            <v>80</v>
          </cell>
          <cell r="G201">
            <v>4751759.75</v>
          </cell>
        </row>
        <row r="202">
          <cell r="A202">
            <v>1</v>
          </cell>
          <cell r="B202">
            <v>80</v>
          </cell>
          <cell r="G202">
            <v>62127.74</v>
          </cell>
        </row>
        <row r="203">
          <cell r="A203">
            <v>1</v>
          </cell>
          <cell r="B203">
            <v>80</v>
          </cell>
          <cell r="G203">
            <v>532736.51</v>
          </cell>
        </row>
        <row r="204">
          <cell r="A204">
            <v>1</v>
          </cell>
          <cell r="B204">
            <v>80</v>
          </cell>
          <cell r="G204">
            <v>52991.02</v>
          </cell>
        </row>
        <row r="205">
          <cell r="A205">
            <v>1</v>
          </cell>
          <cell r="B205">
            <v>180</v>
          </cell>
          <cell r="G205">
            <v>1287765.97</v>
          </cell>
        </row>
        <row r="206">
          <cell r="A206">
            <v>1</v>
          </cell>
          <cell r="B206">
            <v>180</v>
          </cell>
          <cell r="G206">
            <v>152768.95000000001</v>
          </cell>
        </row>
        <row r="207">
          <cell r="A207">
            <v>1</v>
          </cell>
          <cell r="B207">
            <v>180</v>
          </cell>
          <cell r="G207">
            <v>-68641.850000000006</v>
          </cell>
        </row>
        <row r="208">
          <cell r="A208">
            <v>1</v>
          </cell>
          <cell r="B208">
            <v>10</v>
          </cell>
          <cell r="G208">
            <v>18514.52</v>
          </cell>
        </row>
        <row r="209">
          <cell r="A209">
            <v>1</v>
          </cell>
          <cell r="B209">
            <v>20</v>
          </cell>
          <cell r="G209">
            <v>752005.98</v>
          </cell>
        </row>
        <row r="210">
          <cell r="A210">
            <v>1</v>
          </cell>
          <cell r="B210">
            <v>30</v>
          </cell>
          <cell r="G210">
            <v>89083.4</v>
          </cell>
        </row>
        <row r="211">
          <cell r="A211">
            <v>1</v>
          </cell>
          <cell r="B211">
            <v>40</v>
          </cell>
          <cell r="G211">
            <v>2078.36</v>
          </cell>
        </row>
        <row r="212">
          <cell r="A212">
            <v>1</v>
          </cell>
          <cell r="B212">
            <v>50</v>
          </cell>
          <cell r="G212">
            <v>1357.44</v>
          </cell>
        </row>
        <row r="213">
          <cell r="A213">
            <v>1</v>
          </cell>
          <cell r="B213">
            <v>60</v>
          </cell>
          <cell r="G213">
            <v>-1054.8800000000001</v>
          </cell>
        </row>
        <row r="214">
          <cell r="A214">
            <v>1</v>
          </cell>
          <cell r="B214">
            <v>70</v>
          </cell>
          <cell r="G214">
            <v>4126.1000000000004</v>
          </cell>
        </row>
        <row r="215">
          <cell r="A215">
            <v>1</v>
          </cell>
          <cell r="B215">
            <v>80</v>
          </cell>
          <cell r="G215">
            <v>-4073.97</v>
          </cell>
        </row>
        <row r="216">
          <cell r="A216">
            <v>1</v>
          </cell>
          <cell r="B216">
            <v>80</v>
          </cell>
          <cell r="G216">
            <v>202110.9</v>
          </cell>
        </row>
        <row r="217">
          <cell r="A217">
            <v>1</v>
          </cell>
          <cell r="B217">
            <v>80</v>
          </cell>
          <cell r="G217">
            <v>-1.7763568394002501E-14</v>
          </cell>
        </row>
        <row r="218">
          <cell r="A218">
            <v>1</v>
          </cell>
          <cell r="B218">
            <v>80</v>
          </cell>
          <cell r="G218">
            <v>9102.4500000000007</v>
          </cell>
        </row>
        <row r="219">
          <cell r="A219">
            <v>1</v>
          </cell>
          <cell r="B219">
            <v>180</v>
          </cell>
          <cell r="G219">
            <v>633.86</v>
          </cell>
        </row>
        <row r="220">
          <cell r="A220">
            <v>1</v>
          </cell>
          <cell r="B220">
            <v>180</v>
          </cell>
          <cell r="G220">
            <v>9094.9500000000007</v>
          </cell>
        </row>
        <row r="221">
          <cell r="A221">
            <v>1</v>
          </cell>
          <cell r="B221">
            <v>180</v>
          </cell>
          <cell r="G221">
            <v>29669.58</v>
          </cell>
        </row>
        <row r="222">
          <cell r="A222">
            <v>1</v>
          </cell>
          <cell r="B222">
            <v>212</v>
          </cell>
          <cell r="G222">
            <v>704344.2</v>
          </cell>
        </row>
        <row r="223">
          <cell r="A223">
            <v>1</v>
          </cell>
          <cell r="B223">
            <v>221</v>
          </cell>
          <cell r="G223">
            <v>72001.64</v>
          </cell>
        </row>
        <row r="224">
          <cell r="A224">
            <v>1</v>
          </cell>
          <cell r="B224">
            <v>232</v>
          </cell>
          <cell r="G224">
            <v>958.32</v>
          </cell>
        </row>
        <row r="225">
          <cell r="A225">
            <v>1</v>
          </cell>
          <cell r="B225">
            <v>233</v>
          </cell>
          <cell r="G225">
            <v>3320.32</v>
          </cell>
        </row>
        <row r="226">
          <cell r="A226">
            <v>1</v>
          </cell>
          <cell r="B226">
            <v>234</v>
          </cell>
          <cell r="G226">
            <v>-3320.32</v>
          </cell>
        </row>
        <row r="227">
          <cell r="A227">
            <v>1</v>
          </cell>
          <cell r="B227">
            <v>303</v>
          </cell>
          <cell r="G227">
            <v>2075.4</v>
          </cell>
        </row>
        <row r="228">
          <cell r="A228">
            <v>2</v>
          </cell>
          <cell r="B228">
            <v>10</v>
          </cell>
          <cell r="G228">
            <v>-2075.4</v>
          </cell>
        </row>
        <row r="229">
          <cell r="A229">
            <v>2</v>
          </cell>
          <cell r="B229">
            <v>20</v>
          </cell>
          <cell r="G229">
            <v>124127.19</v>
          </cell>
        </row>
        <row r="230">
          <cell r="A230">
            <v>2</v>
          </cell>
          <cell r="B230">
            <v>30</v>
          </cell>
          <cell r="G230">
            <v>3.59</v>
          </cell>
        </row>
        <row r="231">
          <cell r="A231">
            <v>2</v>
          </cell>
          <cell r="B231">
            <v>40</v>
          </cell>
          <cell r="G231">
            <v>5679.37</v>
          </cell>
        </row>
        <row r="232">
          <cell r="A232">
            <v>2</v>
          </cell>
          <cell r="B232">
            <v>50</v>
          </cell>
          <cell r="G232">
            <v>3.6379788070917097E-11</v>
          </cell>
        </row>
        <row r="233">
          <cell r="A233">
            <v>2</v>
          </cell>
          <cell r="B233">
            <v>60</v>
          </cell>
          <cell r="G233">
            <v>3651.35</v>
          </cell>
        </row>
        <row r="234">
          <cell r="A234">
            <v>2</v>
          </cell>
          <cell r="B234">
            <v>70</v>
          </cell>
          <cell r="G234">
            <v>11967.42</v>
          </cell>
        </row>
        <row r="235">
          <cell r="A235">
            <v>2</v>
          </cell>
          <cell r="B235">
            <v>80</v>
          </cell>
          <cell r="G235">
            <v>60448.23</v>
          </cell>
        </row>
        <row r="236">
          <cell r="A236">
            <v>2</v>
          </cell>
          <cell r="B236">
            <v>80</v>
          </cell>
          <cell r="G236">
            <v>1464133.81</v>
          </cell>
        </row>
        <row r="237">
          <cell r="A237">
            <v>2</v>
          </cell>
          <cell r="B237">
            <v>80</v>
          </cell>
          <cell r="G237">
            <v>73445.23</v>
          </cell>
        </row>
        <row r="238">
          <cell r="A238">
            <v>2</v>
          </cell>
          <cell r="B238">
            <v>80</v>
          </cell>
          <cell r="G238">
            <v>3625.29</v>
          </cell>
        </row>
        <row r="239">
          <cell r="A239">
            <v>2</v>
          </cell>
          <cell r="B239">
            <v>180</v>
          </cell>
          <cell r="G239">
            <v>-3625.29</v>
          </cell>
        </row>
        <row r="240">
          <cell r="A240">
            <v>2</v>
          </cell>
          <cell r="B240">
            <v>180</v>
          </cell>
          <cell r="G240">
            <v>16701.580000000002</v>
          </cell>
        </row>
        <row r="241">
          <cell r="A241">
            <v>2</v>
          </cell>
          <cell r="B241">
            <v>180</v>
          </cell>
          <cell r="G241">
            <v>-16692.349999999999</v>
          </cell>
        </row>
        <row r="242">
          <cell r="A242">
            <v>2</v>
          </cell>
          <cell r="B242">
            <v>212</v>
          </cell>
          <cell r="G242">
            <v>266164.51</v>
          </cell>
        </row>
        <row r="243">
          <cell r="A243">
            <v>2</v>
          </cell>
          <cell r="B243">
            <v>221</v>
          </cell>
          <cell r="G243">
            <v>0</v>
          </cell>
        </row>
        <row r="244">
          <cell r="A244">
            <v>2</v>
          </cell>
          <cell r="B244">
            <v>232</v>
          </cell>
          <cell r="G244">
            <v>20277.27</v>
          </cell>
        </row>
        <row r="245">
          <cell r="A245">
            <v>2</v>
          </cell>
          <cell r="B245">
            <v>233</v>
          </cell>
          <cell r="G245">
            <v>1.7053025658242399E-13</v>
          </cell>
        </row>
        <row r="246">
          <cell r="A246">
            <v>2</v>
          </cell>
          <cell r="B246">
            <v>234</v>
          </cell>
          <cell r="G246">
            <v>47207.23</v>
          </cell>
        </row>
        <row r="247">
          <cell r="A247">
            <v>2</v>
          </cell>
          <cell r="B247">
            <v>303</v>
          </cell>
          <cell r="G247">
            <v>0</v>
          </cell>
        </row>
        <row r="248">
          <cell r="A248">
            <v>2</v>
          </cell>
          <cell r="B248">
            <v>60</v>
          </cell>
          <cell r="G248">
            <v>7663.37</v>
          </cell>
        </row>
        <row r="249">
          <cell r="A249">
            <v>2</v>
          </cell>
          <cell r="B249">
            <v>60</v>
          </cell>
          <cell r="G249">
            <v>13458.65</v>
          </cell>
        </row>
        <row r="250">
          <cell r="A250">
            <v>2</v>
          </cell>
          <cell r="B250">
            <v>60</v>
          </cell>
          <cell r="G250">
            <v>18114</v>
          </cell>
        </row>
        <row r="251">
          <cell r="A251">
            <v>2</v>
          </cell>
          <cell r="B251">
            <v>60</v>
          </cell>
          <cell r="G251">
            <v>818935.74</v>
          </cell>
        </row>
        <row r="252">
          <cell r="A252">
            <v>2</v>
          </cell>
          <cell r="B252">
            <v>60</v>
          </cell>
          <cell r="G252">
            <v>103090.68</v>
          </cell>
        </row>
        <row r="253">
          <cell r="A253">
            <v>2</v>
          </cell>
          <cell r="B253">
            <v>60</v>
          </cell>
          <cell r="G253">
            <v>22.2</v>
          </cell>
        </row>
        <row r="254">
          <cell r="A254">
            <v>2</v>
          </cell>
          <cell r="B254">
            <v>60</v>
          </cell>
          <cell r="G254">
            <v>2799.73</v>
          </cell>
        </row>
        <row r="255">
          <cell r="A255">
            <v>2</v>
          </cell>
          <cell r="B255">
            <v>60</v>
          </cell>
          <cell r="G255">
            <v>-2706.7</v>
          </cell>
        </row>
        <row r="256">
          <cell r="A256">
            <v>2</v>
          </cell>
          <cell r="B256">
            <v>60</v>
          </cell>
          <cell r="G256">
            <v>7828.88</v>
          </cell>
        </row>
        <row r="257">
          <cell r="A257">
            <v>2</v>
          </cell>
          <cell r="B257">
            <v>60</v>
          </cell>
          <cell r="G257">
            <v>-7790.71</v>
          </cell>
        </row>
        <row r="258">
          <cell r="A258">
            <v>2</v>
          </cell>
          <cell r="B258">
            <v>60</v>
          </cell>
          <cell r="G258">
            <v>170021.91</v>
          </cell>
        </row>
        <row r="259">
          <cell r="A259">
            <v>2</v>
          </cell>
          <cell r="B259">
            <v>60</v>
          </cell>
          <cell r="G259">
            <v>3690.99</v>
          </cell>
        </row>
        <row r="260">
          <cell r="A260">
            <v>2</v>
          </cell>
          <cell r="B260">
            <v>60</v>
          </cell>
          <cell r="G260">
            <v>31438.55</v>
          </cell>
        </row>
        <row r="261">
          <cell r="A261">
            <v>2</v>
          </cell>
          <cell r="B261">
            <v>70</v>
          </cell>
          <cell r="G261">
            <v>17838.400000000001</v>
          </cell>
        </row>
        <row r="262">
          <cell r="A262">
            <v>2</v>
          </cell>
          <cell r="B262">
            <v>70</v>
          </cell>
          <cell r="G262">
            <v>59259.26</v>
          </cell>
        </row>
        <row r="263">
          <cell r="A263">
            <v>2</v>
          </cell>
          <cell r="B263">
            <v>70</v>
          </cell>
          <cell r="G263">
            <v>683633.73</v>
          </cell>
        </row>
        <row r="264">
          <cell r="A264">
            <v>2</v>
          </cell>
          <cell r="B264">
            <v>70</v>
          </cell>
          <cell r="G264">
            <v>44677.72</v>
          </cell>
        </row>
        <row r="265">
          <cell r="A265">
            <v>2</v>
          </cell>
          <cell r="B265">
            <v>70</v>
          </cell>
          <cell r="G265">
            <v>16695.68</v>
          </cell>
        </row>
        <row r="266">
          <cell r="A266">
            <v>2</v>
          </cell>
          <cell r="B266">
            <v>70</v>
          </cell>
          <cell r="G266">
            <v>-16695.68</v>
          </cell>
        </row>
        <row r="267">
          <cell r="A267">
            <v>2</v>
          </cell>
          <cell r="B267">
            <v>70</v>
          </cell>
          <cell r="G267">
            <v>7512.24</v>
          </cell>
        </row>
        <row r="268">
          <cell r="A268">
            <v>2</v>
          </cell>
          <cell r="B268">
            <v>70</v>
          </cell>
          <cell r="G268">
            <v>-7505.99</v>
          </cell>
        </row>
        <row r="269">
          <cell r="A269">
            <v>2</v>
          </cell>
          <cell r="B269">
            <v>70</v>
          </cell>
          <cell r="G269">
            <v>-75855</v>
          </cell>
        </row>
        <row r="270">
          <cell r="A270">
            <v>2</v>
          </cell>
          <cell r="B270">
            <v>70</v>
          </cell>
          <cell r="G270">
            <v>45450.86</v>
          </cell>
        </row>
        <row r="271">
          <cell r="A271">
            <v>2</v>
          </cell>
          <cell r="B271">
            <v>80</v>
          </cell>
          <cell r="G271">
            <v>4755579.7499999898</v>
          </cell>
        </row>
        <row r="272">
          <cell r="A272">
            <v>2</v>
          </cell>
          <cell r="B272">
            <v>80</v>
          </cell>
          <cell r="G272">
            <v>5724.59</v>
          </cell>
        </row>
        <row r="273">
          <cell r="A273">
            <v>2</v>
          </cell>
          <cell r="B273">
            <v>80</v>
          </cell>
          <cell r="G273">
            <v>1300.6500000000001</v>
          </cell>
        </row>
        <row r="274">
          <cell r="A274">
            <v>2</v>
          </cell>
          <cell r="B274">
            <v>80</v>
          </cell>
          <cell r="G274">
            <v>62127.73</v>
          </cell>
        </row>
        <row r="275">
          <cell r="A275">
            <v>2</v>
          </cell>
          <cell r="B275">
            <v>80</v>
          </cell>
          <cell r="G275">
            <v>532900.66</v>
          </cell>
        </row>
        <row r="276">
          <cell r="A276">
            <v>2</v>
          </cell>
          <cell r="B276">
            <v>80</v>
          </cell>
          <cell r="G276">
            <v>322036.27</v>
          </cell>
        </row>
        <row r="277">
          <cell r="A277">
            <v>2</v>
          </cell>
          <cell r="B277">
            <v>180</v>
          </cell>
          <cell r="G277">
            <v>193688.72</v>
          </cell>
        </row>
        <row r="278">
          <cell r="A278">
            <v>2</v>
          </cell>
          <cell r="B278">
            <v>180</v>
          </cell>
          <cell r="G278">
            <v>150105.88</v>
          </cell>
        </row>
        <row r="279">
          <cell r="A279">
            <v>2</v>
          </cell>
          <cell r="B279">
            <v>180</v>
          </cell>
          <cell r="G279">
            <v>902958.07999999996</v>
          </cell>
        </row>
        <row r="280">
          <cell r="A280">
            <v>2</v>
          </cell>
          <cell r="B280">
            <v>180</v>
          </cell>
          <cell r="G280">
            <v>31840.09</v>
          </cell>
        </row>
        <row r="281">
          <cell r="A281">
            <v>2</v>
          </cell>
          <cell r="B281">
            <v>180</v>
          </cell>
          <cell r="G281">
            <v>13755.75</v>
          </cell>
        </row>
        <row r="282">
          <cell r="A282">
            <v>2</v>
          </cell>
          <cell r="B282">
            <v>180</v>
          </cell>
          <cell r="G282">
            <v>1133.5</v>
          </cell>
        </row>
        <row r="283">
          <cell r="A283">
            <v>2</v>
          </cell>
          <cell r="B283">
            <v>180</v>
          </cell>
          <cell r="G283">
            <v>131914.04999999999</v>
          </cell>
        </row>
        <row r="284">
          <cell r="A284">
            <v>2</v>
          </cell>
          <cell r="B284">
            <v>180</v>
          </cell>
          <cell r="G284">
            <v>-68641.850000000006</v>
          </cell>
        </row>
        <row r="285">
          <cell r="A285">
            <v>2</v>
          </cell>
          <cell r="B285">
            <v>212</v>
          </cell>
          <cell r="G285">
            <v>11991.98</v>
          </cell>
        </row>
        <row r="286">
          <cell r="A286">
            <v>2</v>
          </cell>
          <cell r="B286">
            <v>212</v>
          </cell>
          <cell r="G286">
            <v>23.01</v>
          </cell>
        </row>
        <row r="287">
          <cell r="A287">
            <v>2</v>
          </cell>
          <cell r="B287">
            <v>212</v>
          </cell>
          <cell r="G287">
            <v>9199.11</v>
          </cell>
        </row>
        <row r="288">
          <cell r="A288">
            <v>2</v>
          </cell>
          <cell r="B288">
            <v>212</v>
          </cell>
          <cell r="G288">
            <v>8394</v>
          </cell>
        </row>
        <row r="289">
          <cell r="A289">
            <v>2</v>
          </cell>
          <cell r="B289">
            <v>212</v>
          </cell>
          <cell r="G289">
            <v>72969.84</v>
          </cell>
        </row>
        <row r="290">
          <cell r="A290">
            <v>2</v>
          </cell>
          <cell r="B290">
            <v>212</v>
          </cell>
          <cell r="G290">
            <v>16875</v>
          </cell>
        </row>
        <row r="291">
          <cell r="A291">
            <v>2</v>
          </cell>
          <cell r="B291">
            <v>212</v>
          </cell>
          <cell r="G291">
            <v>48711.5</v>
          </cell>
        </row>
        <row r="292">
          <cell r="A292">
            <v>2</v>
          </cell>
          <cell r="B292">
            <v>221</v>
          </cell>
          <cell r="G292">
            <v>66.95</v>
          </cell>
        </row>
        <row r="293">
          <cell r="A293">
            <v>2</v>
          </cell>
          <cell r="B293">
            <v>221</v>
          </cell>
          <cell r="G293">
            <v>7755</v>
          </cell>
        </row>
        <row r="294">
          <cell r="A294">
            <v>2</v>
          </cell>
          <cell r="B294">
            <v>221</v>
          </cell>
          <cell r="G294">
            <v>1578.13</v>
          </cell>
        </row>
        <row r="295">
          <cell r="A295">
            <v>2</v>
          </cell>
          <cell r="B295">
            <v>232</v>
          </cell>
          <cell r="G295">
            <v>12755.89</v>
          </cell>
        </row>
        <row r="296">
          <cell r="A296">
            <v>2</v>
          </cell>
          <cell r="B296">
            <v>233</v>
          </cell>
          <cell r="G296">
            <v>22212.41</v>
          </cell>
        </row>
        <row r="297">
          <cell r="A297">
            <v>2</v>
          </cell>
          <cell r="B297">
            <v>234</v>
          </cell>
          <cell r="G297">
            <v>17248.28</v>
          </cell>
        </row>
        <row r="298">
          <cell r="A298">
            <v>2</v>
          </cell>
          <cell r="B298">
            <v>301</v>
          </cell>
          <cell r="G298">
            <v>81</v>
          </cell>
        </row>
        <row r="299">
          <cell r="A299">
            <v>2</v>
          </cell>
          <cell r="B299">
            <v>301</v>
          </cell>
          <cell r="G299">
            <v>166.68</v>
          </cell>
        </row>
        <row r="300">
          <cell r="A300">
            <v>2</v>
          </cell>
          <cell r="B300">
            <v>303</v>
          </cell>
          <cell r="G300">
            <v>49808.480000000003</v>
          </cell>
        </row>
        <row r="301">
          <cell r="A301">
            <v>2</v>
          </cell>
          <cell r="B301">
            <v>303</v>
          </cell>
          <cell r="G301">
            <v>6462.72</v>
          </cell>
        </row>
        <row r="302">
          <cell r="A302">
            <v>2</v>
          </cell>
          <cell r="B302">
            <v>303</v>
          </cell>
          <cell r="G302">
            <v>23.92</v>
          </cell>
        </row>
        <row r="303">
          <cell r="A303">
            <v>3</v>
          </cell>
          <cell r="B303">
            <v>10</v>
          </cell>
          <cell r="G303">
            <v>1018277.23</v>
          </cell>
        </row>
        <row r="304">
          <cell r="A304">
            <v>3</v>
          </cell>
          <cell r="B304">
            <v>10</v>
          </cell>
          <cell r="G304">
            <v>163477.16</v>
          </cell>
        </row>
        <row r="305">
          <cell r="A305">
            <v>3</v>
          </cell>
          <cell r="B305">
            <v>10</v>
          </cell>
          <cell r="G305">
            <v>-201381.23</v>
          </cell>
        </row>
        <row r="306">
          <cell r="A306">
            <v>3</v>
          </cell>
          <cell r="B306">
            <v>10</v>
          </cell>
          <cell r="G306">
            <v>-169408.08</v>
          </cell>
        </row>
        <row r="307">
          <cell r="A307">
            <v>3</v>
          </cell>
          <cell r="B307">
            <v>10</v>
          </cell>
          <cell r="G307">
            <v>-250704.14</v>
          </cell>
        </row>
        <row r="308">
          <cell r="A308">
            <v>3</v>
          </cell>
          <cell r="B308">
            <v>10</v>
          </cell>
          <cell r="G308">
            <v>-265203.59000000003</v>
          </cell>
        </row>
        <row r="309">
          <cell r="A309">
            <v>3</v>
          </cell>
          <cell r="B309">
            <v>10</v>
          </cell>
          <cell r="G309">
            <v>-123679.06</v>
          </cell>
        </row>
        <row r="310">
          <cell r="A310">
            <v>3</v>
          </cell>
          <cell r="B310">
            <v>10</v>
          </cell>
          <cell r="G310">
            <v>-228893</v>
          </cell>
        </row>
        <row r="311">
          <cell r="A311">
            <v>3</v>
          </cell>
          <cell r="B311">
            <v>10</v>
          </cell>
          <cell r="G311">
            <v>57514.7</v>
          </cell>
        </row>
        <row r="312">
          <cell r="A312">
            <v>3</v>
          </cell>
          <cell r="B312">
            <v>20</v>
          </cell>
          <cell r="G312">
            <v>-7.2759576141834308E-12</v>
          </cell>
        </row>
        <row r="313">
          <cell r="A313">
            <v>3</v>
          </cell>
          <cell r="B313">
            <v>20</v>
          </cell>
          <cell r="G313">
            <v>16662.009999999998</v>
          </cell>
        </row>
        <row r="314">
          <cell r="A314">
            <v>3</v>
          </cell>
          <cell r="B314">
            <v>20</v>
          </cell>
          <cell r="G314">
            <v>1328847.02</v>
          </cell>
        </row>
        <row r="315">
          <cell r="A315">
            <v>3</v>
          </cell>
          <cell r="B315">
            <v>20</v>
          </cell>
          <cell r="G315">
            <v>129040.22</v>
          </cell>
        </row>
        <row r="316">
          <cell r="A316">
            <v>3</v>
          </cell>
          <cell r="B316">
            <v>20</v>
          </cell>
          <cell r="G316">
            <v>191.52</v>
          </cell>
        </row>
        <row r="317">
          <cell r="A317">
            <v>3</v>
          </cell>
          <cell r="B317">
            <v>20</v>
          </cell>
          <cell r="G317">
            <v>14525.78</v>
          </cell>
        </row>
        <row r="318">
          <cell r="A318">
            <v>3</v>
          </cell>
          <cell r="B318">
            <v>20</v>
          </cell>
          <cell r="G318">
            <v>-7997.94</v>
          </cell>
        </row>
        <row r="319">
          <cell r="A319">
            <v>3</v>
          </cell>
          <cell r="B319">
            <v>20</v>
          </cell>
          <cell r="G319">
            <v>20518.09</v>
          </cell>
        </row>
        <row r="320">
          <cell r="A320">
            <v>3</v>
          </cell>
          <cell r="B320">
            <v>20</v>
          </cell>
          <cell r="G320">
            <v>-20518.09</v>
          </cell>
        </row>
        <row r="321">
          <cell r="A321">
            <v>3</v>
          </cell>
          <cell r="B321">
            <v>20</v>
          </cell>
          <cell r="G321">
            <v>364.75</v>
          </cell>
        </row>
        <row r="322">
          <cell r="A322">
            <v>3</v>
          </cell>
          <cell r="B322">
            <v>20</v>
          </cell>
          <cell r="G322">
            <v>-122.49</v>
          </cell>
        </row>
        <row r="323">
          <cell r="A323">
            <v>3</v>
          </cell>
          <cell r="B323">
            <v>20</v>
          </cell>
          <cell r="G323">
            <v>30.31</v>
          </cell>
        </row>
        <row r="324">
          <cell r="A324">
            <v>3</v>
          </cell>
          <cell r="B324">
            <v>20</v>
          </cell>
          <cell r="G324">
            <v>250704.14</v>
          </cell>
        </row>
        <row r="325">
          <cell r="A325">
            <v>3</v>
          </cell>
          <cell r="B325">
            <v>20</v>
          </cell>
          <cell r="G325">
            <v>2.2737367544323201E-13</v>
          </cell>
        </row>
        <row r="326">
          <cell r="A326">
            <v>3</v>
          </cell>
          <cell r="B326">
            <v>20</v>
          </cell>
          <cell r="G326">
            <v>104779.2</v>
          </cell>
        </row>
        <row r="327">
          <cell r="A327">
            <v>3</v>
          </cell>
          <cell r="B327">
            <v>20</v>
          </cell>
          <cell r="G327">
            <v>-4732.8599999999997</v>
          </cell>
        </row>
        <row r="328">
          <cell r="A328">
            <v>3</v>
          </cell>
          <cell r="B328">
            <v>30</v>
          </cell>
          <cell r="G328">
            <v>2.91038304567337E-11</v>
          </cell>
        </row>
        <row r="329">
          <cell r="A329">
            <v>3</v>
          </cell>
          <cell r="B329">
            <v>30</v>
          </cell>
          <cell r="G329">
            <v>18521.5</v>
          </cell>
        </row>
        <row r="330">
          <cell r="A330">
            <v>3</v>
          </cell>
          <cell r="B330">
            <v>30</v>
          </cell>
          <cell r="G330">
            <v>744879.44</v>
          </cell>
        </row>
        <row r="331">
          <cell r="A331">
            <v>3</v>
          </cell>
          <cell r="B331">
            <v>30</v>
          </cell>
          <cell r="G331">
            <v>106351.7</v>
          </cell>
        </row>
        <row r="332">
          <cell r="A332">
            <v>3</v>
          </cell>
          <cell r="B332">
            <v>30</v>
          </cell>
          <cell r="G332">
            <v>2078.36</v>
          </cell>
        </row>
        <row r="333">
          <cell r="A333">
            <v>3</v>
          </cell>
          <cell r="B333">
            <v>30</v>
          </cell>
          <cell r="G333">
            <v>1321.61</v>
          </cell>
        </row>
        <row r="334">
          <cell r="A334">
            <v>3</v>
          </cell>
          <cell r="B334">
            <v>30</v>
          </cell>
          <cell r="G334">
            <v>-984.95</v>
          </cell>
        </row>
        <row r="335">
          <cell r="A335">
            <v>3</v>
          </cell>
          <cell r="B335">
            <v>30</v>
          </cell>
          <cell r="G335">
            <v>4559.26</v>
          </cell>
        </row>
        <row r="336">
          <cell r="A336">
            <v>3</v>
          </cell>
          <cell r="B336">
            <v>30</v>
          </cell>
          <cell r="G336">
            <v>-4073.95</v>
          </cell>
        </row>
        <row r="337">
          <cell r="A337">
            <v>3</v>
          </cell>
          <cell r="B337">
            <v>30</v>
          </cell>
          <cell r="G337">
            <v>201381.23</v>
          </cell>
        </row>
        <row r="338">
          <cell r="A338">
            <v>3</v>
          </cell>
          <cell r="B338">
            <v>30</v>
          </cell>
          <cell r="G338">
            <v>0</v>
          </cell>
        </row>
        <row r="339">
          <cell r="A339">
            <v>3</v>
          </cell>
          <cell r="B339">
            <v>30</v>
          </cell>
          <cell r="G339">
            <v>9102.4500000000007</v>
          </cell>
        </row>
        <row r="340">
          <cell r="A340">
            <v>3</v>
          </cell>
          <cell r="B340">
            <v>40</v>
          </cell>
          <cell r="G340">
            <v>633.86</v>
          </cell>
        </row>
        <row r="341">
          <cell r="A341">
            <v>3</v>
          </cell>
          <cell r="B341">
            <v>40</v>
          </cell>
          <cell r="G341">
            <v>9094.9500000000007</v>
          </cell>
        </row>
        <row r="342">
          <cell r="A342">
            <v>3</v>
          </cell>
          <cell r="B342">
            <v>40</v>
          </cell>
          <cell r="G342">
            <v>29667.1</v>
          </cell>
        </row>
        <row r="343">
          <cell r="A343">
            <v>3</v>
          </cell>
          <cell r="B343">
            <v>40</v>
          </cell>
          <cell r="G343">
            <v>713648.25</v>
          </cell>
        </row>
        <row r="344">
          <cell r="A344">
            <v>3</v>
          </cell>
          <cell r="B344">
            <v>40</v>
          </cell>
          <cell r="G344">
            <v>71510.36</v>
          </cell>
        </row>
        <row r="345">
          <cell r="A345">
            <v>3</v>
          </cell>
          <cell r="B345">
            <v>40</v>
          </cell>
          <cell r="G345">
            <v>958.32</v>
          </cell>
        </row>
        <row r="346">
          <cell r="A346">
            <v>3</v>
          </cell>
          <cell r="B346">
            <v>40</v>
          </cell>
          <cell r="G346">
            <v>6219.84</v>
          </cell>
        </row>
        <row r="347">
          <cell r="A347">
            <v>3</v>
          </cell>
          <cell r="B347">
            <v>40</v>
          </cell>
          <cell r="G347">
            <v>-6219.84</v>
          </cell>
        </row>
        <row r="348">
          <cell r="A348">
            <v>3</v>
          </cell>
          <cell r="B348">
            <v>40</v>
          </cell>
          <cell r="G348">
            <v>2325.15</v>
          </cell>
        </row>
        <row r="349">
          <cell r="A349">
            <v>3</v>
          </cell>
          <cell r="B349">
            <v>40</v>
          </cell>
          <cell r="G349">
            <v>-2325.15</v>
          </cell>
        </row>
        <row r="350">
          <cell r="A350">
            <v>3</v>
          </cell>
          <cell r="B350">
            <v>40</v>
          </cell>
          <cell r="G350">
            <v>123679.06</v>
          </cell>
        </row>
        <row r="351">
          <cell r="A351">
            <v>3</v>
          </cell>
          <cell r="B351">
            <v>40</v>
          </cell>
          <cell r="G351">
            <v>3.59</v>
          </cell>
        </row>
        <row r="352">
          <cell r="A352">
            <v>3</v>
          </cell>
          <cell r="B352">
            <v>40</v>
          </cell>
          <cell r="G352">
            <v>5679.37</v>
          </cell>
        </row>
        <row r="353">
          <cell r="A353">
            <v>3</v>
          </cell>
          <cell r="B353">
            <v>50</v>
          </cell>
          <cell r="G353">
            <v>2.0918378140777301E-11</v>
          </cell>
        </row>
        <row r="354">
          <cell r="A354">
            <v>3</v>
          </cell>
          <cell r="B354">
            <v>50</v>
          </cell>
          <cell r="G354">
            <v>3651.35</v>
          </cell>
        </row>
        <row r="355">
          <cell r="A355">
            <v>3</v>
          </cell>
          <cell r="B355">
            <v>50</v>
          </cell>
          <cell r="G355">
            <v>11967.42</v>
          </cell>
        </row>
        <row r="356">
          <cell r="A356">
            <v>3</v>
          </cell>
          <cell r="B356">
            <v>50</v>
          </cell>
          <cell r="G356">
            <v>60448.23</v>
          </cell>
        </row>
        <row r="357">
          <cell r="A357">
            <v>3</v>
          </cell>
          <cell r="B357">
            <v>50</v>
          </cell>
          <cell r="G357">
            <v>1494106.9</v>
          </cell>
        </row>
        <row r="358">
          <cell r="A358">
            <v>3</v>
          </cell>
          <cell r="B358">
            <v>50</v>
          </cell>
          <cell r="G358">
            <v>73426.52</v>
          </cell>
        </row>
        <row r="359">
          <cell r="A359">
            <v>3</v>
          </cell>
          <cell r="B359">
            <v>50</v>
          </cell>
          <cell r="G359">
            <v>3589.86</v>
          </cell>
        </row>
        <row r="360">
          <cell r="A360">
            <v>3</v>
          </cell>
          <cell r="B360">
            <v>50</v>
          </cell>
          <cell r="G360">
            <v>-3589.86</v>
          </cell>
        </row>
        <row r="361">
          <cell r="A361">
            <v>3</v>
          </cell>
          <cell r="B361">
            <v>50</v>
          </cell>
          <cell r="G361">
            <v>16700.150000000001</v>
          </cell>
        </row>
        <row r="362">
          <cell r="A362">
            <v>3</v>
          </cell>
          <cell r="B362">
            <v>50</v>
          </cell>
          <cell r="G362">
            <v>-16690.919999999998</v>
          </cell>
        </row>
        <row r="363">
          <cell r="A363">
            <v>3</v>
          </cell>
          <cell r="B363">
            <v>50</v>
          </cell>
          <cell r="G363">
            <v>265203.59000000003</v>
          </cell>
        </row>
        <row r="364">
          <cell r="A364">
            <v>3</v>
          </cell>
          <cell r="B364">
            <v>50</v>
          </cell>
          <cell r="G364">
            <v>-5.6843418860808002E-14</v>
          </cell>
        </row>
        <row r="365">
          <cell r="A365">
            <v>3</v>
          </cell>
          <cell r="B365">
            <v>50</v>
          </cell>
          <cell r="G365">
            <v>19805.580000000002</v>
          </cell>
        </row>
        <row r="366">
          <cell r="A366">
            <v>3</v>
          </cell>
          <cell r="B366">
            <v>50</v>
          </cell>
          <cell r="G366">
            <v>1.9895196601282801E-12</v>
          </cell>
        </row>
        <row r="367">
          <cell r="A367">
            <v>3</v>
          </cell>
          <cell r="B367">
            <v>50</v>
          </cell>
          <cell r="G367">
            <v>47207.23</v>
          </cell>
        </row>
        <row r="368">
          <cell r="A368">
            <v>3</v>
          </cell>
          <cell r="B368">
            <v>60</v>
          </cell>
          <cell r="G368">
            <v>1.45519152283669E-11</v>
          </cell>
        </row>
        <row r="369">
          <cell r="A369">
            <v>3</v>
          </cell>
          <cell r="B369">
            <v>60</v>
          </cell>
          <cell r="G369">
            <v>7663.37</v>
          </cell>
        </row>
        <row r="370">
          <cell r="A370">
            <v>3</v>
          </cell>
          <cell r="B370">
            <v>60</v>
          </cell>
          <cell r="G370">
            <v>13458.65</v>
          </cell>
        </row>
        <row r="371">
          <cell r="A371">
            <v>3</v>
          </cell>
          <cell r="B371">
            <v>60</v>
          </cell>
          <cell r="G371">
            <v>18114</v>
          </cell>
        </row>
        <row r="372">
          <cell r="A372">
            <v>3</v>
          </cell>
          <cell r="B372">
            <v>60</v>
          </cell>
          <cell r="G372">
            <v>832571.13</v>
          </cell>
        </row>
        <row r="373">
          <cell r="A373">
            <v>3</v>
          </cell>
          <cell r="B373">
            <v>60</v>
          </cell>
          <cell r="G373">
            <v>107176.62</v>
          </cell>
        </row>
        <row r="374">
          <cell r="A374">
            <v>3</v>
          </cell>
          <cell r="B374">
            <v>60</v>
          </cell>
          <cell r="G374">
            <v>47.18</v>
          </cell>
        </row>
        <row r="375">
          <cell r="A375">
            <v>3</v>
          </cell>
          <cell r="B375">
            <v>60</v>
          </cell>
          <cell r="G375">
            <v>2555.9499999999998</v>
          </cell>
        </row>
        <row r="376">
          <cell r="A376">
            <v>3</v>
          </cell>
          <cell r="B376">
            <v>60</v>
          </cell>
          <cell r="G376">
            <v>-2458.59</v>
          </cell>
        </row>
        <row r="377">
          <cell r="A377">
            <v>3</v>
          </cell>
          <cell r="B377">
            <v>60</v>
          </cell>
          <cell r="G377">
            <v>7828.88</v>
          </cell>
        </row>
        <row r="378">
          <cell r="A378">
            <v>3</v>
          </cell>
          <cell r="B378">
            <v>60</v>
          </cell>
          <cell r="G378">
            <v>-7790.71</v>
          </cell>
        </row>
        <row r="379">
          <cell r="A379">
            <v>3</v>
          </cell>
          <cell r="B379">
            <v>60</v>
          </cell>
          <cell r="G379">
            <v>169408.08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60</v>
          </cell>
          <cell r="G381">
            <v>31438.55</v>
          </cell>
        </row>
        <row r="382">
          <cell r="A382">
            <v>3</v>
          </cell>
          <cell r="B382">
            <v>70</v>
          </cell>
          <cell r="G382">
            <v>17838.400000000001</v>
          </cell>
        </row>
        <row r="383">
          <cell r="A383">
            <v>3</v>
          </cell>
          <cell r="B383">
            <v>70</v>
          </cell>
          <cell r="G383">
            <v>59316.56</v>
          </cell>
        </row>
        <row r="384">
          <cell r="A384">
            <v>3</v>
          </cell>
          <cell r="B384">
            <v>70</v>
          </cell>
          <cell r="G384">
            <v>533400.14</v>
          </cell>
        </row>
        <row r="385">
          <cell r="A385">
            <v>3</v>
          </cell>
          <cell r="B385">
            <v>70</v>
          </cell>
          <cell r="G385">
            <v>44671.33</v>
          </cell>
        </row>
        <row r="386">
          <cell r="A386">
            <v>3</v>
          </cell>
          <cell r="B386">
            <v>70</v>
          </cell>
          <cell r="G386">
            <v>14940.81</v>
          </cell>
        </row>
        <row r="387">
          <cell r="A387">
            <v>3</v>
          </cell>
          <cell r="B387">
            <v>70</v>
          </cell>
          <cell r="G387">
            <v>-14940.81</v>
          </cell>
        </row>
        <row r="388">
          <cell r="A388">
            <v>3</v>
          </cell>
          <cell r="B388">
            <v>70</v>
          </cell>
          <cell r="G388">
            <v>7461.7</v>
          </cell>
        </row>
        <row r="389">
          <cell r="A389">
            <v>3</v>
          </cell>
          <cell r="B389">
            <v>70</v>
          </cell>
          <cell r="G389">
            <v>-7455.45</v>
          </cell>
        </row>
        <row r="390">
          <cell r="A390">
            <v>3</v>
          </cell>
          <cell r="B390">
            <v>70</v>
          </cell>
          <cell r="G390">
            <v>72635</v>
          </cell>
        </row>
        <row r="391">
          <cell r="A391">
            <v>3</v>
          </cell>
          <cell r="B391">
            <v>70</v>
          </cell>
          <cell r="G391">
            <v>45450.86</v>
          </cell>
        </row>
        <row r="392">
          <cell r="A392">
            <v>3</v>
          </cell>
          <cell r="B392">
            <v>80</v>
          </cell>
          <cell r="G392">
            <v>4774858.24</v>
          </cell>
        </row>
        <row r="393">
          <cell r="A393">
            <v>3</v>
          </cell>
          <cell r="B393">
            <v>80</v>
          </cell>
          <cell r="G393">
            <v>5724.59</v>
          </cell>
        </row>
        <row r="394">
          <cell r="A394">
            <v>3</v>
          </cell>
          <cell r="B394">
            <v>80</v>
          </cell>
          <cell r="G394">
            <v>1300.6500000000001</v>
          </cell>
        </row>
        <row r="395">
          <cell r="A395">
            <v>3</v>
          </cell>
          <cell r="B395">
            <v>80</v>
          </cell>
          <cell r="G395">
            <v>-124255.47</v>
          </cell>
        </row>
        <row r="396">
          <cell r="A396">
            <v>3</v>
          </cell>
          <cell r="B396">
            <v>80</v>
          </cell>
          <cell r="G396">
            <v>-1065637.17</v>
          </cell>
        </row>
        <row r="397">
          <cell r="A397">
            <v>3</v>
          </cell>
          <cell r="B397">
            <v>80</v>
          </cell>
          <cell r="G397">
            <v>1784921.04</v>
          </cell>
        </row>
        <row r="398">
          <cell r="A398">
            <v>3</v>
          </cell>
          <cell r="B398">
            <v>80</v>
          </cell>
          <cell r="G398">
            <v>-1132812.51</v>
          </cell>
        </row>
        <row r="399">
          <cell r="A399">
            <v>3</v>
          </cell>
          <cell r="B399">
            <v>80</v>
          </cell>
          <cell r="G399">
            <v>409563.2</v>
          </cell>
        </row>
        <row r="400">
          <cell r="A400">
            <v>3</v>
          </cell>
          <cell r="B400">
            <v>180</v>
          </cell>
          <cell r="G400">
            <v>193869.2</v>
          </cell>
        </row>
        <row r="401">
          <cell r="A401">
            <v>3</v>
          </cell>
          <cell r="B401">
            <v>180</v>
          </cell>
          <cell r="G401">
            <v>151210.74</v>
          </cell>
        </row>
        <row r="402">
          <cell r="A402">
            <v>3</v>
          </cell>
          <cell r="B402">
            <v>180</v>
          </cell>
          <cell r="G402">
            <v>904779.28</v>
          </cell>
        </row>
        <row r="403">
          <cell r="A403">
            <v>3</v>
          </cell>
          <cell r="B403">
            <v>180</v>
          </cell>
          <cell r="G403">
            <v>30617.41</v>
          </cell>
        </row>
        <row r="404">
          <cell r="A404">
            <v>3</v>
          </cell>
          <cell r="B404">
            <v>180</v>
          </cell>
          <cell r="G404">
            <v>13755.75</v>
          </cell>
        </row>
        <row r="405">
          <cell r="A405">
            <v>3</v>
          </cell>
          <cell r="B405">
            <v>180</v>
          </cell>
          <cell r="G405">
            <v>1133.9100000000001</v>
          </cell>
        </row>
        <row r="406">
          <cell r="A406">
            <v>3</v>
          </cell>
          <cell r="B406">
            <v>180</v>
          </cell>
          <cell r="G406">
            <v>-284683</v>
          </cell>
        </row>
        <row r="407">
          <cell r="A407">
            <v>3</v>
          </cell>
          <cell r="B407">
            <v>180</v>
          </cell>
          <cell r="G407">
            <v>416597.05</v>
          </cell>
        </row>
        <row r="408">
          <cell r="A408">
            <v>3</v>
          </cell>
          <cell r="B408">
            <v>180</v>
          </cell>
          <cell r="G408">
            <v>-68641.850000000006</v>
          </cell>
        </row>
        <row r="409">
          <cell r="A409">
            <v>3</v>
          </cell>
          <cell r="B409">
            <v>212</v>
          </cell>
          <cell r="G409">
            <v>11961.56</v>
          </cell>
        </row>
        <row r="410">
          <cell r="A410">
            <v>3</v>
          </cell>
          <cell r="B410">
            <v>212</v>
          </cell>
          <cell r="G410">
            <v>23.01</v>
          </cell>
        </row>
        <row r="411">
          <cell r="A411">
            <v>3</v>
          </cell>
          <cell r="B411">
            <v>212</v>
          </cell>
          <cell r="G411">
            <v>10279.450000000001</v>
          </cell>
        </row>
        <row r="412">
          <cell r="A412">
            <v>3</v>
          </cell>
          <cell r="B412">
            <v>212</v>
          </cell>
          <cell r="G412">
            <v>8394</v>
          </cell>
        </row>
        <row r="413">
          <cell r="A413">
            <v>3</v>
          </cell>
          <cell r="B413">
            <v>212</v>
          </cell>
          <cell r="G413">
            <v>73228.5</v>
          </cell>
        </row>
        <row r="414">
          <cell r="A414">
            <v>3</v>
          </cell>
          <cell r="B414">
            <v>212</v>
          </cell>
          <cell r="G414">
            <v>16875</v>
          </cell>
        </row>
        <row r="415">
          <cell r="A415">
            <v>3</v>
          </cell>
          <cell r="B415">
            <v>212</v>
          </cell>
          <cell r="G415">
            <v>48711.5</v>
          </cell>
        </row>
        <row r="416">
          <cell r="A416">
            <v>3</v>
          </cell>
          <cell r="B416">
            <v>221</v>
          </cell>
          <cell r="G416">
            <v>66.95</v>
          </cell>
        </row>
        <row r="417">
          <cell r="A417">
            <v>3</v>
          </cell>
          <cell r="B417">
            <v>221</v>
          </cell>
          <cell r="G417">
            <v>7755</v>
          </cell>
        </row>
        <row r="418">
          <cell r="A418">
            <v>3</v>
          </cell>
          <cell r="B418">
            <v>221</v>
          </cell>
          <cell r="G418">
            <v>1578.13</v>
          </cell>
        </row>
        <row r="419">
          <cell r="A419">
            <v>3</v>
          </cell>
          <cell r="B419">
            <v>232</v>
          </cell>
          <cell r="G419">
            <v>12755.89</v>
          </cell>
        </row>
        <row r="420">
          <cell r="A420">
            <v>3</v>
          </cell>
          <cell r="B420">
            <v>233</v>
          </cell>
          <cell r="G420">
            <v>22212.41</v>
          </cell>
        </row>
        <row r="421">
          <cell r="A421">
            <v>3</v>
          </cell>
          <cell r="B421">
            <v>234</v>
          </cell>
          <cell r="G421">
            <v>17248.28</v>
          </cell>
        </row>
        <row r="422">
          <cell r="A422">
            <v>3</v>
          </cell>
          <cell r="B422">
            <v>301</v>
          </cell>
          <cell r="G422">
            <v>81</v>
          </cell>
        </row>
        <row r="423">
          <cell r="A423">
            <v>3</v>
          </cell>
          <cell r="B423">
            <v>301</v>
          </cell>
          <cell r="G423">
            <v>166.68</v>
          </cell>
        </row>
        <row r="424">
          <cell r="A424">
            <v>3</v>
          </cell>
          <cell r="B424">
            <v>303</v>
          </cell>
          <cell r="G424">
            <v>49808.480000000003</v>
          </cell>
        </row>
        <row r="425">
          <cell r="A425">
            <v>3</v>
          </cell>
          <cell r="B425">
            <v>303</v>
          </cell>
          <cell r="G425">
            <v>6462.72</v>
          </cell>
        </row>
        <row r="426">
          <cell r="A426">
            <v>3</v>
          </cell>
          <cell r="B426">
            <v>303</v>
          </cell>
          <cell r="G426">
            <v>23.92</v>
          </cell>
        </row>
        <row r="427">
          <cell r="A427">
            <v>4</v>
          </cell>
          <cell r="B427">
            <v>20</v>
          </cell>
          <cell r="G427">
            <v>0</v>
          </cell>
        </row>
        <row r="428">
          <cell r="A428">
            <v>4</v>
          </cell>
          <cell r="B428">
            <v>20</v>
          </cell>
          <cell r="G428">
            <v>16681.38</v>
          </cell>
        </row>
        <row r="429">
          <cell r="A429">
            <v>4</v>
          </cell>
          <cell r="B429">
            <v>20</v>
          </cell>
          <cell r="G429">
            <v>1315716.02</v>
          </cell>
        </row>
        <row r="430">
          <cell r="A430">
            <v>4</v>
          </cell>
          <cell r="B430">
            <v>20</v>
          </cell>
          <cell r="G430">
            <v>477987.76</v>
          </cell>
        </row>
        <row r="431">
          <cell r="A431">
            <v>4</v>
          </cell>
          <cell r="B431">
            <v>20</v>
          </cell>
          <cell r="G431">
            <v>25421.86</v>
          </cell>
        </row>
        <row r="432">
          <cell r="A432">
            <v>4</v>
          </cell>
          <cell r="B432">
            <v>20</v>
          </cell>
          <cell r="G432">
            <v>-21614.05</v>
          </cell>
        </row>
        <row r="433">
          <cell r="A433">
            <v>4</v>
          </cell>
          <cell r="B433">
            <v>20</v>
          </cell>
          <cell r="G433">
            <v>2133.13</v>
          </cell>
        </row>
        <row r="434">
          <cell r="A434">
            <v>4</v>
          </cell>
          <cell r="B434">
            <v>20</v>
          </cell>
          <cell r="G434">
            <v>-827.06</v>
          </cell>
        </row>
        <row r="435">
          <cell r="A435">
            <v>4</v>
          </cell>
          <cell r="B435">
            <v>20</v>
          </cell>
          <cell r="G435">
            <v>30675.37</v>
          </cell>
        </row>
        <row r="436">
          <cell r="A436">
            <v>4</v>
          </cell>
          <cell r="B436">
            <v>20</v>
          </cell>
          <cell r="G436">
            <v>-11893.46</v>
          </cell>
        </row>
        <row r="437">
          <cell r="A437">
            <v>4</v>
          </cell>
          <cell r="B437">
            <v>20</v>
          </cell>
          <cell r="G437">
            <v>3020.09</v>
          </cell>
        </row>
        <row r="438">
          <cell r="A438">
            <v>4</v>
          </cell>
          <cell r="B438">
            <v>20</v>
          </cell>
          <cell r="G438">
            <v>-1170.95</v>
          </cell>
        </row>
        <row r="439">
          <cell r="A439">
            <v>4</v>
          </cell>
          <cell r="B439">
            <v>20</v>
          </cell>
          <cell r="G439">
            <v>0</v>
          </cell>
        </row>
        <row r="440">
          <cell r="A440">
            <v>4</v>
          </cell>
          <cell r="B440">
            <v>20</v>
          </cell>
          <cell r="G440">
            <v>-4732.8599999999997</v>
          </cell>
        </row>
        <row r="441">
          <cell r="A441">
            <v>4</v>
          </cell>
          <cell r="B441">
            <v>30</v>
          </cell>
          <cell r="G441">
            <v>-9.0949470177292804E-13</v>
          </cell>
        </row>
        <row r="442">
          <cell r="A442">
            <v>4</v>
          </cell>
          <cell r="B442">
            <v>30</v>
          </cell>
          <cell r="G442">
            <v>18512.18</v>
          </cell>
        </row>
        <row r="443">
          <cell r="A443">
            <v>4</v>
          </cell>
          <cell r="B443">
            <v>30</v>
          </cell>
          <cell r="G443">
            <v>731652.65</v>
          </cell>
        </row>
        <row r="444">
          <cell r="A444">
            <v>4</v>
          </cell>
          <cell r="B444">
            <v>30</v>
          </cell>
          <cell r="G444">
            <v>322740.57</v>
          </cell>
        </row>
        <row r="445">
          <cell r="A445">
            <v>4</v>
          </cell>
          <cell r="B445">
            <v>30</v>
          </cell>
          <cell r="G445">
            <v>5552.59</v>
          </cell>
        </row>
        <row r="446">
          <cell r="A446">
            <v>4</v>
          </cell>
          <cell r="B446">
            <v>30</v>
          </cell>
          <cell r="G446">
            <v>-4719.7</v>
          </cell>
        </row>
        <row r="447">
          <cell r="A447">
            <v>4</v>
          </cell>
          <cell r="B447">
            <v>30</v>
          </cell>
          <cell r="G447">
            <v>370.17</v>
          </cell>
        </row>
        <row r="448">
          <cell r="A448">
            <v>4</v>
          </cell>
          <cell r="B448">
            <v>30</v>
          </cell>
          <cell r="G448">
            <v>-161.91</v>
          </cell>
        </row>
        <row r="449">
          <cell r="A449">
            <v>4</v>
          </cell>
          <cell r="B449">
            <v>30</v>
          </cell>
          <cell r="G449">
            <v>15632.17</v>
          </cell>
        </row>
        <row r="450">
          <cell r="A450">
            <v>4</v>
          </cell>
          <cell r="B450">
            <v>30</v>
          </cell>
          <cell r="G450">
            <v>-6837.55</v>
          </cell>
        </row>
        <row r="451">
          <cell r="A451">
            <v>4</v>
          </cell>
          <cell r="B451">
            <v>30</v>
          </cell>
          <cell r="G451">
            <v>-6742.97</v>
          </cell>
        </row>
        <row r="452">
          <cell r="A452">
            <v>4</v>
          </cell>
          <cell r="B452">
            <v>40</v>
          </cell>
          <cell r="G452">
            <v>28356.34</v>
          </cell>
        </row>
        <row r="453">
          <cell r="A453">
            <v>4</v>
          </cell>
          <cell r="B453">
            <v>40</v>
          </cell>
          <cell r="G453">
            <v>43148.69</v>
          </cell>
        </row>
        <row r="454">
          <cell r="A454">
            <v>4</v>
          </cell>
          <cell r="B454">
            <v>40</v>
          </cell>
          <cell r="G454">
            <v>493044.12</v>
          </cell>
        </row>
        <row r="455">
          <cell r="A455">
            <v>4</v>
          </cell>
          <cell r="B455">
            <v>40</v>
          </cell>
          <cell r="G455">
            <v>366388.22</v>
          </cell>
        </row>
        <row r="456">
          <cell r="A456">
            <v>4</v>
          </cell>
          <cell r="B456">
            <v>40</v>
          </cell>
          <cell r="G456">
            <v>3.59</v>
          </cell>
        </row>
        <row r="457">
          <cell r="A457">
            <v>4</v>
          </cell>
          <cell r="B457">
            <v>40</v>
          </cell>
          <cell r="G457">
            <v>2533.4499999999998</v>
          </cell>
        </row>
        <row r="458">
          <cell r="A458">
            <v>4</v>
          </cell>
          <cell r="B458">
            <v>40</v>
          </cell>
          <cell r="G458">
            <v>-2533.4499999999998</v>
          </cell>
        </row>
        <row r="459">
          <cell r="A459">
            <v>4</v>
          </cell>
          <cell r="B459">
            <v>40</v>
          </cell>
          <cell r="G459">
            <v>1542.93</v>
          </cell>
        </row>
        <row r="460">
          <cell r="A460">
            <v>4</v>
          </cell>
          <cell r="B460">
            <v>40</v>
          </cell>
          <cell r="G460">
            <v>-1311.49</v>
          </cell>
        </row>
        <row r="461">
          <cell r="A461">
            <v>4</v>
          </cell>
          <cell r="B461">
            <v>40</v>
          </cell>
          <cell r="G461">
            <v>5675.66</v>
          </cell>
        </row>
        <row r="462">
          <cell r="A462">
            <v>4</v>
          </cell>
          <cell r="B462">
            <v>40</v>
          </cell>
          <cell r="G462">
            <v>-2647.56</v>
          </cell>
        </row>
        <row r="463">
          <cell r="A463">
            <v>4</v>
          </cell>
          <cell r="B463">
            <v>50</v>
          </cell>
          <cell r="G463">
            <v>1.02318153949454E-12</v>
          </cell>
        </row>
        <row r="464">
          <cell r="A464">
            <v>4</v>
          </cell>
          <cell r="B464">
            <v>50</v>
          </cell>
          <cell r="G464">
            <v>3640.63</v>
          </cell>
        </row>
        <row r="465">
          <cell r="A465">
            <v>4</v>
          </cell>
          <cell r="B465">
            <v>50</v>
          </cell>
          <cell r="G465">
            <v>13728.76</v>
          </cell>
        </row>
        <row r="466">
          <cell r="A466">
            <v>4</v>
          </cell>
          <cell r="B466">
            <v>50</v>
          </cell>
          <cell r="G466">
            <v>61175.79</v>
          </cell>
        </row>
        <row r="467">
          <cell r="A467">
            <v>4</v>
          </cell>
          <cell r="B467">
            <v>50</v>
          </cell>
          <cell r="G467">
            <v>1448741.62</v>
          </cell>
        </row>
        <row r="468">
          <cell r="A468">
            <v>4</v>
          </cell>
          <cell r="B468">
            <v>50</v>
          </cell>
          <cell r="G468">
            <v>383534.95</v>
          </cell>
        </row>
        <row r="469">
          <cell r="A469">
            <v>4</v>
          </cell>
          <cell r="B469">
            <v>50</v>
          </cell>
          <cell r="G469">
            <v>4574.57</v>
          </cell>
        </row>
        <row r="470">
          <cell r="A470">
            <v>4</v>
          </cell>
          <cell r="B470">
            <v>50</v>
          </cell>
          <cell r="G470">
            <v>-4574.57</v>
          </cell>
        </row>
        <row r="471">
          <cell r="A471">
            <v>4</v>
          </cell>
          <cell r="B471">
            <v>50</v>
          </cell>
          <cell r="G471">
            <v>26173.3</v>
          </cell>
        </row>
        <row r="472">
          <cell r="A472">
            <v>4</v>
          </cell>
          <cell r="B472">
            <v>50</v>
          </cell>
          <cell r="G472">
            <v>-22247.31</v>
          </cell>
        </row>
        <row r="473">
          <cell r="A473">
            <v>4</v>
          </cell>
          <cell r="B473">
            <v>50</v>
          </cell>
          <cell r="G473">
            <v>389.9</v>
          </cell>
        </row>
        <row r="474">
          <cell r="A474">
            <v>4</v>
          </cell>
          <cell r="B474">
            <v>50</v>
          </cell>
          <cell r="G474">
            <v>-197.75</v>
          </cell>
        </row>
        <row r="475">
          <cell r="A475">
            <v>4</v>
          </cell>
          <cell r="B475">
            <v>50</v>
          </cell>
          <cell r="G475">
            <v>10840.2</v>
          </cell>
        </row>
        <row r="476">
          <cell r="A476">
            <v>4</v>
          </cell>
          <cell r="B476">
            <v>50</v>
          </cell>
          <cell r="G476">
            <v>-5497.9</v>
          </cell>
        </row>
        <row r="477">
          <cell r="A477">
            <v>4</v>
          </cell>
          <cell r="B477">
            <v>50</v>
          </cell>
          <cell r="G477">
            <v>171.41</v>
          </cell>
        </row>
        <row r="478">
          <cell r="A478">
            <v>4</v>
          </cell>
          <cell r="B478">
            <v>50</v>
          </cell>
          <cell r="G478">
            <v>-86.93</v>
          </cell>
        </row>
        <row r="479">
          <cell r="A479">
            <v>4</v>
          </cell>
          <cell r="B479">
            <v>50</v>
          </cell>
          <cell r="G479">
            <v>1.0800249583553501E-12</v>
          </cell>
        </row>
        <row r="480">
          <cell r="A480">
            <v>4</v>
          </cell>
          <cell r="B480">
            <v>50</v>
          </cell>
          <cell r="G480">
            <v>47207.23</v>
          </cell>
        </row>
        <row r="481">
          <cell r="A481">
            <v>4</v>
          </cell>
          <cell r="B481">
            <v>60</v>
          </cell>
          <cell r="G481">
            <v>2.7569058147491899E-12</v>
          </cell>
        </row>
        <row r="482">
          <cell r="A482">
            <v>4</v>
          </cell>
          <cell r="B482">
            <v>60</v>
          </cell>
          <cell r="G482">
            <v>7712.83</v>
          </cell>
        </row>
        <row r="483">
          <cell r="A483">
            <v>4</v>
          </cell>
          <cell r="B483">
            <v>60</v>
          </cell>
          <cell r="G483">
            <v>13458.65</v>
          </cell>
        </row>
        <row r="484">
          <cell r="A484">
            <v>4</v>
          </cell>
          <cell r="B484">
            <v>60</v>
          </cell>
          <cell r="G484">
            <v>18114.02</v>
          </cell>
        </row>
        <row r="485">
          <cell r="A485">
            <v>4</v>
          </cell>
          <cell r="B485">
            <v>60</v>
          </cell>
          <cell r="G485">
            <v>778700.99</v>
          </cell>
        </row>
        <row r="486">
          <cell r="A486">
            <v>4</v>
          </cell>
          <cell r="B486">
            <v>60</v>
          </cell>
          <cell r="G486">
            <v>280671.84000000003</v>
          </cell>
        </row>
        <row r="487">
          <cell r="A487">
            <v>4</v>
          </cell>
          <cell r="B487">
            <v>60</v>
          </cell>
          <cell r="G487">
            <v>2130.5</v>
          </cell>
        </row>
        <row r="488">
          <cell r="A488">
            <v>4</v>
          </cell>
          <cell r="B488">
            <v>60</v>
          </cell>
          <cell r="G488">
            <v>-1858.79</v>
          </cell>
        </row>
        <row r="489">
          <cell r="A489">
            <v>4</v>
          </cell>
          <cell r="B489">
            <v>60</v>
          </cell>
          <cell r="G489">
            <v>12142</v>
          </cell>
        </row>
        <row r="490">
          <cell r="A490">
            <v>4</v>
          </cell>
          <cell r="B490">
            <v>60</v>
          </cell>
          <cell r="G490">
            <v>-10320.709999999999</v>
          </cell>
        </row>
        <row r="491">
          <cell r="A491">
            <v>4</v>
          </cell>
          <cell r="B491">
            <v>60</v>
          </cell>
          <cell r="G491">
            <v>80.8</v>
          </cell>
        </row>
        <row r="492">
          <cell r="A492">
            <v>4</v>
          </cell>
          <cell r="B492">
            <v>60</v>
          </cell>
          <cell r="G492">
            <v>-40.07</v>
          </cell>
        </row>
        <row r="493">
          <cell r="A493">
            <v>4</v>
          </cell>
          <cell r="B493">
            <v>60</v>
          </cell>
          <cell r="G493">
            <v>16274.71</v>
          </cell>
        </row>
        <row r="494">
          <cell r="A494">
            <v>4</v>
          </cell>
          <cell r="B494">
            <v>60</v>
          </cell>
          <cell r="G494">
            <v>-8071.2</v>
          </cell>
        </row>
        <row r="495">
          <cell r="A495">
            <v>4</v>
          </cell>
          <cell r="B495">
            <v>60</v>
          </cell>
          <cell r="G495">
            <v>649.51</v>
          </cell>
        </row>
        <row r="496">
          <cell r="A496">
            <v>4</v>
          </cell>
          <cell r="B496">
            <v>60</v>
          </cell>
          <cell r="G496">
            <v>-322.12</v>
          </cell>
        </row>
        <row r="497">
          <cell r="A497">
            <v>4</v>
          </cell>
          <cell r="B497">
            <v>60</v>
          </cell>
          <cell r="G497">
            <v>31438.55</v>
          </cell>
        </row>
        <row r="498">
          <cell r="A498">
            <v>4</v>
          </cell>
          <cell r="B498">
            <v>70</v>
          </cell>
          <cell r="G498">
            <v>17818.14</v>
          </cell>
        </row>
        <row r="499">
          <cell r="A499">
            <v>4</v>
          </cell>
          <cell r="B499">
            <v>70</v>
          </cell>
          <cell r="G499">
            <v>59209.42</v>
          </cell>
        </row>
        <row r="500">
          <cell r="A500">
            <v>4</v>
          </cell>
          <cell r="B500">
            <v>70</v>
          </cell>
          <cell r="G500">
            <v>535386.69999999995</v>
          </cell>
        </row>
        <row r="501">
          <cell r="A501">
            <v>4</v>
          </cell>
          <cell r="B501">
            <v>70</v>
          </cell>
          <cell r="G501">
            <v>322725.84999999998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4</v>
          </cell>
          <cell r="B503">
            <v>70</v>
          </cell>
          <cell r="G503">
            <v>-16335.72</v>
          </cell>
        </row>
        <row r="504">
          <cell r="A504">
            <v>4</v>
          </cell>
          <cell r="B504">
            <v>70</v>
          </cell>
          <cell r="G504">
            <v>8779.93</v>
          </cell>
        </row>
        <row r="505">
          <cell r="A505">
            <v>4</v>
          </cell>
          <cell r="B505">
            <v>70</v>
          </cell>
          <cell r="G505">
            <v>-7462.94</v>
          </cell>
        </row>
        <row r="506">
          <cell r="A506">
            <v>4</v>
          </cell>
          <cell r="B506">
            <v>70</v>
          </cell>
          <cell r="G506">
            <v>1411.08</v>
          </cell>
        </row>
        <row r="507">
          <cell r="A507">
            <v>4</v>
          </cell>
          <cell r="B507">
            <v>70</v>
          </cell>
          <cell r="G507">
            <v>-261.47000000000003</v>
          </cell>
        </row>
        <row r="508">
          <cell r="A508">
            <v>4</v>
          </cell>
          <cell r="B508">
            <v>70</v>
          </cell>
          <cell r="G508">
            <v>14668.68</v>
          </cell>
        </row>
        <row r="509">
          <cell r="A509">
            <v>4</v>
          </cell>
          <cell r="B509">
            <v>70</v>
          </cell>
          <cell r="G509">
            <v>-2718.07</v>
          </cell>
        </row>
        <row r="510">
          <cell r="A510">
            <v>4</v>
          </cell>
          <cell r="B510">
            <v>70</v>
          </cell>
          <cell r="G510">
            <v>93.99</v>
          </cell>
        </row>
        <row r="511">
          <cell r="A511">
            <v>4</v>
          </cell>
          <cell r="B511">
            <v>70</v>
          </cell>
          <cell r="G511">
            <v>-17.420000000000002</v>
          </cell>
        </row>
        <row r="512">
          <cell r="A512">
            <v>4</v>
          </cell>
          <cell r="B512">
            <v>80</v>
          </cell>
          <cell r="G512">
            <v>4820538.5</v>
          </cell>
        </row>
        <row r="513">
          <cell r="A513">
            <v>4</v>
          </cell>
          <cell r="B513">
            <v>80</v>
          </cell>
          <cell r="G513">
            <v>5724.59</v>
          </cell>
        </row>
        <row r="514">
          <cell r="A514">
            <v>4</v>
          </cell>
          <cell r="B514">
            <v>80</v>
          </cell>
          <cell r="G514">
            <v>1324.15</v>
          </cell>
        </row>
        <row r="515">
          <cell r="A515">
            <v>4</v>
          </cell>
          <cell r="B515">
            <v>80</v>
          </cell>
          <cell r="G515">
            <v>244284.62</v>
          </cell>
        </row>
        <row r="516">
          <cell r="A516">
            <v>4</v>
          </cell>
          <cell r="B516">
            <v>80</v>
          </cell>
          <cell r="G516">
            <v>75520.83</v>
          </cell>
        </row>
        <row r="517">
          <cell r="A517">
            <v>4</v>
          </cell>
          <cell r="B517">
            <v>80</v>
          </cell>
          <cell r="G517">
            <v>515611.14</v>
          </cell>
        </row>
        <row r="518">
          <cell r="A518">
            <v>4</v>
          </cell>
          <cell r="B518">
            <v>180</v>
          </cell>
          <cell r="G518">
            <v>193997.82</v>
          </cell>
        </row>
        <row r="519">
          <cell r="A519">
            <v>4</v>
          </cell>
          <cell r="B519">
            <v>180</v>
          </cell>
          <cell r="G519">
            <v>151324.56</v>
          </cell>
        </row>
        <row r="520">
          <cell r="A520">
            <v>4</v>
          </cell>
          <cell r="B520">
            <v>180</v>
          </cell>
          <cell r="G520">
            <v>923579.84</v>
          </cell>
        </row>
        <row r="521">
          <cell r="A521">
            <v>4</v>
          </cell>
          <cell r="B521">
            <v>180</v>
          </cell>
          <cell r="G521">
            <v>30917.33</v>
          </cell>
        </row>
        <row r="522">
          <cell r="A522">
            <v>4</v>
          </cell>
          <cell r="B522">
            <v>180</v>
          </cell>
          <cell r="G522">
            <v>13755.75</v>
          </cell>
        </row>
        <row r="523">
          <cell r="A523">
            <v>4</v>
          </cell>
          <cell r="B523">
            <v>180</v>
          </cell>
          <cell r="G523">
            <v>1133.9100000000001</v>
          </cell>
        </row>
        <row r="524">
          <cell r="A524">
            <v>4</v>
          </cell>
          <cell r="B524">
            <v>180</v>
          </cell>
          <cell r="G524">
            <v>110148.99</v>
          </cell>
        </row>
        <row r="525">
          <cell r="A525">
            <v>4</v>
          </cell>
          <cell r="B525">
            <v>180</v>
          </cell>
          <cell r="G525">
            <v>-453125</v>
          </cell>
        </row>
        <row r="526">
          <cell r="A526">
            <v>4</v>
          </cell>
          <cell r="B526">
            <v>180</v>
          </cell>
          <cell r="G526">
            <v>-68641.850000000006</v>
          </cell>
        </row>
        <row r="527">
          <cell r="A527">
            <v>4</v>
          </cell>
          <cell r="B527">
            <v>212</v>
          </cell>
          <cell r="G527">
            <v>11945.16</v>
          </cell>
        </row>
        <row r="528">
          <cell r="A528">
            <v>4</v>
          </cell>
          <cell r="B528">
            <v>212</v>
          </cell>
          <cell r="G528">
            <v>23.01</v>
          </cell>
        </row>
        <row r="529">
          <cell r="A529">
            <v>4</v>
          </cell>
          <cell r="B529">
            <v>212</v>
          </cell>
          <cell r="G529">
            <v>9559.2199999999993</v>
          </cell>
        </row>
        <row r="530">
          <cell r="A530">
            <v>4</v>
          </cell>
          <cell r="B530">
            <v>212</v>
          </cell>
          <cell r="G530">
            <v>8394</v>
          </cell>
        </row>
        <row r="531">
          <cell r="A531">
            <v>4</v>
          </cell>
          <cell r="B531">
            <v>212</v>
          </cell>
          <cell r="G531">
            <v>73246.240000000005</v>
          </cell>
        </row>
        <row r="532">
          <cell r="A532">
            <v>4</v>
          </cell>
          <cell r="B532">
            <v>212</v>
          </cell>
          <cell r="G532">
            <v>16875</v>
          </cell>
        </row>
        <row r="533">
          <cell r="A533">
            <v>4</v>
          </cell>
          <cell r="B533">
            <v>212</v>
          </cell>
          <cell r="G533">
            <v>48711.5</v>
          </cell>
        </row>
        <row r="534">
          <cell r="A534">
            <v>4</v>
          </cell>
          <cell r="B534">
            <v>221</v>
          </cell>
          <cell r="G534">
            <v>66.95</v>
          </cell>
        </row>
        <row r="535">
          <cell r="A535">
            <v>4</v>
          </cell>
          <cell r="B535">
            <v>221</v>
          </cell>
          <cell r="G535">
            <v>7755</v>
          </cell>
        </row>
        <row r="536">
          <cell r="A536">
            <v>4</v>
          </cell>
          <cell r="B536">
            <v>221</v>
          </cell>
          <cell r="G536">
            <v>1578.13</v>
          </cell>
        </row>
        <row r="537">
          <cell r="A537">
            <v>4</v>
          </cell>
          <cell r="B537">
            <v>232</v>
          </cell>
          <cell r="G537">
            <v>12755.89</v>
          </cell>
        </row>
        <row r="538">
          <cell r="A538">
            <v>4</v>
          </cell>
          <cell r="B538">
            <v>233</v>
          </cell>
          <cell r="G538">
            <v>22212.41</v>
          </cell>
        </row>
        <row r="539">
          <cell r="A539">
            <v>4</v>
          </cell>
          <cell r="B539">
            <v>234</v>
          </cell>
          <cell r="G539">
            <v>17248.28</v>
          </cell>
        </row>
        <row r="540">
          <cell r="A540">
            <v>4</v>
          </cell>
          <cell r="B540">
            <v>301</v>
          </cell>
          <cell r="G540">
            <v>81</v>
          </cell>
        </row>
        <row r="541">
          <cell r="A541">
            <v>4</v>
          </cell>
          <cell r="B541">
            <v>301</v>
          </cell>
          <cell r="G541">
            <v>166.68</v>
          </cell>
        </row>
        <row r="542">
          <cell r="A542">
            <v>4</v>
          </cell>
          <cell r="B542">
            <v>303</v>
          </cell>
          <cell r="G542">
            <v>49808.480000000003</v>
          </cell>
        </row>
        <row r="543">
          <cell r="A543">
            <v>4</v>
          </cell>
          <cell r="B543">
            <v>303</v>
          </cell>
          <cell r="G543">
            <v>6462.72</v>
          </cell>
        </row>
        <row r="544">
          <cell r="A544">
            <v>4</v>
          </cell>
          <cell r="B544">
            <v>303</v>
          </cell>
          <cell r="G544">
            <v>23.92</v>
          </cell>
        </row>
        <row r="545">
          <cell r="A545">
            <v>4</v>
          </cell>
          <cell r="B545">
            <v>10</v>
          </cell>
          <cell r="G545">
            <v>-453125</v>
          </cell>
        </row>
        <row r="546">
          <cell r="A546">
            <v>4</v>
          </cell>
          <cell r="B546">
            <v>10</v>
          </cell>
          <cell r="G546">
            <v>-68641.850000000006</v>
          </cell>
        </row>
        <row r="547">
          <cell r="A547">
            <v>4</v>
          </cell>
          <cell r="B547">
            <v>20</v>
          </cell>
          <cell r="G547">
            <v>11945.16</v>
          </cell>
        </row>
        <row r="548">
          <cell r="A548">
            <v>4</v>
          </cell>
          <cell r="B548">
            <v>30</v>
          </cell>
          <cell r="G548">
            <v>23.01</v>
          </cell>
        </row>
        <row r="549">
          <cell r="A549">
            <v>4</v>
          </cell>
          <cell r="B549">
            <v>40</v>
          </cell>
          <cell r="G549">
            <v>9559.2199999999993</v>
          </cell>
        </row>
        <row r="550">
          <cell r="A550">
            <v>4</v>
          </cell>
          <cell r="B550">
            <v>50</v>
          </cell>
          <cell r="G550">
            <v>8394</v>
          </cell>
        </row>
        <row r="551">
          <cell r="A551">
            <v>4</v>
          </cell>
          <cell r="B551">
            <v>60</v>
          </cell>
          <cell r="G551">
            <v>73246.240000000005</v>
          </cell>
        </row>
        <row r="552">
          <cell r="A552">
            <v>4</v>
          </cell>
          <cell r="B552">
            <v>70</v>
          </cell>
          <cell r="G552">
            <v>16875</v>
          </cell>
        </row>
        <row r="553">
          <cell r="A553">
            <v>4</v>
          </cell>
          <cell r="B553">
            <v>20</v>
          </cell>
          <cell r="G553">
            <v>48711.5</v>
          </cell>
        </row>
        <row r="554">
          <cell r="A554">
            <v>4</v>
          </cell>
          <cell r="B554">
            <v>30</v>
          </cell>
          <cell r="G554">
            <v>66.95</v>
          </cell>
        </row>
        <row r="555">
          <cell r="A555">
            <v>4</v>
          </cell>
          <cell r="B555">
            <v>40</v>
          </cell>
          <cell r="G555">
            <v>7755</v>
          </cell>
        </row>
        <row r="556">
          <cell r="A556">
            <v>4</v>
          </cell>
          <cell r="B556">
            <v>50</v>
          </cell>
          <cell r="G556">
            <v>1578.13</v>
          </cell>
        </row>
        <row r="557">
          <cell r="A557">
            <v>4</v>
          </cell>
          <cell r="B557">
            <v>60</v>
          </cell>
          <cell r="G557">
            <v>12755.89</v>
          </cell>
        </row>
        <row r="558">
          <cell r="A558">
            <v>4</v>
          </cell>
          <cell r="B558">
            <v>70</v>
          </cell>
          <cell r="G558">
            <v>22212.41</v>
          </cell>
        </row>
        <row r="559">
          <cell r="A559">
            <v>4</v>
          </cell>
          <cell r="B559">
            <v>20</v>
          </cell>
          <cell r="G559">
            <v>17248.28</v>
          </cell>
        </row>
        <row r="560">
          <cell r="A560">
            <v>4</v>
          </cell>
          <cell r="B560">
            <v>30</v>
          </cell>
          <cell r="G560">
            <v>81</v>
          </cell>
        </row>
        <row r="561">
          <cell r="A561">
            <v>4</v>
          </cell>
          <cell r="B561">
            <v>40</v>
          </cell>
          <cell r="G561">
            <v>166.68</v>
          </cell>
        </row>
        <row r="562">
          <cell r="A562">
            <v>4</v>
          </cell>
          <cell r="B562">
            <v>50</v>
          </cell>
          <cell r="G562">
            <v>49808.480000000003</v>
          </cell>
        </row>
        <row r="563">
          <cell r="A563">
            <v>4</v>
          </cell>
          <cell r="B563">
            <v>60</v>
          </cell>
          <cell r="G563">
            <v>6462.72</v>
          </cell>
        </row>
        <row r="564">
          <cell r="A564">
            <v>4</v>
          </cell>
          <cell r="B564">
            <v>70</v>
          </cell>
          <cell r="G564">
            <v>23.92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TXU GAS DISTRIBUTION</v>
          </cell>
          <cell r="L3" t="str">
            <v>Base Case</v>
          </cell>
          <cell r="N3" t="str">
            <v>TXU GAS PIPELINE</v>
          </cell>
          <cell r="X3" t="str">
            <v>Base Case</v>
          </cell>
          <cell r="Z3" t="str">
            <v>NETWORKS STAND-ALONE</v>
          </cell>
          <cell r="AH3" t="str">
            <v>Base Case</v>
          </cell>
        </row>
        <row r="4">
          <cell r="B4" t="str">
            <v>INCOME STATEMENT</v>
          </cell>
          <cell r="L4" t="str">
            <v>DRAFT - CONFIDENTIAL</v>
          </cell>
          <cell r="N4" t="str">
            <v>INCOME STATEMENT</v>
          </cell>
          <cell r="X4" t="str">
            <v>DRAFT - CONFIDENTIAL</v>
          </cell>
          <cell r="Z4" t="str">
            <v>INCOME STATEMENT</v>
          </cell>
          <cell r="AH4" t="str">
            <v>DRAFT - CONFIDENTIAL</v>
          </cell>
        </row>
        <row r="5">
          <cell r="B5" t="str">
            <v>(Dollar amounts in thousands)</v>
          </cell>
          <cell r="N5" t="str">
            <v>(Dollar amounts in thousands)</v>
          </cell>
          <cell r="Z5" t="str">
            <v>(Dollar amounts in thousands)</v>
          </cell>
        </row>
        <row r="6">
          <cell r="C6" t="str">
            <v>Actual</v>
          </cell>
          <cell r="F6" t="str">
            <v>Pro forma</v>
          </cell>
          <cell r="H6" t="str">
            <v xml:space="preserve">P r o j e c t i o n </v>
          </cell>
          <cell r="O6" t="str">
            <v>Actual</v>
          </cell>
          <cell r="R6" t="str">
            <v>Pro forma</v>
          </cell>
          <cell r="T6" t="str">
            <v xml:space="preserve">P r o j e c t i o n </v>
          </cell>
          <cell r="AB6" t="str">
            <v>Pro forma</v>
          </cell>
          <cell r="AD6" t="str">
            <v xml:space="preserve">P r o j e c t i o n </v>
          </cell>
        </row>
        <row r="7">
          <cell r="C7">
            <v>2002</v>
          </cell>
          <cell r="D7">
            <v>2003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O7">
            <v>2002</v>
          </cell>
          <cell r="P7">
            <v>2003</v>
          </cell>
          <cell r="R7">
            <v>2002</v>
          </cell>
          <cell r="S7">
            <v>2003</v>
          </cell>
          <cell r="T7">
            <v>2004</v>
          </cell>
          <cell r="U7">
            <v>2005</v>
          </cell>
          <cell r="V7">
            <v>2006</v>
          </cell>
          <cell r="W7">
            <v>2007</v>
          </cell>
          <cell r="X7">
            <v>2008</v>
          </cell>
          <cell r="AB7">
            <v>2002</v>
          </cell>
          <cell r="AC7">
            <v>2003</v>
          </cell>
          <cell r="AD7">
            <v>2004</v>
          </cell>
          <cell r="AE7">
            <v>2005</v>
          </cell>
          <cell r="AF7">
            <v>2006</v>
          </cell>
          <cell r="AG7">
            <v>2007</v>
          </cell>
          <cell r="AH7">
            <v>2008</v>
          </cell>
        </row>
        <row r="8">
          <cell r="B8" t="str">
            <v>OPERATING REVENUES</v>
          </cell>
          <cell r="N8" t="str">
            <v>OPERATING REVENUES</v>
          </cell>
          <cell r="Z8" t="str">
            <v>OPERATING REVENUES</v>
          </cell>
        </row>
        <row r="9">
          <cell r="B9" t="str">
            <v>Tariff-based revenue</v>
          </cell>
          <cell r="C9">
            <v>282181.68599999999</v>
          </cell>
          <cell r="D9">
            <v>311566.36399999994</v>
          </cell>
          <cell r="F9">
            <v>282181.68599999999</v>
          </cell>
          <cell r="G9">
            <v>311566.36399999994</v>
          </cell>
          <cell r="H9">
            <v>309419.9000665088</v>
          </cell>
          <cell r="I9">
            <v>315226.42500183202</v>
          </cell>
          <cell r="J9">
            <v>321230.34537823696</v>
          </cell>
          <cell r="K9">
            <v>327358.96690890187</v>
          </cell>
          <cell r="L9">
            <v>333614.92650492309</v>
          </cell>
          <cell r="N9" t="str">
            <v>Transport tariff revenue (489.05)</v>
          </cell>
          <cell r="O9">
            <v>26078.535</v>
          </cell>
          <cell r="P9">
            <v>22625.55</v>
          </cell>
          <cell r="R9">
            <v>26078.535</v>
          </cell>
          <cell r="S9">
            <v>22625.55</v>
          </cell>
          <cell r="T9">
            <v>22349.11182490698</v>
          </cell>
          <cell r="U9">
            <v>22349.11182490698</v>
          </cell>
          <cell r="V9">
            <v>22349.11182490698</v>
          </cell>
          <cell r="W9">
            <v>22349.11182490698</v>
          </cell>
          <cell r="X9">
            <v>22349.11182490698</v>
          </cell>
          <cell r="Z9" t="str">
            <v>Transport tariff revenue</v>
          </cell>
          <cell r="AB9">
            <v>7500</v>
          </cell>
          <cell r="AC9">
            <v>7500</v>
          </cell>
          <cell r="AD9">
            <v>7151.715783970234</v>
          </cell>
          <cell r="AE9">
            <v>7151.715783970234</v>
          </cell>
          <cell r="AF9">
            <v>7151.715783970234</v>
          </cell>
          <cell r="AG9">
            <v>7151.715783970234</v>
          </cell>
          <cell r="AH9">
            <v>7151.715783970234</v>
          </cell>
        </row>
        <row r="10">
          <cell r="B10" t="str">
            <v>Service charges</v>
          </cell>
          <cell r="C10">
            <v>8570.5650499999992</v>
          </cell>
          <cell r="D10">
            <v>9448.2034199999998</v>
          </cell>
          <cell r="F10">
            <v>8570.5650499999992</v>
          </cell>
          <cell r="G10">
            <v>9448.2034199999998</v>
          </cell>
          <cell r="H10">
            <v>14571.674978000003</v>
          </cell>
          <cell r="I10">
            <v>14892.251827516004</v>
          </cell>
          <cell r="J10">
            <v>15219.881367721355</v>
          </cell>
          <cell r="K10">
            <v>15554.718757811221</v>
          </cell>
          <cell r="L10">
            <v>15896.92257048307</v>
          </cell>
          <cell r="N10" t="str">
            <v>City gate charges to Distribution (489.01)</v>
          </cell>
          <cell r="O10">
            <v>74988.361000000004</v>
          </cell>
          <cell r="P10">
            <v>74273.982000000004</v>
          </cell>
          <cell r="R10">
            <v>74988.361000000004</v>
          </cell>
          <cell r="S10">
            <v>74273.982000000004</v>
          </cell>
          <cell r="T10">
            <v>72932.012872048479</v>
          </cell>
          <cell r="U10">
            <v>73926.961397417996</v>
          </cell>
          <cell r="V10">
            <v>74961.625191049621</v>
          </cell>
          <cell r="W10">
            <v>76016.364715096279</v>
          </cell>
          <cell r="X10">
            <v>77091.575124548603</v>
          </cell>
          <cell r="Z10" t="str">
            <v>City gate charges to Distribution</v>
          </cell>
          <cell r="AB10">
            <v>26500</v>
          </cell>
          <cell r="AC10">
            <v>26500</v>
          </cell>
          <cell r="AD10">
            <v>25526.204505216967</v>
          </cell>
          <cell r="AE10">
            <v>25874.436489096297</v>
          </cell>
          <cell r="AF10">
            <v>26236.568816867366</v>
          </cell>
          <cell r="AG10">
            <v>26605.727650283698</v>
          </cell>
          <cell r="AH10">
            <v>26982.051293592005</v>
          </cell>
        </row>
        <row r="11">
          <cell r="B11" t="str">
            <v>Interim tariff updates</v>
          </cell>
          <cell r="H11">
            <v>0</v>
          </cell>
          <cell r="I11">
            <v>1832.1242584166807</v>
          </cell>
          <cell r="J11">
            <v>1164.9745102531904</v>
          </cell>
          <cell r="K11">
            <v>-149.56065711906399</v>
          </cell>
          <cell r="L11">
            <v>-1609.0575642643676</v>
          </cell>
          <cell r="N11" t="str">
            <v>Interim tariff updates</v>
          </cell>
          <cell r="T11">
            <v>0</v>
          </cell>
          <cell r="U11">
            <v>7523.0184779459405</v>
          </cell>
          <cell r="V11">
            <v>10795.726291283716</v>
          </cell>
          <cell r="W11">
            <v>11207.782856085039</v>
          </cell>
          <cell r="X11">
            <v>11375.044509253034</v>
          </cell>
          <cell r="Z11" t="str">
            <v>Interim tariff updates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Gas cost recovery</v>
          </cell>
          <cell r="C12">
            <v>544642.24355799996</v>
          </cell>
          <cell r="D12">
            <v>840664.11675400008</v>
          </cell>
          <cell r="F12">
            <v>544642.24355799996</v>
          </cell>
          <cell r="G12">
            <v>840664.11675400008</v>
          </cell>
          <cell r="H12">
            <v>883172.33668401209</v>
          </cell>
          <cell r="I12">
            <v>898283.53770597791</v>
          </cell>
          <cell r="J12">
            <v>913997.931141468</v>
          </cell>
          <cell r="K12">
            <v>930017.23321316275</v>
          </cell>
          <cell r="L12">
            <v>946347.44550440658</v>
          </cell>
          <cell r="N12" t="str">
            <v>Gas cost recovery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Gas cost recovery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F13">
            <v>15113.402441999999</v>
          </cell>
          <cell r="G13">
            <v>23327.781246000002</v>
          </cell>
          <cell r="H13">
            <v>26583.487334188761</v>
          </cell>
          <cell r="I13">
            <v>27038.334484949934</v>
          </cell>
          <cell r="J13">
            <v>27511.337727358186</v>
          </cell>
          <cell r="K13">
            <v>27993.518719716198</v>
          </cell>
          <cell r="L13">
            <v>28485.058109682635</v>
          </cell>
          <cell r="N13" t="str">
            <v>LUG recovery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 t="str">
            <v>LUG recovery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F14">
            <v>49266.432999999997</v>
          </cell>
          <cell r="G14">
            <v>65952.759000000005</v>
          </cell>
          <cell r="H14">
            <v>72050.848105262237</v>
          </cell>
          <cell r="I14">
            <v>73317.72806278411</v>
          </cell>
          <cell r="J14">
            <v>74632.834543903402</v>
          </cell>
          <cell r="K14">
            <v>75973.987155816183</v>
          </cell>
          <cell r="L14">
            <v>77341.710197066524</v>
          </cell>
          <cell r="N14" t="str">
            <v>Tax recovery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 t="str">
            <v>Tax recovery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Other gas revenue</v>
          </cell>
          <cell r="C15">
            <v>5245.6537499999995</v>
          </cell>
          <cell r="D15">
            <v>4681.4674500000001</v>
          </cell>
          <cell r="F15">
            <v>5245.6537499999995</v>
          </cell>
          <cell r="G15">
            <v>4681.4674500000001</v>
          </cell>
          <cell r="H15">
            <v>4681.4674500000001</v>
          </cell>
          <cell r="I15">
            <v>4681.4674500000001</v>
          </cell>
          <cell r="J15">
            <v>4681.4674500000001</v>
          </cell>
          <cell r="K15">
            <v>4681.4674500000001</v>
          </cell>
          <cell r="L15">
            <v>4681.4674500000001</v>
          </cell>
          <cell r="N15" t="str">
            <v>Other gas revenue</v>
          </cell>
          <cell r="O15">
            <v>27166.698999999993</v>
          </cell>
          <cell r="P15">
            <v>29172</v>
          </cell>
          <cell r="R15">
            <v>27166.698999999993</v>
          </cell>
          <cell r="S15">
            <v>29172</v>
          </cell>
          <cell r="T15">
            <v>34500</v>
          </cell>
          <cell r="U15">
            <v>51230</v>
          </cell>
          <cell r="V15">
            <v>51230</v>
          </cell>
          <cell r="W15">
            <v>51230</v>
          </cell>
          <cell r="X15">
            <v>51230</v>
          </cell>
          <cell r="Z15" t="str">
            <v>Other gas revenue</v>
          </cell>
          <cell r="AA15">
            <v>0.44</v>
          </cell>
          <cell r="AB15">
            <v>11953.347559999997</v>
          </cell>
          <cell r="AC15">
            <v>12835.68</v>
          </cell>
          <cell r="AD15">
            <v>12835.68</v>
          </cell>
          <cell r="AE15">
            <v>12835.68</v>
          </cell>
          <cell r="AF15">
            <v>12835.68</v>
          </cell>
          <cell r="AG15">
            <v>12835.68</v>
          </cell>
          <cell r="AH15">
            <v>12835.68</v>
          </cell>
        </row>
        <row r="16">
          <cell r="B16" t="str">
            <v>Other revenue</v>
          </cell>
          <cell r="H16">
            <v>2300</v>
          </cell>
          <cell r="I16">
            <v>2300</v>
          </cell>
          <cell r="J16">
            <v>2300</v>
          </cell>
          <cell r="K16">
            <v>2300</v>
          </cell>
          <cell r="L16">
            <v>2300</v>
          </cell>
          <cell r="N16" t="str">
            <v>Other revenue</v>
          </cell>
          <cell r="O16">
            <v>210.02199999999999</v>
          </cell>
          <cell r="P16">
            <v>12.967000000000001</v>
          </cell>
          <cell r="R16">
            <v>210.02199999999999</v>
          </cell>
          <cell r="S16">
            <v>12.967000000000001</v>
          </cell>
          <cell r="T16">
            <v>12.967000000000001</v>
          </cell>
          <cell r="U16">
            <v>12.967000000000001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Z16" t="str">
            <v>Other revenue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B17" t="str">
            <v>Surcharges</v>
          </cell>
          <cell r="H17">
            <v>6847</v>
          </cell>
          <cell r="I17">
            <v>6847</v>
          </cell>
          <cell r="J17">
            <v>6847</v>
          </cell>
          <cell r="K17">
            <v>0</v>
          </cell>
          <cell r="L17">
            <v>0</v>
          </cell>
          <cell r="N17" t="str">
            <v>Surcharges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Surcharges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B18" t="str">
            <v>Less: Jan-Jun 2004 at prior tariff rates</v>
          </cell>
          <cell r="H18">
            <v>-5000</v>
          </cell>
          <cell r="N18" t="str">
            <v>Less: Jan-Jun 2004 at prior tariff rates</v>
          </cell>
          <cell r="T18">
            <v>-1000</v>
          </cell>
          <cell r="Z18" t="str">
            <v>Less: Jan-Jun 2004 at prior tariff rates</v>
          </cell>
          <cell r="AD18">
            <v>-500</v>
          </cell>
        </row>
        <row r="19">
          <cell r="B19" t="str">
            <v>Total operating revenues</v>
          </cell>
          <cell r="C19">
            <v>905019.98379999993</v>
          </cell>
          <cell r="D19">
            <v>1255640.6918700002</v>
          </cell>
          <cell r="F19">
            <v>905019.98379999993</v>
          </cell>
          <cell r="G19">
            <v>1255640.6918700002</v>
          </cell>
          <cell r="H19">
            <v>1314626.714617972</v>
          </cell>
          <cell r="I19">
            <v>1344418.8687914768</v>
          </cell>
          <cell r="J19">
            <v>1367585.7721189412</v>
          </cell>
          <cell r="K19">
            <v>1383730.3315482894</v>
          </cell>
          <cell r="L19">
            <v>1407058.4727722977</v>
          </cell>
          <cell r="N19" t="str">
            <v>Total operating revenues</v>
          </cell>
          <cell r="O19">
            <v>128443.617</v>
          </cell>
          <cell r="P19">
            <v>126084.49900000001</v>
          </cell>
          <cell r="R19">
            <v>128443.617</v>
          </cell>
          <cell r="S19">
            <v>126084.49900000001</v>
          </cell>
          <cell r="T19">
            <v>128794.09169695547</v>
          </cell>
          <cell r="U19">
            <v>155042.05870027092</v>
          </cell>
          <cell r="V19">
            <v>159349.43030724034</v>
          </cell>
          <cell r="W19">
            <v>160816.22639608831</v>
          </cell>
          <cell r="X19">
            <v>162058.69845870862</v>
          </cell>
          <cell r="Z19" t="str">
            <v>Total operating revenues</v>
          </cell>
          <cell r="AB19">
            <v>45953.347559999995</v>
          </cell>
          <cell r="AC19">
            <v>46835.68</v>
          </cell>
          <cell r="AD19">
            <v>45013.600289187205</v>
          </cell>
          <cell r="AE19">
            <v>45861.832273066531</v>
          </cell>
          <cell r="AF19">
            <v>46223.9646008376</v>
          </cell>
          <cell r="AG19">
            <v>46593.123434253932</v>
          </cell>
          <cell r="AH19">
            <v>46969.447077562239</v>
          </cell>
        </row>
        <row r="21">
          <cell r="B21" t="str">
            <v>DIRECT COSTS AND EXPENSES</v>
          </cell>
          <cell r="N21" t="str">
            <v>DIRECT COSTS AND EXPENSES</v>
          </cell>
          <cell r="Z21" t="str">
            <v>DIRECT COSTS AND EXPENSES</v>
          </cell>
        </row>
        <row r="22">
          <cell r="B22" t="str">
            <v>Gas purchases</v>
          </cell>
          <cell r="C22">
            <v>559755.64599999995</v>
          </cell>
          <cell r="D22">
            <v>863991.89800000004</v>
          </cell>
          <cell r="F22">
            <v>559755.64599999995</v>
          </cell>
          <cell r="G22">
            <v>863991.89800000004</v>
          </cell>
          <cell r="H22">
            <v>909755.82401820086</v>
          </cell>
          <cell r="I22">
            <v>925321.87219092785</v>
          </cell>
          <cell r="J22">
            <v>941509.26886882621</v>
          </cell>
          <cell r="K22">
            <v>958010.75193287898</v>
          </cell>
          <cell r="L22">
            <v>974832.50361408922</v>
          </cell>
          <cell r="N22" t="str">
            <v>Gas purchases (retention)</v>
          </cell>
          <cell r="O22">
            <v>-2139.636</v>
          </cell>
          <cell r="P22">
            <v>-18182.454000000002</v>
          </cell>
          <cell r="R22">
            <v>-2139.636</v>
          </cell>
          <cell r="S22">
            <v>-18182.454000000002</v>
          </cell>
          <cell r="T22">
            <v>-9827</v>
          </cell>
          <cell r="U22">
            <v>-9818</v>
          </cell>
          <cell r="V22">
            <v>-9676</v>
          </cell>
          <cell r="W22">
            <v>-9581</v>
          </cell>
          <cell r="X22">
            <v>-9535</v>
          </cell>
          <cell r="Z22" t="str">
            <v>Gas purchases (retention)</v>
          </cell>
          <cell r="AB22">
            <v>-1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B23" t="str">
            <v>Operating costs</v>
          </cell>
          <cell r="C23">
            <v>95270.604000000007</v>
          </cell>
          <cell r="D23">
            <v>101632.58199999999</v>
          </cell>
          <cell r="F23">
            <v>95270.604000000007</v>
          </cell>
          <cell r="G23">
            <v>101632.58199999999</v>
          </cell>
          <cell r="H23">
            <v>97343</v>
          </cell>
          <cell r="I23">
            <v>97346.5</v>
          </cell>
          <cell r="J23">
            <v>97347.7</v>
          </cell>
          <cell r="K23">
            <v>97348.9</v>
          </cell>
          <cell r="L23">
            <v>97350.1</v>
          </cell>
          <cell r="N23" t="str">
            <v>Operating costs</v>
          </cell>
          <cell r="O23">
            <v>56712.752</v>
          </cell>
          <cell r="P23">
            <v>56524.46</v>
          </cell>
          <cell r="R23">
            <v>56712.752</v>
          </cell>
          <cell r="S23">
            <v>56524.46</v>
          </cell>
          <cell r="T23">
            <v>58358</v>
          </cell>
          <cell r="U23">
            <v>58358</v>
          </cell>
          <cell r="V23">
            <v>58358</v>
          </cell>
          <cell r="W23">
            <v>58358</v>
          </cell>
          <cell r="X23">
            <v>58358</v>
          </cell>
          <cell r="Z23" t="str">
            <v>Operating costs</v>
          </cell>
          <cell r="AA23">
            <v>0.44</v>
          </cell>
          <cell r="AB23">
            <v>24953.61088</v>
          </cell>
          <cell r="AC23">
            <v>24870.7624</v>
          </cell>
          <cell r="AD23">
            <v>25677.52</v>
          </cell>
          <cell r="AE23">
            <v>25677.52</v>
          </cell>
          <cell r="AF23">
            <v>25677.52</v>
          </cell>
          <cell r="AG23">
            <v>25677.52</v>
          </cell>
          <cell r="AH23">
            <v>25677.52</v>
          </cell>
        </row>
        <row r="24">
          <cell r="B24" t="str">
            <v>Depreciation and other amortization</v>
          </cell>
          <cell r="C24">
            <v>50205.356</v>
          </cell>
          <cell r="D24">
            <v>56103.023000000001</v>
          </cell>
          <cell r="F24">
            <v>50205.356</v>
          </cell>
          <cell r="G24">
            <v>56103.023000000001</v>
          </cell>
          <cell r="H24">
            <v>62003.100851380754</v>
          </cell>
          <cell r="I24">
            <v>64026.384236700054</v>
          </cell>
          <cell r="J24">
            <v>66048.19324159986</v>
          </cell>
          <cell r="K24">
            <v>68149.968436976385</v>
          </cell>
          <cell r="L24">
            <v>70251.743632352911</v>
          </cell>
          <cell r="N24" t="str">
            <v>Depreciation and other amortization</v>
          </cell>
          <cell r="O24">
            <v>15762.428</v>
          </cell>
          <cell r="P24">
            <v>16310.705</v>
          </cell>
          <cell r="R24">
            <v>15762.428</v>
          </cell>
          <cell r="S24">
            <v>16310.705</v>
          </cell>
          <cell r="T24">
            <v>18321.151612152418</v>
          </cell>
          <cell r="U24">
            <v>19054.348524086105</v>
          </cell>
          <cell r="V24">
            <v>19470.912938125708</v>
          </cell>
          <cell r="W24">
            <v>19846.261582575778</v>
          </cell>
          <cell r="X24">
            <v>20221.610227025849</v>
          </cell>
          <cell r="Z24" t="str">
            <v>Depreciation and other amortization</v>
          </cell>
          <cell r="AB24">
            <v>7603</v>
          </cell>
          <cell r="AC24">
            <v>7604</v>
          </cell>
          <cell r="AD24">
            <v>7603.6081975786419</v>
          </cell>
          <cell r="AE24">
            <v>7603.628647262205</v>
          </cell>
          <cell r="AF24">
            <v>7603.628647262205</v>
          </cell>
          <cell r="AG24">
            <v>7603.628647262205</v>
          </cell>
          <cell r="AH24">
            <v>7603.628647262205</v>
          </cell>
        </row>
        <row r="25">
          <cell r="B25" t="str">
            <v>Total direct costs and expenses</v>
          </cell>
          <cell r="C25">
            <v>705231.60600000003</v>
          </cell>
          <cell r="D25">
            <v>1021727.503</v>
          </cell>
          <cell r="F25">
            <v>705231.60600000003</v>
          </cell>
          <cell r="G25">
            <v>1021727.503</v>
          </cell>
          <cell r="H25">
            <v>1069101.9248695816</v>
          </cell>
          <cell r="I25">
            <v>1086694.756427628</v>
          </cell>
          <cell r="J25">
            <v>1104905.162110426</v>
          </cell>
          <cell r="K25">
            <v>1123509.6203698553</v>
          </cell>
          <cell r="L25">
            <v>1142434.3472464422</v>
          </cell>
          <cell r="N25" t="str">
            <v>Total direct costs and expenses</v>
          </cell>
          <cell r="O25">
            <v>70335.543999999994</v>
          </cell>
          <cell r="P25">
            <v>54652.710999999996</v>
          </cell>
          <cell r="R25">
            <v>70335.543999999994</v>
          </cell>
          <cell r="S25">
            <v>54652.710999999996</v>
          </cell>
          <cell r="T25">
            <v>66852.151612152418</v>
          </cell>
          <cell r="U25">
            <v>67594.348524086105</v>
          </cell>
          <cell r="V25">
            <v>68152.912938125708</v>
          </cell>
          <cell r="W25">
            <v>68623.261582575782</v>
          </cell>
          <cell r="X25">
            <v>69044.610227025842</v>
          </cell>
          <cell r="Z25" t="str">
            <v>Total direct costs and expenses</v>
          </cell>
          <cell r="AB25">
            <v>32555.61088</v>
          </cell>
          <cell r="AC25">
            <v>32474.7624</v>
          </cell>
          <cell r="AD25">
            <v>33281.128197578641</v>
          </cell>
          <cell r="AE25">
            <v>33281.148647262205</v>
          </cell>
          <cell r="AF25">
            <v>33281.148647262205</v>
          </cell>
          <cell r="AG25">
            <v>33281.148647262205</v>
          </cell>
          <cell r="AH25">
            <v>33281.148647262205</v>
          </cell>
        </row>
        <row r="26">
          <cell r="B26" t="str">
            <v>GROSS MARGIN</v>
          </cell>
          <cell r="C26">
            <v>199788.3777999999</v>
          </cell>
          <cell r="D26">
            <v>233913.18887000019</v>
          </cell>
          <cell r="F26">
            <v>199788.3777999999</v>
          </cell>
          <cell r="G26">
            <v>233913.18887000019</v>
          </cell>
          <cell r="H26">
            <v>245524.78974839044</v>
          </cell>
          <cell r="I26">
            <v>257724.11236384884</v>
          </cell>
          <cell r="J26">
            <v>262680.61000851518</v>
          </cell>
          <cell r="K26">
            <v>260220.71117843408</v>
          </cell>
          <cell r="L26">
            <v>264624.12552585546</v>
          </cell>
          <cell r="N26" t="str">
            <v>GROSS MARGIN</v>
          </cell>
          <cell r="O26">
            <v>58108.073000000004</v>
          </cell>
          <cell r="P26">
            <v>71431.788000000015</v>
          </cell>
          <cell r="R26">
            <v>58108.073000000004</v>
          </cell>
          <cell r="S26">
            <v>71431.788000000015</v>
          </cell>
          <cell r="T26">
            <v>61941.940084803049</v>
          </cell>
          <cell r="U26">
            <v>87447.710176184817</v>
          </cell>
          <cell r="V26">
            <v>91196.517369114634</v>
          </cell>
          <cell r="W26">
            <v>92192.964813512532</v>
          </cell>
          <cell r="X26">
            <v>93014.088231682777</v>
          </cell>
          <cell r="Z26" t="str">
            <v>GROSS MARGIN</v>
          </cell>
          <cell r="AB26">
            <v>13397.736679999995</v>
          </cell>
          <cell r="AC26">
            <v>14360.917600000001</v>
          </cell>
          <cell r="AD26">
            <v>11732.472091608564</v>
          </cell>
          <cell r="AE26">
            <v>12580.683625804326</v>
          </cell>
          <cell r="AF26">
            <v>12942.815953575395</v>
          </cell>
          <cell r="AG26">
            <v>13311.974786991726</v>
          </cell>
          <cell r="AH26">
            <v>13688.298430300034</v>
          </cell>
        </row>
        <row r="27">
          <cell r="B27" t="str">
            <v>OTHER COSTS AND EXPENSES</v>
          </cell>
          <cell r="N27" t="str">
            <v>OTHER COSTS AND EXPENSES</v>
          </cell>
          <cell r="Z27" t="str">
            <v>OTHER COSTS AND EXPENSES</v>
          </cell>
        </row>
        <row r="28">
          <cell r="B28" t="str">
            <v>Selling, general and administrative</v>
          </cell>
          <cell r="C28">
            <v>99058.709000000003</v>
          </cell>
          <cell r="D28">
            <v>104706.17600000001</v>
          </cell>
          <cell r="F28">
            <v>99058.709000000003</v>
          </cell>
          <cell r="G28">
            <v>104706.17600000001</v>
          </cell>
          <cell r="H28">
            <v>96415</v>
          </cell>
          <cell r="I28">
            <v>86828</v>
          </cell>
          <cell r="J28">
            <v>86829</v>
          </cell>
          <cell r="K28">
            <v>86829</v>
          </cell>
          <cell r="L28">
            <v>86830</v>
          </cell>
          <cell r="N28" t="str">
            <v>Selling, general and administrative</v>
          </cell>
          <cell r="O28">
            <v>24772.201000000001</v>
          </cell>
          <cell r="P28">
            <v>22103.715</v>
          </cell>
          <cell r="R28">
            <v>24772.201000000001</v>
          </cell>
          <cell r="S28">
            <v>22103.715</v>
          </cell>
          <cell r="T28">
            <v>14513</v>
          </cell>
          <cell r="U28">
            <v>10063</v>
          </cell>
          <cell r="V28">
            <v>10063</v>
          </cell>
          <cell r="W28">
            <v>10063</v>
          </cell>
          <cell r="X28">
            <v>10063</v>
          </cell>
          <cell r="Z28" t="str">
            <v>Selling, general and administrative</v>
          </cell>
          <cell r="AA28">
            <v>0.44</v>
          </cell>
          <cell r="AB28">
            <v>10899.76844</v>
          </cell>
          <cell r="AC28">
            <v>9725.6345999999994</v>
          </cell>
          <cell r="AD28">
            <v>6385.72</v>
          </cell>
          <cell r="AE28">
            <v>4427.72</v>
          </cell>
          <cell r="AF28">
            <v>4427.72</v>
          </cell>
          <cell r="AG28">
            <v>4427.72</v>
          </cell>
          <cell r="AH28">
            <v>4427.72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F29">
            <v>761.56200000000001</v>
          </cell>
          <cell r="G29">
            <v>745.53300000000002</v>
          </cell>
          <cell r="H29">
            <v>8233</v>
          </cell>
          <cell r="I29">
            <v>8233</v>
          </cell>
          <cell r="J29">
            <v>8233</v>
          </cell>
          <cell r="K29">
            <v>1862</v>
          </cell>
          <cell r="L29">
            <v>1862</v>
          </cell>
          <cell r="N29" t="str">
            <v>Non-operating depreciation and other amortization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300</v>
          </cell>
          <cell r="U29">
            <v>300</v>
          </cell>
          <cell r="V29">
            <v>300</v>
          </cell>
          <cell r="W29">
            <v>300</v>
          </cell>
          <cell r="X29">
            <v>300</v>
          </cell>
          <cell r="Z29" t="str">
            <v>Non-operating depreciation and other amortization</v>
          </cell>
        </row>
        <row r="30">
          <cell r="B30" t="str">
            <v>Franchise and revenue-based taxes</v>
          </cell>
          <cell r="C30">
            <v>49266.432999999997</v>
          </cell>
          <cell r="D30">
            <v>65952.759000000005</v>
          </cell>
          <cell r="F30">
            <v>49266.432999999997</v>
          </cell>
          <cell r="G30">
            <v>65952.759000000005</v>
          </cell>
          <cell r="H30">
            <v>72050.848105262237</v>
          </cell>
          <cell r="I30">
            <v>73317.72806278411</v>
          </cell>
          <cell r="J30">
            <v>74632.834543903402</v>
          </cell>
          <cell r="K30">
            <v>75973.987155816183</v>
          </cell>
          <cell r="L30">
            <v>77341.710197066524</v>
          </cell>
          <cell r="N30" t="str">
            <v>Franchise and revenue-based taxes</v>
          </cell>
          <cell r="O30">
            <v>315.52499999999998</v>
          </cell>
          <cell r="P30">
            <v>1672.606</v>
          </cell>
          <cell r="R30">
            <v>315.52499999999998</v>
          </cell>
          <cell r="S30">
            <v>1672.606</v>
          </cell>
          <cell r="T30">
            <v>1672.606</v>
          </cell>
          <cell r="U30">
            <v>1672.606</v>
          </cell>
          <cell r="V30">
            <v>1672.606</v>
          </cell>
          <cell r="W30">
            <v>1672.606</v>
          </cell>
          <cell r="X30">
            <v>1672.606</v>
          </cell>
          <cell r="Z30" t="str">
            <v>Franchise and revenue-based taxes</v>
          </cell>
          <cell r="AA30">
            <v>0.44</v>
          </cell>
          <cell r="AB30">
            <v>138.83099999999999</v>
          </cell>
          <cell r="AC30">
            <v>735.94664</v>
          </cell>
          <cell r="AD30">
            <v>735.94664</v>
          </cell>
          <cell r="AE30">
            <v>735.94664</v>
          </cell>
          <cell r="AF30">
            <v>735.94664</v>
          </cell>
          <cell r="AG30">
            <v>735.94664</v>
          </cell>
          <cell r="AH30">
            <v>735.94664</v>
          </cell>
        </row>
        <row r="31">
          <cell r="B31" t="str">
            <v>Other (income) / deductions</v>
          </cell>
          <cell r="C31">
            <v>-1593.40824</v>
          </cell>
          <cell r="D31">
            <v>-686.01138000000003</v>
          </cell>
          <cell r="F31">
            <v>-1593.40824</v>
          </cell>
          <cell r="G31">
            <v>-686.01138000000003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Other (income) / deductions</v>
          </cell>
          <cell r="O31">
            <v>-3643.7635700000001</v>
          </cell>
          <cell r="P31">
            <v>-259.32300000000004</v>
          </cell>
          <cell r="R31">
            <v>-3643.7635700000001</v>
          </cell>
          <cell r="S31">
            <v>-259.32347999999996</v>
          </cell>
          <cell r="T31">
            <v>-435.01049999999998</v>
          </cell>
          <cell r="U31">
            <v>-435.01050000000015</v>
          </cell>
          <cell r="V31">
            <v>-435.01050000000015</v>
          </cell>
          <cell r="W31">
            <v>-435.01050000000015</v>
          </cell>
          <cell r="X31">
            <v>-435.01050000000015</v>
          </cell>
          <cell r="Z31" t="str">
            <v>Other (income) / deductions</v>
          </cell>
        </row>
        <row r="32">
          <cell r="B32" t="str">
            <v>Interest income</v>
          </cell>
          <cell r="C32">
            <v>1237.616</v>
          </cell>
          <cell r="D32">
            <v>-1587.5930000000001</v>
          </cell>
          <cell r="F32">
            <v>1248.6274800000001</v>
          </cell>
          <cell r="G32">
            <v>-1556.12718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 t="str">
            <v>Interest income</v>
          </cell>
          <cell r="O32">
            <v>-7110.049</v>
          </cell>
          <cell r="P32">
            <v>-5798.8149999999996</v>
          </cell>
          <cell r="R32">
            <v>-8.7145799999999998</v>
          </cell>
          <cell r="S32">
            <v>-115.25451</v>
          </cell>
          <cell r="T32">
            <v>-115.25451</v>
          </cell>
          <cell r="U32">
            <v>-115.25451</v>
          </cell>
          <cell r="V32">
            <v>-115.25451</v>
          </cell>
          <cell r="W32">
            <v>-115.25451</v>
          </cell>
          <cell r="X32">
            <v>-115.25451</v>
          </cell>
          <cell r="Z32" t="str">
            <v>Interest income</v>
          </cell>
        </row>
        <row r="33">
          <cell r="B33" t="str">
            <v>Interest expense and other charges:</v>
          </cell>
          <cell r="N33" t="str">
            <v>Interest expense and other charges:</v>
          </cell>
          <cell r="Z33" t="str">
            <v>Interest expense and other charges:</v>
          </cell>
        </row>
        <row r="34">
          <cell r="B34" t="str">
            <v xml:space="preserve">  Interest expense</v>
          </cell>
          <cell r="C34">
            <v>43120.639000000003</v>
          </cell>
          <cell r="D34">
            <v>22791.527999999998</v>
          </cell>
          <cell r="F34">
            <v>32633.571052924712</v>
          </cell>
          <cell r="G34">
            <v>31681.488051605706</v>
          </cell>
          <cell r="H34">
            <v>30680.827963192693</v>
          </cell>
          <cell r="I34">
            <v>30682.90684866493</v>
          </cell>
          <cell r="J34">
            <v>30795.935006574753</v>
          </cell>
          <cell r="K34">
            <v>30886.692405329606</v>
          </cell>
          <cell r="L34">
            <v>30912.528550697734</v>
          </cell>
          <cell r="N34" t="str">
            <v xml:space="preserve">  Interest expense</v>
          </cell>
          <cell r="O34">
            <v>22530.010999999999</v>
          </cell>
          <cell r="P34">
            <v>10617.003999999999</v>
          </cell>
          <cell r="R34">
            <v>10742.580638889664</v>
          </cell>
          <cell r="S34">
            <v>11258.68678218686</v>
          </cell>
          <cell r="T34">
            <v>12222.795188332861</v>
          </cell>
          <cell r="U34">
            <v>12873.342329956256</v>
          </cell>
          <cell r="V34">
            <v>13115.601672785029</v>
          </cell>
          <cell r="W34">
            <v>13185.991798879371</v>
          </cell>
          <cell r="X34">
            <v>13244.418938871786</v>
          </cell>
          <cell r="Z34" t="str">
            <v xml:space="preserve">  Interest expense</v>
          </cell>
          <cell r="AB34">
            <v>4800</v>
          </cell>
          <cell r="AC34">
            <v>3998.6409388374859</v>
          </cell>
          <cell r="AD34">
            <v>4842.9012208457143</v>
          </cell>
          <cell r="AE34">
            <v>4444.639770968156</v>
          </cell>
          <cell r="AF34">
            <v>4208.1942166428435</v>
          </cell>
          <cell r="AG34">
            <v>3954.5510000602821</v>
          </cell>
          <cell r="AH34">
            <v>3701.0237966079039</v>
          </cell>
        </row>
        <row r="35">
          <cell r="B35" t="str">
            <v xml:space="preserve">  Allowance for borrowed funds used during constr.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 t="str">
            <v xml:space="preserve">  Allowance for borrowed funds used during constr.</v>
          </cell>
          <cell r="O35">
            <v>-216.32400000000001</v>
          </cell>
          <cell r="P35">
            <v>-424.19299999999998</v>
          </cell>
          <cell r="R35">
            <v>-216.32423</v>
          </cell>
          <cell r="S35">
            <v>-424.1927</v>
          </cell>
          <cell r="T35">
            <v>-435.01049999999998</v>
          </cell>
          <cell r="U35">
            <v>-435.01050000000015</v>
          </cell>
          <cell r="V35">
            <v>-435.01050000000015</v>
          </cell>
          <cell r="W35">
            <v>-435.01050000000015</v>
          </cell>
          <cell r="X35">
            <v>-435.01050000000015</v>
          </cell>
          <cell r="Z35" t="str">
            <v xml:space="preserve">  Allowance for borrowed funds used during constr.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 t="str">
            <v xml:space="preserve">  Amortization of debt expense and loss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 t="str">
            <v xml:space="preserve">  Amortization of debt expense and loss</v>
          </cell>
        </row>
        <row r="37">
          <cell r="B37" t="str">
            <v xml:space="preserve">  Preferred stock dividends of subsidiaries</v>
          </cell>
          <cell r="C37">
            <v>1785.85</v>
          </cell>
          <cell r="D37">
            <v>1694.8</v>
          </cell>
          <cell r="F37">
            <v>580.08244269583292</v>
          </cell>
          <cell r="G37">
            <v>563.15856292310991</v>
          </cell>
          <cell r="H37">
            <v>545.3711945884138</v>
          </cell>
          <cell r="I37">
            <v>545.40814809745098</v>
          </cell>
          <cell r="J37">
            <v>547.41729535955744</v>
          </cell>
          <cell r="K37">
            <v>549.03056573922436</v>
          </cell>
          <cell r="L37">
            <v>549.48981962506741</v>
          </cell>
          <cell r="N37" t="str">
            <v xml:space="preserve">  Preferred stock dividends of subsidiaries</v>
          </cell>
          <cell r="O37">
            <v>1785.85</v>
          </cell>
          <cell r="P37">
            <v>1694.8</v>
          </cell>
          <cell r="R37">
            <v>190.95619072021805</v>
          </cell>
          <cell r="S37">
            <v>200.13030506426654</v>
          </cell>
          <cell r="T37">
            <v>217.26794404204662</v>
          </cell>
          <cell r="U37">
            <v>228.83183248041811</v>
          </cell>
          <cell r="V37">
            <v>233.13814609611455</v>
          </cell>
          <cell r="W37">
            <v>234.38937527419822</v>
          </cell>
          <cell r="X37">
            <v>235.42795477969008</v>
          </cell>
          <cell r="Z37" t="str">
            <v xml:space="preserve">  Preferred stock dividends of subsidiaries</v>
          </cell>
          <cell r="AB37">
            <v>85</v>
          </cell>
          <cell r="AC37">
            <v>209.30441940831506</v>
          </cell>
          <cell r="AD37">
            <v>145.1294188734509</v>
          </cell>
          <cell r="AE37">
            <v>79.006293582301183</v>
          </cell>
          <cell r="AF37">
            <v>74.803323748103224</v>
          </cell>
          <cell r="AG37">
            <v>70.294654549448268</v>
          </cell>
          <cell r="AH37">
            <v>65.788047557832542</v>
          </cell>
        </row>
        <row r="38">
          <cell r="B38" t="str">
            <v xml:space="preserve">  Interest expense and other charges</v>
          </cell>
          <cell r="C38">
            <v>44906.489000000001</v>
          </cell>
          <cell r="D38">
            <v>24486.327999999998</v>
          </cell>
          <cell r="F38">
            <v>33213.653495620543</v>
          </cell>
          <cell r="G38">
            <v>32244.646614528814</v>
          </cell>
          <cell r="H38">
            <v>31226.199157781106</v>
          </cell>
          <cell r="I38">
            <v>31228.314996762383</v>
          </cell>
          <cell r="J38">
            <v>31343.352301934312</v>
          </cell>
          <cell r="K38">
            <v>31435.72297106883</v>
          </cell>
          <cell r="L38">
            <v>31462.018370322803</v>
          </cell>
          <cell r="N38" t="str">
            <v xml:space="preserve">  Interest expense and other charges</v>
          </cell>
          <cell r="O38">
            <v>24099.536999999997</v>
          </cell>
          <cell r="P38">
            <v>11887.610999999999</v>
          </cell>
          <cell r="R38">
            <v>10717.212599609882</v>
          </cell>
          <cell r="S38">
            <v>11034.624387251128</v>
          </cell>
          <cell r="T38">
            <v>12005.052632374907</v>
          </cell>
          <cell r="U38">
            <v>12667.163662436675</v>
          </cell>
          <cell r="V38">
            <v>12913.729318881144</v>
          </cell>
          <cell r="W38">
            <v>12985.37067415357</v>
          </cell>
          <cell r="X38">
            <v>13044.836393651476</v>
          </cell>
          <cell r="Z38" t="str">
            <v xml:space="preserve">  Interest expense and other charges</v>
          </cell>
          <cell r="AB38">
            <v>4885</v>
          </cell>
          <cell r="AC38">
            <v>4207.9453582458009</v>
          </cell>
          <cell r="AD38">
            <v>4988.0306397191653</v>
          </cell>
          <cell r="AE38">
            <v>4523.6460645504576</v>
          </cell>
          <cell r="AF38">
            <v>4282.9975403909466</v>
          </cell>
          <cell r="AG38">
            <v>4024.8456546097304</v>
          </cell>
          <cell r="AH38">
            <v>3766.8118441657366</v>
          </cell>
        </row>
        <row r="39">
          <cell r="B39" t="str">
            <v>Total other costs and expenses</v>
          </cell>
          <cell r="C39">
            <v>193637.40076000002</v>
          </cell>
          <cell r="D39">
            <v>193617.19161999997</v>
          </cell>
          <cell r="F39">
            <v>181955.57673562053</v>
          </cell>
          <cell r="G39">
            <v>201406.97605452879</v>
          </cell>
          <cell r="H39">
            <v>207925.04726304335</v>
          </cell>
          <cell r="I39">
            <v>199607.0430595465</v>
          </cell>
          <cell r="J39">
            <v>201038.18684583774</v>
          </cell>
          <cell r="K39">
            <v>196100.71012688501</v>
          </cell>
          <cell r="L39">
            <v>197495.72856738933</v>
          </cell>
          <cell r="N39" t="str">
            <v>Total other costs and expenses</v>
          </cell>
          <cell r="O39">
            <v>38433.450429999997</v>
          </cell>
          <cell r="P39">
            <v>29605.793999999998</v>
          </cell>
          <cell r="R39">
            <v>32152.460449609887</v>
          </cell>
          <cell r="S39">
            <v>34436.367397251131</v>
          </cell>
          <cell r="T39">
            <v>27940.393622374908</v>
          </cell>
          <cell r="U39">
            <v>24152.50465243667</v>
          </cell>
          <cell r="V39">
            <v>24399.070308881139</v>
          </cell>
          <cell r="W39">
            <v>24470.711664153569</v>
          </cell>
          <cell r="X39">
            <v>24530.177383651473</v>
          </cell>
          <cell r="Z39" t="str">
            <v>Total other costs and expenses</v>
          </cell>
          <cell r="AB39">
            <v>15923.59944</v>
          </cell>
          <cell r="AC39">
            <v>14669.5265982458</v>
          </cell>
          <cell r="AD39">
            <v>12109.697279719165</v>
          </cell>
          <cell r="AE39">
            <v>9687.3127045504571</v>
          </cell>
          <cell r="AF39">
            <v>9446.6641803909479</v>
          </cell>
          <cell r="AG39">
            <v>9188.5122946097308</v>
          </cell>
          <cell r="AH39">
            <v>8930.4784841657365</v>
          </cell>
        </row>
        <row r="40">
          <cell r="B40" t="str">
            <v>EARNINGS BEFORE TAXES</v>
          </cell>
          <cell r="C40">
            <v>6150.9770399998815</v>
          </cell>
          <cell r="D40">
            <v>40295.997250000219</v>
          </cell>
          <cell r="F40">
            <v>17832.801064379368</v>
          </cell>
          <cell r="G40">
            <v>32506.212815471401</v>
          </cell>
          <cell r="H40">
            <v>37599.742485347087</v>
          </cell>
          <cell r="I40">
            <v>58117.069304302335</v>
          </cell>
          <cell r="J40">
            <v>61642.423162677442</v>
          </cell>
          <cell r="K40">
            <v>64120.001051549072</v>
          </cell>
          <cell r="L40">
            <v>67128.396958466124</v>
          </cell>
          <cell r="N40" t="str">
            <v>EARNINGS BEFORE TAXES</v>
          </cell>
          <cell r="O40">
            <v>19674.622570000007</v>
          </cell>
          <cell r="P40">
            <v>41825.994000000021</v>
          </cell>
          <cell r="R40">
            <v>25955.612550390117</v>
          </cell>
          <cell r="S40">
            <v>36995.420602748884</v>
          </cell>
          <cell r="T40">
            <v>34001.546462428145</v>
          </cell>
          <cell r="U40">
            <v>63295.205523748147</v>
          </cell>
          <cell r="V40">
            <v>66797.447060233491</v>
          </cell>
          <cell r="W40">
            <v>67722.253149358963</v>
          </cell>
          <cell r="X40">
            <v>68483.910848031301</v>
          </cell>
          <cell r="Z40" t="str">
            <v>EARNINGS BEFORE TAXES</v>
          </cell>
          <cell r="AB40">
            <v>-2525.8627600000054</v>
          </cell>
          <cell r="AC40">
            <v>-308.60899824579974</v>
          </cell>
          <cell r="AD40">
            <v>-377.22518811060036</v>
          </cell>
          <cell r="AE40">
            <v>2893.3709212538688</v>
          </cell>
          <cell r="AF40">
            <v>3496.1517731844469</v>
          </cell>
          <cell r="AG40">
            <v>4123.4624923819956</v>
          </cell>
          <cell r="AH40">
            <v>4757.8199461342974</v>
          </cell>
        </row>
        <row r="41">
          <cell r="B41" t="str">
            <v>Net income tax expense (benefit)</v>
          </cell>
          <cell r="C41">
            <v>2703.8020000000001</v>
          </cell>
          <cell r="D41">
            <v>14041.875</v>
          </cell>
          <cell r="F41">
            <v>6792.4404085328206</v>
          </cell>
          <cell r="G41">
            <v>11315.450447914915</v>
          </cell>
          <cell r="H41">
            <v>13026.70986987148</v>
          </cell>
          <cell r="I41">
            <v>20207.774256505814</v>
          </cell>
          <cell r="J41">
            <v>21441.648106937104</v>
          </cell>
          <cell r="K41">
            <v>22308.800368042172</v>
          </cell>
          <cell r="L41">
            <v>23361.738935463141</v>
          </cell>
          <cell r="N41" t="str">
            <v>Net income tax expense (benefit)</v>
          </cell>
          <cell r="O41">
            <v>7519.3069999999998</v>
          </cell>
          <cell r="P41">
            <v>15147.772000000001</v>
          </cell>
          <cell r="R41">
            <v>9717.6534931365386</v>
          </cell>
          <cell r="S41">
            <v>13457.071310962103</v>
          </cell>
          <cell r="T41">
            <v>11873.18126184985</v>
          </cell>
          <cell r="U41">
            <v>22125.96193331185</v>
          </cell>
          <cell r="V41">
            <v>23351.746471081718</v>
          </cell>
          <cell r="W41">
            <v>23675.428602275635</v>
          </cell>
          <cell r="X41">
            <v>23942.008796810955</v>
          </cell>
          <cell r="Z41" t="str">
            <v>Net income tax expense (benefit)</v>
          </cell>
          <cell r="AB41">
            <v>-884.05196600000181</v>
          </cell>
          <cell r="AC41">
            <v>-108.01314938602991</v>
          </cell>
          <cell r="AD41">
            <v>-132.02881583871013</v>
          </cell>
          <cell r="AE41">
            <v>1012.679822438854</v>
          </cell>
          <cell r="AF41">
            <v>1223.6531206145564</v>
          </cell>
          <cell r="AG41">
            <v>1443.2118723336985</v>
          </cell>
          <cell r="AH41">
            <v>1665.2369811470039</v>
          </cell>
        </row>
        <row r="42">
          <cell r="B42" t="str">
            <v>NET INCOME (LOSS)</v>
          </cell>
          <cell r="C42">
            <v>3447.1750399998814</v>
          </cell>
          <cell r="D42">
            <v>26254.122250000219</v>
          </cell>
          <cell r="F42">
            <v>11040.360655846547</v>
          </cell>
          <cell r="G42">
            <v>21190.762367556486</v>
          </cell>
          <cell r="H42">
            <v>24573.032615475608</v>
          </cell>
          <cell r="I42">
            <v>37909.295047796521</v>
          </cell>
          <cell r="J42">
            <v>40200.775055740334</v>
          </cell>
          <cell r="K42">
            <v>41811.200683506904</v>
          </cell>
          <cell r="L42">
            <v>43766.658023002979</v>
          </cell>
          <cell r="N42" t="str">
            <v>NET INCOME (LOSS)</v>
          </cell>
          <cell r="O42">
            <v>12155.315570000006</v>
          </cell>
          <cell r="P42">
            <v>26678.22200000002</v>
          </cell>
          <cell r="R42">
            <v>16237.959057253578</v>
          </cell>
          <cell r="S42">
            <v>23538.349291786781</v>
          </cell>
          <cell r="T42">
            <v>22128.365200578293</v>
          </cell>
          <cell r="U42">
            <v>41169.243590436294</v>
          </cell>
          <cell r="V42">
            <v>43445.700589151777</v>
          </cell>
          <cell r="W42">
            <v>44046.824547083328</v>
          </cell>
          <cell r="X42">
            <v>44541.902051220342</v>
          </cell>
          <cell r="Z42" t="str">
            <v>NET INCOME (LOSS)</v>
          </cell>
          <cell r="AB42">
            <v>-1641.8107940000036</v>
          </cell>
          <cell r="AC42">
            <v>-200.59584885976983</v>
          </cell>
          <cell r="AD42">
            <v>-245.19637227189023</v>
          </cell>
          <cell r="AE42">
            <v>1880.6910988150148</v>
          </cell>
          <cell r="AF42">
            <v>2272.4986525698905</v>
          </cell>
          <cell r="AG42">
            <v>2680.2506200482972</v>
          </cell>
          <cell r="AH42">
            <v>3092.5829649872935</v>
          </cell>
        </row>
        <row r="43">
          <cell r="B43" t="str">
            <v>Expense / Revenue</v>
          </cell>
          <cell r="C43">
            <v>0.65652259643967603</v>
          </cell>
          <cell r="D43">
            <v>0.63353168570922014</v>
          </cell>
          <cell r="F43">
            <v>0.65652259643967603</v>
          </cell>
          <cell r="G43">
            <v>0.63353168570922014</v>
          </cell>
          <cell r="H43">
            <v>0.59439884512310237</v>
          </cell>
          <cell r="I43">
            <v>0.54634951401082266</v>
          </cell>
          <cell r="J43">
            <v>0.53628335157357621</v>
          </cell>
          <cell r="K43">
            <v>0.52638025522624066</v>
          </cell>
          <cell r="L43">
            <v>0.51664390736726218</v>
          </cell>
          <cell r="N43" t="str">
            <v>Expense / Revenue</v>
          </cell>
          <cell r="O43">
            <v>0.64514952224665034</v>
          </cell>
          <cell r="P43">
            <v>0.72869958118031952</v>
          </cell>
          <cell r="R43">
            <v>0.64514952224665034</v>
          </cell>
          <cell r="S43">
            <v>0.72869958118031952</v>
          </cell>
          <cell r="T43">
            <v>0.61253073400856173</v>
          </cell>
          <cell r="U43">
            <v>0.47114094325937167</v>
          </cell>
          <cell r="V43">
            <v>0.45713524343999884</v>
          </cell>
          <cell r="W43">
            <v>0.4524144382923323</v>
          </cell>
          <cell r="X43">
            <v>0.44859258391588902</v>
          </cell>
          <cell r="Z43" t="str">
            <v>Expense / Revenue</v>
          </cell>
          <cell r="AB43">
            <v>0.78021256826147978</v>
          </cell>
          <cell r="AC43">
            <v>0.73867609053610406</v>
          </cell>
          <cell r="AD43">
            <v>0.71230116662545584</v>
          </cell>
          <cell r="AE43">
            <v>0.65643343294157985</v>
          </cell>
          <cell r="AF43">
            <v>0.6512907376070135</v>
          </cell>
          <cell r="AG43">
            <v>0.64613053989566815</v>
          </cell>
          <cell r="AH43">
            <v>0.64095368102345762</v>
          </cell>
        </row>
        <row r="44">
          <cell r="B44" t="str">
            <v>NOTE: EBITDA</v>
          </cell>
          <cell r="C44">
            <v>103262.00004</v>
          </cell>
          <cell r="D44">
            <v>120043.28825000016</v>
          </cell>
          <cell r="F44">
            <v>103262.00004</v>
          </cell>
          <cell r="G44">
            <v>120043.28825000016</v>
          </cell>
          <cell r="H44">
            <v>139062.04249450893</v>
          </cell>
          <cell r="I44">
            <v>161604.76853776484</v>
          </cell>
          <cell r="J44">
            <v>167266.96870621154</v>
          </cell>
          <cell r="K44">
            <v>165567.69245959423</v>
          </cell>
          <cell r="L44">
            <v>170704.15896114195</v>
          </cell>
          <cell r="N44" t="str">
            <v>NOTE: EBITDA</v>
          </cell>
          <cell r="O44">
            <v>52426.53856999999</v>
          </cell>
          <cell r="P44">
            <v>64225.495000000017</v>
          </cell>
          <cell r="R44">
            <v>52426.53856999999</v>
          </cell>
          <cell r="S44">
            <v>64225.49548000002</v>
          </cell>
          <cell r="T44">
            <v>64512.496196955464</v>
          </cell>
          <cell r="U44">
            <v>95201.463200270926</v>
          </cell>
          <cell r="V44">
            <v>99366.834807240346</v>
          </cell>
          <cell r="W44">
            <v>100738.63089608832</v>
          </cell>
          <cell r="X44">
            <v>101935.10295870862</v>
          </cell>
          <cell r="Z44" t="str">
            <v>NOTE: EBITDA</v>
          </cell>
          <cell r="AB44">
            <v>9962.1372399999946</v>
          </cell>
          <cell r="AC44">
            <v>11503.336360000001</v>
          </cell>
          <cell r="AD44">
            <v>12214.413649187203</v>
          </cell>
          <cell r="AE44">
            <v>15020.64563306653</v>
          </cell>
          <cell r="AF44">
            <v>15382.777960837599</v>
          </cell>
          <cell r="AG44">
            <v>15751.93679425393</v>
          </cell>
          <cell r="AH44">
            <v>16128.260437562238</v>
          </cell>
        </row>
        <row r="46">
          <cell r="B46" t="str">
            <v>TXU GAS DISTRIBUTION</v>
          </cell>
        </row>
        <row r="47">
          <cell r="B47" t="str">
            <v>BALANCE SHEET</v>
          </cell>
        </row>
        <row r="48">
          <cell r="B48" t="str">
            <v>(Dollar amounts in thousands)</v>
          </cell>
        </row>
        <row r="49">
          <cell r="C49" t="str">
            <v>Actual</v>
          </cell>
          <cell r="F49" t="str">
            <v>Pro forma</v>
          </cell>
          <cell r="O49" t="str">
            <v>Actual</v>
          </cell>
          <cell r="R49" t="str">
            <v>Pro forma</v>
          </cell>
          <cell r="AB49" t="str">
            <v>Pro forma</v>
          </cell>
        </row>
        <row r="50">
          <cell r="C50">
            <v>2002</v>
          </cell>
          <cell r="D50">
            <v>2003</v>
          </cell>
          <cell r="F50">
            <v>2002</v>
          </cell>
          <cell r="G50">
            <v>2003</v>
          </cell>
          <cell r="H50" t="str">
            <v xml:space="preserve"> Revised and updated balance sheet to be furnished separately</v>
          </cell>
          <cell r="O50">
            <v>2002</v>
          </cell>
          <cell r="P50">
            <v>2003</v>
          </cell>
          <cell r="R50">
            <v>2002</v>
          </cell>
          <cell r="S50">
            <v>2003</v>
          </cell>
          <cell r="AB50">
            <v>2002</v>
          </cell>
          <cell r="AC50">
            <v>2003</v>
          </cell>
        </row>
        <row r="51">
          <cell r="B51" t="str">
            <v>ASSETS</v>
          </cell>
          <cell r="N51" t="str">
            <v>ASSETS</v>
          </cell>
          <cell r="Z51" t="str">
            <v>ASSETS</v>
          </cell>
        </row>
        <row r="52">
          <cell r="B52" t="str">
            <v>Current assets</v>
          </cell>
          <cell r="N52" t="str">
            <v>Current assets</v>
          </cell>
          <cell r="Z52" t="str">
            <v>Current assets</v>
          </cell>
        </row>
        <row r="53">
          <cell r="B53" t="str">
            <v>Cash and cash equivalents</v>
          </cell>
          <cell r="C53">
            <v>2992.9079999999999</v>
          </cell>
          <cell r="D53">
            <v>2989</v>
          </cell>
          <cell r="F53">
            <v>2992.9079999999999</v>
          </cell>
          <cell r="G53">
            <v>2989</v>
          </cell>
          <cell r="N53" t="str">
            <v>Cash and cash equivalents</v>
          </cell>
          <cell r="O53">
            <v>1287.6606099999999</v>
          </cell>
          <cell r="P53">
            <v>419.61900000000003</v>
          </cell>
          <cell r="R53">
            <v>1287.6606099999999</v>
          </cell>
          <cell r="S53">
            <v>419.61900000000003</v>
          </cell>
          <cell r="Z53" t="str">
            <v>Cash and cash equivalents</v>
          </cell>
          <cell r="AB53">
            <v>1287.6606099999999</v>
          </cell>
          <cell r="AC53">
            <v>419.61900000000003</v>
          </cell>
        </row>
        <row r="54">
          <cell r="B54" t="str">
            <v>Accounts receivable</v>
          </cell>
          <cell r="C54">
            <v>108559.34300000001</v>
          </cell>
          <cell r="D54">
            <v>98995</v>
          </cell>
          <cell r="F54">
            <v>108559.34300000001</v>
          </cell>
          <cell r="G54">
            <v>98995</v>
          </cell>
          <cell r="N54" t="str">
            <v>Accounts receivable</v>
          </cell>
          <cell r="O54">
            <v>26607.402690000003</v>
          </cell>
          <cell r="P54">
            <v>18264.484</v>
          </cell>
          <cell r="R54">
            <v>4930.3714099999997</v>
          </cell>
          <cell r="S54">
            <v>18264.484</v>
          </cell>
          <cell r="Z54" t="str">
            <v>Accounts receivable</v>
          </cell>
          <cell r="AB54">
            <v>-2778.8005900000007</v>
          </cell>
          <cell r="AC54">
            <v>17066.484</v>
          </cell>
        </row>
        <row r="55">
          <cell r="B55" t="str">
            <v>Notes and temporary cash advances</v>
          </cell>
          <cell r="C55">
            <v>0</v>
          </cell>
          <cell r="D55">
            <v>18</v>
          </cell>
          <cell r="F55">
            <v>18</v>
          </cell>
          <cell r="G55">
            <v>18</v>
          </cell>
          <cell r="N55" t="str">
            <v>Notes and temporary cash advances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Z55" t="str">
            <v>Notes and temporary cash advances</v>
          </cell>
          <cell r="AB55">
            <v>0</v>
          </cell>
          <cell r="AC55">
            <v>0</v>
          </cell>
        </row>
        <row r="56">
          <cell r="B56" t="str">
            <v>Materials and supplies</v>
          </cell>
          <cell r="C56">
            <v>3900.6089999999999</v>
          </cell>
          <cell r="D56">
            <v>2173.6228799999999</v>
          </cell>
          <cell r="F56">
            <v>3900.6089999999999</v>
          </cell>
          <cell r="G56">
            <v>2173.6228799999999</v>
          </cell>
          <cell r="N56" t="str">
            <v>Materials and supplies</v>
          </cell>
          <cell r="O56">
            <v>3250.5504900000001</v>
          </cell>
          <cell r="P56">
            <v>2935.1180300000001</v>
          </cell>
          <cell r="R56">
            <v>3250.5504900000001</v>
          </cell>
          <cell r="S56">
            <v>2935.1180300000001</v>
          </cell>
          <cell r="Z56" t="str">
            <v>Materials and supplies</v>
          </cell>
          <cell r="AB56">
            <v>3251.9684900000002</v>
          </cell>
          <cell r="AC56">
            <v>2984.25803</v>
          </cell>
        </row>
        <row r="57">
          <cell r="B57" t="str">
            <v>Gas stored underground</v>
          </cell>
          <cell r="C57">
            <v>109389.94899999999</v>
          </cell>
          <cell r="D57">
            <v>127444.92271</v>
          </cell>
          <cell r="F57">
            <v>109389.94899999999</v>
          </cell>
          <cell r="G57">
            <v>127444.92271</v>
          </cell>
          <cell r="N57" t="str">
            <v>Gas stored underground</v>
          </cell>
          <cell r="O57">
            <v>8750.4075300000004</v>
          </cell>
          <cell r="P57">
            <v>11616.095369999999</v>
          </cell>
          <cell r="R57">
            <v>8750.4075300000004</v>
          </cell>
          <cell r="S57">
            <v>11616.095369999999</v>
          </cell>
          <cell r="Z57" t="str">
            <v>Gas stored underground</v>
          </cell>
          <cell r="AB57">
            <v>8750.4075300000004</v>
          </cell>
          <cell r="AC57">
            <v>11616.095369999999</v>
          </cell>
        </row>
        <row r="58">
          <cell r="B58" t="str">
            <v>Prepayments</v>
          </cell>
          <cell r="C58">
            <v>2287.431</v>
          </cell>
          <cell r="D58">
            <v>2658.2888499999999</v>
          </cell>
          <cell r="F58">
            <v>2287.431</v>
          </cell>
          <cell r="G58">
            <v>2658.2888499999999</v>
          </cell>
          <cell r="N58" t="str">
            <v>Prepayments</v>
          </cell>
          <cell r="O58">
            <v>308.67466000000002</v>
          </cell>
          <cell r="P58">
            <v>875.25699999999995</v>
          </cell>
          <cell r="R58">
            <v>308.67466000000002</v>
          </cell>
          <cell r="S58">
            <v>875.25699999999995</v>
          </cell>
          <cell r="Z58" t="str">
            <v>Prepayments</v>
          </cell>
          <cell r="AB58">
            <v>171.78166000000002</v>
          </cell>
          <cell r="AC58">
            <v>875.25699999999995</v>
          </cell>
        </row>
        <row r="59">
          <cell r="B59" t="str">
            <v>Other current assets</v>
          </cell>
          <cell r="C59">
            <v>0</v>
          </cell>
          <cell r="D59">
            <v>64.294449999999998</v>
          </cell>
          <cell r="F59">
            <v>0</v>
          </cell>
          <cell r="G59">
            <v>64.294449999999998</v>
          </cell>
          <cell r="N59" t="str">
            <v>Other current assets</v>
          </cell>
          <cell r="O59">
            <v>8354.3094799999999</v>
          </cell>
          <cell r="P59">
            <v>3013.3240000000001</v>
          </cell>
          <cell r="R59">
            <v>8354.3094799999999</v>
          </cell>
          <cell r="S59">
            <v>3013.3240000000001</v>
          </cell>
          <cell r="Z59" t="str">
            <v>Other current assets</v>
          </cell>
          <cell r="AB59">
            <v>8354.3094799999999</v>
          </cell>
          <cell r="AC59">
            <v>3013.3240000000001</v>
          </cell>
        </row>
        <row r="60">
          <cell r="B60" t="str">
            <v>Total current assets</v>
          </cell>
          <cell r="C60">
            <v>227130.23999999999</v>
          </cell>
          <cell r="D60">
            <v>234343.12888999999</v>
          </cell>
          <cell r="F60">
            <v>227148.24</v>
          </cell>
          <cell r="G60">
            <v>234343.12888999999</v>
          </cell>
          <cell r="N60" t="str">
            <v>Total current assets</v>
          </cell>
          <cell r="O60">
            <v>48559.00546</v>
          </cell>
          <cell r="P60">
            <v>37123.897399999994</v>
          </cell>
          <cell r="R60">
            <v>26881.974180000001</v>
          </cell>
          <cell r="S60">
            <v>37123.897399999994</v>
          </cell>
          <cell r="Z60" t="str">
            <v>Total current assets</v>
          </cell>
          <cell r="AB60">
            <v>19037.32718</v>
          </cell>
          <cell r="AC60">
            <v>35975.037400000001</v>
          </cell>
        </row>
        <row r="61">
          <cell r="B61" t="str">
            <v>Investments</v>
          </cell>
          <cell r="C61">
            <v>706.34400000000005</v>
          </cell>
          <cell r="D61">
            <v>2403</v>
          </cell>
          <cell r="F61">
            <v>706.34400000000005</v>
          </cell>
          <cell r="G61">
            <v>2403</v>
          </cell>
          <cell r="N61" t="str">
            <v>Investments</v>
          </cell>
          <cell r="O61">
            <v>288770.51199999999</v>
          </cell>
          <cell r="P61">
            <v>312311.48599999998</v>
          </cell>
          <cell r="R61">
            <v>2257.549</v>
          </cell>
          <cell r="S61">
            <v>1792.24065</v>
          </cell>
          <cell r="Z61" t="str">
            <v>Investments</v>
          </cell>
          <cell r="AB61">
            <v>1834.0430000000001</v>
          </cell>
          <cell r="AC61">
            <v>1613.0165850000001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N62" t="str">
            <v>Goodwill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Z62" t="str">
            <v>Goodwill</v>
          </cell>
        </row>
        <row r="63">
          <cell r="B63" t="str">
            <v>Property, Plant and Equipment</v>
          </cell>
          <cell r="N63" t="str">
            <v>Property, Plant and Equipment</v>
          </cell>
          <cell r="Z63" t="str">
            <v>Property, Plant and Equipment</v>
          </cell>
        </row>
        <row r="64">
          <cell r="B64" t="str">
            <v>Gross plant in service</v>
          </cell>
          <cell r="C64">
            <v>1644068.1591099999</v>
          </cell>
          <cell r="D64">
            <v>1718007</v>
          </cell>
          <cell r="F64">
            <v>1644068.1591099999</v>
          </cell>
          <cell r="G64">
            <v>1718007</v>
          </cell>
          <cell r="N64" t="str">
            <v>Gross plant in service</v>
          </cell>
          <cell r="O64">
            <v>718506.05200000003</v>
          </cell>
          <cell r="P64">
            <v>721151</v>
          </cell>
          <cell r="R64">
            <v>718505</v>
          </cell>
          <cell r="S64">
            <v>739524.92</v>
          </cell>
          <cell r="Z64" t="str">
            <v>Gross plant in service</v>
          </cell>
          <cell r="AB64">
            <v>279099.84100000001</v>
          </cell>
          <cell r="AC64">
            <v>300223.67099999997</v>
          </cell>
        </row>
        <row r="65">
          <cell r="B65" t="str">
            <v>Accumulated deprec and amort</v>
          </cell>
          <cell r="C65">
            <v>-570084.54663</v>
          </cell>
          <cell r="D65">
            <v>-623052</v>
          </cell>
          <cell r="F65">
            <v>-570084.54663</v>
          </cell>
          <cell r="G65">
            <v>-623052</v>
          </cell>
          <cell r="N65" t="str">
            <v>Accumulated deprec and amort</v>
          </cell>
          <cell r="O65">
            <v>-328797.14399999997</v>
          </cell>
          <cell r="P65">
            <v>-322172</v>
          </cell>
          <cell r="R65">
            <v>-328797</v>
          </cell>
          <cell r="S65">
            <v>-340545.49099999998</v>
          </cell>
          <cell r="Z65" t="str">
            <v>Accumulated deprec and amort</v>
          </cell>
          <cell r="AB65">
            <v>-127813.93299999999</v>
          </cell>
          <cell r="AC65">
            <v>-131016.00100000002</v>
          </cell>
        </row>
        <row r="66">
          <cell r="B66" t="str">
            <v>Net plant in service</v>
          </cell>
          <cell r="C66">
            <v>1073983.6124799999</v>
          </cell>
          <cell r="D66">
            <v>1094955</v>
          </cell>
          <cell r="F66">
            <v>1073983.6124799999</v>
          </cell>
          <cell r="G66">
            <v>1094955</v>
          </cell>
          <cell r="N66" t="str">
            <v>Net plant in service</v>
          </cell>
          <cell r="O66">
            <v>389708.90800000005</v>
          </cell>
          <cell r="P66">
            <v>398979</v>
          </cell>
          <cell r="R66">
            <v>389708</v>
          </cell>
          <cell r="S66">
            <v>398979.42900000006</v>
          </cell>
          <cell r="Z66" t="str">
            <v>Net plant in service</v>
          </cell>
          <cell r="AB66">
            <v>151285.90800000002</v>
          </cell>
          <cell r="AC66">
            <v>169207.67</v>
          </cell>
        </row>
        <row r="67">
          <cell r="B67" t="str">
            <v xml:space="preserve">  Construction work in progress</v>
          </cell>
          <cell r="C67">
            <v>23469.420559999999</v>
          </cell>
          <cell r="D67">
            <v>27376</v>
          </cell>
          <cell r="F67">
            <v>23469.420559999999</v>
          </cell>
          <cell r="G67">
            <v>27376</v>
          </cell>
          <cell r="N67" t="str">
            <v xml:space="preserve">  Construction work in progress</v>
          </cell>
          <cell r="O67">
            <v>15922.28565</v>
          </cell>
          <cell r="P67">
            <v>18913.54782</v>
          </cell>
          <cell r="R67">
            <v>15922</v>
          </cell>
          <cell r="S67">
            <v>18913.5</v>
          </cell>
          <cell r="Z67" t="str">
            <v xml:space="preserve">  Construction work in progress</v>
          </cell>
          <cell r="AB67">
            <v>6888.7469999999994</v>
          </cell>
          <cell r="AC67">
            <v>12215.378000000001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N68" t="str">
            <v xml:space="preserve">  Plant held for future use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Z68" t="str">
            <v xml:space="preserve">  Plant held for future use</v>
          </cell>
          <cell r="AB68">
            <v>0</v>
          </cell>
          <cell r="AC68">
            <v>0</v>
          </cell>
        </row>
        <row r="69">
          <cell r="B69" t="str">
            <v>Net Plant</v>
          </cell>
          <cell r="C69">
            <v>1097453.0330399999</v>
          </cell>
          <cell r="D69">
            <v>1122331</v>
          </cell>
          <cell r="F69">
            <v>1097453.0330399999</v>
          </cell>
          <cell r="G69">
            <v>1122331</v>
          </cell>
          <cell r="N69" t="str">
            <v>Net Plant</v>
          </cell>
          <cell r="O69">
            <v>405631.19365000003</v>
          </cell>
          <cell r="P69">
            <v>417892.54781999998</v>
          </cell>
          <cell r="R69">
            <v>405630</v>
          </cell>
          <cell r="S69">
            <v>417892.92900000006</v>
          </cell>
          <cell r="Z69" t="str">
            <v>Net Plant</v>
          </cell>
          <cell r="AB69">
            <v>158174.65500000003</v>
          </cell>
          <cell r="AC69">
            <v>181423.04799999995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N70" t="str">
            <v>Unamortized debt expense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Z70" t="str">
            <v>Unamortized debt expense</v>
          </cell>
          <cell r="AB70">
            <v>0</v>
          </cell>
          <cell r="AC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N71" t="str">
            <v>Deferred AMT asset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Z71" t="str">
            <v>Deferred AMT asset</v>
          </cell>
          <cell r="AB71">
            <v>0</v>
          </cell>
          <cell r="AC71">
            <v>0</v>
          </cell>
        </row>
        <row r="72">
          <cell r="B72" t="str">
            <v>Regulatory assets</v>
          </cell>
          <cell r="C72">
            <v>166264.66</v>
          </cell>
          <cell r="D72">
            <v>106335.102</v>
          </cell>
          <cell r="F72">
            <v>86264.66</v>
          </cell>
          <cell r="G72">
            <v>26335.101999999999</v>
          </cell>
          <cell r="N72" t="str">
            <v>Regulatory assets</v>
          </cell>
          <cell r="O72">
            <v>4766.4729100000004</v>
          </cell>
          <cell r="P72">
            <v>5985.3530000000001</v>
          </cell>
          <cell r="R72">
            <v>4766.4729100000004</v>
          </cell>
          <cell r="S72">
            <v>5985.3530000000001</v>
          </cell>
          <cell r="Z72" t="str">
            <v>Regulatory assets</v>
          </cell>
          <cell r="AB72">
            <v>2171.7399100000002</v>
          </cell>
          <cell r="AC72">
            <v>5696.1530000000002</v>
          </cell>
        </row>
        <row r="73">
          <cell r="B73" t="str">
            <v>Other assets</v>
          </cell>
          <cell r="C73">
            <v>3358.95973</v>
          </cell>
          <cell r="D73">
            <v>5157</v>
          </cell>
          <cell r="F73">
            <v>3358.95973</v>
          </cell>
          <cell r="G73">
            <v>5157</v>
          </cell>
          <cell r="N73" t="str">
            <v>Other assets</v>
          </cell>
          <cell r="O73">
            <v>3590.047</v>
          </cell>
          <cell r="P73">
            <v>6892.9449999999997</v>
          </cell>
          <cell r="R73">
            <v>3590.047</v>
          </cell>
          <cell r="S73">
            <v>6892.9449999999997</v>
          </cell>
          <cell r="Z73" t="str">
            <v>Other assets</v>
          </cell>
          <cell r="AB73">
            <v>3578.4749999999999</v>
          </cell>
          <cell r="AC73">
            <v>6892.9449999999997</v>
          </cell>
        </row>
        <row r="74">
          <cell r="B74" t="str">
            <v>TOTAL ASSETS</v>
          </cell>
          <cell r="C74">
            <v>1494913.2367699998</v>
          </cell>
          <cell r="D74">
            <v>1470569.23089</v>
          </cell>
          <cell r="F74">
            <v>1414931.2367699998</v>
          </cell>
          <cell r="G74">
            <v>1390569.23089</v>
          </cell>
          <cell r="N74" t="str">
            <v>TOTAL ASSETS</v>
          </cell>
          <cell r="O74">
            <v>751317.23102000006</v>
          </cell>
          <cell r="P74">
            <v>780206.22921999986</v>
          </cell>
          <cell r="R74">
            <v>443126.04309000005</v>
          </cell>
          <cell r="S74">
            <v>469687.36505000008</v>
          </cell>
          <cell r="Z74" t="str">
            <v>TOTAL ASSETS</v>
          </cell>
          <cell r="AB74">
            <v>184796.24009000004</v>
          </cell>
          <cell r="AC74">
            <v>231600.19998499996</v>
          </cell>
        </row>
        <row r="76">
          <cell r="B76" t="str">
            <v>LIABILITIES</v>
          </cell>
          <cell r="N76" t="str">
            <v>LIABILITIES</v>
          </cell>
          <cell r="Z76" t="str">
            <v>LIABILITIES</v>
          </cell>
        </row>
        <row r="77">
          <cell r="B77" t="str">
            <v>Current Liabilities</v>
          </cell>
          <cell r="N77" t="str">
            <v>Current Liabilities</v>
          </cell>
          <cell r="Z77" t="str">
            <v>Current Liabilities</v>
          </cell>
        </row>
        <row r="78">
          <cell r="B78" t="str">
            <v>Accounts payable</v>
          </cell>
          <cell r="C78">
            <v>144877.10072000002</v>
          </cell>
          <cell r="D78">
            <v>152527</v>
          </cell>
          <cell r="F78">
            <v>144877.10072000002</v>
          </cell>
          <cell r="G78">
            <v>152527</v>
          </cell>
          <cell r="N78" t="str">
            <v>Accounts payable</v>
          </cell>
          <cell r="O78">
            <v>23944.35053</v>
          </cell>
          <cell r="P78">
            <v>18204.099000000002</v>
          </cell>
          <cell r="R78">
            <v>23944.35053</v>
          </cell>
          <cell r="S78">
            <v>18204.099000000002</v>
          </cell>
          <cell r="Z78" t="str">
            <v>Accounts payable</v>
          </cell>
          <cell r="AB78">
            <v>17914.481530000001</v>
          </cell>
          <cell r="AC78">
            <v>16317.599000000002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N79" t="str">
            <v>Notes and advances payable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Z79" t="str">
            <v>Notes and advances payable</v>
          </cell>
          <cell r="AB79">
            <v>0</v>
          </cell>
          <cell r="AC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F80">
            <v>5959.3973699999997</v>
          </cell>
          <cell r="G80">
            <v>6439</v>
          </cell>
          <cell r="N80" t="str">
            <v>Accrued Interest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Z80" t="str">
            <v>Accrued Interest</v>
          </cell>
          <cell r="AB80">
            <v>0</v>
          </cell>
          <cell r="AC80">
            <v>0</v>
          </cell>
        </row>
        <row r="81">
          <cell r="B81" t="str">
            <v>Federal income taxes accrued</v>
          </cell>
          <cell r="C81">
            <v>-11414.49343</v>
          </cell>
          <cell r="D81">
            <v>4105</v>
          </cell>
          <cell r="F81">
            <v>-11414.49343</v>
          </cell>
          <cell r="G81">
            <v>4105</v>
          </cell>
          <cell r="N81" t="str">
            <v>Federal income taxes accrued</v>
          </cell>
          <cell r="O81">
            <v>2970.2713699999999</v>
          </cell>
          <cell r="P81">
            <v>7630</v>
          </cell>
          <cell r="R81">
            <v>2970.2713699999999</v>
          </cell>
          <cell r="S81">
            <v>7630</v>
          </cell>
          <cell r="Z81" t="str">
            <v>Federal income taxes accrued</v>
          </cell>
          <cell r="AB81">
            <v>11609.66337</v>
          </cell>
          <cell r="AC81">
            <v>7630</v>
          </cell>
        </row>
        <row r="82">
          <cell r="B82" t="str">
            <v>Accrued taxes other than income taxes</v>
          </cell>
          <cell r="C82">
            <v>16097.50071</v>
          </cell>
          <cell r="D82">
            <v>15732</v>
          </cell>
          <cell r="F82">
            <v>16097.50071</v>
          </cell>
          <cell r="G82">
            <v>15732</v>
          </cell>
          <cell r="N82" t="str">
            <v>Accrued taxes other than income taxes</v>
          </cell>
          <cell r="O82">
            <v>4814.8879399999996</v>
          </cell>
          <cell r="P82">
            <v>4840</v>
          </cell>
          <cell r="R82">
            <v>4814.8879399999996</v>
          </cell>
          <cell r="S82">
            <v>4840</v>
          </cell>
          <cell r="Z82" t="str">
            <v>Accrued taxes other than income taxes</v>
          </cell>
          <cell r="AB82">
            <v>1742.1009399999998</v>
          </cell>
          <cell r="AC82">
            <v>14507.7</v>
          </cell>
        </row>
        <row r="83">
          <cell r="B83" t="str">
            <v>Other current liabilities</v>
          </cell>
          <cell r="C83">
            <v>16690.596020000001</v>
          </cell>
          <cell r="D83">
            <v>35571</v>
          </cell>
          <cell r="F83">
            <v>16690.596020000001</v>
          </cell>
          <cell r="G83">
            <v>35571</v>
          </cell>
          <cell r="N83" t="str">
            <v>Other current liabilities</v>
          </cell>
          <cell r="O83">
            <v>13126.416370000001</v>
          </cell>
          <cell r="P83">
            <v>11987.995999999999</v>
          </cell>
          <cell r="R83">
            <v>13126.416370000001</v>
          </cell>
          <cell r="S83">
            <v>11987.995999999999</v>
          </cell>
          <cell r="Z83" t="str">
            <v>Other current liabilities</v>
          </cell>
          <cell r="AB83">
            <v>11979.67337</v>
          </cell>
          <cell r="AC83">
            <v>10992.596</v>
          </cell>
        </row>
        <row r="84">
          <cell r="B84" t="str">
            <v>Total Current Liabilities</v>
          </cell>
          <cell r="C84">
            <v>172210.10139</v>
          </cell>
          <cell r="D84">
            <v>214374</v>
          </cell>
          <cell r="F84">
            <v>172210.10139</v>
          </cell>
          <cell r="G84">
            <v>214374</v>
          </cell>
          <cell r="N84" t="str">
            <v>Total Current Liabilities</v>
          </cell>
          <cell r="O84">
            <v>44855.926209999998</v>
          </cell>
          <cell r="P84">
            <v>42662.095000000001</v>
          </cell>
          <cell r="R84">
            <v>44855.926209999998</v>
          </cell>
          <cell r="S84">
            <v>42662.095000000001</v>
          </cell>
          <cell r="Z84" t="str">
            <v>Total Current Liabilities</v>
          </cell>
          <cell r="AB84">
            <v>43245.91921</v>
          </cell>
          <cell r="AC84">
            <v>49447.894999999997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F85">
            <v>0</v>
          </cell>
          <cell r="G85">
            <v>0</v>
          </cell>
          <cell r="N85" t="str">
            <v>Unamortized premium or discount on debt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Z85" t="str">
            <v>Unamortized premium or discount on debt</v>
          </cell>
          <cell r="AB85">
            <v>0</v>
          </cell>
          <cell r="AC85">
            <v>0</v>
          </cell>
        </row>
        <row r="86">
          <cell r="B86" t="str">
            <v>Debt</v>
          </cell>
          <cell r="C86">
            <v>590845.65450999991</v>
          </cell>
          <cell r="D86">
            <v>508966.00188999984</v>
          </cell>
          <cell r="F86">
            <v>486342.34058009996</v>
          </cell>
          <cell r="G86">
            <v>457964.30775390007</v>
          </cell>
          <cell r="N86" t="str">
            <v>Advances from money pool</v>
          </cell>
          <cell r="O86">
            <v>378509.34065000014</v>
          </cell>
          <cell r="P86">
            <v>384322.16121999989</v>
          </cell>
          <cell r="R86">
            <v>160098.07211460004</v>
          </cell>
          <cell r="S86">
            <v>175481.26565550006</v>
          </cell>
          <cell r="Z86" t="str">
            <v>Advances from money pool</v>
          </cell>
          <cell r="AB86">
            <v>42708.113786940055</v>
          </cell>
          <cell r="AC86">
            <v>76476.41494144997</v>
          </cell>
        </row>
        <row r="87">
          <cell r="B87" t="str">
            <v>Deferred Income Taxes</v>
          </cell>
          <cell r="C87">
            <v>132161</v>
          </cell>
          <cell r="D87">
            <v>132161</v>
          </cell>
          <cell r="F87">
            <v>132161</v>
          </cell>
          <cell r="G87">
            <v>132161</v>
          </cell>
          <cell r="N87" t="str">
            <v>Deferred Income Taxes</v>
          </cell>
          <cell r="O87">
            <v>58390.726999999999</v>
          </cell>
          <cell r="P87">
            <v>57258.71</v>
          </cell>
          <cell r="R87">
            <v>58390.726999999999</v>
          </cell>
          <cell r="S87">
            <v>57258.71</v>
          </cell>
          <cell r="Z87" t="str">
            <v>Deferred Income Taxes</v>
          </cell>
          <cell r="AB87">
            <v>10406.192999999999</v>
          </cell>
          <cell r="AC87">
            <v>17033.61</v>
          </cell>
        </row>
        <row r="88">
          <cell r="B88" t="str">
            <v xml:space="preserve">Accumulated deferred investment tax credits  </v>
          </cell>
          <cell r="C88">
            <v>1986.595</v>
          </cell>
          <cell r="D88">
            <v>1880</v>
          </cell>
          <cell r="F88">
            <v>1986.595</v>
          </cell>
          <cell r="G88">
            <v>1880</v>
          </cell>
          <cell r="N88" t="str">
            <v xml:space="preserve">Accumulated deferred investment tax credits  </v>
          </cell>
          <cell r="O88">
            <v>515.06047000000001</v>
          </cell>
          <cell r="P88">
            <v>487.69799999999998</v>
          </cell>
          <cell r="R88">
            <v>515.06047000000001</v>
          </cell>
          <cell r="S88">
            <v>487.69799999999998</v>
          </cell>
          <cell r="Z88" t="str">
            <v xml:space="preserve">Accumulated deferred investment tax credits  </v>
          </cell>
          <cell r="AB88">
            <v>211.20447000000001</v>
          </cell>
          <cell r="AC88">
            <v>199.99799999999999</v>
          </cell>
        </row>
        <row r="89">
          <cell r="B89" t="str">
            <v>Regulatory liabilities</v>
          </cell>
          <cell r="C89">
            <v>29192.061730000001</v>
          </cell>
          <cell r="D89">
            <v>17931</v>
          </cell>
          <cell r="F89">
            <v>29192.061730000001</v>
          </cell>
          <cell r="G89">
            <v>17931</v>
          </cell>
          <cell r="N89" t="str">
            <v>Regulatory liabilities</v>
          </cell>
          <cell r="O89">
            <v>277.33999999999997</v>
          </cell>
          <cell r="P89">
            <v>263.11</v>
          </cell>
          <cell r="R89">
            <v>277.34026</v>
          </cell>
          <cell r="S89">
            <v>263.11</v>
          </cell>
          <cell r="Z89" t="str">
            <v>Regulatory liabilities</v>
          </cell>
          <cell r="AB89">
            <v>113.70926</v>
          </cell>
          <cell r="AC89">
            <v>108.173</v>
          </cell>
        </row>
        <row r="90">
          <cell r="B90" t="str">
            <v>Other liabilities</v>
          </cell>
          <cell r="C90">
            <v>125769.04614000001</v>
          </cell>
          <cell r="D90">
            <v>126254</v>
          </cell>
          <cell r="F90">
            <v>125769.04614000001</v>
          </cell>
          <cell r="G90">
            <v>126254</v>
          </cell>
          <cell r="N90" t="str">
            <v>Other liabilities</v>
          </cell>
          <cell r="O90">
            <v>25169.200690000001</v>
          </cell>
          <cell r="P90">
            <v>24934.839</v>
          </cell>
          <cell r="R90">
            <v>25169.200690000001</v>
          </cell>
          <cell r="S90">
            <v>24934.839</v>
          </cell>
          <cell r="Z90" t="str">
            <v>Other liabilities</v>
          </cell>
          <cell r="AB90">
            <v>24658.004690000002</v>
          </cell>
          <cell r="AC90">
            <v>24549.219000000001</v>
          </cell>
        </row>
        <row r="91">
          <cell r="B91" t="str">
            <v>Total Liabilities</v>
          </cell>
          <cell r="C91">
            <v>1052164.4587699999</v>
          </cell>
          <cell r="D91">
            <v>1001566.0018899998</v>
          </cell>
          <cell r="F91">
            <v>947661.14484009985</v>
          </cell>
          <cell r="G91">
            <v>950564.30775390007</v>
          </cell>
          <cell r="N91" t="str">
            <v>Total Liabilities</v>
          </cell>
          <cell r="O91">
            <v>507717.59502000024</v>
          </cell>
          <cell r="P91">
            <v>509928.61321999977</v>
          </cell>
          <cell r="R91">
            <v>289306.32674460014</v>
          </cell>
          <cell r="S91">
            <v>301087.71765549999</v>
          </cell>
          <cell r="Z91" t="str">
            <v>Total Liabilities</v>
          </cell>
          <cell r="AB91">
            <v>121343.14441694005</v>
          </cell>
          <cell r="AC91">
            <v>167815.30994144996</v>
          </cell>
        </row>
        <row r="92">
          <cell r="B92" t="str">
            <v>Preference stock</v>
          </cell>
          <cell r="C92">
            <v>37500</v>
          </cell>
          <cell r="D92">
            <v>37500</v>
          </cell>
          <cell r="F92">
            <v>10489.736757609999</v>
          </cell>
          <cell r="G92">
            <v>9877.6615397899986</v>
          </cell>
          <cell r="N92" t="str">
            <v>Preference stock</v>
          </cell>
          <cell r="O92">
            <v>37500</v>
          </cell>
          <cell r="P92">
            <v>37500</v>
          </cell>
          <cell r="R92">
            <v>3453.0956730600005</v>
          </cell>
          <cell r="S92">
            <v>3784.8900435500009</v>
          </cell>
          <cell r="Z92" t="str">
            <v>Preference stock</v>
          </cell>
          <cell r="AB92">
            <v>3453.0956730600005</v>
          </cell>
          <cell r="AC92">
            <v>3784.8900435500009</v>
          </cell>
        </row>
        <row r="93">
          <cell r="B93" t="str">
            <v>Shareholders' Equity:</v>
          </cell>
          <cell r="N93" t="str">
            <v>Shareholders' Equity:</v>
          </cell>
          <cell r="Z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N94" t="str">
            <v>Preferred stock, not subject to mandatory redemption</v>
          </cell>
          <cell r="O94">
            <v>0</v>
          </cell>
          <cell r="P94">
            <v>0</v>
          </cell>
          <cell r="Z94" t="str">
            <v>Preferred stock, not subject to mandatory redemption</v>
          </cell>
          <cell r="AB94">
            <v>0</v>
          </cell>
          <cell r="AC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N95" t="str">
            <v>Common stock</v>
          </cell>
          <cell r="O95">
            <v>300</v>
          </cell>
          <cell r="P95">
            <v>300</v>
          </cell>
          <cell r="Z95" t="str">
            <v>Common stock</v>
          </cell>
          <cell r="AB95">
            <v>0</v>
          </cell>
          <cell r="AC95">
            <v>0</v>
          </cell>
        </row>
        <row r="96">
          <cell r="B96" t="str">
            <v>Additional paid in capital</v>
          </cell>
          <cell r="C96">
            <v>97731.434999999998</v>
          </cell>
          <cell r="D96">
            <v>97731.434999999998</v>
          </cell>
          <cell r="N96" t="str">
            <v>Additional paid in capital</v>
          </cell>
          <cell r="O96">
            <v>97780.274000000005</v>
          </cell>
          <cell r="P96">
            <v>97780.274000000005</v>
          </cell>
          <cell r="Z96" t="str">
            <v>Additional paid in capital</v>
          </cell>
          <cell r="AB96">
            <v>0</v>
          </cell>
          <cell r="AC96">
            <v>0</v>
          </cell>
        </row>
        <row r="97">
          <cell r="B97" t="str">
            <v>Retained Earnings</v>
          </cell>
          <cell r="C97">
            <v>319001.29100000003</v>
          </cell>
          <cell r="D97">
            <v>345255.74200000003</v>
          </cell>
          <cell r="F97">
            <v>456780.35517228994</v>
          </cell>
          <cell r="G97">
            <v>430127.26159631001</v>
          </cell>
          <cell r="N97" t="str">
            <v>Retained Earnings</v>
          </cell>
          <cell r="O97">
            <v>113246.213</v>
          </cell>
          <cell r="P97">
            <v>139924.193</v>
          </cell>
          <cell r="R97">
            <v>150366.62067234004</v>
          </cell>
          <cell r="S97">
            <v>164814.75735095004</v>
          </cell>
          <cell r="Z97" t="str">
            <v>Retained Earnings</v>
          </cell>
          <cell r="AB97">
            <v>60000</v>
          </cell>
          <cell r="AC97">
            <v>60000</v>
          </cell>
        </row>
        <row r="98">
          <cell r="B98" t="str">
            <v>Other comprehensive income</v>
          </cell>
          <cell r="C98">
            <v>-11483.948</v>
          </cell>
          <cell r="D98">
            <v>-11483.948</v>
          </cell>
          <cell r="N98" t="str">
            <v>Other comprehensive income</v>
          </cell>
          <cell r="O98">
            <v>-5226.8509999999997</v>
          </cell>
          <cell r="P98">
            <v>-5226.8509999999997</v>
          </cell>
          <cell r="Z98" t="str">
            <v>Other comprehensive income</v>
          </cell>
          <cell r="AB98">
            <v>0</v>
          </cell>
          <cell r="AC98">
            <v>0</v>
          </cell>
        </row>
        <row r="99">
          <cell r="B99" t="str">
            <v>TOTAL EQUITY</v>
          </cell>
          <cell r="C99">
            <v>405248.77800000005</v>
          </cell>
          <cell r="D99">
            <v>431503.22900000005</v>
          </cell>
          <cell r="F99">
            <v>456780.35517228994</v>
          </cell>
          <cell r="G99">
            <v>430127.26159631001</v>
          </cell>
          <cell r="N99" t="str">
            <v>TOTAL EQUITY</v>
          </cell>
          <cell r="O99">
            <v>206099.63600000003</v>
          </cell>
          <cell r="P99">
            <v>232777.61600000001</v>
          </cell>
          <cell r="R99">
            <v>150366.62067234004</v>
          </cell>
          <cell r="S99">
            <v>164814.75735095004</v>
          </cell>
          <cell r="Z99" t="str">
            <v>TOTAL EQUITY</v>
          </cell>
          <cell r="AB99">
            <v>60000</v>
          </cell>
          <cell r="AC99">
            <v>60000</v>
          </cell>
        </row>
        <row r="100">
          <cell r="B100" t="str">
            <v>TOTAL LIABILITIES AND EQUITY</v>
          </cell>
          <cell r="C100">
            <v>1494913.2367699998</v>
          </cell>
          <cell r="D100">
            <v>1470569.2308899998</v>
          </cell>
          <cell r="F100">
            <v>1414931.2367699998</v>
          </cell>
          <cell r="G100">
            <v>1390569.23089</v>
          </cell>
          <cell r="N100" t="str">
            <v>TOTAL LIABILITIES AND EQUITY</v>
          </cell>
          <cell r="O100">
            <v>751317.23102000018</v>
          </cell>
          <cell r="P100">
            <v>780206.22921999963</v>
          </cell>
          <cell r="R100">
            <v>443126.04309000017</v>
          </cell>
          <cell r="S100">
            <v>469687.36505000002</v>
          </cell>
          <cell r="Z100" t="str">
            <v>TOTAL LIABILITIES AND EQUITY</v>
          </cell>
          <cell r="AB100">
            <v>184796.24009000004</v>
          </cell>
          <cell r="AC100">
            <v>231600.19998499996</v>
          </cell>
        </row>
        <row r="104">
          <cell r="B104" t="str">
            <v>TXU GAS DISTRIBUTION</v>
          </cell>
        </row>
        <row r="105">
          <cell r="B105" t="str">
            <v>ECONOMIC SUMMARY</v>
          </cell>
        </row>
        <row r="106">
          <cell r="B106" t="str">
            <v>(Dollar amounts in thousands)</v>
          </cell>
        </row>
        <row r="107">
          <cell r="C107" t="str">
            <v>Actual</v>
          </cell>
          <cell r="F107" t="str">
            <v>Pro forma</v>
          </cell>
          <cell r="O107" t="str">
            <v>Actual</v>
          </cell>
          <cell r="R107" t="str">
            <v>Pro forma</v>
          </cell>
        </row>
        <row r="108">
          <cell r="C108">
            <v>2002</v>
          </cell>
          <cell r="D108">
            <v>2003</v>
          </cell>
          <cell r="F108">
            <v>2002</v>
          </cell>
          <cell r="G108">
            <v>2003</v>
          </cell>
          <cell r="O108">
            <v>2002</v>
          </cell>
          <cell r="P108">
            <v>2003</v>
          </cell>
          <cell r="S108">
            <v>2003</v>
          </cell>
        </row>
        <row r="109">
          <cell r="B109" t="str">
            <v>CAPITALIZATION:</v>
          </cell>
          <cell r="N109" t="str">
            <v>CAPITALIZATION:</v>
          </cell>
        </row>
        <row r="110">
          <cell r="B110" t="str">
            <v>Debt</v>
          </cell>
          <cell r="C110">
            <v>590845.65450999991</v>
          </cell>
          <cell r="D110">
            <v>508966.00188999984</v>
          </cell>
          <cell r="F110">
            <v>486342.34058009996</v>
          </cell>
          <cell r="G110">
            <v>457964.30775390007</v>
          </cell>
          <cell r="N110" t="str">
            <v>Debt</v>
          </cell>
          <cell r="O110">
            <v>378509.34065000014</v>
          </cell>
          <cell r="P110">
            <v>384322.16121999989</v>
          </cell>
          <cell r="R110">
            <v>160098.07211460004</v>
          </cell>
          <cell r="S110">
            <v>175481.26565550006</v>
          </cell>
        </row>
        <row r="111">
          <cell r="B111" t="str">
            <v>Preferred</v>
          </cell>
          <cell r="C111">
            <v>37500</v>
          </cell>
          <cell r="D111">
            <v>37500</v>
          </cell>
          <cell r="F111">
            <v>10489.736757609999</v>
          </cell>
          <cell r="G111">
            <v>9877.6615397899986</v>
          </cell>
          <cell r="N111" t="str">
            <v>Preferred</v>
          </cell>
          <cell r="O111">
            <v>37500</v>
          </cell>
          <cell r="P111">
            <v>37500</v>
          </cell>
          <cell r="R111">
            <v>3453.0956730600005</v>
          </cell>
          <cell r="S111">
            <v>3784.8900435500009</v>
          </cell>
        </row>
        <row r="112">
          <cell r="B112" t="str">
            <v>Equity</v>
          </cell>
          <cell r="C112">
            <v>405248.77800000005</v>
          </cell>
          <cell r="D112">
            <v>431503.22900000005</v>
          </cell>
          <cell r="F112">
            <v>456780.35517228994</v>
          </cell>
          <cell r="G112">
            <v>430127.26159631001</v>
          </cell>
          <cell r="N112" t="str">
            <v>Equity</v>
          </cell>
          <cell r="O112">
            <v>206099.63600000003</v>
          </cell>
          <cell r="P112">
            <v>232777.61600000001</v>
          </cell>
          <cell r="R112">
            <v>150366.62067234004</v>
          </cell>
          <cell r="S112">
            <v>164814.75735095004</v>
          </cell>
        </row>
        <row r="113">
          <cell r="B113" t="str">
            <v>Total Capitalization</v>
          </cell>
          <cell r="C113">
            <v>1033594.43251</v>
          </cell>
          <cell r="D113">
            <v>977969.23088999989</v>
          </cell>
          <cell r="F113">
            <v>953612.43250999996</v>
          </cell>
          <cell r="G113">
            <v>897969.23089000001</v>
          </cell>
          <cell r="N113" t="str">
            <v>Total Capitalization</v>
          </cell>
          <cell r="O113">
            <v>622108.9766500002</v>
          </cell>
          <cell r="P113">
            <v>654599.77721999993</v>
          </cell>
          <cell r="R113">
            <v>313917.78846000007</v>
          </cell>
          <cell r="S113">
            <v>344080.91305000009</v>
          </cell>
        </row>
        <row r="117">
          <cell r="B117" t="str">
            <v>TXU GAS DISTRIBUTION</v>
          </cell>
          <cell r="L117" t="str">
            <v>Base Case</v>
          </cell>
          <cell r="N117" t="str">
            <v>TXU GAS PIPELINE</v>
          </cell>
          <cell r="X117" t="str">
            <v>Base Case</v>
          </cell>
        </row>
        <row r="118">
          <cell r="B118" t="str">
            <v>TARIFF REVENUE</v>
          </cell>
          <cell r="L118" t="str">
            <v>DRAFT - CONFIDENTIAL</v>
          </cell>
          <cell r="N118" t="str">
            <v>CITY GATE TARIFF REVENUE CHARGED TO DISTRIBUTION</v>
          </cell>
          <cell r="X118" t="str">
            <v>DRAFT - CONFIDENTIAL</v>
          </cell>
        </row>
        <row r="119">
          <cell r="B119" t="str">
            <v>(Dollar amounts in thousands)</v>
          </cell>
          <cell r="N119" t="str">
            <v>(Dollar amounts in thousands)</v>
          </cell>
        </row>
        <row r="120">
          <cell r="H120" t="str">
            <v xml:space="preserve">P r o j e c t i o n </v>
          </cell>
          <cell r="T120" t="str">
            <v xml:space="preserve">P r o j e c t i o n </v>
          </cell>
        </row>
        <row r="121">
          <cell r="G121" t="str">
            <v>Initial</v>
          </cell>
          <cell r="H121">
            <v>2004</v>
          </cell>
          <cell r="I121">
            <v>2005</v>
          </cell>
          <cell r="J121">
            <v>2006</v>
          </cell>
          <cell r="K121">
            <v>2007</v>
          </cell>
          <cell r="L121">
            <v>2008</v>
          </cell>
          <cell r="S121" t="str">
            <v>Initial</v>
          </cell>
          <cell r="T121">
            <v>2004</v>
          </cell>
          <cell r="U121">
            <v>2005</v>
          </cell>
          <cell r="V121">
            <v>2006</v>
          </cell>
          <cell r="W121">
            <v>2007</v>
          </cell>
          <cell r="X121">
            <v>2008</v>
          </cell>
        </row>
        <row r="122">
          <cell r="B122" t="str">
            <v>BILLING DETERMINANTS</v>
          </cell>
          <cell r="N122" t="str">
            <v>BILLING DETERMINANTS</v>
          </cell>
        </row>
        <row r="123">
          <cell r="B123" t="str">
            <v>Number of Customer (monthly average)</v>
          </cell>
          <cell r="N123" t="str">
            <v>Number of meters (monthly average)</v>
          </cell>
          <cell r="S123">
            <v>773</v>
          </cell>
          <cell r="T123">
            <v>744.7702701873834</v>
          </cell>
          <cell r="U123">
            <v>754.93052839062295</v>
          </cell>
          <cell r="V123">
            <v>765.49635268081556</v>
          </cell>
          <cell r="W123">
            <v>776.26718717951076</v>
          </cell>
          <cell r="X123">
            <v>787.24706714746094</v>
          </cell>
        </row>
        <row r="124">
          <cell r="B124" t="str">
            <v>Residential</v>
          </cell>
          <cell r="G124">
            <v>1343101</v>
          </cell>
          <cell r="H124">
            <v>1372649.2220000001</v>
          </cell>
          <cell r="I124">
            <v>1402847.5048840002</v>
          </cell>
          <cell r="J124">
            <v>1433710.1499914483</v>
          </cell>
          <cell r="K124">
            <v>1465251.7732912602</v>
          </cell>
          <cell r="L124">
            <v>1497487.3123036679</v>
          </cell>
          <cell r="N124" t="str">
            <v>Capacity (MDU)</v>
          </cell>
          <cell r="S124">
            <v>29398.244999999999</v>
          </cell>
          <cell r="T124">
            <v>28324.629846940352</v>
          </cell>
          <cell r="U124">
            <v>28711.038333256129</v>
          </cell>
          <cell r="V124">
            <v>29112.87105138036</v>
          </cell>
          <cell r="W124">
            <v>29522.500587534429</v>
          </cell>
          <cell r="X124">
            <v>29940.080408192116</v>
          </cell>
        </row>
        <row r="125">
          <cell r="B125" t="str">
            <v>Commercial</v>
          </cell>
          <cell r="G125">
            <v>122799</v>
          </cell>
          <cell r="H125">
            <v>123044.598</v>
          </cell>
          <cell r="I125">
            <v>123659.82098999998</v>
          </cell>
          <cell r="J125">
            <v>124525.43973692997</v>
          </cell>
          <cell r="K125">
            <v>125397.11781508847</v>
          </cell>
          <cell r="L125">
            <v>126274.89763979407</v>
          </cell>
          <cell r="N125" t="str">
            <v>Sales and Transport Volumes (BBtu)</v>
          </cell>
          <cell r="S125">
            <v>211478.96833053135</v>
          </cell>
          <cell r="T125">
            <v>203755.81938224958</v>
          </cell>
          <cell r="U125">
            <v>206535.48422415502</v>
          </cell>
          <cell r="V125">
            <v>209426.1046904572</v>
          </cell>
          <cell r="W125">
            <v>212372.81228145715</v>
          </cell>
          <cell r="X125">
            <v>215376.7109722918</v>
          </cell>
        </row>
        <row r="126">
          <cell r="B126" t="str">
            <v>Industrial and Transport</v>
          </cell>
          <cell r="G126">
            <v>1319</v>
          </cell>
          <cell r="H126">
            <v>1109.8066000000001</v>
          </cell>
          <cell r="I126">
            <v>1109.8066000000001</v>
          </cell>
          <cell r="J126">
            <v>1109.8066000000001</v>
          </cell>
          <cell r="K126">
            <v>1109.8066000000001</v>
          </cell>
          <cell r="L126">
            <v>1109.8066000000001</v>
          </cell>
          <cell r="N126" t="str">
            <v>NOTE: Transport volume</v>
          </cell>
          <cell r="S126">
            <v>211478.96833053135</v>
          </cell>
          <cell r="T126">
            <v>203755.81938224958</v>
          </cell>
          <cell r="U126">
            <v>206535.48422415502</v>
          </cell>
          <cell r="V126">
            <v>209426.1046904572</v>
          </cell>
          <cell r="W126">
            <v>212372.81228145715</v>
          </cell>
          <cell r="X126">
            <v>215376.7109722918</v>
          </cell>
        </row>
        <row r="127">
          <cell r="B127" t="str">
            <v>Customer count</v>
          </cell>
          <cell r="G127">
            <v>1467219</v>
          </cell>
          <cell r="H127">
            <v>1496803.6266000001</v>
          </cell>
          <cell r="I127">
            <v>1527617.1324740001</v>
          </cell>
          <cell r="J127">
            <v>1559345.3963283782</v>
          </cell>
          <cell r="K127">
            <v>1591758.6977063487</v>
          </cell>
          <cell r="L127">
            <v>1624872.0165434619</v>
          </cell>
        </row>
        <row r="128">
          <cell r="B128" t="str">
            <v>Sales and Transport Volumes (MMcf)</v>
          </cell>
          <cell r="N128" t="str">
            <v>TARIFF REVENUE ($000s)</v>
          </cell>
          <cell r="S128" t="str">
            <v>Tariff Rate</v>
          </cell>
          <cell r="T128">
            <v>2004</v>
          </cell>
          <cell r="U128">
            <v>2005</v>
          </cell>
          <cell r="V128">
            <v>2006</v>
          </cell>
          <cell r="W128">
            <v>2007</v>
          </cell>
          <cell r="X128">
            <v>2008</v>
          </cell>
        </row>
        <row r="129">
          <cell r="B129" t="str">
            <v>Residential  Block 1</v>
          </cell>
          <cell r="G129">
            <v>34311.611412519647</v>
          </cell>
          <cell r="H129">
            <v>35032.155252182558</v>
          </cell>
          <cell r="I129">
            <v>35767.830512478387</v>
          </cell>
          <cell r="J129">
            <v>36518.954953240427</v>
          </cell>
          <cell r="K129">
            <v>37285.853007258476</v>
          </cell>
          <cell r="L129">
            <v>38068.855920410904</v>
          </cell>
          <cell r="N129" t="str">
            <v>Meter-based revenue</v>
          </cell>
          <cell r="S129" t="str">
            <v>($/Meter)</v>
          </cell>
        </row>
        <row r="130">
          <cell r="B130" t="str">
            <v>Residential  Block 2</v>
          </cell>
          <cell r="G130">
            <v>50209.231587480353</v>
          </cell>
          <cell r="H130">
            <v>51263.625450817439</v>
          </cell>
          <cell r="I130">
            <v>52340.161585284601</v>
          </cell>
          <cell r="J130">
            <v>53439.304978575572</v>
          </cell>
          <cell r="K130">
            <v>54561.530383125653</v>
          </cell>
          <cell r="L130">
            <v>55707.322521171285</v>
          </cell>
          <cell r="N130" t="str">
            <v>Total meter-based revenue</v>
          </cell>
          <cell r="S130">
            <v>200</v>
          </cell>
          <cell r="T130">
            <v>1787.4486484497204</v>
          </cell>
          <cell r="U130">
            <v>1811.833268137495</v>
          </cell>
          <cell r="V130">
            <v>1837.1912464339575</v>
          </cell>
          <cell r="W130">
            <v>1863.0412492308258</v>
          </cell>
          <cell r="X130">
            <v>1889.3929611539063</v>
          </cell>
        </row>
        <row r="131">
          <cell r="B131" t="str">
            <v>Sub-total, residential</v>
          </cell>
          <cell r="G131">
            <v>84520.842999999993</v>
          </cell>
          <cell r="H131">
            <v>86295.780702999997</v>
          </cell>
          <cell r="I131">
            <v>88107.992097762995</v>
          </cell>
          <cell r="J131">
            <v>89958.259931815992</v>
          </cell>
          <cell r="K131">
            <v>91847.38339038413</v>
          </cell>
          <cell r="L131">
            <v>93776.178441582189</v>
          </cell>
          <cell r="N131" t="str">
            <v>Demand-based revenue</v>
          </cell>
          <cell r="S131" t="str">
            <v>($/MDU)</v>
          </cell>
        </row>
        <row r="132">
          <cell r="B132" t="str">
            <v>Commercial Block 1</v>
          </cell>
          <cell r="G132">
            <v>15101.344291445252</v>
          </cell>
          <cell r="H132">
            <v>15312.763111525486</v>
          </cell>
          <cell r="I132">
            <v>15542.454558198368</v>
          </cell>
          <cell r="J132">
            <v>15791.133831129542</v>
          </cell>
          <cell r="K132">
            <v>16043.791972427614</v>
          </cell>
          <cell r="L132">
            <v>16300.492643986456</v>
          </cell>
          <cell r="N132" t="str">
            <v>Total demand-based revenue</v>
          </cell>
          <cell r="S132">
            <v>0.99880000000000002</v>
          </cell>
          <cell r="T132">
            <v>28290.640291124026</v>
          </cell>
          <cell r="U132">
            <v>28676.585087256222</v>
          </cell>
          <cell r="V132">
            <v>29077.935606118703</v>
          </cell>
          <cell r="W132">
            <v>29487.073586829389</v>
          </cell>
          <cell r="X132">
            <v>29904.152311702284</v>
          </cell>
        </row>
        <row r="133">
          <cell r="B133" t="str">
            <v>Commercial Block 2</v>
          </cell>
          <cell r="G133">
            <v>28287.891792343391</v>
          </cell>
          <cell r="H133">
            <v>28683.922277436199</v>
          </cell>
          <cell r="I133">
            <v>29114.18111159774</v>
          </cell>
          <cell r="J133">
            <v>29580.008009383306</v>
          </cell>
          <cell r="K133">
            <v>30053.28813753344</v>
          </cell>
          <cell r="L133">
            <v>30534.140747733974</v>
          </cell>
          <cell r="N133" t="str">
            <v>Volume-based revenue</v>
          </cell>
          <cell r="S133" t="str">
            <v>($/MMBtu)</v>
          </cell>
        </row>
        <row r="134">
          <cell r="B134" t="str">
            <v>Commercial Block 3</v>
          </cell>
          <cell r="G134">
            <v>9333.277916211362</v>
          </cell>
          <cell r="H134">
            <v>9463.9438070383221</v>
          </cell>
          <cell r="I134">
            <v>9605.9029641438956</v>
          </cell>
          <cell r="J134">
            <v>9759.5974115701974</v>
          </cell>
          <cell r="K134">
            <v>9915.7509701553208</v>
          </cell>
          <cell r="L134">
            <v>10074.402985677807</v>
          </cell>
          <cell r="N134" t="str">
            <v>Total Volume-Based Revenue</v>
          </cell>
          <cell r="S134">
            <v>0.21032000000000001</v>
          </cell>
          <cell r="T134">
            <v>42853.923932474732</v>
          </cell>
          <cell r="U134">
            <v>43438.543042024285</v>
          </cell>
          <cell r="V134">
            <v>44046.49833849696</v>
          </cell>
          <cell r="W134">
            <v>44666.24987903607</v>
          </cell>
          <cell r="X134">
            <v>45298.029851692409</v>
          </cell>
        </row>
        <row r="135">
          <cell r="B135" t="str">
            <v>Sub-total, commercial</v>
          </cell>
          <cell r="G135">
            <v>52722.51400000001</v>
          </cell>
          <cell r="H135">
            <v>53460.629196000009</v>
          </cell>
          <cell r="I135">
            <v>54262.538633940007</v>
          </cell>
          <cell r="J135">
            <v>55130.739252083047</v>
          </cell>
          <cell r="K135">
            <v>56012.831080116375</v>
          </cell>
          <cell r="L135">
            <v>56909.036377398239</v>
          </cell>
          <cell r="N135" t="str">
            <v>Total Tariff Revenue</v>
          </cell>
          <cell r="T135">
            <v>72932.012872048479</v>
          </cell>
          <cell r="U135">
            <v>73926.961397417996</v>
          </cell>
          <cell r="V135">
            <v>74961.625191049621</v>
          </cell>
          <cell r="W135">
            <v>76016.364715096279</v>
          </cell>
          <cell r="X135">
            <v>77091.575124548603</v>
          </cell>
        </row>
        <row r="136">
          <cell r="B136" t="str">
            <v>Total Residential and Commercial</v>
          </cell>
          <cell r="G136">
            <v>137243.35700000002</v>
          </cell>
          <cell r="H136">
            <v>139756.40989900002</v>
          </cell>
          <cell r="I136">
            <v>142370.53073170301</v>
          </cell>
          <cell r="J136">
            <v>145088.99918389902</v>
          </cell>
          <cell r="K136">
            <v>147860.2144705005</v>
          </cell>
          <cell r="L136">
            <v>150685.21481898043</v>
          </cell>
        </row>
        <row r="137">
          <cell r="B137" t="str">
            <v>Industrial Block 1</v>
          </cell>
          <cell r="G137">
            <v>8935.7839999999997</v>
          </cell>
          <cell r="H137">
            <v>7518.5686575999998</v>
          </cell>
          <cell r="I137">
            <v>7518.5686575999998</v>
          </cell>
          <cell r="J137">
            <v>7518.5686575999998</v>
          </cell>
          <cell r="K137">
            <v>7518.5686575999998</v>
          </cell>
          <cell r="L137">
            <v>7518.5686575999998</v>
          </cell>
        </row>
        <row r="138">
          <cell r="B138" t="str">
            <v>Industrial Block 2</v>
          </cell>
          <cell r="G138">
            <v>12905.297</v>
          </cell>
          <cell r="H138">
            <v>10858.516895800001</v>
          </cell>
          <cell r="I138">
            <v>10858.516895800001</v>
          </cell>
          <cell r="J138">
            <v>10858.516895800001</v>
          </cell>
          <cell r="K138">
            <v>10858.516895800001</v>
          </cell>
          <cell r="L138">
            <v>10858.516895800001</v>
          </cell>
        </row>
        <row r="139">
          <cell r="B139" t="str">
            <v>Industrial Block 3</v>
          </cell>
          <cell r="G139">
            <v>25863.736000000001</v>
          </cell>
          <cell r="H139">
            <v>21761.747470400001</v>
          </cell>
          <cell r="I139">
            <v>21761.747470400001</v>
          </cell>
          <cell r="J139">
            <v>21761.747470400001</v>
          </cell>
          <cell r="K139">
            <v>21761.747470400001</v>
          </cell>
          <cell r="L139">
            <v>21761.747470400001</v>
          </cell>
        </row>
        <row r="140">
          <cell r="B140" t="str">
            <v>Industrial Block 4</v>
          </cell>
          <cell r="G140">
            <v>13936.083000000001</v>
          </cell>
          <cell r="H140">
            <v>11725.820236200001</v>
          </cell>
          <cell r="I140">
            <v>11725.820236200001</v>
          </cell>
          <cell r="J140">
            <v>11725.820236200001</v>
          </cell>
          <cell r="K140">
            <v>11725.820236200001</v>
          </cell>
          <cell r="L140">
            <v>11725.820236200001</v>
          </cell>
        </row>
        <row r="141">
          <cell r="B141" t="str">
            <v>Sub-total, industrial</v>
          </cell>
          <cell r="G141">
            <v>61640.9</v>
          </cell>
          <cell r="H141">
            <v>51864.653260000006</v>
          </cell>
          <cell r="I141">
            <v>51864.653260000006</v>
          </cell>
          <cell r="J141">
            <v>51864.653260000006</v>
          </cell>
          <cell r="K141">
            <v>51864.653260000006</v>
          </cell>
          <cell r="L141">
            <v>51864.653260000006</v>
          </cell>
        </row>
        <row r="142">
          <cell r="B142" t="str">
            <v>Total Sales and Transport Volume</v>
          </cell>
          <cell r="G142">
            <v>198884.25700000001</v>
          </cell>
          <cell r="H142">
            <v>191621.06315900001</v>
          </cell>
          <cell r="I142">
            <v>194235.18399170303</v>
          </cell>
          <cell r="J142">
            <v>196953.65244389902</v>
          </cell>
          <cell r="K142">
            <v>199724.86773050053</v>
          </cell>
          <cell r="L142">
            <v>202549.86807898042</v>
          </cell>
        </row>
        <row r="143">
          <cell r="B143" t="str">
            <v>NOTE: Transport volume</v>
          </cell>
          <cell r="G143">
            <v>58727.771999999997</v>
          </cell>
          <cell r="H143">
            <v>41576.558749377124</v>
          </cell>
          <cell r="I143">
            <v>41576.558749377124</v>
          </cell>
          <cell r="J143">
            <v>41576.558749377124</v>
          </cell>
          <cell r="K143">
            <v>41576.558749377124</v>
          </cell>
          <cell r="L143">
            <v>41576.558749377124</v>
          </cell>
        </row>
        <row r="144">
          <cell r="B144" t="str">
            <v>TARIFF REVENUE ($000s)</v>
          </cell>
          <cell r="G144" t="str">
            <v>Tariff Rates</v>
          </cell>
          <cell r="H144">
            <v>2004</v>
          </cell>
          <cell r="I144">
            <v>2005</v>
          </cell>
          <cell r="J144">
            <v>2006</v>
          </cell>
          <cell r="K144">
            <v>2007</v>
          </cell>
          <cell r="L144">
            <v>2008</v>
          </cell>
        </row>
        <row r="145">
          <cell r="B145" t="str">
            <v>Customer-based revenue</v>
          </cell>
          <cell r="G145" t="str">
            <v>($/Customer)</v>
          </cell>
        </row>
        <row r="146">
          <cell r="B146" t="str">
            <v>Residential</v>
          </cell>
          <cell r="G146">
            <v>9</v>
          </cell>
          <cell r="H146">
            <v>148246.115976</v>
          </cell>
          <cell r="I146">
            <v>151507.53052747203</v>
          </cell>
          <cell r="J146">
            <v>154840.69619907642</v>
          </cell>
          <cell r="K146">
            <v>158247.1915154561</v>
          </cell>
          <cell r="L146">
            <v>161728.62972879614</v>
          </cell>
        </row>
        <row r="147">
          <cell r="B147" t="str">
            <v>Commercial</v>
          </cell>
          <cell r="G147">
            <v>15.5</v>
          </cell>
          <cell r="H147">
            <v>22886.295227999999</v>
          </cell>
          <cell r="I147">
            <v>23000.726704139997</v>
          </cell>
          <cell r="J147">
            <v>23161.731791068971</v>
          </cell>
          <cell r="K147">
            <v>23323.863913606452</v>
          </cell>
          <cell r="L147">
            <v>23487.130961001694</v>
          </cell>
        </row>
        <row r="148">
          <cell r="B148" t="str">
            <v>Industrial</v>
          </cell>
          <cell r="G148">
            <v>150</v>
          </cell>
          <cell r="H148">
            <v>1997.6518800000003</v>
          </cell>
          <cell r="I148">
            <v>1997.6518800000003</v>
          </cell>
          <cell r="J148">
            <v>1997.6518800000003</v>
          </cell>
          <cell r="K148">
            <v>1997.6518800000003</v>
          </cell>
          <cell r="L148">
            <v>1997.6518800000003</v>
          </cell>
        </row>
        <row r="149">
          <cell r="B149" t="str">
            <v>Total Customer-Based Revenue</v>
          </cell>
          <cell r="H149">
            <v>173130.06308399999</v>
          </cell>
          <cell r="I149">
            <v>176505.90911161201</v>
          </cell>
          <cell r="J149">
            <v>180000.07987014539</v>
          </cell>
          <cell r="K149">
            <v>183568.70730906253</v>
          </cell>
          <cell r="L149">
            <v>187213.41256979783</v>
          </cell>
        </row>
        <row r="150">
          <cell r="B150" t="str">
            <v>Volume-based revenue</v>
          </cell>
          <cell r="G150" t="str">
            <v>($/Mcf)</v>
          </cell>
        </row>
        <row r="151">
          <cell r="B151" t="str">
            <v>Residential  Block 1</v>
          </cell>
          <cell r="G151">
            <v>1.2390000000000001</v>
          </cell>
          <cell r="H151">
            <v>43404.840357454195</v>
          </cell>
          <cell r="I151">
            <v>44316.342004960723</v>
          </cell>
          <cell r="J151">
            <v>45246.985187064893</v>
          </cell>
          <cell r="K151">
            <v>46197.171875993256</v>
          </cell>
          <cell r="L151">
            <v>47167.312485389113</v>
          </cell>
        </row>
        <row r="152">
          <cell r="B152" t="str">
            <v>Residential  Block 2</v>
          </cell>
          <cell r="G152">
            <v>0.98899999999999999</v>
          </cell>
          <cell r="H152">
            <v>50699.725570858449</v>
          </cell>
          <cell r="I152">
            <v>51764.419807846469</v>
          </cell>
          <cell r="J152">
            <v>52851.472623811242</v>
          </cell>
          <cell r="K152">
            <v>53961.353548911269</v>
          </cell>
          <cell r="L152">
            <v>55094.541973438398</v>
          </cell>
        </row>
        <row r="153">
          <cell r="B153" t="str">
            <v>Sub-total, residential</v>
          </cell>
          <cell r="H153">
            <v>94104.565928312644</v>
          </cell>
          <cell r="I153">
            <v>96080.761812807192</v>
          </cell>
          <cell r="J153">
            <v>98098.457810876134</v>
          </cell>
          <cell r="K153">
            <v>100158.52542490452</v>
          </cell>
          <cell r="L153">
            <v>102261.85445882751</v>
          </cell>
        </row>
        <row r="154">
          <cell r="B154" t="str">
            <v>Commercial Block 1</v>
          </cell>
          <cell r="G154">
            <v>0.78939999999999999</v>
          </cell>
          <cell r="H154">
            <v>12087.895200238219</v>
          </cell>
          <cell r="I154">
            <v>12269.213628241791</v>
          </cell>
          <cell r="J154">
            <v>12465.521046293661</v>
          </cell>
          <cell r="K154">
            <v>12664.969383034359</v>
          </cell>
          <cell r="L154">
            <v>12867.608893162907</v>
          </cell>
        </row>
        <row r="155">
          <cell r="B155" t="str">
            <v>Commercial Block 2</v>
          </cell>
          <cell r="G155">
            <v>0.53939999999999999</v>
          </cell>
          <cell r="H155">
            <v>15472.107676449084</v>
          </cell>
          <cell r="I155">
            <v>15704.18929159582</v>
          </cell>
          <cell r="J155">
            <v>15955.456320261355</v>
          </cell>
          <cell r="K155">
            <v>16210.743621385538</v>
          </cell>
          <cell r="L155">
            <v>16470.115519327705</v>
          </cell>
        </row>
        <row r="156">
          <cell r="B156" t="str">
            <v>Commercial Block 3</v>
          </cell>
          <cell r="G156">
            <v>0.28939999999999999</v>
          </cell>
          <cell r="H156">
            <v>2738.8653377568903</v>
          </cell>
          <cell r="I156">
            <v>2779.9483178232431</v>
          </cell>
          <cell r="J156">
            <v>2824.4274909084152</v>
          </cell>
          <cell r="K156">
            <v>2869.6183307629499</v>
          </cell>
          <cell r="L156">
            <v>2915.5322240551573</v>
          </cell>
        </row>
        <row r="157">
          <cell r="B157" t="str">
            <v>Sub-total, commercial</v>
          </cell>
          <cell r="H157">
            <v>30298.868214444195</v>
          </cell>
          <cell r="I157">
            <v>30753.351237660852</v>
          </cell>
          <cell r="J157">
            <v>31245.404857463433</v>
          </cell>
          <cell r="K157">
            <v>31745.331335182847</v>
          </cell>
          <cell r="L157">
            <v>32253.256636545771</v>
          </cell>
        </row>
        <row r="158">
          <cell r="B158" t="str">
            <v>Industrial &amp; Transport Block 1</v>
          </cell>
          <cell r="G158">
            <v>0.48820000000000002</v>
          </cell>
          <cell r="H158">
            <v>3670.5652186403199</v>
          </cell>
          <cell r="I158">
            <v>3670.5652186403199</v>
          </cell>
          <cell r="J158">
            <v>3670.5652186403199</v>
          </cell>
          <cell r="K158">
            <v>3670.5652186403199</v>
          </cell>
          <cell r="L158">
            <v>3670.5652186403199</v>
          </cell>
        </row>
        <row r="159">
          <cell r="B159" t="str">
            <v>Industrial &amp; Transport Block 2</v>
          </cell>
          <cell r="G159">
            <v>0.3382</v>
          </cell>
          <cell r="H159">
            <v>3672.3504141595604</v>
          </cell>
          <cell r="I159">
            <v>3672.3504141595604</v>
          </cell>
          <cell r="J159">
            <v>3672.3504141595604</v>
          </cell>
          <cell r="K159">
            <v>3672.3504141595604</v>
          </cell>
          <cell r="L159">
            <v>3672.3504141595604</v>
          </cell>
        </row>
        <row r="160">
          <cell r="B160" t="str">
            <v>Industrial &amp; Transport Block 3</v>
          </cell>
          <cell r="G160">
            <v>0.18820000000000001</v>
          </cell>
          <cell r="H160">
            <v>4095.5608739292802</v>
          </cell>
          <cell r="I160">
            <v>4095.5608739292802</v>
          </cell>
          <cell r="J160">
            <v>4095.5608739292802</v>
          </cell>
          <cell r="K160">
            <v>4095.5608739292802</v>
          </cell>
          <cell r="L160">
            <v>4095.5608739292802</v>
          </cell>
        </row>
        <row r="161">
          <cell r="B161" t="str">
            <v>Industrial &amp; Transport Block 4</v>
          </cell>
          <cell r="G161">
            <v>3.8199999999999998E-2</v>
          </cell>
          <cell r="H161">
            <v>447.92633302284003</v>
          </cell>
          <cell r="I161">
            <v>447.92633302284003</v>
          </cell>
          <cell r="J161">
            <v>447.92633302284003</v>
          </cell>
          <cell r="K161">
            <v>447.92633302284003</v>
          </cell>
          <cell r="L161">
            <v>447.92633302284003</v>
          </cell>
        </row>
        <row r="162">
          <cell r="B162" t="str">
            <v>Sub-total, industrial</v>
          </cell>
          <cell r="H162">
            <v>11886.402839752001</v>
          </cell>
          <cell r="I162">
            <v>11886.402839752001</v>
          </cell>
          <cell r="J162">
            <v>11886.402839752001</v>
          </cell>
          <cell r="K162">
            <v>11886.402839752001</v>
          </cell>
          <cell r="L162">
            <v>11886.402839752001</v>
          </cell>
        </row>
        <row r="163">
          <cell r="B163" t="str">
            <v>Total Volume-Based Revenue</v>
          </cell>
          <cell r="H163">
            <v>136289.83698250883</v>
          </cell>
          <cell r="I163">
            <v>138720.51589022006</v>
          </cell>
          <cell r="J163">
            <v>141230.26550809157</v>
          </cell>
          <cell r="K163">
            <v>143790.25959983937</v>
          </cell>
          <cell r="L163">
            <v>146401.51393512529</v>
          </cell>
        </row>
        <row r="164">
          <cell r="B164" t="str">
            <v>Total Tariff Revenue</v>
          </cell>
          <cell r="H164">
            <v>309419.9000665088</v>
          </cell>
          <cell r="I164">
            <v>315226.42500183207</v>
          </cell>
          <cell r="J164">
            <v>321230.34537823696</v>
          </cell>
          <cell r="K164">
            <v>327358.96690890193</v>
          </cell>
          <cell r="L164">
            <v>333614.92650492315</v>
          </cell>
        </row>
        <row r="165">
          <cell r="B165" t="str">
            <v>Revenue summary by customer type:</v>
          </cell>
        </row>
        <row r="166">
          <cell r="B166" t="str">
            <v>Residential</v>
          </cell>
          <cell r="H166">
            <v>242350.68190431263</v>
          </cell>
          <cell r="I166">
            <v>247588.29234027921</v>
          </cell>
          <cell r="J166">
            <v>252939.15400995256</v>
          </cell>
          <cell r="K166">
            <v>258405.71694036061</v>
          </cell>
          <cell r="L166">
            <v>263990.48418762366</v>
          </cell>
        </row>
        <row r="167">
          <cell r="B167" t="str">
            <v>Commercial</v>
          </cell>
          <cell r="H167">
            <v>53185.163442444195</v>
          </cell>
          <cell r="I167">
            <v>53754.077941800846</v>
          </cell>
          <cell r="J167">
            <v>54407.136648532403</v>
          </cell>
          <cell r="K167">
            <v>55069.1952487893</v>
          </cell>
          <cell r="L167">
            <v>55740.387597547466</v>
          </cell>
        </row>
        <row r="168">
          <cell r="B168" t="str">
            <v>Industrial and transport</v>
          </cell>
          <cell r="H168">
            <v>13884.054719752003</v>
          </cell>
          <cell r="I168">
            <v>13884.054719752003</v>
          </cell>
          <cell r="J168">
            <v>13884.054719752003</v>
          </cell>
          <cell r="K168">
            <v>13884.054719752003</v>
          </cell>
          <cell r="L168">
            <v>13884.054719752003</v>
          </cell>
        </row>
        <row r="169">
          <cell r="B169" t="str">
            <v>Total Tariff Revenue</v>
          </cell>
          <cell r="H169">
            <v>309419.9000665088</v>
          </cell>
          <cell r="I169">
            <v>315226.42500183202</v>
          </cell>
          <cell r="J169">
            <v>321230.34537823696</v>
          </cell>
          <cell r="K169">
            <v>327358.96690890187</v>
          </cell>
          <cell r="L169">
            <v>333614.92650492309</v>
          </cell>
        </row>
        <row r="171">
          <cell r="N171" t="str">
            <v>TXU GAS PIPELINE</v>
          </cell>
          <cell r="X171" t="str">
            <v>Base Case</v>
          </cell>
        </row>
        <row r="172">
          <cell r="N172" t="str">
            <v>TRANSPORT TARIFF REVENUE</v>
          </cell>
          <cell r="X172" t="str">
            <v>DRAFT - CONFIDENTIAL</v>
          </cell>
        </row>
        <row r="173">
          <cell r="N173" t="str">
            <v>(Dollar amounts in thousands)</v>
          </cell>
        </row>
        <row r="174">
          <cell r="S174" t="str">
            <v>Initial</v>
          </cell>
          <cell r="T174">
            <v>2004</v>
          </cell>
          <cell r="U174">
            <v>2005</v>
          </cell>
          <cell r="V174">
            <v>2006</v>
          </cell>
          <cell r="W174">
            <v>2007</v>
          </cell>
          <cell r="X174">
            <v>2008</v>
          </cell>
        </row>
        <row r="175">
          <cell r="N175" t="str">
            <v>BILLING DETERMINANTS</v>
          </cell>
        </row>
        <row r="176">
          <cell r="N176" t="str">
            <v>Number of Meters (annual average)</v>
          </cell>
        </row>
        <row r="177">
          <cell r="N177" t="str">
            <v>Bulk Transmission</v>
          </cell>
          <cell r="S177">
            <v>37</v>
          </cell>
          <cell r="T177">
            <v>29.3521</v>
          </cell>
          <cell r="U177">
            <v>29.3521</v>
          </cell>
          <cell r="V177">
            <v>29.3521</v>
          </cell>
          <cell r="W177">
            <v>29.3521</v>
          </cell>
          <cell r="X177">
            <v>29.3521</v>
          </cell>
        </row>
        <row r="178">
          <cell r="N178" t="str">
            <v>Network Transmission</v>
          </cell>
          <cell r="S178">
            <v>174</v>
          </cell>
          <cell r="T178">
            <v>138.0342</v>
          </cell>
          <cell r="U178">
            <v>138.0342</v>
          </cell>
          <cell r="V178">
            <v>138.0342</v>
          </cell>
          <cell r="W178">
            <v>138.0342</v>
          </cell>
          <cell r="X178">
            <v>138.0342</v>
          </cell>
        </row>
        <row r="179">
          <cell r="N179" t="str">
            <v>Customer count (annual average)</v>
          </cell>
          <cell r="S179">
            <v>211</v>
          </cell>
          <cell r="T179">
            <v>167.38630000000001</v>
          </cell>
          <cell r="U179">
            <v>167.38630000000001</v>
          </cell>
          <cell r="V179">
            <v>167.38630000000001</v>
          </cell>
          <cell r="W179">
            <v>167.38630000000001</v>
          </cell>
          <cell r="X179">
            <v>167.38630000000001</v>
          </cell>
        </row>
        <row r="180">
          <cell r="N180" t="str">
            <v>Capacity (MDU)</v>
          </cell>
        </row>
        <row r="181">
          <cell r="N181" t="str">
            <v>Bulk Transmission</v>
          </cell>
          <cell r="S181">
            <v>4786.5060000000003</v>
          </cell>
          <cell r="T181">
            <v>3797.1352098000002</v>
          </cell>
          <cell r="U181">
            <v>3797.1352098000002</v>
          </cell>
          <cell r="V181">
            <v>3797.1352098000002</v>
          </cell>
          <cell r="W181">
            <v>3797.1352098000002</v>
          </cell>
          <cell r="X181">
            <v>3797.1352098000002</v>
          </cell>
        </row>
        <row r="182">
          <cell r="N182" t="str">
            <v>Network Transmission</v>
          </cell>
          <cell r="S182">
            <v>9358.2350000000006</v>
          </cell>
          <cell r="T182">
            <v>7423.8878255000009</v>
          </cell>
          <cell r="U182">
            <v>7423.8878255000009</v>
          </cell>
          <cell r="V182">
            <v>7423.8878255000009</v>
          </cell>
          <cell r="W182">
            <v>7423.8878255000009</v>
          </cell>
          <cell r="X182">
            <v>7423.8878255000009</v>
          </cell>
        </row>
        <row r="183">
          <cell r="N183" t="str">
            <v>Total MDU</v>
          </cell>
          <cell r="S183">
            <v>14144.741000000002</v>
          </cell>
          <cell r="T183">
            <v>11221.023035300001</v>
          </cell>
          <cell r="U183">
            <v>11221.023035300001</v>
          </cell>
          <cell r="V183">
            <v>11221.023035300001</v>
          </cell>
          <cell r="W183">
            <v>11221.023035300001</v>
          </cell>
          <cell r="X183">
            <v>11221.023035300001</v>
          </cell>
        </row>
        <row r="184">
          <cell r="N184" t="str">
            <v>Transport Volumes (BBtu)</v>
          </cell>
        </row>
        <row r="185">
          <cell r="N185" t="str">
            <v>Bulk Transmission Block 1</v>
          </cell>
          <cell r="S185">
            <v>41247.19</v>
          </cell>
          <cell r="T185">
            <v>32721.395827</v>
          </cell>
          <cell r="U185">
            <v>32721.395827</v>
          </cell>
          <cell r="V185">
            <v>32721.395827</v>
          </cell>
          <cell r="W185">
            <v>32721.395827</v>
          </cell>
          <cell r="X185">
            <v>32721.395827</v>
          </cell>
        </row>
        <row r="186">
          <cell r="N186" t="str">
            <v>Bulk Transmission Block 2</v>
          </cell>
          <cell r="S186">
            <v>17794.272000000001</v>
          </cell>
          <cell r="T186">
            <v>14116.1959776</v>
          </cell>
          <cell r="U186">
            <v>14116.1959776</v>
          </cell>
          <cell r="V186">
            <v>14116.1959776</v>
          </cell>
          <cell r="W186">
            <v>14116.1959776</v>
          </cell>
          <cell r="X186">
            <v>14116.1959776</v>
          </cell>
        </row>
        <row r="187">
          <cell r="N187" t="str">
            <v>Sub-total, bulk transmission</v>
          </cell>
          <cell r="S187">
            <v>59041.462</v>
          </cell>
          <cell r="T187">
            <v>46837.591804600001</v>
          </cell>
          <cell r="U187">
            <v>46837.591804600001</v>
          </cell>
          <cell r="V187">
            <v>46837.591804600001</v>
          </cell>
          <cell r="W187">
            <v>46837.591804600001</v>
          </cell>
          <cell r="X187">
            <v>46837.591804600001</v>
          </cell>
        </row>
        <row r="188">
          <cell r="N188" t="str">
            <v>Network Transmission Block 1</v>
          </cell>
          <cell r="S188">
            <v>78057.33</v>
          </cell>
          <cell r="T188">
            <v>61922.879889000003</v>
          </cell>
          <cell r="U188">
            <v>61922.879889000003</v>
          </cell>
          <cell r="V188">
            <v>61922.879889000003</v>
          </cell>
          <cell r="W188">
            <v>61922.879889000003</v>
          </cell>
          <cell r="X188">
            <v>61922.879889000003</v>
          </cell>
        </row>
        <row r="189">
          <cell r="N189" t="str">
            <v>Network Transmission Block 2</v>
          </cell>
          <cell r="S189">
            <v>26023.822</v>
          </cell>
          <cell r="T189">
            <v>20644.697992599999</v>
          </cell>
          <cell r="U189">
            <v>20644.697992599999</v>
          </cell>
          <cell r="V189">
            <v>20644.697992599999</v>
          </cell>
          <cell r="W189">
            <v>20644.697992599999</v>
          </cell>
          <cell r="X189">
            <v>20644.697992599999</v>
          </cell>
        </row>
        <row r="190">
          <cell r="N190" t="str">
            <v>Sub-total, network transmission</v>
          </cell>
          <cell r="S190">
            <v>104081.152</v>
          </cell>
          <cell r="T190">
            <v>82567.577881600009</v>
          </cell>
          <cell r="U190">
            <v>82567.577881600009</v>
          </cell>
          <cell r="V190">
            <v>82567.577881600009</v>
          </cell>
          <cell r="W190">
            <v>82567.577881600009</v>
          </cell>
          <cell r="X190">
            <v>82567.577881600009</v>
          </cell>
        </row>
        <row r="191">
          <cell r="N191" t="str">
            <v>Total Transport Volume</v>
          </cell>
          <cell r="S191">
            <v>163122.614</v>
          </cell>
          <cell r="T191">
            <v>129405.16968620001</v>
          </cell>
          <cell r="U191">
            <v>129405.16968620001</v>
          </cell>
          <cell r="V191">
            <v>129405.16968620001</v>
          </cell>
          <cell r="W191">
            <v>129405.16968620001</v>
          </cell>
          <cell r="X191">
            <v>129405.16968620001</v>
          </cell>
        </row>
        <row r="192">
          <cell r="N192" t="str">
            <v>NOTE: Transport volume</v>
          </cell>
          <cell r="S192">
            <v>163122.614</v>
          </cell>
          <cell r="T192">
            <v>129405.16968620001</v>
          </cell>
          <cell r="U192">
            <v>129405.16968620001</v>
          </cell>
          <cell r="V192">
            <v>129405.16968620001</v>
          </cell>
          <cell r="W192">
            <v>129405.16968620001</v>
          </cell>
          <cell r="X192">
            <v>129405.16968620001</v>
          </cell>
        </row>
        <row r="193">
          <cell r="N193" t="str">
            <v>TARIFF REVENUE</v>
          </cell>
          <cell r="T193">
            <v>2004</v>
          </cell>
          <cell r="U193">
            <v>2005</v>
          </cell>
          <cell r="V193">
            <v>2006</v>
          </cell>
          <cell r="W193">
            <v>2007</v>
          </cell>
          <cell r="X193">
            <v>2008</v>
          </cell>
        </row>
        <row r="194">
          <cell r="N194" t="str">
            <v>Customer-based revenue</v>
          </cell>
          <cell r="S194" t="str">
            <v>Tariff Rate</v>
          </cell>
        </row>
        <row r="195">
          <cell r="N195" t="str">
            <v>Bulk Transmission</v>
          </cell>
          <cell r="S195">
            <v>200</v>
          </cell>
          <cell r="T195">
            <v>70.445040000000006</v>
          </cell>
          <cell r="U195">
            <v>70.445040000000006</v>
          </cell>
          <cell r="V195">
            <v>70.445040000000006</v>
          </cell>
          <cell r="W195">
            <v>70.445040000000006</v>
          </cell>
          <cell r="X195">
            <v>70.445040000000006</v>
          </cell>
        </row>
        <row r="196">
          <cell r="N196" t="str">
            <v>Network Transmission</v>
          </cell>
          <cell r="S196">
            <v>200</v>
          </cell>
          <cell r="T196">
            <v>331.28208000000001</v>
          </cell>
          <cell r="U196">
            <v>331.28208000000001</v>
          </cell>
          <cell r="V196">
            <v>331.28208000000001</v>
          </cell>
          <cell r="W196">
            <v>331.28208000000001</v>
          </cell>
          <cell r="X196">
            <v>331.28208000000001</v>
          </cell>
        </row>
        <row r="197">
          <cell r="N197" t="str">
            <v>Total Customer-Based Revenue</v>
          </cell>
          <cell r="T197">
            <v>401.72712000000001</v>
          </cell>
          <cell r="U197">
            <v>401.72712000000001</v>
          </cell>
          <cell r="V197">
            <v>401.72712000000001</v>
          </cell>
          <cell r="W197">
            <v>401.72712000000001</v>
          </cell>
          <cell r="X197">
            <v>401.72712000000001</v>
          </cell>
        </row>
        <row r="198">
          <cell r="N198" t="str">
            <v>Capacity-based revenue</v>
          </cell>
          <cell r="S198" t="str">
            <v>($/MMBtu)</v>
          </cell>
        </row>
        <row r="199">
          <cell r="N199" t="str">
            <v>Bulk Transmission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N200" t="str">
            <v>Network Transmission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N201" t="str">
            <v>Total Capacity-Based Revenue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N202" t="str">
            <v>Volume-based revenue</v>
          </cell>
        </row>
        <row r="203">
          <cell r="N203" t="str">
            <v>Bulk Transmission Block 1</v>
          </cell>
          <cell r="S203">
            <v>0.1739</v>
          </cell>
          <cell r="T203">
            <v>5690.2507343153002</v>
          </cell>
          <cell r="U203">
            <v>5690.2507343153002</v>
          </cell>
          <cell r="V203">
            <v>5690.2507343153002</v>
          </cell>
          <cell r="W203">
            <v>5690.2507343153002</v>
          </cell>
          <cell r="X203">
            <v>5690.2507343153002</v>
          </cell>
        </row>
        <row r="204">
          <cell r="N204" t="str">
            <v>Bulk Transmission Block 2</v>
          </cell>
          <cell r="S204">
            <v>0.15790000000000001</v>
          </cell>
          <cell r="T204">
            <v>2228.9473448630401</v>
          </cell>
          <cell r="U204">
            <v>2228.9473448630401</v>
          </cell>
          <cell r="V204">
            <v>2228.9473448630401</v>
          </cell>
          <cell r="W204">
            <v>2228.9473448630401</v>
          </cell>
          <cell r="X204">
            <v>2228.9473448630401</v>
          </cell>
        </row>
        <row r="205">
          <cell r="N205" t="str">
            <v>Sub-total, bulk transmission</v>
          </cell>
          <cell r="T205">
            <v>7919.1980791783408</v>
          </cell>
          <cell r="U205">
            <v>7919.1980791783408</v>
          </cell>
          <cell r="V205">
            <v>7919.1980791783408</v>
          </cell>
          <cell r="W205">
            <v>7919.1980791783408</v>
          </cell>
          <cell r="X205">
            <v>7919.1980791783408</v>
          </cell>
        </row>
        <row r="206">
          <cell r="N206" t="str">
            <v>Network Transmission Block 1</v>
          </cell>
          <cell r="S206">
            <v>0.1739</v>
          </cell>
          <cell r="T206">
            <v>10768.3888126971</v>
          </cell>
          <cell r="U206">
            <v>10768.3888126971</v>
          </cell>
          <cell r="V206">
            <v>10768.3888126971</v>
          </cell>
          <cell r="W206">
            <v>10768.3888126971</v>
          </cell>
          <cell r="X206">
            <v>10768.3888126971</v>
          </cell>
        </row>
        <row r="207">
          <cell r="N207" t="str">
            <v>Network Transmission Block 2</v>
          </cell>
          <cell r="S207">
            <v>0.15790000000000001</v>
          </cell>
          <cell r="T207">
            <v>3259.79781303154</v>
          </cell>
          <cell r="U207">
            <v>3259.79781303154</v>
          </cell>
          <cell r="V207">
            <v>3259.79781303154</v>
          </cell>
          <cell r="W207">
            <v>3259.79781303154</v>
          </cell>
          <cell r="X207">
            <v>3259.79781303154</v>
          </cell>
        </row>
        <row r="208">
          <cell r="N208" t="str">
            <v>Sub-total, network transmission</v>
          </cell>
          <cell r="T208">
            <v>14028.18662572864</v>
          </cell>
          <cell r="U208">
            <v>14028.18662572864</v>
          </cell>
          <cell r="V208">
            <v>14028.18662572864</v>
          </cell>
          <cell r="W208">
            <v>14028.18662572864</v>
          </cell>
          <cell r="X208">
            <v>14028.18662572864</v>
          </cell>
        </row>
        <row r="209">
          <cell r="N209" t="str">
            <v>Total Volume-Based Revenue</v>
          </cell>
          <cell r="T209">
            <v>21947.384704906981</v>
          </cell>
          <cell r="U209">
            <v>21947.384704906981</v>
          </cell>
          <cell r="V209">
            <v>21947.384704906981</v>
          </cell>
          <cell r="W209">
            <v>21947.384704906981</v>
          </cell>
          <cell r="X209">
            <v>21947.384704906981</v>
          </cell>
        </row>
        <row r="210">
          <cell r="N210" t="str">
            <v>Total Tariff Revenue</v>
          </cell>
          <cell r="T210">
            <v>22349.11182490698</v>
          </cell>
          <cell r="U210">
            <v>22349.11182490698</v>
          </cell>
          <cell r="V210">
            <v>22349.11182490698</v>
          </cell>
          <cell r="W210">
            <v>22349.11182490698</v>
          </cell>
          <cell r="X210">
            <v>22349.11182490698</v>
          </cell>
        </row>
        <row r="211">
          <cell r="N211" t="str">
            <v>Revenue summary by customer type:</v>
          </cell>
        </row>
        <row r="212">
          <cell r="N212" t="str">
            <v>Bulk Transmission</v>
          </cell>
          <cell r="T212">
            <v>7989.6431191783404</v>
          </cell>
          <cell r="U212">
            <v>7989.6431191783404</v>
          </cell>
          <cell r="V212">
            <v>7989.6431191783404</v>
          </cell>
          <cell r="W212">
            <v>7989.6431191783404</v>
          </cell>
          <cell r="X212">
            <v>7989.6431191783404</v>
          </cell>
        </row>
        <row r="213">
          <cell r="N213" t="str">
            <v>Network Transmission</v>
          </cell>
          <cell r="T213">
            <v>14359.468705728641</v>
          </cell>
          <cell r="U213">
            <v>14359.468705728641</v>
          </cell>
          <cell r="V213">
            <v>14359.468705728641</v>
          </cell>
          <cell r="W213">
            <v>14359.468705728641</v>
          </cell>
          <cell r="X213">
            <v>14359.468705728641</v>
          </cell>
        </row>
        <row r="214">
          <cell r="N214" t="str">
            <v>Total Tariff Revenue</v>
          </cell>
          <cell r="T214">
            <v>22349.11182490698</v>
          </cell>
          <cell r="U214">
            <v>22349.11182490698</v>
          </cell>
          <cell r="V214">
            <v>22349.11182490698</v>
          </cell>
          <cell r="W214">
            <v>22349.11182490698</v>
          </cell>
          <cell r="X214">
            <v>22349.11182490698</v>
          </cell>
        </row>
        <row r="235">
          <cell r="B235" t="str">
            <v>TXU GAS DISTRIBUTION</v>
          </cell>
          <cell r="L235" t="str">
            <v>Base Case</v>
          </cell>
        </row>
        <row r="236">
          <cell r="B236" t="str">
            <v>SERVICE  CHARGES (Schedule M Rates)</v>
          </cell>
          <cell r="L236" t="str">
            <v>DRAFT - CONFIDENTIAL</v>
          </cell>
        </row>
        <row r="237">
          <cell r="B237" t="str">
            <v>(Dollar amounts in thousands)</v>
          </cell>
        </row>
        <row r="238">
          <cell r="G238" t="str">
            <v>Amounts per 
Rate Case</v>
          </cell>
          <cell r="H238">
            <v>2004</v>
          </cell>
          <cell r="I238">
            <v>2005</v>
          </cell>
          <cell r="J238">
            <v>2006</v>
          </cell>
          <cell r="K238">
            <v>2007</v>
          </cell>
          <cell r="L238">
            <v>2008</v>
          </cell>
        </row>
        <row r="239">
          <cell r="B239" t="str">
            <v>BILLING DETERMINANTS</v>
          </cell>
        </row>
        <row r="240">
          <cell r="B240" t="str">
            <v>Number of Orders:</v>
          </cell>
        </row>
        <row r="241">
          <cell r="B241" t="str">
            <v>Connect charge</v>
          </cell>
          <cell r="G241">
            <v>173932</v>
          </cell>
          <cell r="H241">
            <v>177758.50400000002</v>
          </cell>
          <cell r="I241">
            <v>181669.19108800002</v>
          </cell>
          <cell r="J241">
            <v>185665.91329193601</v>
          </cell>
          <cell r="K241">
            <v>189750.5633843586</v>
          </cell>
          <cell r="L241">
            <v>193925.0757788145</v>
          </cell>
        </row>
        <row r="242">
          <cell r="B242" t="str">
            <v>Service call</v>
          </cell>
          <cell r="G242">
            <v>35676</v>
          </cell>
          <cell r="H242">
            <v>36460.872000000003</v>
          </cell>
          <cell r="I242">
            <v>37263.011184000003</v>
          </cell>
          <cell r="J242">
            <v>38082.797430048005</v>
          </cell>
          <cell r="K242">
            <v>38920.618973509059</v>
          </cell>
          <cell r="L242">
            <v>39776.872590926258</v>
          </cell>
        </row>
        <row r="243">
          <cell r="B243" t="str">
            <v>Returned check charge</v>
          </cell>
          <cell r="G243">
            <v>13289</v>
          </cell>
          <cell r="H243">
            <v>13581.358</v>
          </cell>
          <cell r="I243">
            <v>13880.147876000001</v>
          </cell>
          <cell r="J243">
            <v>14185.511129272001</v>
          </cell>
          <cell r="K243">
            <v>14497.592374115986</v>
          </cell>
          <cell r="L243">
            <v>14816.539406346537</v>
          </cell>
        </row>
        <row r="244">
          <cell r="B244" t="str">
            <v>Field read of meter charge</v>
          </cell>
          <cell r="G244">
            <v>88477</v>
          </cell>
          <cell r="H244">
            <v>90423.494000000006</v>
          </cell>
          <cell r="I244">
            <v>92412.810868000015</v>
          </cell>
          <cell r="J244">
            <v>94445.89270709602</v>
          </cell>
          <cell r="K244">
            <v>96523.702346652135</v>
          </cell>
          <cell r="L244">
            <v>98647.223798278486</v>
          </cell>
        </row>
        <row r="245">
          <cell r="B245" t="str">
            <v>Tampering charge</v>
          </cell>
          <cell r="G245">
            <v>624</v>
          </cell>
          <cell r="H245">
            <v>637.72800000000007</v>
          </cell>
          <cell r="I245">
            <v>651.75801600000011</v>
          </cell>
          <cell r="J245">
            <v>666.0966923520001</v>
          </cell>
          <cell r="K245">
            <v>680.75081958374415</v>
          </cell>
          <cell r="L245">
            <v>695.72733761458653</v>
          </cell>
        </row>
        <row r="246">
          <cell r="B246" t="str">
            <v>SERVICE CHARGE REVENUE</v>
          </cell>
          <cell r="G246" t="str">
            <v>Service Fee:</v>
          </cell>
        </row>
        <row r="247">
          <cell r="B247" t="str">
            <v>Connect charge</v>
          </cell>
          <cell r="G247">
            <v>65</v>
          </cell>
          <cell r="H247">
            <v>11554.302760000002</v>
          </cell>
          <cell r="I247">
            <v>11808.497420720001</v>
          </cell>
          <cell r="J247">
            <v>12068.284363975841</v>
          </cell>
          <cell r="K247">
            <v>12333.786619983308</v>
          </cell>
          <cell r="L247">
            <v>12605.129925622941</v>
          </cell>
        </row>
        <row r="248">
          <cell r="B248" t="str">
            <v>Service call</v>
          </cell>
          <cell r="G248">
            <v>26</v>
          </cell>
          <cell r="H248">
            <v>947.98267199999998</v>
          </cell>
          <cell r="I248">
            <v>968.83829078400004</v>
          </cell>
          <cell r="J248">
            <v>990.15273318124821</v>
          </cell>
          <cell r="K248">
            <v>1011.9360933112356</v>
          </cell>
          <cell r="L248">
            <v>1034.1986873640826</v>
          </cell>
        </row>
        <row r="249">
          <cell r="B249" t="str">
            <v>Returned check charge</v>
          </cell>
          <cell r="G249">
            <v>20</v>
          </cell>
          <cell r="H249">
            <v>271.62716000000006</v>
          </cell>
          <cell r="I249">
            <v>277.60295752000002</v>
          </cell>
          <cell r="J249">
            <v>283.71022258544002</v>
          </cell>
          <cell r="K249">
            <v>289.95184748231969</v>
          </cell>
          <cell r="L249">
            <v>296.33078812693077</v>
          </cell>
        </row>
        <row r="250">
          <cell r="B250" t="str">
            <v>Field read of meter charge</v>
          </cell>
          <cell r="G250">
            <v>19</v>
          </cell>
          <cell r="H250">
            <v>1718.0463860000002</v>
          </cell>
          <cell r="I250">
            <v>1755.8434064920002</v>
          </cell>
          <cell r="J250">
            <v>1794.4719614348244</v>
          </cell>
          <cell r="K250">
            <v>1833.9503445863904</v>
          </cell>
          <cell r="L250">
            <v>1874.2972521672912</v>
          </cell>
        </row>
        <row r="251">
          <cell r="B251" t="str">
            <v>Tampering charge</v>
          </cell>
          <cell r="G251">
            <v>125</v>
          </cell>
          <cell r="H251">
            <v>79.716000000000008</v>
          </cell>
          <cell r="I251">
            <v>81.469752000000014</v>
          </cell>
          <cell r="J251">
            <v>83.262086544000013</v>
          </cell>
          <cell r="K251">
            <v>85.093852447968018</v>
          </cell>
          <cell r="L251">
            <v>86.965917201823316</v>
          </cell>
        </row>
        <row r="252">
          <cell r="B252" t="str">
            <v>Total Service Charge Revenue</v>
          </cell>
          <cell r="H252">
            <v>14571.674978000003</v>
          </cell>
          <cell r="I252">
            <v>14892.251827516004</v>
          </cell>
          <cell r="J252">
            <v>15219.881367721355</v>
          </cell>
          <cell r="K252">
            <v>15554.718757811221</v>
          </cell>
          <cell r="L252">
            <v>15896.92257048307</v>
          </cell>
        </row>
        <row r="254">
          <cell r="B254" t="str">
            <v>TXU GAS DISTRIBUTION</v>
          </cell>
          <cell r="L254" t="str">
            <v>Base Case</v>
          </cell>
          <cell r="N254" t="str">
            <v>TXU GAS PIPELINE</v>
          </cell>
          <cell r="X254" t="str">
            <v>Base Case</v>
          </cell>
        </row>
        <row r="255">
          <cell r="B255" t="str">
            <v>REVENUE - RECOVERED COSTS</v>
          </cell>
          <cell r="L255" t="str">
            <v>DRAFT - CONFIDENTIAL</v>
          </cell>
          <cell r="N255" t="str">
            <v>REVENUE - RECOVERED COSTS</v>
          </cell>
          <cell r="X255" t="str">
            <v>DRAFT - CONFIDENTIAL</v>
          </cell>
        </row>
        <row r="256">
          <cell r="B256" t="str">
            <v>(Dollar amounts in thousands)</v>
          </cell>
          <cell r="N256" t="str">
            <v>(Dollar amounts in thousands)</v>
          </cell>
        </row>
        <row r="257">
          <cell r="H257">
            <v>2004</v>
          </cell>
          <cell r="I257">
            <v>2005</v>
          </cell>
          <cell r="J257">
            <v>2006</v>
          </cell>
          <cell r="K257">
            <v>2007</v>
          </cell>
          <cell r="L257">
            <v>2008</v>
          </cell>
          <cell r="T257">
            <v>2004</v>
          </cell>
          <cell r="U257">
            <v>2005</v>
          </cell>
          <cell r="V257">
            <v>2006</v>
          </cell>
          <cell r="W257">
            <v>2007</v>
          </cell>
          <cell r="X257">
            <v>2008</v>
          </cell>
        </row>
        <row r="258">
          <cell r="B258" t="str">
            <v>GAS COST RECOVERY</v>
          </cell>
          <cell r="N258" t="str">
            <v>GAS COST RECOVERY</v>
          </cell>
        </row>
        <row r="259">
          <cell r="B259" t="str">
            <v>Total Sales and Transport Volume (MMcf)</v>
          </cell>
          <cell r="H259">
            <v>191621.06315900001</v>
          </cell>
          <cell r="I259">
            <v>194235.18399170303</v>
          </cell>
          <cell r="J259">
            <v>196953.65244389902</v>
          </cell>
          <cell r="K259">
            <v>199724.86773050053</v>
          </cell>
          <cell r="L259">
            <v>202549.86807898042</v>
          </cell>
          <cell r="N259" t="str">
            <v>Total Sales and Transport Volume (MMcf)</v>
          </cell>
          <cell r="T259">
            <v>203755.81938224958</v>
          </cell>
          <cell r="U259">
            <v>206535.48422415502</v>
          </cell>
          <cell r="V259">
            <v>209426.1046904572</v>
          </cell>
          <cell r="W259">
            <v>212372.81228145715</v>
          </cell>
          <cell r="X259">
            <v>215376.7109722918</v>
          </cell>
        </row>
        <row r="260">
          <cell r="B260" t="str">
            <v>Less: Transport only volume (MMcf)</v>
          </cell>
          <cell r="H260">
            <v>41576.558749377124</v>
          </cell>
          <cell r="I260">
            <v>41576.558749377124</v>
          </cell>
          <cell r="J260">
            <v>41576.558749377124</v>
          </cell>
          <cell r="K260">
            <v>41576.558749377124</v>
          </cell>
          <cell r="L260">
            <v>41576.558749377124</v>
          </cell>
          <cell r="N260" t="str">
            <v>Less: Transport only volume (MMcf)</v>
          </cell>
          <cell r="T260">
            <v>203755.81938224958</v>
          </cell>
          <cell r="U260">
            <v>206535.48422415502</v>
          </cell>
          <cell r="V260">
            <v>209426.1046904572</v>
          </cell>
          <cell r="W260">
            <v>212372.81228145715</v>
          </cell>
          <cell r="X260">
            <v>215376.7109722918</v>
          </cell>
        </row>
        <row r="261">
          <cell r="B261" t="str">
            <v>Sales Volume (MMcf)</v>
          </cell>
          <cell r="H261">
            <v>150044.5044096229</v>
          </cell>
          <cell r="I261">
            <v>152658.62524232591</v>
          </cell>
          <cell r="J261">
            <v>155377.0936945219</v>
          </cell>
          <cell r="K261">
            <v>158148.30898112341</v>
          </cell>
          <cell r="L261">
            <v>160973.3093296033</v>
          </cell>
          <cell r="N261" t="str">
            <v>Sales Volume (MMcf)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Average Gas Price ($/Mcf)</v>
          </cell>
          <cell r="H262">
            <v>5.4</v>
          </cell>
          <cell r="I262">
            <v>5.4</v>
          </cell>
          <cell r="J262">
            <v>5.4</v>
          </cell>
          <cell r="K262">
            <v>5.4</v>
          </cell>
          <cell r="L262">
            <v>5.4</v>
          </cell>
          <cell r="N262" t="str">
            <v>Average Gas Price ($/Mcf)</v>
          </cell>
        </row>
        <row r="263">
          <cell r="B263" t="str">
            <v>Transportation cost from TXU Pipeline</v>
          </cell>
          <cell r="H263">
            <v>72932.012872048479</v>
          </cell>
          <cell r="I263">
            <v>73926.961397417996</v>
          </cell>
          <cell r="J263">
            <v>74961.625191049621</v>
          </cell>
          <cell r="K263">
            <v>76016.364715096279</v>
          </cell>
          <cell r="L263">
            <v>77091.575124548603</v>
          </cell>
        </row>
        <row r="264">
          <cell r="B264" t="str">
            <v>Gas Recovery Revenue</v>
          </cell>
          <cell r="H264">
            <v>883172.33668401209</v>
          </cell>
          <cell r="I264">
            <v>898283.53770597791</v>
          </cell>
          <cell r="J264">
            <v>913997.931141468</v>
          </cell>
          <cell r="K264">
            <v>930017.23321316275</v>
          </cell>
          <cell r="L264">
            <v>946347.44550440658</v>
          </cell>
          <cell r="N264" t="str">
            <v>Gas Recovery Revenue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 t="str">
            <v>LUG RECOVERY</v>
          </cell>
          <cell r="N265" t="str">
            <v>LUG RECOVERY</v>
          </cell>
        </row>
        <row r="266">
          <cell r="B266" t="str">
            <v>Gas Recovery Revenue</v>
          </cell>
          <cell r="H266">
            <v>883172.33668401209</v>
          </cell>
          <cell r="I266">
            <v>898283.53770597791</v>
          </cell>
          <cell r="J266">
            <v>913997.931141468</v>
          </cell>
          <cell r="K266">
            <v>930017.23321316275</v>
          </cell>
          <cell r="L266">
            <v>946347.44550440658</v>
          </cell>
          <cell r="N266" t="str">
            <v>Gas Recovery Revenue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LUG Factor</v>
          </cell>
          <cell r="H267">
            <v>3.0099999999999998E-2</v>
          </cell>
          <cell r="I267">
            <v>3.0099999999999998E-2</v>
          </cell>
          <cell r="J267">
            <v>3.0099999999999998E-2</v>
          </cell>
          <cell r="K267">
            <v>3.0099999999999998E-2</v>
          </cell>
          <cell r="L267">
            <v>3.0099999999999998E-2</v>
          </cell>
          <cell r="N267" t="str">
            <v>LUG Factor</v>
          </cell>
          <cell r="T267">
            <v>3.0099999999999998E-2</v>
          </cell>
          <cell r="U267">
            <v>3.0099999999999998E-2</v>
          </cell>
          <cell r="V267">
            <v>3.0099999999999998E-2</v>
          </cell>
          <cell r="W267">
            <v>3.0099999999999998E-2</v>
          </cell>
          <cell r="X267">
            <v>3.0099999999999998E-2</v>
          </cell>
        </row>
        <row r="268">
          <cell r="B268" t="str">
            <v>LUG Recovery Revenue</v>
          </cell>
          <cell r="H268">
            <v>26583.487334188761</v>
          </cell>
          <cell r="I268">
            <v>27038.334484949934</v>
          </cell>
          <cell r="J268">
            <v>27511.337727358186</v>
          </cell>
          <cell r="K268">
            <v>27993.518719716198</v>
          </cell>
          <cell r="L268">
            <v>28485.058109682635</v>
          </cell>
          <cell r="N268" t="str">
            <v>LUG Recovery Revenue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70">
          <cell r="B270" t="str">
            <v>REVENUE-RELATED TAX RECOVERY</v>
          </cell>
          <cell r="N270" t="str">
            <v>REVENUE-RELATED TAX RECOVERY</v>
          </cell>
        </row>
        <row r="271">
          <cell r="B271" t="str">
            <v>Tariff revenue</v>
          </cell>
          <cell r="H271">
            <v>309419.9000665088</v>
          </cell>
          <cell r="I271">
            <v>315226.42500183207</v>
          </cell>
          <cell r="J271">
            <v>321230.34537823696</v>
          </cell>
          <cell r="K271">
            <v>327358.96690890193</v>
          </cell>
          <cell r="L271">
            <v>333614.92650492315</v>
          </cell>
          <cell r="N271" t="str">
            <v>Tariff revenue</v>
          </cell>
          <cell r="T271">
            <v>95281.124696955463</v>
          </cell>
          <cell r="U271">
            <v>96276.07322232498</v>
          </cell>
          <cell r="V271">
            <v>97310.737015956605</v>
          </cell>
          <cell r="W271">
            <v>98365.476540003263</v>
          </cell>
          <cell r="X271">
            <v>99440.686949455587</v>
          </cell>
        </row>
        <row r="272">
          <cell r="B272" t="str">
            <v>Service charges</v>
          </cell>
          <cell r="H272">
            <v>14571.674978000003</v>
          </cell>
          <cell r="I272">
            <v>14892.251827516004</v>
          </cell>
          <cell r="J272">
            <v>15219.881367721355</v>
          </cell>
          <cell r="K272">
            <v>15554.718757811221</v>
          </cell>
          <cell r="L272">
            <v>15896.92257048307</v>
          </cell>
          <cell r="N272" t="str">
            <v>Service charges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Gas cost recovery</v>
          </cell>
          <cell r="H273">
            <v>883172.33668401209</v>
          </cell>
          <cell r="I273">
            <v>898283.53770597791</v>
          </cell>
          <cell r="J273">
            <v>913997.931141468</v>
          </cell>
          <cell r="K273">
            <v>930017.23321316275</v>
          </cell>
          <cell r="L273">
            <v>946347.44550440658</v>
          </cell>
          <cell r="N273" t="str">
            <v>Gas cost recovery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LUG recovery</v>
          </cell>
          <cell r="H274">
            <v>26583.487334188761</v>
          </cell>
          <cell r="I274">
            <v>27038.334484949934</v>
          </cell>
          <cell r="J274">
            <v>27511.337727358186</v>
          </cell>
          <cell r="K274">
            <v>27993.518719716198</v>
          </cell>
          <cell r="L274">
            <v>28485.058109682635</v>
          </cell>
          <cell r="N274" t="str">
            <v>LUG recovery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Revenue</v>
          </cell>
          <cell r="H275">
            <v>1233747.3990627097</v>
          </cell>
          <cell r="I275">
            <v>1255440.5490202759</v>
          </cell>
          <cell r="J275">
            <v>1277959.4956147843</v>
          </cell>
          <cell r="K275">
            <v>1300924.4375995921</v>
          </cell>
          <cell r="L275">
            <v>1324344.3526894953</v>
          </cell>
          <cell r="N275" t="str">
            <v>Revenue</v>
          </cell>
          <cell r="T275">
            <v>95281.124696955463</v>
          </cell>
          <cell r="U275">
            <v>96276.07322232498</v>
          </cell>
          <cell r="V275">
            <v>97310.737015956605</v>
          </cell>
          <cell r="W275">
            <v>98365.476540003263</v>
          </cell>
          <cell r="X275">
            <v>99440.686949455587</v>
          </cell>
        </row>
        <row r="276">
          <cell r="B276" t="str">
            <v>Revenue taxes as % of Revenue</v>
          </cell>
          <cell r="H276">
            <v>5.8400000000000001E-2</v>
          </cell>
          <cell r="I276">
            <v>5.8400000000000001E-2</v>
          </cell>
          <cell r="J276">
            <v>5.8400000000000001E-2</v>
          </cell>
          <cell r="K276">
            <v>5.8400000000000001E-2</v>
          </cell>
          <cell r="L276">
            <v>5.8400000000000001E-2</v>
          </cell>
          <cell r="N276" t="str">
            <v>Revenue taxes as % of Revenue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Revenue-tax Recovery</v>
          </cell>
          <cell r="H277">
            <v>72050.848105262237</v>
          </cell>
          <cell r="I277">
            <v>73317.72806278411</v>
          </cell>
          <cell r="J277">
            <v>74632.834543903402</v>
          </cell>
          <cell r="K277">
            <v>75973.987155816183</v>
          </cell>
          <cell r="L277">
            <v>77341.710197066524</v>
          </cell>
          <cell r="N277" t="str">
            <v>Revenue-tax Recovery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INTERIM UPDATE OF COSTS (GRIP)</v>
          </cell>
          <cell r="N278" t="str">
            <v>INTERIM UPDATE OF COSTS (GRIP)</v>
          </cell>
        </row>
        <row r="279">
          <cell r="G279" t="str">
            <v>Amounts per 
Rate Case</v>
          </cell>
          <cell r="S279" t="str">
            <v>Amounts per 
Rate Case</v>
          </cell>
        </row>
        <row r="280">
          <cell r="B280" t="str">
            <v>Net Plant in Service</v>
          </cell>
          <cell r="G280">
            <v>1079185.442</v>
          </cell>
          <cell r="H280">
            <v>1093202.2991486192</v>
          </cell>
          <cell r="I280">
            <v>1083425.9149119193</v>
          </cell>
          <cell r="J280">
            <v>1076627.7216703193</v>
          </cell>
          <cell r="K280">
            <v>1067727.7532333429</v>
          </cell>
          <cell r="L280">
            <v>1056726.00960099</v>
          </cell>
          <cell r="N280" t="str">
            <v>Net Plant in Service</v>
          </cell>
          <cell r="S280">
            <v>372006.36499999999</v>
          </cell>
          <cell r="T280">
            <v>439028.69838784746</v>
          </cell>
          <cell r="U280">
            <v>445844.37086376135</v>
          </cell>
          <cell r="V280">
            <v>447243.47892563557</v>
          </cell>
          <cell r="W280">
            <v>448267.23834305978</v>
          </cell>
          <cell r="X280">
            <v>448915.64911603392</v>
          </cell>
        </row>
        <row r="281">
          <cell r="B281" t="str">
            <v>Change in net plant in service</v>
          </cell>
          <cell r="H281">
            <v>14016.857148619136</v>
          </cell>
          <cell r="I281">
            <v>-9776.3842366999015</v>
          </cell>
          <cell r="J281">
            <v>-6798.1932415999472</v>
          </cell>
          <cell r="K281">
            <v>-8899.9684369764291</v>
          </cell>
          <cell r="L281">
            <v>-11001.743632352911</v>
          </cell>
          <cell r="N281" t="str">
            <v>Change in net plant in service</v>
          </cell>
          <cell r="T281">
            <v>67022.333387847466</v>
          </cell>
          <cell r="U281">
            <v>6815.6724759138888</v>
          </cell>
          <cell r="V281">
            <v>1399.1080618742271</v>
          </cell>
          <cell r="W281">
            <v>1023.7594174242113</v>
          </cell>
          <cell r="X281">
            <v>648.41077297413722</v>
          </cell>
        </row>
        <row r="283">
          <cell r="B283" t="str">
            <v>Cost recovery items (not covered elsewhere):</v>
          </cell>
          <cell r="N283" t="str">
            <v>Cost recovery items (not covered elsewhere):</v>
          </cell>
        </row>
        <row r="284">
          <cell r="B284" t="str">
            <v>Return on net plant in service</v>
          </cell>
          <cell r="G284">
            <v>8.2580000000000001E-2</v>
          </cell>
          <cell r="H284">
            <v>1157.5120633329682</v>
          </cell>
          <cell r="I284">
            <v>-807.33381026667792</v>
          </cell>
          <cell r="J284">
            <v>-561.39479789132361</v>
          </cell>
          <cell r="K284">
            <v>-734.95939352551352</v>
          </cell>
          <cell r="L284">
            <v>-908.52398915970343</v>
          </cell>
          <cell r="N284" t="str">
            <v>Return on net plant in service</v>
          </cell>
          <cell r="S284">
            <v>8.2580000000000001E-2</v>
          </cell>
          <cell r="T284">
            <v>5534.7042911684439</v>
          </cell>
          <cell r="U284">
            <v>562.83823306096895</v>
          </cell>
          <cell r="V284">
            <v>115.53834374957368</v>
          </cell>
          <cell r="W284">
            <v>84.542052690891367</v>
          </cell>
          <cell r="X284">
            <v>53.545761632204254</v>
          </cell>
        </row>
        <row r="285">
          <cell r="B285" t="str">
            <v>Depreciation expense</v>
          </cell>
          <cell r="G285">
            <v>3.5000000000000003E-2</v>
          </cell>
          <cell r="H285">
            <v>490.5900002016698</v>
          </cell>
          <cell r="I285">
            <v>-342.1734482844966</v>
          </cell>
          <cell r="J285">
            <v>-237.93676345599818</v>
          </cell>
          <cell r="K285">
            <v>-311.49889529417504</v>
          </cell>
          <cell r="L285">
            <v>-385.06102713235191</v>
          </cell>
          <cell r="N285" t="str">
            <v>Depreciation expense</v>
          </cell>
          <cell r="S285">
            <v>0.02</v>
          </cell>
          <cell r="T285">
            <v>1340.4466677569494</v>
          </cell>
          <cell r="U285">
            <v>136.31344951827776</v>
          </cell>
          <cell r="V285">
            <v>27.982161237484544</v>
          </cell>
          <cell r="W285">
            <v>20.475188348484227</v>
          </cell>
          <cell r="X285">
            <v>12.968215459482744</v>
          </cell>
        </row>
        <row r="286">
          <cell r="B286" t="str">
            <v>Revenue-related taxes</v>
          </cell>
          <cell r="G286">
            <v>5.8400000000000001E-2</v>
          </cell>
          <cell r="H286">
            <v>134.78969096943078</v>
          </cell>
          <cell r="I286">
            <v>-94.01221658258909</v>
          </cell>
          <cell r="J286">
            <v>-65.373168640446693</v>
          </cell>
          <cell r="K286">
            <v>-85.584377620337023</v>
          </cell>
          <cell r="L286">
            <v>-105.79558660022737</v>
          </cell>
          <cell r="N286" t="str">
            <v>Revenue-related taxes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Ad valorem taxes</v>
          </cell>
          <cell r="G287">
            <v>0.02</v>
          </cell>
          <cell r="H287">
            <v>280.33714297238271</v>
          </cell>
          <cell r="I287">
            <v>-195.52768473399803</v>
          </cell>
          <cell r="J287">
            <v>-135.96386483199893</v>
          </cell>
          <cell r="K287">
            <v>-177.99936873952859</v>
          </cell>
          <cell r="L287">
            <v>-220.03487264705822</v>
          </cell>
          <cell r="N287" t="str">
            <v>Ad valorem taxes</v>
          </cell>
          <cell r="S287">
            <v>0.02</v>
          </cell>
          <cell r="T287">
            <v>1340.4466677569494</v>
          </cell>
          <cell r="U287">
            <v>136.31344951827776</v>
          </cell>
          <cell r="V287">
            <v>27.982161237484544</v>
          </cell>
          <cell r="W287">
            <v>20.475188348484227</v>
          </cell>
          <cell r="X287">
            <v>12.968215459482744</v>
          </cell>
        </row>
        <row r="288">
          <cell r="B288" t="str">
            <v>Federal income taxes</v>
          </cell>
          <cell r="G288">
            <v>0.35</v>
          </cell>
          <cell r="H288">
            <v>379.60344707912276</v>
          </cell>
          <cell r="I288">
            <v>-264.76328586875002</v>
          </cell>
          <cell r="J288">
            <v>-184.10814643106809</v>
          </cell>
          <cell r="K288">
            <v>-241.02826059723893</v>
          </cell>
          <cell r="L288">
            <v>-297.94837476340979</v>
          </cell>
          <cell r="N288" t="str">
            <v>Federal income taxes</v>
          </cell>
          <cell r="S288">
            <v>0.35</v>
          </cell>
          <cell r="T288">
            <v>1815.093677245578</v>
          </cell>
          <cell r="U288">
            <v>184.58151771020175</v>
          </cell>
          <cell r="V288">
            <v>37.890536907980746</v>
          </cell>
          <cell r="W288">
            <v>27.72537379195807</v>
          </cell>
          <cell r="X288">
            <v>17.560210675933817</v>
          </cell>
        </row>
        <row r="289">
          <cell r="B289" t="str">
            <v>Totals</v>
          </cell>
          <cell r="H289">
            <v>2442.8323445555743</v>
          </cell>
          <cell r="I289">
            <v>-1703.8104457365118</v>
          </cell>
          <cell r="J289">
            <v>-1184.7767412508354</v>
          </cell>
          <cell r="K289">
            <v>-1551.070295776793</v>
          </cell>
          <cell r="L289">
            <v>-1917.3638503027505</v>
          </cell>
          <cell r="N289" t="str">
            <v>Totals</v>
          </cell>
          <cell r="T289">
            <v>10030.691303927921</v>
          </cell>
          <cell r="U289">
            <v>1020.0466498077262</v>
          </cell>
          <cell r="V289">
            <v>209.39320313252352</v>
          </cell>
          <cell r="W289">
            <v>153.21780317981788</v>
          </cell>
          <cell r="X289">
            <v>97.042403227103563</v>
          </cell>
        </row>
        <row r="291">
          <cell r="B291" t="str">
            <v>Revenue impact of interim tariff updates:</v>
          </cell>
          <cell r="N291" t="str">
            <v>Revenue impact of interim tariff updates:</v>
          </cell>
        </row>
        <row r="292">
          <cell r="H292" t="str">
            <v>Year 0</v>
          </cell>
          <cell r="I292" t="str">
            <v>Year 1</v>
          </cell>
          <cell r="J292" t="str">
            <v>Year 2</v>
          </cell>
          <cell r="K292" t="str">
            <v>Year 3</v>
          </cell>
          <cell r="L292" t="str">
            <v>Year 4</v>
          </cell>
          <cell r="T292" t="str">
            <v>Year 0</v>
          </cell>
          <cell r="U292" t="str">
            <v>Year 1</v>
          </cell>
          <cell r="V292" t="str">
            <v>Year 2</v>
          </cell>
          <cell r="W292" t="str">
            <v>Year 3</v>
          </cell>
          <cell r="X292" t="str">
            <v>Year 4</v>
          </cell>
        </row>
        <row r="293">
          <cell r="B293" t="str">
            <v xml:space="preserve">Percent of tariff adjustment realized </v>
          </cell>
          <cell r="H293">
            <v>0</v>
          </cell>
          <cell r="I293">
            <v>0.75</v>
          </cell>
          <cell r="J293">
            <v>1</v>
          </cell>
          <cell r="K293">
            <v>1</v>
          </cell>
          <cell r="L293">
            <v>1</v>
          </cell>
          <cell r="N293" t="str">
            <v xml:space="preserve">Percent of tariff adjustment realized </v>
          </cell>
          <cell r="T293">
            <v>0</v>
          </cell>
          <cell r="U293">
            <v>0.75</v>
          </cell>
          <cell r="V293">
            <v>1</v>
          </cell>
          <cell r="W293">
            <v>1</v>
          </cell>
          <cell r="X293">
            <v>1</v>
          </cell>
        </row>
        <row r="294">
          <cell r="B294" t="str">
            <v>Interim Tariff Update Revenue</v>
          </cell>
          <cell r="N294" t="str">
            <v>Interim Tariff Update Revenue</v>
          </cell>
        </row>
        <row r="295">
          <cell r="B295" t="str">
            <v>2004 Update</v>
          </cell>
          <cell r="H295">
            <v>0</v>
          </cell>
          <cell r="I295">
            <v>1832.1242584166807</v>
          </cell>
          <cell r="J295">
            <v>2442.8323445555743</v>
          </cell>
          <cell r="K295">
            <v>2442.8323445555743</v>
          </cell>
          <cell r="L295">
            <v>2442.8323445555743</v>
          </cell>
          <cell r="N295" t="str">
            <v>2004 Update</v>
          </cell>
          <cell r="T295">
            <v>0</v>
          </cell>
          <cell r="U295">
            <v>7523.0184779459405</v>
          </cell>
          <cell r="V295">
            <v>10030.691303927921</v>
          </cell>
          <cell r="W295">
            <v>10030.691303927921</v>
          </cell>
          <cell r="X295">
            <v>10030.691303927921</v>
          </cell>
        </row>
        <row r="296">
          <cell r="B296" t="str">
            <v>2005 Update</v>
          </cell>
          <cell r="I296">
            <v>0</v>
          </cell>
          <cell r="J296">
            <v>-1277.8578343023839</v>
          </cell>
          <cell r="K296">
            <v>-1703.8104457365118</v>
          </cell>
          <cell r="L296">
            <v>-1703.8104457365118</v>
          </cell>
          <cell r="N296" t="str">
            <v>2005 Update</v>
          </cell>
          <cell r="U296">
            <v>0</v>
          </cell>
          <cell r="V296">
            <v>765.03498735579467</v>
          </cell>
          <cell r="W296">
            <v>1020.0466498077262</v>
          </cell>
          <cell r="X296">
            <v>1020.0466498077262</v>
          </cell>
        </row>
        <row r="297">
          <cell r="B297" t="str">
            <v>2006 Update</v>
          </cell>
          <cell r="J297">
            <v>0</v>
          </cell>
          <cell r="K297">
            <v>-888.58255593812646</v>
          </cell>
          <cell r="L297">
            <v>-1184.7767412508354</v>
          </cell>
          <cell r="N297" t="str">
            <v>2006 Update</v>
          </cell>
          <cell r="V297">
            <v>0</v>
          </cell>
          <cell r="W297">
            <v>157.04490234939266</v>
          </cell>
          <cell r="X297">
            <v>209.39320313252352</v>
          </cell>
        </row>
        <row r="298">
          <cell r="B298" t="str">
            <v>2007 Update</v>
          </cell>
          <cell r="K298">
            <v>0</v>
          </cell>
          <cell r="L298">
            <v>-1163.3027218325947</v>
          </cell>
          <cell r="N298" t="str">
            <v>2007 Update</v>
          </cell>
          <cell r="W298">
            <v>0</v>
          </cell>
          <cell r="X298">
            <v>114.9133523848634</v>
          </cell>
        </row>
        <row r="299">
          <cell r="B299" t="str">
            <v>2008 Update</v>
          </cell>
          <cell r="L299">
            <v>0</v>
          </cell>
          <cell r="N299" t="str">
            <v>2008 Update</v>
          </cell>
          <cell r="X299">
            <v>0</v>
          </cell>
        </row>
        <row r="300">
          <cell r="B300" t="str">
            <v>Total Interim Tariff Update Revenue</v>
          </cell>
          <cell r="H300">
            <v>0</v>
          </cell>
          <cell r="I300">
            <v>1832.1242584166807</v>
          </cell>
          <cell r="J300">
            <v>1164.9745102531904</v>
          </cell>
          <cell r="K300">
            <v>-149.56065711906399</v>
          </cell>
          <cell r="L300">
            <v>-1609.0575642643676</v>
          </cell>
          <cell r="N300" t="str">
            <v>Total Interim Tariff Update Revenue</v>
          </cell>
          <cell r="T300">
            <v>0</v>
          </cell>
          <cell r="U300">
            <v>7523.0184779459405</v>
          </cell>
          <cell r="V300">
            <v>10795.726291283716</v>
          </cell>
          <cell r="W300">
            <v>11207.782856085039</v>
          </cell>
          <cell r="X300">
            <v>11375.044509253034</v>
          </cell>
        </row>
        <row r="303">
          <cell r="B303" t="str">
            <v>TXU GAS DISTRIBUTION</v>
          </cell>
          <cell r="L303" t="str">
            <v>Base Case</v>
          </cell>
          <cell r="N303" t="str">
            <v>TXU GAS PIPELINE</v>
          </cell>
          <cell r="X303" t="str">
            <v>Base Case</v>
          </cell>
        </row>
        <row r="304">
          <cell r="B304" t="str">
            <v>SUPPLEMENT - Property</v>
          </cell>
          <cell r="L304" t="str">
            <v>DRAFT - CONFIDENTIAL</v>
          </cell>
          <cell r="N304" t="str">
            <v>SUPPLEMENT - Property</v>
          </cell>
          <cell r="X304" t="str">
            <v>DRAFT - CONFIDENTIAL</v>
          </cell>
        </row>
        <row r="305">
          <cell r="B305" t="str">
            <v>(Dollar amounts in thousands)</v>
          </cell>
          <cell r="N305" t="str">
            <v>(Dollar amounts in thousands)</v>
          </cell>
        </row>
        <row r="306">
          <cell r="F306">
            <v>2002</v>
          </cell>
          <cell r="G306">
            <v>2003</v>
          </cell>
          <cell r="H306">
            <v>2004</v>
          </cell>
          <cell r="I306">
            <v>2005</v>
          </cell>
          <cell r="J306">
            <v>2006</v>
          </cell>
          <cell r="K306">
            <v>2007</v>
          </cell>
          <cell r="L306">
            <v>2008</v>
          </cell>
          <cell r="R306">
            <v>2002</v>
          </cell>
          <cell r="S306">
            <v>2003</v>
          </cell>
          <cell r="T306">
            <v>2004</v>
          </cell>
          <cell r="U306">
            <v>2005</v>
          </cell>
          <cell r="V306">
            <v>2006</v>
          </cell>
          <cell r="W306">
            <v>2007</v>
          </cell>
          <cell r="X306">
            <v>2008</v>
          </cell>
        </row>
        <row r="307">
          <cell r="B307" t="str">
            <v>Gross Plant in Service (Beginning)</v>
          </cell>
          <cell r="N307" t="str">
            <v>Gross Plant in Service (Beginning)</v>
          </cell>
        </row>
        <row r="308">
          <cell r="B308" t="str">
            <v>Pipeline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Pipeline</v>
          </cell>
          <cell r="S308">
            <v>564784</v>
          </cell>
          <cell r="T308">
            <v>584619</v>
          </cell>
          <cell r="U308">
            <v>642989.02099999995</v>
          </cell>
          <cell r="V308">
            <v>668859.0419999999</v>
          </cell>
          <cell r="W308">
            <v>689729.06299999985</v>
          </cell>
          <cell r="X308">
            <v>710599.0839999998</v>
          </cell>
        </row>
        <row r="309">
          <cell r="B309" t="str">
            <v>Distribution</v>
          </cell>
          <cell r="G309">
            <v>1553503.2462899999</v>
          </cell>
          <cell r="H309">
            <v>1624448</v>
          </cell>
          <cell r="I309">
            <v>1684948</v>
          </cell>
          <cell r="J309">
            <v>1739448</v>
          </cell>
          <cell r="K309">
            <v>1798948</v>
          </cell>
          <cell r="L309">
            <v>1858448</v>
          </cell>
          <cell r="N309" t="str">
            <v>Distribution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Gathering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Gathering</v>
          </cell>
          <cell r="S310">
            <v>16995</v>
          </cell>
          <cell r="T310">
            <v>15227</v>
          </cell>
          <cell r="U310">
            <v>15227</v>
          </cell>
          <cell r="V310">
            <v>15227</v>
          </cell>
          <cell r="W310">
            <v>15227</v>
          </cell>
          <cell r="X310">
            <v>15227</v>
          </cell>
        </row>
        <row r="311">
          <cell r="B311" t="str">
            <v>Underground storage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 t="str">
            <v>Underground storage</v>
          </cell>
          <cell r="S311">
            <v>77764</v>
          </cell>
          <cell r="T311">
            <v>78114</v>
          </cell>
          <cell r="U311">
            <v>78114</v>
          </cell>
          <cell r="V311">
            <v>78114</v>
          </cell>
          <cell r="W311">
            <v>78114</v>
          </cell>
          <cell r="X311">
            <v>78114</v>
          </cell>
        </row>
        <row r="312">
          <cell r="B312" t="str">
            <v>General</v>
          </cell>
          <cell r="G312">
            <v>90564.912819999998</v>
          </cell>
          <cell r="H312">
            <v>93559</v>
          </cell>
          <cell r="I312">
            <v>94059.4</v>
          </cell>
          <cell r="J312">
            <v>94559.4</v>
          </cell>
          <cell r="K312">
            <v>95059.4</v>
          </cell>
          <cell r="L312">
            <v>95559.4</v>
          </cell>
          <cell r="N312" t="str">
            <v>General</v>
          </cell>
          <cell r="S312">
            <v>58962</v>
          </cell>
          <cell r="T312">
            <v>61564.92</v>
          </cell>
          <cell r="U312">
            <v>61565.32</v>
          </cell>
          <cell r="V312">
            <v>61565.32</v>
          </cell>
          <cell r="W312">
            <v>61565.32</v>
          </cell>
          <cell r="X312">
            <v>61565.32</v>
          </cell>
        </row>
        <row r="313">
          <cell r="B313" t="str">
            <v>Gross plant in service, Beginning</v>
          </cell>
          <cell r="G313">
            <v>1644068.1591099999</v>
          </cell>
          <cell r="H313">
            <v>1718007</v>
          </cell>
          <cell r="I313">
            <v>1779007.4</v>
          </cell>
          <cell r="J313">
            <v>1834007.4</v>
          </cell>
          <cell r="K313">
            <v>1894007.4</v>
          </cell>
          <cell r="L313">
            <v>1954007.4</v>
          </cell>
          <cell r="N313" t="str">
            <v>Gross plant in service, Beginning</v>
          </cell>
          <cell r="S313">
            <v>718505</v>
          </cell>
          <cell r="T313">
            <v>739524.92</v>
          </cell>
          <cell r="U313">
            <v>797895.3409999999</v>
          </cell>
          <cell r="V313">
            <v>823765.36199999985</v>
          </cell>
          <cell r="W313">
            <v>844635.3829999998</v>
          </cell>
          <cell r="X313">
            <v>865505.40399999975</v>
          </cell>
        </row>
        <row r="314">
          <cell r="B314" t="str">
            <v>Additions to Plant in Service</v>
          </cell>
          <cell r="N314" t="str">
            <v>Additions to Plant in Service</v>
          </cell>
          <cell r="T314">
            <v>54770.021000000001</v>
          </cell>
          <cell r="U314">
            <v>25870.021000000001</v>
          </cell>
          <cell r="V314">
            <v>20870.021000000001</v>
          </cell>
          <cell r="W314">
            <v>20870.021000000001</v>
          </cell>
          <cell r="X314">
            <v>20870.021000000001</v>
          </cell>
        </row>
        <row r="315">
          <cell r="B315" t="str">
            <v>Pipeline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 t="str">
            <v>Pipeline</v>
          </cell>
          <cell r="S315">
            <v>19835</v>
          </cell>
          <cell r="T315">
            <v>58370.021000000001</v>
          </cell>
          <cell r="U315">
            <v>25870.021000000001</v>
          </cell>
          <cell r="V315">
            <v>20870.021000000001</v>
          </cell>
          <cell r="W315">
            <v>20870.021000000001</v>
          </cell>
          <cell r="X315">
            <v>20870.021000000001</v>
          </cell>
        </row>
        <row r="316">
          <cell r="B316" t="str">
            <v>Distribution</v>
          </cell>
          <cell r="G316">
            <v>75536.837220000074</v>
          </cell>
          <cell r="H316">
            <v>60500</v>
          </cell>
          <cell r="I316">
            <v>54500</v>
          </cell>
          <cell r="J316">
            <v>59500</v>
          </cell>
          <cell r="K316">
            <v>59500</v>
          </cell>
          <cell r="L316">
            <v>59500</v>
          </cell>
          <cell r="N316" t="str">
            <v>Distribution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Gathering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 t="str">
            <v>Gathering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Underground storage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Underground storage</v>
          </cell>
          <cell r="S318">
            <v>350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General</v>
          </cell>
          <cell r="G319">
            <v>2805.7079300000023</v>
          </cell>
          <cell r="H319">
            <v>500</v>
          </cell>
          <cell r="I319">
            <v>500</v>
          </cell>
          <cell r="J319">
            <v>500</v>
          </cell>
          <cell r="K319">
            <v>500</v>
          </cell>
          <cell r="L319">
            <v>500</v>
          </cell>
          <cell r="N319" t="str">
            <v>General</v>
          </cell>
          <cell r="S319">
            <v>2602.92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Sub-total, addition to plant in service</v>
          </cell>
          <cell r="G320">
            <v>78342.545150000078</v>
          </cell>
          <cell r="H320">
            <v>61000</v>
          </cell>
          <cell r="I320">
            <v>55000</v>
          </cell>
          <cell r="J320">
            <v>60000</v>
          </cell>
          <cell r="K320">
            <v>60000</v>
          </cell>
          <cell r="L320">
            <v>60000</v>
          </cell>
          <cell r="N320" t="str">
            <v>Sub-total, addition to plant in service</v>
          </cell>
          <cell r="T320">
            <v>58370.021000000001</v>
          </cell>
          <cell r="U320">
            <v>25870.021000000001</v>
          </cell>
          <cell r="V320">
            <v>20870.021000000001</v>
          </cell>
          <cell r="W320">
            <v>20870.021000000001</v>
          </cell>
          <cell r="X320">
            <v>20870.021000000001</v>
          </cell>
        </row>
        <row r="321">
          <cell r="B321" t="str">
            <v>Retirements</v>
          </cell>
          <cell r="N321" t="str">
            <v>Retirements</v>
          </cell>
        </row>
        <row r="322">
          <cell r="B322" t="str">
            <v>Pipeline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Pipeline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Distribution</v>
          </cell>
          <cell r="G323">
            <v>-4592.0835100000004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 t="str">
            <v>Distribution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Gathering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 t="str">
            <v>Gathering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Underground storage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 t="str">
            <v>Underground storage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General</v>
          </cell>
          <cell r="G326">
            <v>188.37925000000001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 t="str">
            <v>General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Sub-total, retirements</v>
          </cell>
          <cell r="F327">
            <v>0</v>
          </cell>
          <cell r="G327">
            <v>-4403.7042600000004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 t="str">
            <v>Sub-total, retirements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Other Adjustments (including transfers)</v>
          </cell>
          <cell r="N328" t="str">
            <v>Other Adjustments (including transfers)</v>
          </cell>
        </row>
        <row r="329">
          <cell r="B329" t="str">
            <v>Pipeline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 t="str">
            <v>Pipeline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Distribution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 t="str">
            <v>Distribution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Gathering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 t="str">
            <v>Gathering</v>
          </cell>
          <cell r="S331">
            <v>-1768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Underground storage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 t="str">
            <v>Underground storage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 t="str">
            <v>General</v>
          </cell>
          <cell r="H333">
            <v>0.39999999998835811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 t="str">
            <v>General</v>
          </cell>
          <cell r="T333">
            <v>0.39999999998835811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B334" t="str">
            <v>Sub-total, other property adjustments</v>
          </cell>
          <cell r="H334">
            <v>0.39999999998835811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 t="str">
            <v>Sub-total, other property adjustments</v>
          </cell>
          <cell r="T334">
            <v>0.39999999998835811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Gross Plant in Service (Ending)</v>
          </cell>
          <cell r="N335" t="str">
            <v>Gross Plant in Service (Ending)</v>
          </cell>
        </row>
        <row r="336">
          <cell r="B336" t="str">
            <v>Pipeline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 t="str">
            <v>Pipeline</v>
          </cell>
          <cell r="R336">
            <v>564784</v>
          </cell>
          <cell r="S336">
            <v>584619</v>
          </cell>
          <cell r="T336">
            <v>642989.02099999995</v>
          </cell>
          <cell r="U336">
            <v>668859.0419999999</v>
          </cell>
          <cell r="V336">
            <v>689729.06299999985</v>
          </cell>
          <cell r="W336">
            <v>710599.0839999998</v>
          </cell>
          <cell r="X336">
            <v>731469.10499999975</v>
          </cell>
        </row>
        <row r="337">
          <cell r="B337" t="str">
            <v>Distribution</v>
          </cell>
          <cell r="F337">
            <v>1553503.2462899999</v>
          </cell>
          <cell r="G337">
            <v>1624448</v>
          </cell>
          <cell r="H337">
            <v>1684948</v>
          </cell>
          <cell r="I337">
            <v>1739448</v>
          </cell>
          <cell r="J337">
            <v>1798948</v>
          </cell>
          <cell r="K337">
            <v>1858448</v>
          </cell>
          <cell r="L337">
            <v>1917948</v>
          </cell>
          <cell r="N337" t="str">
            <v>Distribution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Gathering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 t="str">
            <v>Gathering</v>
          </cell>
          <cell r="R338">
            <v>16995</v>
          </cell>
          <cell r="S338">
            <v>15227</v>
          </cell>
          <cell r="T338">
            <v>15227</v>
          </cell>
          <cell r="U338">
            <v>15227</v>
          </cell>
          <cell r="V338">
            <v>15227</v>
          </cell>
          <cell r="W338">
            <v>15227</v>
          </cell>
          <cell r="X338">
            <v>15227</v>
          </cell>
        </row>
        <row r="339">
          <cell r="B339" t="str">
            <v>Underground storage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 t="str">
            <v>Underground storage</v>
          </cell>
          <cell r="R339">
            <v>77764</v>
          </cell>
          <cell r="S339">
            <v>78114</v>
          </cell>
          <cell r="T339">
            <v>78114</v>
          </cell>
          <cell r="U339">
            <v>78114</v>
          </cell>
          <cell r="V339">
            <v>78114</v>
          </cell>
          <cell r="W339">
            <v>78114</v>
          </cell>
          <cell r="X339">
            <v>78114</v>
          </cell>
        </row>
        <row r="340">
          <cell r="B340" t="str">
            <v>General</v>
          </cell>
          <cell r="F340">
            <v>90564.912819999998</v>
          </cell>
          <cell r="G340">
            <v>93559</v>
          </cell>
          <cell r="H340">
            <v>94059.4</v>
          </cell>
          <cell r="I340">
            <v>94559.4</v>
          </cell>
          <cell r="J340">
            <v>95059.4</v>
          </cell>
          <cell r="K340">
            <v>95559.4</v>
          </cell>
          <cell r="L340">
            <v>96059.4</v>
          </cell>
          <cell r="N340" t="str">
            <v>General</v>
          </cell>
          <cell r="R340">
            <v>58962</v>
          </cell>
          <cell r="S340">
            <v>61564.92</v>
          </cell>
          <cell r="T340">
            <v>61565.32</v>
          </cell>
          <cell r="U340">
            <v>61565.32</v>
          </cell>
          <cell r="V340">
            <v>61565.32</v>
          </cell>
          <cell r="W340">
            <v>61565.32</v>
          </cell>
          <cell r="X340">
            <v>61565.32</v>
          </cell>
        </row>
        <row r="341">
          <cell r="B341" t="str">
            <v>Gross plant in service, Ending</v>
          </cell>
          <cell r="F341">
            <v>1644068.1591099999</v>
          </cell>
          <cell r="G341">
            <v>1718007</v>
          </cell>
          <cell r="H341">
            <v>1779007.4</v>
          </cell>
          <cell r="I341">
            <v>1834007.4</v>
          </cell>
          <cell r="J341">
            <v>1894007.4</v>
          </cell>
          <cell r="K341">
            <v>1954007.4</v>
          </cell>
          <cell r="L341">
            <v>2014007.4</v>
          </cell>
          <cell r="N341" t="str">
            <v>Gross plant in service, Ending</v>
          </cell>
          <cell r="R341">
            <v>718505</v>
          </cell>
          <cell r="S341">
            <v>739524.92</v>
          </cell>
          <cell r="T341">
            <v>797895.3409999999</v>
          </cell>
          <cell r="U341">
            <v>823765.36199999985</v>
          </cell>
          <cell r="V341">
            <v>844635.3829999998</v>
          </cell>
          <cell r="W341">
            <v>865505.40399999975</v>
          </cell>
          <cell r="X341">
            <v>886375.4249999997</v>
          </cell>
        </row>
        <row r="343">
          <cell r="B343" t="str">
            <v>TXU GAS DISTRIBUTION</v>
          </cell>
          <cell r="L343" t="str">
            <v>Base Case</v>
          </cell>
          <cell r="N343" t="str">
            <v>TXU GAS PIPELINE</v>
          </cell>
          <cell r="X343" t="str">
            <v>Base Case</v>
          </cell>
        </row>
        <row r="344">
          <cell r="B344" t="str">
            <v>SUPPLEMENT - PROPERTY</v>
          </cell>
          <cell r="L344" t="str">
            <v>DRAFT - CONFIDENTIAL</v>
          </cell>
          <cell r="N344" t="str">
            <v>SUPPLEMENT - PROPERTY</v>
          </cell>
          <cell r="X344" t="str">
            <v>DRAFT - CONFIDENTIAL</v>
          </cell>
        </row>
        <row r="345">
          <cell r="B345" t="str">
            <v>(Dollar amounts in thousands)</v>
          </cell>
          <cell r="N345" t="str">
            <v>(Dollar amounts in thousands)</v>
          </cell>
        </row>
        <row r="346">
          <cell r="F346">
            <v>2002</v>
          </cell>
          <cell r="G346">
            <v>2003</v>
          </cell>
          <cell r="H346">
            <v>2004</v>
          </cell>
          <cell r="I346">
            <v>2005</v>
          </cell>
          <cell r="J346">
            <v>2006</v>
          </cell>
          <cell r="K346">
            <v>2007</v>
          </cell>
          <cell r="L346">
            <v>2008</v>
          </cell>
          <cell r="R346">
            <v>2002</v>
          </cell>
          <cell r="S346">
            <v>2003</v>
          </cell>
          <cell r="T346">
            <v>2004</v>
          </cell>
          <cell r="U346">
            <v>2005</v>
          </cell>
          <cell r="V346">
            <v>2006</v>
          </cell>
          <cell r="W346">
            <v>2007</v>
          </cell>
          <cell r="X346">
            <v>2008</v>
          </cell>
        </row>
        <row r="347">
          <cell r="B347" t="str">
            <v>Accumulated Depreciation (Beginning)</v>
          </cell>
          <cell r="N347" t="str">
            <v>Accumulated Depreciation (Beginning)</v>
          </cell>
        </row>
        <row r="348">
          <cell r="B348" t="str">
            <v>Pipeline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 t="str">
            <v>Pipeline</v>
          </cell>
          <cell r="S348">
            <v>271208</v>
          </cell>
          <cell r="T348">
            <v>278053</v>
          </cell>
          <cell r="U348">
            <v>289136.04504389234</v>
          </cell>
          <cell r="V348">
            <v>300952.26655003481</v>
          </cell>
          <cell r="W348">
            <v>313185.05247021688</v>
          </cell>
          <cell r="X348">
            <v>325793.18703484902</v>
          </cell>
        </row>
        <row r="349">
          <cell r="B349" t="str">
            <v>Distribution</v>
          </cell>
          <cell r="G349">
            <v>0</v>
          </cell>
          <cell r="H349">
            <v>558910</v>
          </cell>
          <cell r="I349">
            <v>616737.5535510988</v>
          </cell>
          <cell r="J349">
            <v>676562.80793337955</v>
          </cell>
          <cell r="K349">
            <v>738384.30921610631</v>
          </cell>
          <cell r="L349">
            <v>802282.02358975587</v>
          </cell>
          <cell r="N349" t="str">
            <v>Distribution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Gathering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 t="str">
            <v>Gathering</v>
          </cell>
          <cell r="S350">
            <v>3104</v>
          </cell>
          <cell r="T350">
            <v>3686</v>
          </cell>
          <cell r="U350">
            <v>6005.0717622844531</v>
          </cell>
          <cell r="V350">
            <v>8324.1435245689063</v>
          </cell>
          <cell r="W350">
            <v>10643.215286853359</v>
          </cell>
          <cell r="X350">
            <v>12962.287049137813</v>
          </cell>
        </row>
        <row r="351">
          <cell r="B351" t="str">
            <v>Underground storage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 t="str">
            <v>Underground storage</v>
          </cell>
          <cell r="S351">
            <v>28516</v>
          </cell>
          <cell r="T351">
            <v>30204</v>
          </cell>
          <cell r="U351">
            <v>31975.576974518459</v>
          </cell>
          <cell r="V351">
            <v>33747.153949036918</v>
          </cell>
          <cell r="W351">
            <v>35518.730923555377</v>
          </cell>
          <cell r="X351">
            <v>37290.307898073836</v>
          </cell>
        </row>
        <row r="352">
          <cell r="B352" t="str">
            <v>General</v>
          </cell>
          <cell r="G352">
            <v>0</v>
          </cell>
          <cell r="H352">
            <v>64142</v>
          </cell>
          <cell r="I352">
            <v>69067.547300281934</v>
          </cell>
          <cell r="J352">
            <v>74018.677154701218</v>
          </cell>
          <cell r="K352">
            <v>78995.36911357427</v>
          </cell>
          <cell r="L352">
            <v>83997.623176901106</v>
          </cell>
          <cell r="N352" t="str">
            <v>General</v>
          </cell>
          <cell r="S352">
            <v>25969</v>
          </cell>
          <cell r="T352">
            <v>28602.491000000002</v>
          </cell>
          <cell r="U352">
            <v>31749.948831457157</v>
          </cell>
          <cell r="V352">
            <v>34897.42711259787</v>
          </cell>
          <cell r="W352">
            <v>38044.905393738583</v>
          </cell>
          <cell r="X352">
            <v>41192.383674879296</v>
          </cell>
        </row>
        <row r="353">
          <cell r="B353" t="str">
            <v>Accumulated depreciation, ending</v>
          </cell>
          <cell r="G353">
            <v>0</v>
          </cell>
          <cell r="H353">
            <v>623052</v>
          </cell>
          <cell r="I353">
            <v>685805.10085138073</v>
          </cell>
          <cell r="J353">
            <v>750581.48508808075</v>
          </cell>
          <cell r="K353">
            <v>817379.67832968058</v>
          </cell>
          <cell r="L353">
            <v>886279.64676665701</v>
          </cell>
          <cell r="N353" t="str">
            <v>Accumulated depreciation, ending</v>
          </cell>
          <cell r="R353">
            <v>0</v>
          </cell>
          <cell r="S353">
            <v>328797</v>
          </cell>
          <cell r="T353">
            <v>340545.49099999998</v>
          </cell>
          <cell r="U353">
            <v>358866.64261215244</v>
          </cell>
          <cell r="V353">
            <v>377920.9911362385</v>
          </cell>
          <cell r="W353">
            <v>397391.90407436423</v>
          </cell>
          <cell r="X353">
            <v>417238.16565693996</v>
          </cell>
        </row>
        <row r="354">
          <cell r="B354" t="str">
            <v>Depreciation Expense</v>
          </cell>
          <cell r="N354" t="str">
            <v>Depreciation Expense</v>
          </cell>
        </row>
        <row r="355">
          <cell r="B355" t="str">
            <v>Pipeline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 t="str">
            <v>Pipeline</v>
          </cell>
          <cell r="S355">
            <v>11353.582179999999</v>
          </cell>
          <cell r="T355">
            <v>11083.045043892353</v>
          </cell>
          <cell r="U355">
            <v>11816.221506142476</v>
          </cell>
          <cell r="V355">
            <v>12232.785920182079</v>
          </cell>
          <cell r="W355">
            <v>12608.134564632152</v>
          </cell>
          <cell r="X355">
            <v>12983.483209082222</v>
          </cell>
        </row>
        <row r="356">
          <cell r="B356" t="str">
            <v>Distribution</v>
          </cell>
          <cell r="G356">
            <v>49290.296829999999</v>
          </cell>
          <cell r="H356">
            <v>57827.553551098819</v>
          </cell>
          <cell r="I356">
            <v>59825.254382280778</v>
          </cell>
          <cell r="J356">
            <v>61821.5012827268</v>
          </cell>
          <cell r="K356">
            <v>63897.714373649542</v>
          </cell>
          <cell r="L356">
            <v>65973.927464572291</v>
          </cell>
          <cell r="N356" t="str">
            <v>Distribution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Gathering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 t="str">
            <v>Gathering</v>
          </cell>
          <cell r="S357">
            <v>1695.99494</v>
          </cell>
          <cell r="T357">
            <v>2319.0717622844527</v>
          </cell>
          <cell r="U357">
            <v>2319.0717622844527</v>
          </cell>
          <cell r="V357">
            <v>2319.0717622844527</v>
          </cell>
          <cell r="W357">
            <v>2319.0717622844527</v>
          </cell>
          <cell r="X357">
            <v>2319.0717622844527</v>
          </cell>
        </row>
        <row r="358">
          <cell r="B358" t="str">
            <v>Underground storage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 t="str">
            <v>Underground storage</v>
          </cell>
          <cell r="S358">
            <v>1878.77325</v>
          </cell>
          <cell r="T358">
            <v>1771.5769745184584</v>
          </cell>
          <cell r="U358">
            <v>1771.5769745184584</v>
          </cell>
          <cell r="V358">
            <v>1771.5769745184584</v>
          </cell>
          <cell r="W358">
            <v>1771.5769745184584</v>
          </cell>
          <cell r="X358">
            <v>1771.5769745184584</v>
          </cell>
        </row>
        <row r="359">
          <cell r="B359" t="str">
            <v>General</v>
          </cell>
          <cell r="G359">
            <v>4441.5279799999998</v>
          </cell>
          <cell r="H359">
            <v>4925.5473002819353</v>
          </cell>
          <cell r="I359">
            <v>4951.1298544192778</v>
          </cell>
          <cell r="J359">
            <v>4976.691958873057</v>
          </cell>
          <cell r="K359">
            <v>5002.2540633268372</v>
          </cell>
          <cell r="L359">
            <v>5027.8161677806165</v>
          </cell>
          <cell r="N359" t="str">
            <v>General</v>
          </cell>
          <cell r="S359">
            <v>1382.3545100000001</v>
          </cell>
          <cell r="T359">
            <v>3147.4578314571536</v>
          </cell>
          <cell r="U359">
            <v>3147.4782811407158</v>
          </cell>
          <cell r="V359">
            <v>3147.4782811407158</v>
          </cell>
          <cell r="W359">
            <v>3147.4782811407158</v>
          </cell>
          <cell r="X359">
            <v>3147.4782811407158</v>
          </cell>
        </row>
        <row r="360">
          <cell r="B360" t="str">
            <v>Total depreciation expense</v>
          </cell>
          <cell r="G360">
            <v>53731.824809999998</v>
          </cell>
          <cell r="H360">
            <v>62753.100851380754</v>
          </cell>
          <cell r="I360">
            <v>64776.384236700054</v>
          </cell>
          <cell r="J360">
            <v>66798.19324159986</v>
          </cell>
          <cell r="K360">
            <v>68899.968436976385</v>
          </cell>
          <cell r="L360">
            <v>71001.743632352911</v>
          </cell>
          <cell r="N360" t="str">
            <v>Total depreciation expense</v>
          </cell>
          <cell r="R360">
            <v>0</v>
          </cell>
          <cell r="S360">
            <v>16310.704880000001</v>
          </cell>
          <cell r="T360">
            <v>18321.151612152418</v>
          </cell>
          <cell r="U360">
            <v>19054.348524086105</v>
          </cell>
          <cell r="V360">
            <v>19470.912938125708</v>
          </cell>
          <cell r="W360">
            <v>19846.261582575778</v>
          </cell>
          <cell r="X360">
            <v>20221.610227025849</v>
          </cell>
        </row>
        <row r="361">
          <cell r="B361" t="str">
            <v>Retirements</v>
          </cell>
          <cell r="N361" t="str">
            <v>Retirements</v>
          </cell>
        </row>
        <row r="362">
          <cell r="B362" t="str">
            <v>Pipeline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 t="str">
            <v>Pipeline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B363" t="str">
            <v>Distribution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 t="str">
            <v>Distribution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B364" t="str">
            <v>Gathering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 t="str">
            <v>Gathering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B365" t="str">
            <v>Underground storage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 t="str">
            <v>Underground storage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General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General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Total retirements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 t="str">
            <v>Total retirements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Other recoveries and removal costs, net</v>
          </cell>
          <cell r="N368" t="str">
            <v>Other recoveries and removal costs, net</v>
          </cell>
        </row>
        <row r="369">
          <cell r="B369" t="str">
            <v>Pipeline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 t="str">
            <v>Pipeline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Distribution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 t="str">
            <v>Distribution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Gathering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 t="str">
            <v>Gathering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Underground storage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 t="str">
            <v>Underground storage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 t="str">
            <v>General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 t="str">
            <v>General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 t="str">
            <v>Total oth rec. and removal costs, nets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 t="str">
            <v>Total oth rec. and removal costs, nets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B375" t="str">
            <v>Accumulated Depreciation (Ending)</v>
          </cell>
          <cell r="N375" t="str">
            <v>Accumulated Depreciation (Ending)</v>
          </cell>
        </row>
        <row r="376">
          <cell r="B376" t="str">
            <v>Pipeline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 t="str">
            <v>Pipeline</v>
          </cell>
          <cell r="R376">
            <v>271208</v>
          </cell>
          <cell r="S376">
            <v>278053</v>
          </cell>
          <cell r="T376">
            <v>289136.04504389234</v>
          </cell>
          <cell r="U376">
            <v>300952.26655003481</v>
          </cell>
          <cell r="V376">
            <v>313185.05247021688</v>
          </cell>
          <cell r="W376">
            <v>325793.18703484902</v>
          </cell>
          <cell r="X376">
            <v>338776.67024393124</v>
          </cell>
        </row>
        <row r="377">
          <cell r="B377" t="str">
            <v>Distribution</v>
          </cell>
          <cell r="G377">
            <v>558910</v>
          </cell>
          <cell r="H377">
            <v>616737.5535510988</v>
          </cell>
          <cell r="I377">
            <v>676562.80793337955</v>
          </cell>
          <cell r="J377">
            <v>738384.30921610631</v>
          </cell>
          <cell r="K377">
            <v>802282.02358975587</v>
          </cell>
          <cell r="L377">
            <v>868255.95105432812</v>
          </cell>
          <cell r="N377" t="str">
            <v>Distribution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B378" t="str">
            <v>Gathering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Gathering</v>
          </cell>
          <cell r="R378">
            <v>3104</v>
          </cell>
          <cell r="S378">
            <v>3686</v>
          </cell>
          <cell r="T378">
            <v>6005.0717622844531</v>
          </cell>
          <cell r="U378">
            <v>8324.1435245689063</v>
          </cell>
          <cell r="V378">
            <v>10643.215286853359</v>
          </cell>
          <cell r="W378">
            <v>12962.287049137813</v>
          </cell>
          <cell r="X378">
            <v>15281.358811422266</v>
          </cell>
        </row>
        <row r="379">
          <cell r="B379" t="str">
            <v>Underground storage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 t="str">
            <v>Underground storage</v>
          </cell>
          <cell r="R379">
            <v>28516</v>
          </cell>
          <cell r="S379">
            <v>30204</v>
          </cell>
          <cell r="T379">
            <v>31975.576974518459</v>
          </cell>
          <cell r="U379">
            <v>33747.153949036918</v>
          </cell>
          <cell r="V379">
            <v>35518.730923555377</v>
          </cell>
          <cell r="W379">
            <v>37290.307898073836</v>
          </cell>
          <cell r="X379">
            <v>39061.884872592294</v>
          </cell>
        </row>
        <row r="380">
          <cell r="B380" t="str">
            <v>General</v>
          </cell>
          <cell r="G380">
            <v>64142</v>
          </cell>
          <cell r="H380">
            <v>69067.547300281934</v>
          </cell>
          <cell r="I380">
            <v>74018.677154701218</v>
          </cell>
          <cell r="J380">
            <v>78995.36911357427</v>
          </cell>
          <cell r="K380">
            <v>83997.623176901106</v>
          </cell>
          <cell r="L380">
            <v>89025.439344681727</v>
          </cell>
          <cell r="N380" t="str">
            <v>General</v>
          </cell>
          <cell r="R380">
            <v>25969</v>
          </cell>
          <cell r="S380">
            <v>28602.491000000002</v>
          </cell>
          <cell r="T380">
            <v>31749.948831457157</v>
          </cell>
          <cell r="U380">
            <v>34897.42711259787</v>
          </cell>
          <cell r="V380">
            <v>38044.905393738583</v>
          </cell>
          <cell r="W380">
            <v>41192.383674879296</v>
          </cell>
          <cell r="X380">
            <v>44339.86195602001</v>
          </cell>
        </row>
        <row r="381">
          <cell r="B381" t="str">
            <v>Accumulated depreciation, ending</v>
          </cell>
          <cell r="G381">
            <v>623052</v>
          </cell>
          <cell r="H381">
            <v>685805.10085138073</v>
          </cell>
          <cell r="I381">
            <v>750581.48508808075</v>
          </cell>
          <cell r="J381">
            <v>817379.67832968058</v>
          </cell>
          <cell r="K381">
            <v>886279.64676665701</v>
          </cell>
          <cell r="L381">
            <v>957281.3903990098</v>
          </cell>
          <cell r="N381" t="str">
            <v>Accumulated depreciation, ending</v>
          </cell>
          <cell r="R381">
            <v>328797</v>
          </cell>
          <cell r="S381">
            <v>340545.49099999998</v>
          </cell>
          <cell r="T381">
            <v>358866.64261215244</v>
          </cell>
          <cell r="U381">
            <v>377920.9911362385</v>
          </cell>
          <cell r="V381">
            <v>397391.90407436423</v>
          </cell>
          <cell r="W381">
            <v>417238.16565693996</v>
          </cell>
          <cell r="X381">
            <v>437459.77588396578</v>
          </cell>
        </row>
        <row r="383">
          <cell r="B383" t="str">
            <v>TXU GAS DISTRIBUTION</v>
          </cell>
          <cell r="L383" t="str">
            <v>Base Case</v>
          </cell>
          <cell r="N383" t="str">
            <v>TXU GAS PIPELINE</v>
          </cell>
          <cell r="X383" t="str">
            <v>Base Case</v>
          </cell>
        </row>
        <row r="384">
          <cell r="B384" t="str">
            <v>SUPPLEMENT - PROPERTY</v>
          </cell>
          <cell r="L384" t="str">
            <v>DRAFT - CONFIDENTIAL</v>
          </cell>
          <cell r="N384" t="str">
            <v>SUPPLEMENT - PROPERTY</v>
          </cell>
          <cell r="X384" t="str">
            <v>DRAFT - CONFIDENTIAL</v>
          </cell>
        </row>
        <row r="385">
          <cell r="B385" t="str">
            <v>(Dollar amounts in thousands)</v>
          </cell>
          <cell r="N385" t="str">
            <v>(Dollar amounts in thousands)</v>
          </cell>
        </row>
        <row r="386">
          <cell r="G386">
            <v>2003</v>
          </cell>
          <cell r="H386">
            <v>2004</v>
          </cell>
          <cell r="I386">
            <v>2005</v>
          </cell>
          <cell r="J386">
            <v>2006</v>
          </cell>
          <cell r="K386">
            <v>2007</v>
          </cell>
          <cell r="L386">
            <v>2008</v>
          </cell>
          <cell r="R386">
            <v>2002</v>
          </cell>
          <cell r="S386">
            <v>2003</v>
          </cell>
          <cell r="T386">
            <v>2004</v>
          </cell>
          <cell r="U386">
            <v>2005</v>
          </cell>
          <cell r="V386">
            <v>2006</v>
          </cell>
          <cell r="W386">
            <v>2007</v>
          </cell>
          <cell r="X386">
            <v>2008</v>
          </cell>
        </row>
        <row r="387">
          <cell r="B387" t="str">
            <v>Capital Expenditures:</v>
          </cell>
          <cell r="N387" t="str">
            <v>Capital Expenditures:</v>
          </cell>
        </row>
        <row r="388">
          <cell r="B388" t="str">
            <v>Pipeline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 t="str">
            <v>Pipeline</v>
          </cell>
          <cell r="S388">
            <v>31960</v>
          </cell>
          <cell r="T388">
            <v>57500</v>
          </cell>
          <cell r="U388">
            <v>25000</v>
          </cell>
          <cell r="V388">
            <v>20000</v>
          </cell>
          <cell r="W388">
            <v>20000</v>
          </cell>
          <cell r="X388">
            <v>20000</v>
          </cell>
        </row>
        <row r="389">
          <cell r="B389" t="str">
            <v>Distribution</v>
          </cell>
          <cell r="G389">
            <v>81303</v>
          </cell>
          <cell r="H389">
            <v>60500</v>
          </cell>
          <cell r="I389">
            <v>54500</v>
          </cell>
          <cell r="J389">
            <v>59500</v>
          </cell>
          <cell r="K389">
            <v>59500</v>
          </cell>
          <cell r="L389">
            <v>59500</v>
          </cell>
          <cell r="N389" t="str">
            <v>Distribution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B390" t="str">
            <v>Gathering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 t="str">
            <v>Gathering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 t="str">
            <v>Underground storage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 t="str">
            <v>Underground storage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B392" t="str">
            <v>General</v>
          </cell>
          <cell r="G392">
            <v>1000</v>
          </cell>
          <cell r="H392">
            <v>500</v>
          </cell>
          <cell r="I392">
            <v>500</v>
          </cell>
          <cell r="J392">
            <v>500</v>
          </cell>
          <cell r="K392">
            <v>500</v>
          </cell>
          <cell r="L392">
            <v>500</v>
          </cell>
          <cell r="N392" t="str">
            <v>General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Sub-total, additions at cost</v>
          </cell>
          <cell r="G393">
            <v>82303</v>
          </cell>
          <cell r="H393">
            <v>61000</v>
          </cell>
          <cell r="I393">
            <v>55000</v>
          </cell>
          <cell r="J393">
            <v>60000</v>
          </cell>
          <cell r="K393">
            <v>60000</v>
          </cell>
          <cell r="L393">
            <v>60000</v>
          </cell>
          <cell r="N393" t="str">
            <v>Sub-total, additions at cost</v>
          </cell>
          <cell r="R393">
            <v>0</v>
          </cell>
          <cell r="S393">
            <v>31960</v>
          </cell>
          <cell r="T393">
            <v>57500</v>
          </cell>
          <cell r="U393">
            <v>25000</v>
          </cell>
          <cell r="V393">
            <v>20000</v>
          </cell>
          <cell r="W393">
            <v>20000</v>
          </cell>
          <cell r="X393">
            <v>20000</v>
          </cell>
        </row>
        <row r="394">
          <cell r="B394" t="str">
            <v>AFUDC:</v>
          </cell>
          <cell r="N394" t="str">
            <v>AFUDC:</v>
          </cell>
        </row>
        <row r="395">
          <cell r="B395" t="str">
            <v>AFUDC - Equity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 t="str">
            <v>AFUDC - Equity</v>
          </cell>
          <cell r="R395">
            <v>92.431740000000005</v>
          </cell>
          <cell r="S395">
            <v>418.75504000000001</v>
          </cell>
          <cell r="T395">
            <v>435.01049999999998</v>
          </cell>
          <cell r="U395">
            <v>435.01050000000015</v>
          </cell>
          <cell r="V395">
            <v>435.01050000000015</v>
          </cell>
          <cell r="W395">
            <v>435.01050000000015</v>
          </cell>
          <cell r="X395">
            <v>435.01050000000015</v>
          </cell>
        </row>
        <row r="396">
          <cell r="B396" t="str">
            <v>AFUDC - Debt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 t="str">
            <v>AFUDC - Debt</v>
          </cell>
          <cell r="R396">
            <v>216.32423</v>
          </cell>
          <cell r="S396">
            <v>424.1927</v>
          </cell>
          <cell r="T396">
            <v>435.01049999999998</v>
          </cell>
          <cell r="U396">
            <v>435.01050000000015</v>
          </cell>
          <cell r="V396">
            <v>435.01050000000015</v>
          </cell>
          <cell r="W396">
            <v>435.01050000000015</v>
          </cell>
          <cell r="X396">
            <v>435.01050000000015</v>
          </cell>
        </row>
        <row r="397">
          <cell r="B397" t="str">
            <v>Sub-total, AFUDC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 t="str">
            <v>Sub-total, AFUDC</v>
          </cell>
          <cell r="R397">
            <v>308.75596999999999</v>
          </cell>
          <cell r="S397">
            <v>842.94774000000007</v>
          </cell>
          <cell r="T397">
            <v>870.02099999999996</v>
          </cell>
          <cell r="U397">
            <v>870.0210000000003</v>
          </cell>
          <cell r="V397">
            <v>870.0210000000003</v>
          </cell>
          <cell r="W397">
            <v>870.0210000000003</v>
          </cell>
          <cell r="X397">
            <v>870.0210000000003</v>
          </cell>
        </row>
        <row r="398">
          <cell r="B398" t="str">
            <v>Capital Expenditures</v>
          </cell>
          <cell r="G398">
            <v>82303</v>
          </cell>
          <cell r="H398">
            <v>61000</v>
          </cell>
          <cell r="I398">
            <v>55000</v>
          </cell>
          <cell r="J398">
            <v>60000</v>
          </cell>
          <cell r="K398">
            <v>60000</v>
          </cell>
          <cell r="L398">
            <v>60000</v>
          </cell>
          <cell r="N398" t="str">
            <v>Capital Expenditures</v>
          </cell>
          <cell r="R398">
            <v>308.75596999999999</v>
          </cell>
          <cell r="S398">
            <v>32802.947740000003</v>
          </cell>
          <cell r="T398">
            <v>58370.021000000001</v>
          </cell>
          <cell r="U398">
            <v>25870.021000000001</v>
          </cell>
          <cell r="V398">
            <v>20870.021000000001</v>
          </cell>
          <cell r="W398">
            <v>20870.021000000001</v>
          </cell>
          <cell r="X398">
            <v>20870.021000000001</v>
          </cell>
        </row>
        <row r="399">
          <cell r="B399" t="str">
            <v>Construction Work in Progress:</v>
          </cell>
          <cell r="N399" t="str">
            <v>Construction Work in Progress:</v>
          </cell>
        </row>
        <row r="400">
          <cell r="B400" t="str">
            <v>Beginning CWIP Balance</v>
          </cell>
          <cell r="H400">
            <v>27376</v>
          </cell>
          <cell r="I400">
            <v>27376</v>
          </cell>
          <cell r="J400">
            <v>27376</v>
          </cell>
          <cell r="K400">
            <v>27376</v>
          </cell>
          <cell r="L400">
            <v>27376</v>
          </cell>
          <cell r="N400" t="str">
            <v>Beginning CWIP Balance</v>
          </cell>
          <cell r="R400">
            <v>14827</v>
          </cell>
          <cell r="S400">
            <v>15922</v>
          </cell>
          <cell r="T400">
            <v>18913.5</v>
          </cell>
          <cell r="U400">
            <v>18913.5</v>
          </cell>
          <cell r="V400">
            <v>18913.5</v>
          </cell>
          <cell r="W400">
            <v>18913.5</v>
          </cell>
          <cell r="X400">
            <v>18913.5</v>
          </cell>
        </row>
        <row r="401">
          <cell r="B401" t="str">
            <v>Additions to CWIP</v>
          </cell>
          <cell r="G401">
            <v>82303</v>
          </cell>
          <cell r="H401">
            <v>61000</v>
          </cell>
          <cell r="I401">
            <v>55000</v>
          </cell>
          <cell r="J401">
            <v>60000</v>
          </cell>
          <cell r="K401">
            <v>60000</v>
          </cell>
          <cell r="L401">
            <v>60000</v>
          </cell>
          <cell r="N401" t="str">
            <v>Additions to CWIP</v>
          </cell>
          <cell r="S401">
            <v>32802.947740000003</v>
          </cell>
          <cell r="T401">
            <v>58370.021000000001</v>
          </cell>
          <cell r="U401">
            <v>25870.021000000001</v>
          </cell>
          <cell r="V401">
            <v>20870.021000000001</v>
          </cell>
          <cell r="W401">
            <v>20870.021000000001</v>
          </cell>
          <cell r="X401">
            <v>20870.021000000001</v>
          </cell>
        </row>
        <row r="402">
          <cell r="B402" t="str">
            <v>Transfers to Plant in Service</v>
          </cell>
          <cell r="H402">
            <v>-61000</v>
          </cell>
          <cell r="I402">
            <v>-55000</v>
          </cell>
          <cell r="J402">
            <v>-60000</v>
          </cell>
          <cell r="K402">
            <v>-60000</v>
          </cell>
          <cell r="L402">
            <v>-60000</v>
          </cell>
          <cell r="N402" t="str">
            <v>Transfers to Plant in Service</v>
          </cell>
          <cell r="T402">
            <v>-58370.021000000001</v>
          </cell>
          <cell r="U402">
            <v>-25870.021000000001</v>
          </cell>
          <cell r="V402">
            <v>-20870.021000000001</v>
          </cell>
          <cell r="W402">
            <v>-20870.021000000001</v>
          </cell>
          <cell r="X402">
            <v>-20870.021000000001</v>
          </cell>
        </row>
        <row r="403">
          <cell r="B403" t="str">
            <v>Ending CWIP Balance</v>
          </cell>
          <cell r="G403">
            <v>27376</v>
          </cell>
          <cell r="H403">
            <v>27376</v>
          </cell>
          <cell r="I403">
            <v>27376</v>
          </cell>
          <cell r="J403">
            <v>27376</v>
          </cell>
          <cell r="K403">
            <v>27376</v>
          </cell>
          <cell r="L403">
            <v>27376</v>
          </cell>
          <cell r="N403" t="str">
            <v>Ending CWIP Balance</v>
          </cell>
          <cell r="R403">
            <v>15922</v>
          </cell>
          <cell r="S403">
            <v>18913.5</v>
          </cell>
          <cell r="T403">
            <v>18913.5</v>
          </cell>
          <cell r="U403">
            <v>18913.5</v>
          </cell>
          <cell r="V403">
            <v>18913.5</v>
          </cell>
          <cell r="W403">
            <v>18913.5</v>
          </cell>
          <cell r="X403">
            <v>18913.5</v>
          </cell>
        </row>
        <row r="405">
          <cell r="B405" t="str">
            <v>Plant Held for Future Use:</v>
          </cell>
          <cell r="N405" t="str">
            <v>Plant Held for Future Use:</v>
          </cell>
        </row>
        <row r="406">
          <cell r="B406" t="str">
            <v>Beginning PHFU Balance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Beginning PHFU Balance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B407" t="str">
            <v>Additions to PHFU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Additions to PHFU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B408" t="str">
            <v>Transfers to Plant in Service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 t="str">
            <v>Transfers to Plant in Service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B409" t="str">
            <v>Ending PHFU Balance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 t="str">
            <v>Ending PHFU Balance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1">
          <cell r="B411" t="str">
            <v>TXU GAS DISTRIBUTION</v>
          </cell>
          <cell r="L411" t="str">
            <v>Base Case</v>
          </cell>
        </row>
        <row r="412">
          <cell r="B412" t="str">
            <v>SUPPLEMENTAL CALCULATIONS</v>
          </cell>
          <cell r="L412" t="str">
            <v>DRAFT - CONFIDENTIAL</v>
          </cell>
        </row>
        <row r="413">
          <cell r="B413" t="str">
            <v>(Dollar amounts in thousands)</v>
          </cell>
        </row>
        <row r="414">
          <cell r="F414">
            <v>2002</v>
          </cell>
          <cell r="G414">
            <v>2003</v>
          </cell>
          <cell r="H414">
            <v>2004</v>
          </cell>
          <cell r="I414">
            <v>2005</v>
          </cell>
          <cell r="J414">
            <v>2006</v>
          </cell>
          <cell r="K414">
            <v>2007</v>
          </cell>
          <cell r="L414">
            <v>2008</v>
          </cell>
        </row>
        <row r="415">
          <cell r="B415" t="str">
            <v>DEPRECIATION AND OTHER AMORTIZATION:</v>
          </cell>
        </row>
        <row r="416">
          <cell r="B416" t="str">
            <v>Depreciation and amortization of plant in service</v>
          </cell>
          <cell r="F416">
            <v>0</v>
          </cell>
          <cell r="G416">
            <v>53731.824809999998</v>
          </cell>
          <cell r="H416">
            <v>62753.100851380754</v>
          </cell>
          <cell r="I416">
            <v>64776.384236700054</v>
          </cell>
          <cell r="J416">
            <v>66798.19324159986</v>
          </cell>
          <cell r="K416">
            <v>68899.968436976385</v>
          </cell>
          <cell r="L416">
            <v>71001.743632352911</v>
          </cell>
        </row>
        <row r="417">
          <cell r="B417" t="str">
            <v>D&amp;A charged to nonoperating D&amp;A</v>
          </cell>
          <cell r="H417">
            <v>-750</v>
          </cell>
          <cell r="I417">
            <v>-750</v>
          </cell>
          <cell r="J417">
            <v>-750</v>
          </cell>
          <cell r="K417">
            <v>-750</v>
          </cell>
          <cell r="L417">
            <v>-750</v>
          </cell>
        </row>
        <row r="418">
          <cell r="B418" t="str">
            <v>Amortization of regulatory assets (poly1)</v>
          </cell>
          <cell r="F418">
            <v>127.15661</v>
          </cell>
          <cell r="G418">
            <v>2371.19823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Other amortization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Depreciation and other amortization</v>
          </cell>
          <cell r="F420">
            <v>127.15661</v>
          </cell>
          <cell r="G420">
            <v>56103.02304</v>
          </cell>
          <cell r="H420">
            <v>62003.100851380754</v>
          </cell>
          <cell r="I420">
            <v>64026.384236700054</v>
          </cell>
          <cell r="J420">
            <v>66048.19324159986</v>
          </cell>
          <cell r="K420">
            <v>68149.968436976385</v>
          </cell>
          <cell r="L420">
            <v>70251.743632352911</v>
          </cell>
        </row>
        <row r="421">
          <cell r="B421" t="str">
            <v>Reg Assets</v>
          </cell>
          <cell r="H421">
            <v>7483</v>
          </cell>
          <cell r="I421">
            <v>7483</v>
          </cell>
          <cell r="J421">
            <v>7483</v>
          </cell>
          <cell r="K421">
            <v>1112</v>
          </cell>
          <cell r="L421">
            <v>1112</v>
          </cell>
        </row>
        <row r="422">
          <cell r="B422" t="str">
            <v>Non-operating depreciation and amortization (property)</v>
          </cell>
          <cell r="F422">
            <v>761.56218000000001</v>
          </cell>
          <cell r="H422">
            <v>750</v>
          </cell>
          <cell r="I422">
            <v>750</v>
          </cell>
          <cell r="J422">
            <v>750</v>
          </cell>
          <cell r="K422">
            <v>750</v>
          </cell>
          <cell r="L422">
            <v>750</v>
          </cell>
        </row>
        <row r="423">
          <cell r="B423" t="str">
            <v>Non-operating depreciation and amortization</v>
          </cell>
          <cell r="F423">
            <v>761.56218000000001</v>
          </cell>
          <cell r="G423">
            <v>0</v>
          </cell>
          <cell r="H423">
            <v>8233</v>
          </cell>
          <cell r="I423">
            <v>8233</v>
          </cell>
          <cell r="J423">
            <v>8233</v>
          </cell>
          <cell r="K423">
            <v>1862</v>
          </cell>
          <cell r="L423">
            <v>1862</v>
          </cell>
        </row>
        <row r="425">
          <cell r="H425">
            <v>2004</v>
          </cell>
          <cell r="I425">
            <v>2005</v>
          </cell>
          <cell r="J425">
            <v>2006</v>
          </cell>
          <cell r="K425">
            <v>2007</v>
          </cell>
          <cell r="L425">
            <v>2008</v>
          </cell>
        </row>
        <row r="426">
          <cell r="B426" t="str">
            <v>FEDERAL INCOME TAX CALCULATIONS:</v>
          </cell>
        </row>
        <row r="427">
          <cell r="B427" t="str">
            <v>Earnings before taxes</v>
          </cell>
          <cell r="H427">
            <v>37599.742485347087</v>
          </cell>
          <cell r="I427">
            <v>58117.069304302335</v>
          </cell>
          <cell r="J427">
            <v>61642.423162677442</v>
          </cell>
          <cell r="K427">
            <v>64120.001051549072</v>
          </cell>
          <cell r="L427">
            <v>67128.396958466124</v>
          </cell>
        </row>
        <row r="428">
          <cell r="B428" t="str">
            <v>Add: Book depreciation and amortization</v>
          </cell>
          <cell r="H428">
            <v>62003.100851380754</v>
          </cell>
          <cell r="I428">
            <v>64026.384236700054</v>
          </cell>
          <cell r="J428">
            <v>66048.19324159986</v>
          </cell>
          <cell r="K428">
            <v>68149.968436976385</v>
          </cell>
          <cell r="L428">
            <v>70251.743632352911</v>
          </cell>
        </row>
        <row r="429">
          <cell r="B429" t="str">
            <v>Add: Normalized additions</v>
          </cell>
          <cell r="H429">
            <v>50500</v>
          </cell>
          <cell r="I429">
            <v>50500</v>
          </cell>
          <cell r="J429">
            <v>50500</v>
          </cell>
          <cell r="K429">
            <v>50500</v>
          </cell>
          <cell r="L429">
            <v>50500</v>
          </cell>
        </row>
        <row r="430">
          <cell r="B430" t="str">
            <v>Add: Non-normalized additions</v>
          </cell>
          <cell r="H430">
            <v>460</v>
          </cell>
          <cell r="I430">
            <v>460</v>
          </cell>
          <cell r="J430">
            <v>460</v>
          </cell>
          <cell r="K430">
            <v>460</v>
          </cell>
          <cell r="L430">
            <v>460</v>
          </cell>
        </row>
        <row r="431">
          <cell r="B431" t="str">
            <v>Less: Tax depreciation (existing assets)</v>
          </cell>
          <cell r="H431">
            <v>-57485.877099999998</v>
          </cell>
          <cell r="I431">
            <v>-52256.456439999994</v>
          </cell>
          <cell r="J431">
            <v>-50201.024359999996</v>
          </cell>
          <cell r="K431">
            <v>-48024.363020000004</v>
          </cell>
          <cell r="L431">
            <v>-45736.817889999998</v>
          </cell>
        </row>
        <row r="432">
          <cell r="B432" t="str">
            <v>Less: Tax depreciation (new assets)</v>
          </cell>
          <cell r="H432">
            <v>-31643.75</v>
          </cell>
          <cell r="I432">
            <v>-4264.21875</v>
          </cell>
          <cell r="J432">
            <v>-8256.90234375</v>
          </cell>
          <cell r="K432">
            <v>-12137.63466796875</v>
          </cell>
          <cell r="L432">
            <v>-15727.312067871095</v>
          </cell>
        </row>
        <row r="433">
          <cell r="B433" t="str">
            <v>Less: Debt issue costs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Less: Expenditures on intangibles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Less: Normalized reductions</v>
          </cell>
          <cell r="H435">
            <v>-21800</v>
          </cell>
          <cell r="I435">
            <v>-21800</v>
          </cell>
          <cell r="J435">
            <v>-21800</v>
          </cell>
          <cell r="K435">
            <v>-21800</v>
          </cell>
          <cell r="L435">
            <v>-21800</v>
          </cell>
        </row>
        <row r="436">
          <cell r="B436" t="str">
            <v>Less: Non-normalized reductions</v>
          </cell>
          <cell r="H436">
            <v>-2700</v>
          </cell>
          <cell r="I436">
            <v>-2700</v>
          </cell>
          <cell r="J436">
            <v>-2700</v>
          </cell>
          <cell r="K436">
            <v>-2700</v>
          </cell>
          <cell r="L436">
            <v>-2700</v>
          </cell>
        </row>
        <row r="437">
          <cell r="B437" t="str">
            <v>Taxable Income Before NOL</v>
          </cell>
          <cell r="H437">
            <v>36933.216236727851</v>
          </cell>
          <cell r="I437">
            <v>92082.778351002387</v>
          </cell>
          <cell r="J437">
            <v>95692.689700527306</v>
          </cell>
          <cell r="K437">
            <v>98567.971800556727</v>
          </cell>
          <cell r="L437">
            <v>102376.01063294793</v>
          </cell>
        </row>
        <row r="439">
          <cell r="B439" t="str">
            <v>Current FIT</v>
          </cell>
          <cell r="H439">
            <v>12926.625682854747</v>
          </cell>
          <cell r="I439">
            <v>32228.972422850835</v>
          </cell>
          <cell r="J439">
            <v>33492.441395184556</v>
          </cell>
          <cell r="K439">
            <v>34498.790130194851</v>
          </cell>
          <cell r="L439">
            <v>35831.60372153177</v>
          </cell>
        </row>
        <row r="440">
          <cell r="B440" t="str">
            <v>Deferred FIT</v>
          </cell>
          <cell r="H440">
            <v>233.28418701673399</v>
          </cell>
          <cell r="I440">
            <v>-11887.99816634502</v>
          </cell>
          <cell r="J440">
            <v>-11917.593288247452</v>
          </cell>
          <cell r="K440">
            <v>-12056.789762152679</v>
          </cell>
          <cell r="L440">
            <v>-12336.664786068628</v>
          </cell>
        </row>
        <row r="441">
          <cell r="B441" t="str">
            <v>Net Income tax expense (benefit) @ 35%</v>
          </cell>
          <cell r="H441">
            <v>13159.909869871481</v>
          </cell>
          <cell r="I441">
            <v>20340.974256505815</v>
          </cell>
          <cell r="J441">
            <v>21574.848106937105</v>
          </cell>
          <cell r="K441">
            <v>22442.000368042172</v>
          </cell>
          <cell r="L441">
            <v>23494.938935463142</v>
          </cell>
        </row>
        <row r="442">
          <cell r="B442" t="str">
            <v>Investment tax credits</v>
          </cell>
          <cell r="H442">
            <v>-133.19999999999999</v>
          </cell>
          <cell r="I442">
            <v>-133.19999999999999</v>
          </cell>
          <cell r="J442">
            <v>-133.19999999999999</v>
          </cell>
          <cell r="K442">
            <v>-133.19999999999999</v>
          </cell>
          <cell r="L442">
            <v>-133.19999999999999</v>
          </cell>
        </row>
        <row r="443">
          <cell r="B443" t="str">
            <v>Net income tax expense (benefit)</v>
          </cell>
          <cell r="H443">
            <v>13026.70986987148</v>
          </cell>
          <cell r="I443">
            <v>20207.774256505814</v>
          </cell>
          <cell r="J443">
            <v>21441.648106937104</v>
          </cell>
          <cell r="K443">
            <v>22308.800368042172</v>
          </cell>
          <cell r="L443">
            <v>23361.738935463141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2006 FINAL Budget</v>
          </cell>
          <cell r="C21" t="str">
            <v>Oct FY2005</v>
          </cell>
          <cell r="D21" t="str">
            <v>Nov FY2005</v>
          </cell>
          <cell r="E21" t="str">
            <v>Dec FY2005</v>
          </cell>
          <cell r="F21" t="str">
            <v>Jan FY2006</v>
          </cell>
          <cell r="G21" t="str">
            <v>Feb FY2006</v>
          </cell>
          <cell r="H21" t="str">
            <v>Mar FY2006</v>
          </cell>
          <cell r="I21" t="str">
            <v>Apr FY2006</v>
          </cell>
          <cell r="J21" t="str">
            <v>May FY2006</v>
          </cell>
          <cell r="K21" t="str">
            <v>Jun FY2006</v>
          </cell>
          <cell r="L21" t="str">
            <v>Jul FY2006</v>
          </cell>
          <cell r="M21" t="str">
            <v>Aug FY2006</v>
          </cell>
          <cell r="N21" t="str">
            <v>Sep FY2006</v>
          </cell>
          <cell r="O21" t="str">
            <v>2006 FINAL Budget</v>
          </cell>
          <cell r="P21" t="str">
            <v>Oct FY2005</v>
          </cell>
          <cell r="Q21" t="str">
            <v>Nov FY2005</v>
          </cell>
          <cell r="R21" t="str">
            <v>Dec FY2005</v>
          </cell>
          <cell r="S21" t="str">
            <v>Jan FY2006</v>
          </cell>
          <cell r="T21" t="str">
            <v>Feb FY2006</v>
          </cell>
          <cell r="U21" t="str">
            <v>Mar FY2006</v>
          </cell>
          <cell r="V21" t="str">
            <v>Apr FY2006</v>
          </cell>
          <cell r="W21" t="str">
            <v>May FY2006</v>
          </cell>
          <cell r="X21" t="str">
            <v>Jun FY2006</v>
          </cell>
          <cell r="Y21" t="str">
            <v>Jul FY2006</v>
          </cell>
          <cell r="Z21" t="str">
            <v>Aug FY2006</v>
          </cell>
          <cell r="AA21" t="str">
            <v>Sep FY2006</v>
          </cell>
          <cell r="AB21" t="str">
            <v>2006 FINAL Budget</v>
          </cell>
          <cell r="AC21" t="str">
            <v>Oct FY2005</v>
          </cell>
          <cell r="AD21" t="str">
            <v>Nov FY2005</v>
          </cell>
          <cell r="AE21" t="str">
            <v>Dec FY2005</v>
          </cell>
          <cell r="AF21" t="str">
            <v>Jan FY2006</v>
          </cell>
          <cell r="AG21" t="str">
            <v>Feb FY2006</v>
          </cell>
          <cell r="AH21" t="str">
            <v>Mar FY2006</v>
          </cell>
          <cell r="AI21" t="str">
            <v>Apr FY2006</v>
          </cell>
          <cell r="AJ21" t="str">
            <v>May FY2006</v>
          </cell>
          <cell r="AK21" t="str">
            <v>Jun FY2006</v>
          </cell>
          <cell r="AL21" t="str">
            <v>Jul FY2006</v>
          </cell>
          <cell r="AM21" t="str">
            <v>Aug FY2006</v>
          </cell>
          <cell r="AN21" t="str">
            <v>Sep FY2006</v>
          </cell>
          <cell r="AO21" t="str">
            <v>2006 FINAL Budget</v>
          </cell>
          <cell r="AP21" t="str">
            <v>Oct FY2005</v>
          </cell>
          <cell r="AQ21" t="str">
            <v>Nov FY2005</v>
          </cell>
          <cell r="AR21" t="str">
            <v>Dec FY2005</v>
          </cell>
          <cell r="AS21" t="str">
            <v>Jan FY2006</v>
          </cell>
          <cell r="AT21" t="str">
            <v>Feb FY2006</v>
          </cell>
          <cell r="AU21" t="str">
            <v>Mar FY2006</v>
          </cell>
          <cell r="AV21" t="str">
            <v>Apr FY2006</v>
          </cell>
          <cell r="AW21" t="str">
            <v>May FY2006</v>
          </cell>
          <cell r="AX21" t="str">
            <v>Jun FY2006</v>
          </cell>
          <cell r="AY21" t="str">
            <v>Jul FY2006</v>
          </cell>
          <cell r="AZ21" t="str">
            <v>Aug FY2006</v>
          </cell>
          <cell r="BA21" t="str">
            <v>Sep FY2006</v>
          </cell>
          <cell r="BB21" t="str">
            <v>2006 FINAL Budget</v>
          </cell>
          <cell r="BC21" t="str">
            <v>Oct FY2005</v>
          </cell>
          <cell r="BD21" t="str">
            <v>Nov FY2005</v>
          </cell>
          <cell r="BE21" t="str">
            <v>Dec FY2005</v>
          </cell>
          <cell r="BF21" t="str">
            <v>Jan FY2006</v>
          </cell>
          <cell r="BG21" t="str">
            <v>Feb FY2006</v>
          </cell>
          <cell r="BH21" t="str">
            <v>Mar FY2006</v>
          </cell>
          <cell r="BI21" t="str">
            <v>Apr FY2006</v>
          </cell>
          <cell r="BJ21" t="str">
            <v>May FY2006</v>
          </cell>
          <cell r="BK21" t="str">
            <v>Jun FY2006</v>
          </cell>
          <cell r="BL21" t="str">
            <v>Jul FY2006</v>
          </cell>
          <cell r="BM21" t="str">
            <v>Aug FY2006</v>
          </cell>
          <cell r="BN21" t="str">
            <v>Sep FY2006</v>
          </cell>
          <cell r="BO21" t="str">
            <v>2006 FINAL Budget</v>
          </cell>
          <cell r="BP21" t="str">
            <v>Oct FY2005</v>
          </cell>
          <cell r="BQ21" t="str">
            <v>Nov FY2005</v>
          </cell>
          <cell r="BR21" t="str">
            <v>Dec FY2005</v>
          </cell>
          <cell r="BS21" t="str">
            <v>Jan FY2006</v>
          </cell>
          <cell r="BT21" t="str">
            <v>Feb FY2006</v>
          </cell>
          <cell r="BU21" t="str">
            <v>Mar FY2006</v>
          </cell>
          <cell r="BV21" t="str">
            <v>Apr FY2006</v>
          </cell>
          <cell r="BW21" t="str">
            <v>May FY2006</v>
          </cell>
          <cell r="BX21" t="str">
            <v>Jun FY2006</v>
          </cell>
          <cell r="BY21" t="str">
            <v>Jul FY2006</v>
          </cell>
          <cell r="BZ21" t="str">
            <v>Aug FY2006</v>
          </cell>
          <cell r="CA21" t="str">
            <v>Sep FY2006</v>
          </cell>
          <cell r="CB21" t="str">
            <v>2006 FINAL Budget</v>
          </cell>
          <cell r="CC21" t="str">
            <v>Oct FY2005</v>
          </cell>
          <cell r="CD21" t="str">
            <v>Nov FY2005</v>
          </cell>
          <cell r="CE21" t="str">
            <v>Dec FY2005</v>
          </cell>
          <cell r="CF21" t="str">
            <v>Jan FY2006</v>
          </cell>
          <cell r="CG21" t="str">
            <v>Feb FY2006</v>
          </cell>
          <cell r="CH21" t="str">
            <v>Mar FY2006</v>
          </cell>
          <cell r="CI21" t="str">
            <v>Apr FY2006</v>
          </cell>
          <cell r="CJ21" t="str">
            <v>May FY2006</v>
          </cell>
          <cell r="CK21" t="str">
            <v>Jun FY2006</v>
          </cell>
          <cell r="CL21" t="str">
            <v>Jul FY2006</v>
          </cell>
          <cell r="CM21" t="str">
            <v>Aug FY2006</v>
          </cell>
          <cell r="CN21" t="str">
            <v>Sep FY2006</v>
          </cell>
          <cell r="CO21" t="str">
            <v>2006 FINAL Budget</v>
          </cell>
          <cell r="CP21" t="str">
            <v>Oct FY2005</v>
          </cell>
          <cell r="CQ21" t="str">
            <v>Nov FY2005</v>
          </cell>
          <cell r="CR21" t="str">
            <v>Dec FY2005</v>
          </cell>
          <cell r="CS21" t="str">
            <v>Jan FY2006</v>
          </cell>
          <cell r="CT21" t="str">
            <v>Feb FY2006</v>
          </cell>
          <cell r="CU21" t="str">
            <v>Mar FY2006</v>
          </cell>
          <cell r="CV21" t="str">
            <v>Apr FY2006</v>
          </cell>
          <cell r="CW21" t="str">
            <v>May FY2006</v>
          </cell>
          <cell r="CX21" t="str">
            <v>Jun FY2006</v>
          </cell>
          <cell r="CY21" t="str">
            <v>Jul FY2006</v>
          </cell>
          <cell r="CZ21" t="str">
            <v>Aug FY2006</v>
          </cell>
          <cell r="DA21" t="str">
            <v>Sep FY2006</v>
          </cell>
          <cell r="DB21" t="str">
            <v>2006 FINAL Budget</v>
          </cell>
          <cell r="DC21" t="str">
            <v>Oct FY2005</v>
          </cell>
          <cell r="DD21" t="str">
            <v>Nov FY2005</v>
          </cell>
          <cell r="DE21" t="str">
            <v>Dec FY2005</v>
          </cell>
          <cell r="DF21" t="str">
            <v>Jan FY2006</v>
          </cell>
          <cell r="DG21" t="str">
            <v>Feb FY2006</v>
          </cell>
          <cell r="DH21" t="str">
            <v>Mar FY2006</v>
          </cell>
          <cell r="DI21" t="str">
            <v>Apr FY2006</v>
          </cell>
          <cell r="DJ21" t="str">
            <v>May FY2006</v>
          </cell>
          <cell r="DK21" t="str">
            <v>Jun FY2006</v>
          </cell>
          <cell r="DL21" t="str">
            <v>Jul FY2006</v>
          </cell>
          <cell r="DM21" t="str">
            <v>Aug FY2006</v>
          </cell>
          <cell r="DN21" t="str">
            <v>Sep FY2006</v>
          </cell>
          <cell r="DO21" t="str">
            <v>2006 FINAL Budget</v>
          </cell>
          <cell r="DP21" t="str">
            <v>Oct FY2005</v>
          </cell>
          <cell r="DQ21" t="str">
            <v>Nov FY2005</v>
          </cell>
          <cell r="DR21" t="str">
            <v>Dec FY2005</v>
          </cell>
          <cell r="DS21" t="str">
            <v>Jan FY2006</v>
          </cell>
          <cell r="DT21" t="str">
            <v>Feb FY2006</v>
          </cell>
          <cell r="DU21" t="str">
            <v>Mar FY2006</v>
          </cell>
          <cell r="DV21" t="str">
            <v>Apr FY2006</v>
          </cell>
          <cell r="DW21" t="str">
            <v>May FY2006</v>
          </cell>
          <cell r="DX21" t="str">
            <v>Jun FY2006</v>
          </cell>
          <cell r="DY21" t="str">
            <v>Jul FY2006</v>
          </cell>
          <cell r="DZ21" t="str">
            <v>Aug FY2006</v>
          </cell>
          <cell r="EA21" t="str">
            <v>Sep FY2006</v>
          </cell>
        </row>
        <row r="23">
          <cell r="A23" t="str">
            <v>Unapplied Overhead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Unassigned Labor</v>
          </cell>
        </row>
        <row r="25">
          <cell r="A25" t="str">
            <v>Unapplied Labor Transfers</v>
          </cell>
        </row>
        <row r="26">
          <cell r="A26" t="str">
            <v xml:space="preserve">  Growth</v>
          </cell>
          <cell r="B26">
            <v>93274785</v>
          </cell>
          <cell r="C26">
            <v>8842523</v>
          </cell>
          <cell r="D26">
            <v>8644537</v>
          </cell>
          <cell r="E26">
            <v>8080087</v>
          </cell>
          <cell r="F26">
            <v>7614891</v>
          </cell>
          <cell r="G26">
            <v>7923973</v>
          </cell>
          <cell r="H26">
            <v>7569205</v>
          </cell>
          <cell r="I26">
            <v>7692239</v>
          </cell>
          <cell r="J26">
            <v>7414097</v>
          </cell>
          <cell r="K26">
            <v>7805913</v>
          </cell>
          <cell r="L26">
            <v>7182173</v>
          </cell>
          <cell r="M26">
            <v>7433533</v>
          </cell>
          <cell r="N26">
            <v>7071614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5638694</v>
          </cell>
          <cell r="AC26">
            <v>564005</v>
          </cell>
          <cell r="AD26">
            <v>537476</v>
          </cell>
          <cell r="AE26">
            <v>528773</v>
          </cell>
          <cell r="AF26">
            <v>475657</v>
          </cell>
          <cell r="AG26">
            <v>544733</v>
          </cell>
          <cell r="AH26">
            <v>523438</v>
          </cell>
          <cell r="AI26">
            <v>453362</v>
          </cell>
          <cell r="AJ26">
            <v>460727</v>
          </cell>
          <cell r="AK26">
            <v>406975</v>
          </cell>
          <cell r="AL26">
            <v>495362</v>
          </cell>
          <cell r="AM26">
            <v>394453</v>
          </cell>
          <cell r="AN26">
            <v>253733</v>
          </cell>
          <cell r="AO26">
            <v>4694267</v>
          </cell>
          <cell r="AP26">
            <v>767285</v>
          </cell>
          <cell r="AQ26">
            <v>438757</v>
          </cell>
          <cell r="AR26">
            <v>491127</v>
          </cell>
          <cell r="AS26">
            <v>342689</v>
          </cell>
          <cell r="AT26">
            <v>235960</v>
          </cell>
          <cell r="AU26">
            <v>368333</v>
          </cell>
          <cell r="AV26">
            <v>321108</v>
          </cell>
          <cell r="AW26">
            <v>350334</v>
          </cell>
          <cell r="AX26">
            <v>341726</v>
          </cell>
          <cell r="AY26">
            <v>321291</v>
          </cell>
          <cell r="AZ26">
            <v>384375</v>
          </cell>
          <cell r="BA26">
            <v>331282</v>
          </cell>
          <cell r="BB26">
            <v>9960591</v>
          </cell>
          <cell r="BC26">
            <v>833596</v>
          </cell>
          <cell r="BD26">
            <v>744380</v>
          </cell>
          <cell r="BE26">
            <v>789704</v>
          </cell>
          <cell r="BF26">
            <v>846156</v>
          </cell>
          <cell r="BG26">
            <v>935036</v>
          </cell>
          <cell r="BH26">
            <v>954085</v>
          </cell>
          <cell r="BI26">
            <v>833762</v>
          </cell>
          <cell r="BJ26">
            <v>858959</v>
          </cell>
          <cell r="BK26">
            <v>893306</v>
          </cell>
          <cell r="BL26">
            <v>714370</v>
          </cell>
          <cell r="BM26">
            <v>799041</v>
          </cell>
          <cell r="BN26">
            <v>758196</v>
          </cell>
          <cell r="BO26">
            <v>5951295</v>
          </cell>
          <cell r="BP26">
            <v>504318</v>
          </cell>
          <cell r="BQ26">
            <v>560577</v>
          </cell>
          <cell r="BR26">
            <v>566893</v>
          </cell>
          <cell r="BS26">
            <v>408909</v>
          </cell>
          <cell r="BT26">
            <v>554639</v>
          </cell>
          <cell r="BU26">
            <v>533142</v>
          </cell>
          <cell r="BV26">
            <v>426341</v>
          </cell>
          <cell r="BW26">
            <v>471626</v>
          </cell>
          <cell r="BX26">
            <v>456801</v>
          </cell>
          <cell r="BY26">
            <v>510598</v>
          </cell>
          <cell r="BZ26">
            <v>531654</v>
          </cell>
          <cell r="CA26">
            <v>425797</v>
          </cell>
          <cell r="CB26">
            <v>12140900</v>
          </cell>
          <cell r="CC26">
            <v>1117645</v>
          </cell>
          <cell r="CD26">
            <v>1097601</v>
          </cell>
          <cell r="CE26">
            <v>1030094</v>
          </cell>
          <cell r="CF26">
            <v>489179</v>
          </cell>
          <cell r="CG26">
            <v>1016913</v>
          </cell>
          <cell r="CH26">
            <v>1159851</v>
          </cell>
          <cell r="CI26">
            <v>1335907</v>
          </cell>
          <cell r="CJ26">
            <v>1050175</v>
          </cell>
          <cell r="CK26">
            <v>1094115</v>
          </cell>
          <cell r="CL26">
            <v>920673</v>
          </cell>
          <cell r="CM26">
            <v>926913</v>
          </cell>
          <cell r="CN26">
            <v>901834</v>
          </cell>
          <cell r="CO26">
            <v>4957187</v>
          </cell>
          <cell r="CP26">
            <v>696375</v>
          </cell>
          <cell r="CQ26">
            <v>375357</v>
          </cell>
          <cell r="CR26">
            <v>363890</v>
          </cell>
          <cell r="CS26">
            <v>394382</v>
          </cell>
          <cell r="CT26">
            <v>339449</v>
          </cell>
          <cell r="CU26">
            <v>419623</v>
          </cell>
          <cell r="CV26">
            <v>497511</v>
          </cell>
          <cell r="CW26">
            <v>398073</v>
          </cell>
          <cell r="CX26">
            <v>339579</v>
          </cell>
          <cell r="CY26">
            <v>395629</v>
          </cell>
          <cell r="CZ26">
            <v>352911</v>
          </cell>
          <cell r="DA26">
            <v>384408</v>
          </cell>
          <cell r="DB26">
            <v>89730474</v>
          </cell>
          <cell r="DC26">
            <v>5200830</v>
          </cell>
          <cell r="DD26">
            <v>5200899</v>
          </cell>
          <cell r="DE26">
            <v>29398182</v>
          </cell>
          <cell r="DF26">
            <v>5200899</v>
          </cell>
          <cell r="DG26">
            <v>5200899</v>
          </cell>
          <cell r="DH26">
            <v>26446321</v>
          </cell>
          <cell r="DI26">
            <v>2249111</v>
          </cell>
          <cell r="DJ26">
            <v>2166667</v>
          </cell>
          <cell r="DK26">
            <v>2166667</v>
          </cell>
          <cell r="DL26">
            <v>2166667</v>
          </cell>
          <cell r="DM26">
            <v>2166667</v>
          </cell>
          <cell r="DN26">
            <v>2166665</v>
          </cell>
          <cell r="DO26">
            <v>49931851</v>
          </cell>
          <cell r="DP26">
            <v>4359299</v>
          </cell>
          <cell r="DQ26">
            <v>4890389</v>
          </cell>
          <cell r="DR26">
            <v>4309606</v>
          </cell>
          <cell r="DS26">
            <v>4657919</v>
          </cell>
          <cell r="DT26">
            <v>4297243</v>
          </cell>
          <cell r="DU26">
            <v>3610733</v>
          </cell>
          <cell r="DV26">
            <v>3824248</v>
          </cell>
          <cell r="DW26">
            <v>3824203</v>
          </cell>
          <cell r="DX26">
            <v>4273411</v>
          </cell>
          <cell r="DY26">
            <v>3824250</v>
          </cell>
          <cell r="DZ26">
            <v>4044186</v>
          </cell>
          <cell r="EA26">
            <v>4016364</v>
          </cell>
        </row>
        <row r="28">
          <cell r="A28" t="str">
            <v>Total System Integrity Projects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Total System Improvement Project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Total Public Improvements Projects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Total Equipment Projects</v>
          </cell>
        </row>
        <row r="32">
          <cell r="A32" t="str">
            <v>Total Structure Projects</v>
          </cell>
        </row>
        <row r="33">
          <cell r="A33" t="str">
            <v>Total Vehicle Projects</v>
          </cell>
        </row>
        <row r="34">
          <cell r="A34" t="str">
            <v>Total Information Technology Projects</v>
          </cell>
        </row>
        <row r="35">
          <cell r="A35" t="str">
            <v>Total Power Generation Projects</v>
          </cell>
        </row>
        <row r="36">
          <cell r="A36" t="str">
            <v xml:space="preserve">  Non-Growth</v>
          </cell>
          <cell r="B36">
            <v>187366226.66</v>
          </cell>
          <cell r="C36">
            <v>26536264.780000001</v>
          </cell>
          <cell r="D36">
            <v>14740449.07</v>
          </cell>
          <cell r="E36">
            <v>14888025.59</v>
          </cell>
          <cell r="F36">
            <v>14452332.82</v>
          </cell>
          <cell r="G36">
            <v>12720490.210000001</v>
          </cell>
          <cell r="H36">
            <v>13073199.84</v>
          </cell>
          <cell r="I36">
            <v>15918597.300000001</v>
          </cell>
          <cell r="J36">
            <v>15824588.529999999</v>
          </cell>
          <cell r="K36">
            <v>15109007.460000001</v>
          </cell>
          <cell r="L36">
            <v>15067073.800000001</v>
          </cell>
          <cell r="M36">
            <v>15152125.809999999</v>
          </cell>
          <cell r="N36">
            <v>13884071.449999999</v>
          </cell>
          <cell r="O36">
            <v>16320607</v>
          </cell>
          <cell r="P36">
            <v>6628199</v>
          </cell>
          <cell r="Q36">
            <v>2038979</v>
          </cell>
          <cell r="R36">
            <v>2388185</v>
          </cell>
          <cell r="S36">
            <v>776723</v>
          </cell>
          <cell r="T36">
            <v>913900</v>
          </cell>
          <cell r="U36">
            <v>1190665</v>
          </cell>
          <cell r="V36">
            <v>960676</v>
          </cell>
          <cell r="W36">
            <v>397604</v>
          </cell>
          <cell r="X36">
            <v>357469</v>
          </cell>
          <cell r="Y36">
            <v>365723</v>
          </cell>
          <cell r="Z36">
            <v>154953</v>
          </cell>
          <cell r="AA36">
            <v>147531</v>
          </cell>
          <cell r="AB36">
            <v>20786694.210000001</v>
          </cell>
          <cell r="AC36">
            <v>2666390.7000000002</v>
          </cell>
          <cell r="AD36">
            <v>1497759.89</v>
          </cell>
          <cell r="AE36">
            <v>1770383.74</v>
          </cell>
          <cell r="AF36">
            <v>1941436.61</v>
          </cell>
          <cell r="AG36">
            <v>1307600.1000000001</v>
          </cell>
          <cell r="AH36">
            <v>1666006.83</v>
          </cell>
          <cell r="AI36">
            <v>1698660.8</v>
          </cell>
          <cell r="AJ36">
            <v>1673265.32</v>
          </cell>
          <cell r="AK36">
            <v>1477553.68</v>
          </cell>
          <cell r="AL36">
            <v>1555816.64</v>
          </cell>
          <cell r="AM36">
            <v>2052455.81</v>
          </cell>
          <cell r="AN36">
            <v>1479364.09</v>
          </cell>
          <cell r="AO36">
            <v>13520222.720000001</v>
          </cell>
          <cell r="AP36">
            <v>2081686.65</v>
          </cell>
          <cell r="AQ36">
            <v>1757606.38</v>
          </cell>
          <cell r="AR36">
            <v>1193122.71</v>
          </cell>
          <cell r="AS36">
            <v>777729.82</v>
          </cell>
          <cell r="AT36">
            <v>957163.59</v>
          </cell>
          <cell r="AU36">
            <v>1076958.29</v>
          </cell>
          <cell r="AV36">
            <v>899217.03</v>
          </cell>
          <cell r="AW36">
            <v>965172.01</v>
          </cell>
          <cell r="AX36">
            <v>1069291.33</v>
          </cell>
          <cell r="AY36">
            <v>950662.17</v>
          </cell>
          <cell r="AZ36">
            <v>927362</v>
          </cell>
          <cell r="BA36">
            <v>864250.74</v>
          </cell>
          <cell r="BB36">
            <v>19714137.009999998</v>
          </cell>
          <cell r="BC36">
            <v>3076924.47</v>
          </cell>
          <cell r="BD36">
            <v>1653911.46</v>
          </cell>
          <cell r="BE36">
            <v>1997143.12</v>
          </cell>
          <cell r="BF36">
            <v>1631475.36</v>
          </cell>
          <cell r="BG36">
            <v>1123538.8500000001</v>
          </cell>
          <cell r="BH36">
            <v>1360468.58</v>
          </cell>
          <cell r="BI36">
            <v>1264549.1100000001</v>
          </cell>
          <cell r="BJ36">
            <v>1571693.58</v>
          </cell>
          <cell r="BK36">
            <v>1472855.9</v>
          </cell>
          <cell r="BL36">
            <v>1583244.37</v>
          </cell>
          <cell r="BM36">
            <v>1510958.29</v>
          </cell>
          <cell r="BN36">
            <v>1467373.92</v>
          </cell>
          <cell r="BO36">
            <v>10086198.35</v>
          </cell>
          <cell r="BP36">
            <v>2093554.17</v>
          </cell>
          <cell r="BQ36">
            <v>1430298.5</v>
          </cell>
          <cell r="BR36">
            <v>608931.94999999995</v>
          </cell>
          <cell r="BS36">
            <v>288192.03000000003</v>
          </cell>
          <cell r="BT36">
            <v>695013.2</v>
          </cell>
          <cell r="BU36">
            <v>511325.54</v>
          </cell>
          <cell r="BV36">
            <v>359049.21</v>
          </cell>
          <cell r="BW36">
            <v>721322.68</v>
          </cell>
          <cell r="BX36">
            <v>597071.25</v>
          </cell>
          <cell r="BY36">
            <v>1108337.8999999999</v>
          </cell>
          <cell r="BZ36">
            <v>1010798.28</v>
          </cell>
          <cell r="CA36">
            <v>662303.64</v>
          </cell>
          <cell r="CB36">
            <v>18668847</v>
          </cell>
          <cell r="CC36">
            <v>2704323</v>
          </cell>
          <cell r="CD36">
            <v>2560397</v>
          </cell>
          <cell r="CE36">
            <v>2259892</v>
          </cell>
          <cell r="CF36">
            <v>1589289</v>
          </cell>
          <cell r="CG36">
            <v>1361047</v>
          </cell>
          <cell r="CH36">
            <v>706312</v>
          </cell>
          <cell r="CI36">
            <v>1683252</v>
          </cell>
          <cell r="CJ36">
            <v>1519432</v>
          </cell>
          <cell r="CK36">
            <v>1323739</v>
          </cell>
          <cell r="CL36">
            <v>974380</v>
          </cell>
          <cell r="CM36">
            <v>1046097</v>
          </cell>
          <cell r="CN36">
            <v>940687</v>
          </cell>
          <cell r="CO36">
            <v>9228057.9799999986</v>
          </cell>
          <cell r="CP36">
            <v>1755880.16</v>
          </cell>
          <cell r="CQ36">
            <v>711723.31</v>
          </cell>
          <cell r="CR36">
            <v>701871.22</v>
          </cell>
          <cell r="CS36">
            <v>643080.65</v>
          </cell>
          <cell r="CT36">
            <v>609905.52</v>
          </cell>
          <cell r="CU36">
            <v>641705.1</v>
          </cell>
          <cell r="CV36">
            <v>799698.58</v>
          </cell>
          <cell r="CW36">
            <v>719861.09</v>
          </cell>
          <cell r="CX36">
            <v>718863.35</v>
          </cell>
          <cell r="CY36">
            <v>645438.04</v>
          </cell>
          <cell r="CZ36">
            <v>682612.96</v>
          </cell>
          <cell r="DA36">
            <v>597418</v>
          </cell>
          <cell r="DB36">
            <v>37954760.889999993</v>
          </cell>
          <cell r="DC36">
            <v>5852868.8300000001</v>
          </cell>
          <cell r="DD36">
            <v>3492157.92</v>
          </cell>
          <cell r="DE36">
            <v>3565744.02</v>
          </cell>
          <cell r="DF36">
            <v>2181323.2000000002</v>
          </cell>
          <cell r="DG36">
            <v>2181323.2000000002</v>
          </cell>
          <cell r="DH36">
            <v>2378048.8199999998</v>
          </cell>
          <cell r="DI36">
            <v>2919399.43</v>
          </cell>
          <cell r="DJ36">
            <v>3247329.17</v>
          </cell>
          <cell r="DK36">
            <v>3321101.13</v>
          </cell>
          <cell r="DL36">
            <v>3247329.17</v>
          </cell>
          <cell r="DM36">
            <v>2919399.43</v>
          </cell>
          <cell r="DN36">
            <v>2648736.5699999998</v>
          </cell>
          <cell r="DO36">
            <v>79041462.390000001</v>
          </cell>
          <cell r="DP36">
            <v>5529306.6299999999</v>
          </cell>
          <cell r="DQ36">
            <v>3089773.53</v>
          </cell>
          <cell r="DR36">
            <v>3968495.85</v>
          </cell>
          <cell r="DS36">
            <v>6804406.3499999996</v>
          </cell>
          <cell r="DT36">
            <v>5752321.9500000002</v>
          </cell>
          <cell r="DU36">
            <v>5919758.5</v>
          </cell>
          <cell r="DV36">
            <v>8253494.5700000003</v>
          </cell>
          <cell r="DW36">
            <v>8256237.8499999996</v>
          </cell>
          <cell r="DX36">
            <v>8092163.9500000002</v>
          </cell>
          <cell r="DY36">
            <v>7883471.6799999997</v>
          </cell>
          <cell r="DZ36">
            <v>7766888.4699999997</v>
          </cell>
          <cell r="EA36">
            <v>7725143.0599999996</v>
          </cell>
        </row>
        <row r="38">
          <cell r="A38" t="str">
            <v>Capital expenditures</v>
          </cell>
          <cell r="B38">
            <v>280641011.65999997</v>
          </cell>
          <cell r="C38">
            <v>35378787.780000001</v>
          </cell>
          <cell r="D38">
            <v>23384986.07</v>
          </cell>
          <cell r="E38">
            <v>22968112.59</v>
          </cell>
          <cell r="F38">
            <v>22067223.82</v>
          </cell>
          <cell r="G38">
            <v>20644463.210000001</v>
          </cell>
          <cell r="H38">
            <v>20642404.84</v>
          </cell>
          <cell r="I38">
            <v>23610836.300000001</v>
          </cell>
          <cell r="J38">
            <v>23238685.530000001</v>
          </cell>
          <cell r="K38">
            <v>22914920.460000001</v>
          </cell>
          <cell r="L38">
            <v>22249246.800000001</v>
          </cell>
          <cell r="M38">
            <v>22585658.809999999</v>
          </cell>
          <cell r="N38">
            <v>20955685.449999999</v>
          </cell>
          <cell r="O38">
            <v>16320607</v>
          </cell>
          <cell r="P38">
            <v>6628199</v>
          </cell>
          <cell r="Q38">
            <v>2038979</v>
          </cell>
          <cell r="R38">
            <v>2388185</v>
          </cell>
          <cell r="S38">
            <v>776723</v>
          </cell>
          <cell r="T38">
            <v>913900</v>
          </cell>
          <cell r="U38">
            <v>1190665</v>
          </cell>
          <cell r="V38">
            <v>960676</v>
          </cell>
          <cell r="W38">
            <v>397604</v>
          </cell>
          <cell r="X38">
            <v>357469</v>
          </cell>
          <cell r="Y38">
            <v>365723</v>
          </cell>
          <cell r="Z38">
            <v>154953</v>
          </cell>
          <cell r="AA38">
            <v>147531</v>
          </cell>
          <cell r="AB38">
            <v>26425388.210000001</v>
          </cell>
          <cell r="AC38">
            <v>3230395.7</v>
          </cell>
          <cell r="AD38">
            <v>2035235.89</v>
          </cell>
          <cell r="AE38">
            <v>2299156.7400000002</v>
          </cell>
          <cell r="AF38">
            <v>2417093.6100000003</v>
          </cell>
          <cell r="AG38">
            <v>1852333.1</v>
          </cell>
          <cell r="AH38">
            <v>2189444.83</v>
          </cell>
          <cell r="AI38">
            <v>2152022.7999999998</v>
          </cell>
          <cell r="AJ38">
            <v>2133992.3200000003</v>
          </cell>
          <cell r="AK38">
            <v>1884528.68</v>
          </cell>
          <cell r="AL38">
            <v>2051178.64</v>
          </cell>
          <cell r="AM38">
            <v>2446908.81</v>
          </cell>
          <cell r="AN38">
            <v>1733097.09</v>
          </cell>
          <cell r="AO38">
            <v>18214489.719999999</v>
          </cell>
          <cell r="AP38">
            <v>2848971.65</v>
          </cell>
          <cell r="AQ38">
            <v>2196363.38</v>
          </cell>
          <cell r="AR38">
            <v>1684249.71</v>
          </cell>
          <cell r="AS38">
            <v>1120418.8199999998</v>
          </cell>
          <cell r="AT38">
            <v>1193123.5899999999</v>
          </cell>
          <cell r="AU38">
            <v>1445291.29</v>
          </cell>
          <cell r="AV38">
            <v>1220325.03</v>
          </cell>
          <cell r="AW38">
            <v>1315506.01</v>
          </cell>
          <cell r="AX38">
            <v>1411017.33</v>
          </cell>
          <cell r="AY38">
            <v>1271953.17</v>
          </cell>
          <cell r="AZ38">
            <v>1311737</v>
          </cell>
          <cell r="BA38">
            <v>1195532.74</v>
          </cell>
          <cell r="BB38">
            <v>29674728.009999998</v>
          </cell>
          <cell r="BC38">
            <v>3910520.47</v>
          </cell>
          <cell r="BD38">
            <v>2398291.46</v>
          </cell>
          <cell r="BE38">
            <v>2786847.12</v>
          </cell>
          <cell r="BF38">
            <v>2477631.3600000003</v>
          </cell>
          <cell r="BG38">
            <v>2058574.85</v>
          </cell>
          <cell r="BH38">
            <v>2314553.58</v>
          </cell>
          <cell r="BI38">
            <v>2098311.1100000003</v>
          </cell>
          <cell r="BJ38">
            <v>2430652.58</v>
          </cell>
          <cell r="BK38">
            <v>2366161.9</v>
          </cell>
          <cell r="BL38">
            <v>2297614.37</v>
          </cell>
          <cell r="BM38">
            <v>2309999.29</v>
          </cell>
          <cell r="BN38">
            <v>2225569.92</v>
          </cell>
          <cell r="BO38">
            <v>16037493.35</v>
          </cell>
          <cell r="BP38">
            <v>2597872.17</v>
          </cell>
          <cell r="BQ38">
            <v>1990875.5</v>
          </cell>
          <cell r="BR38">
            <v>1175824.95</v>
          </cell>
          <cell r="BS38">
            <v>697101.03</v>
          </cell>
          <cell r="BT38">
            <v>1249652.2</v>
          </cell>
          <cell r="BU38">
            <v>1044467.54</v>
          </cell>
          <cell r="BV38">
            <v>785390.21</v>
          </cell>
          <cell r="BW38">
            <v>1192948.6800000002</v>
          </cell>
          <cell r="BX38">
            <v>1053872.25</v>
          </cell>
          <cell r="BY38">
            <v>1618935.9</v>
          </cell>
          <cell r="BZ38">
            <v>1542452.28</v>
          </cell>
          <cell r="CA38">
            <v>1088100.6400000001</v>
          </cell>
          <cell r="CB38">
            <v>30809747</v>
          </cell>
          <cell r="CC38">
            <v>3821968</v>
          </cell>
          <cell r="CD38">
            <v>3657998</v>
          </cell>
          <cell r="CE38">
            <v>3289986</v>
          </cell>
          <cell r="CF38">
            <v>2078468</v>
          </cell>
          <cell r="CG38">
            <v>2377960</v>
          </cell>
          <cell r="CH38">
            <v>1866163</v>
          </cell>
          <cell r="CI38">
            <v>3019159</v>
          </cell>
          <cell r="CJ38">
            <v>2569607</v>
          </cell>
          <cell r="CK38">
            <v>2417854</v>
          </cell>
          <cell r="CL38">
            <v>1895053</v>
          </cell>
          <cell r="CM38">
            <v>1973010</v>
          </cell>
          <cell r="CN38">
            <v>1842521</v>
          </cell>
          <cell r="CO38">
            <v>14185244.979999999</v>
          </cell>
          <cell r="CP38">
            <v>2452255.16</v>
          </cell>
          <cell r="CQ38">
            <v>1087080.31</v>
          </cell>
          <cell r="CR38">
            <v>1065761.22</v>
          </cell>
          <cell r="CS38">
            <v>1037462.65</v>
          </cell>
          <cell r="CT38">
            <v>949354.52</v>
          </cell>
          <cell r="CU38">
            <v>1061328.1000000001</v>
          </cell>
          <cell r="CV38">
            <v>1297209.58</v>
          </cell>
          <cell r="CW38">
            <v>1117934.0899999999</v>
          </cell>
          <cell r="CX38">
            <v>1058442.3500000001</v>
          </cell>
          <cell r="CY38">
            <v>1041067.04</v>
          </cell>
          <cell r="CZ38">
            <v>1035523.96</v>
          </cell>
          <cell r="DA38">
            <v>981826</v>
          </cell>
          <cell r="DB38">
            <v>127685234.88999999</v>
          </cell>
          <cell r="DC38">
            <v>11053698.83</v>
          </cell>
          <cell r="DD38">
            <v>8693056.9199999999</v>
          </cell>
          <cell r="DE38">
            <v>32963926.02</v>
          </cell>
          <cell r="DF38">
            <v>7382222.2000000002</v>
          </cell>
          <cell r="DG38">
            <v>7382222.2000000002</v>
          </cell>
          <cell r="DH38">
            <v>28824369.82</v>
          </cell>
          <cell r="DI38">
            <v>5168510.43</v>
          </cell>
          <cell r="DJ38">
            <v>5413996.1699999999</v>
          </cell>
          <cell r="DK38">
            <v>5487768.1299999999</v>
          </cell>
          <cell r="DL38">
            <v>5413996.1699999999</v>
          </cell>
          <cell r="DM38">
            <v>5086066.43</v>
          </cell>
          <cell r="DN38">
            <v>4815401.57</v>
          </cell>
          <cell r="DO38">
            <v>128973313.39</v>
          </cell>
          <cell r="DP38">
            <v>9888605.629999999</v>
          </cell>
          <cell r="DQ38">
            <v>7980162.5299999993</v>
          </cell>
          <cell r="DR38">
            <v>8278101.8499999996</v>
          </cell>
          <cell r="DS38">
            <v>11462325.35</v>
          </cell>
          <cell r="DT38">
            <v>10049564.949999999</v>
          </cell>
          <cell r="DU38">
            <v>9530491.5</v>
          </cell>
          <cell r="DV38">
            <v>12077742.57</v>
          </cell>
          <cell r="DW38">
            <v>12080440.85</v>
          </cell>
          <cell r="DX38">
            <v>12365574.949999999</v>
          </cell>
          <cell r="DY38">
            <v>11707721.68</v>
          </cell>
          <cell r="DZ38">
            <v>11811074.469999999</v>
          </cell>
          <cell r="EA38">
            <v>11741507.059999999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34098721</v>
          </cell>
          <cell r="C42">
            <v>5742496</v>
          </cell>
          <cell r="D42">
            <v>6146736</v>
          </cell>
          <cell r="E42">
            <v>7328876</v>
          </cell>
          <cell r="F42">
            <v>7937258</v>
          </cell>
          <cell r="G42">
            <v>6943355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2899822</v>
          </cell>
          <cell r="AC42">
            <v>519333</v>
          </cell>
          <cell r="AD42">
            <v>513268</v>
          </cell>
          <cell r="AE42">
            <v>847815</v>
          </cell>
          <cell r="AF42">
            <v>420168</v>
          </cell>
          <cell r="AG42">
            <v>599238</v>
          </cell>
          <cell r="AO42">
            <v>2105720</v>
          </cell>
          <cell r="AP42">
            <v>275312</v>
          </cell>
          <cell r="AQ42">
            <v>768229</v>
          </cell>
          <cell r="AR42">
            <v>-158721</v>
          </cell>
          <cell r="AS42">
            <v>455136</v>
          </cell>
          <cell r="AT42">
            <v>765764</v>
          </cell>
          <cell r="BB42">
            <v>4141339</v>
          </cell>
          <cell r="BC42">
            <v>484167</v>
          </cell>
          <cell r="BD42">
            <v>707767</v>
          </cell>
          <cell r="BE42">
            <v>1242154</v>
          </cell>
          <cell r="BF42">
            <v>671764</v>
          </cell>
          <cell r="BG42">
            <v>1035487</v>
          </cell>
          <cell r="BO42">
            <v>2804548</v>
          </cell>
          <cell r="BP42">
            <v>628256</v>
          </cell>
          <cell r="BQ42">
            <v>463827</v>
          </cell>
          <cell r="BR42">
            <v>597371</v>
          </cell>
          <cell r="BS42">
            <v>608186</v>
          </cell>
          <cell r="BT42">
            <v>506908</v>
          </cell>
          <cell r="CB42">
            <v>6374369</v>
          </cell>
          <cell r="CC42">
            <v>1037766</v>
          </cell>
          <cell r="CD42">
            <v>1100677</v>
          </cell>
          <cell r="CE42">
            <v>1339848</v>
          </cell>
          <cell r="CF42">
            <v>1727799</v>
          </cell>
          <cell r="CG42">
            <v>1168279</v>
          </cell>
          <cell r="CO42">
            <v>2087228</v>
          </cell>
          <cell r="CP42">
            <v>422048</v>
          </cell>
          <cell r="CQ42">
            <v>441879</v>
          </cell>
          <cell r="CR42">
            <v>592050</v>
          </cell>
          <cell r="CS42">
            <v>491876</v>
          </cell>
          <cell r="CT42">
            <v>139375</v>
          </cell>
          <cell r="DB42">
            <v>17136849</v>
          </cell>
          <cell r="DC42">
            <v>125790</v>
          </cell>
          <cell r="DD42">
            <v>266503</v>
          </cell>
          <cell r="DE42">
            <v>14962601</v>
          </cell>
          <cell r="DF42">
            <v>1390484</v>
          </cell>
          <cell r="DG42">
            <v>391471</v>
          </cell>
          <cell r="DO42">
            <v>13685695</v>
          </cell>
          <cell r="DP42">
            <v>2375614</v>
          </cell>
          <cell r="DQ42">
            <v>2151089</v>
          </cell>
          <cell r="DR42">
            <v>2868359</v>
          </cell>
          <cell r="DS42">
            <v>3562329</v>
          </cell>
          <cell r="DT42">
            <v>2728304</v>
          </cell>
        </row>
        <row r="43">
          <cell r="A43" t="str">
            <v xml:space="preserve">  Non-Growth</v>
          </cell>
          <cell r="B43">
            <v>94688843</v>
          </cell>
          <cell r="C43">
            <v>17500166</v>
          </cell>
          <cell r="D43">
            <v>16441408</v>
          </cell>
          <cell r="E43">
            <v>19255658</v>
          </cell>
          <cell r="F43">
            <v>18579298</v>
          </cell>
          <cell r="G43">
            <v>22912313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14650367</v>
          </cell>
          <cell r="P43">
            <v>4132412</v>
          </cell>
          <cell r="Q43">
            <v>2584057</v>
          </cell>
          <cell r="R43">
            <v>1048306</v>
          </cell>
          <cell r="S43">
            <v>1841911</v>
          </cell>
          <cell r="T43">
            <v>5043681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8033416</v>
          </cell>
          <cell r="AC43">
            <v>1481006</v>
          </cell>
          <cell r="AD43">
            <v>1554953</v>
          </cell>
          <cell r="AE43">
            <v>1429874</v>
          </cell>
          <cell r="AF43">
            <v>1766480</v>
          </cell>
          <cell r="AG43">
            <v>1801103</v>
          </cell>
          <cell r="AO43">
            <v>5474955</v>
          </cell>
          <cell r="AP43">
            <v>956691</v>
          </cell>
          <cell r="AQ43">
            <v>1013980</v>
          </cell>
          <cell r="AR43">
            <v>1421135</v>
          </cell>
          <cell r="AS43">
            <v>1187513</v>
          </cell>
          <cell r="AT43">
            <v>895636</v>
          </cell>
          <cell r="BB43">
            <v>6915514</v>
          </cell>
          <cell r="BC43">
            <v>1887831</v>
          </cell>
          <cell r="BD43">
            <v>1407540</v>
          </cell>
          <cell r="BE43">
            <v>779692</v>
          </cell>
          <cell r="BF43">
            <v>1980009</v>
          </cell>
          <cell r="BG43">
            <v>860442</v>
          </cell>
          <cell r="BO43">
            <v>3178117</v>
          </cell>
          <cell r="BP43">
            <v>506051</v>
          </cell>
          <cell r="BQ43">
            <v>529708</v>
          </cell>
          <cell r="BR43">
            <v>427400</v>
          </cell>
          <cell r="BS43">
            <v>671103</v>
          </cell>
          <cell r="BT43">
            <v>1043855</v>
          </cell>
          <cell r="CB43">
            <v>7540830</v>
          </cell>
          <cell r="CC43">
            <v>1825578</v>
          </cell>
          <cell r="CD43">
            <v>1375877</v>
          </cell>
          <cell r="CE43">
            <v>2053796</v>
          </cell>
          <cell r="CF43">
            <v>1388474</v>
          </cell>
          <cell r="CG43">
            <v>897105</v>
          </cell>
          <cell r="CO43">
            <v>4111433</v>
          </cell>
          <cell r="CP43">
            <v>728744</v>
          </cell>
          <cell r="CQ43">
            <v>862115</v>
          </cell>
          <cell r="CR43">
            <v>654359</v>
          </cell>
          <cell r="CS43">
            <v>1074923</v>
          </cell>
          <cell r="CT43">
            <v>791292</v>
          </cell>
          <cell r="DB43">
            <v>35442967</v>
          </cell>
          <cell r="DC43">
            <v>4677187</v>
          </cell>
          <cell r="DD43">
            <v>3441756</v>
          </cell>
          <cell r="DE43">
            <v>6575629</v>
          </cell>
          <cell r="DF43">
            <v>11289612</v>
          </cell>
          <cell r="DG43">
            <v>9458783</v>
          </cell>
          <cell r="DO43">
            <v>44784211</v>
          </cell>
          <cell r="DP43">
            <v>5981853</v>
          </cell>
          <cell r="DQ43">
            <v>7113178</v>
          </cell>
          <cell r="DR43">
            <v>11441096</v>
          </cell>
          <cell r="DS43">
            <v>8668885</v>
          </cell>
          <cell r="DT43">
            <v>11579199</v>
          </cell>
        </row>
        <row r="44">
          <cell r="A44" t="str">
            <v>Capital expenditures</v>
          </cell>
          <cell r="B44">
            <v>128787564</v>
          </cell>
          <cell r="C44">
            <v>23242662</v>
          </cell>
          <cell r="D44">
            <v>22588144</v>
          </cell>
          <cell r="E44">
            <v>26584534</v>
          </cell>
          <cell r="F44">
            <v>26516556</v>
          </cell>
          <cell r="G44">
            <v>29855668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14650367</v>
          </cell>
          <cell r="P44">
            <v>4132412</v>
          </cell>
          <cell r="Q44">
            <v>2584057</v>
          </cell>
          <cell r="R44">
            <v>1048306</v>
          </cell>
          <cell r="S44">
            <v>1841911</v>
          </cell>
          <cell r="T44">
            <v>5043681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10933238</v>
          </cell>
          <cell r="AC44">
            <v>2000339</v>
          </cell>
          <cell r="AD44">
            <v>2068221</v>
          </cell>
          <cell r="AE44">
            <v>2277689</v>
          </cell>
          <cell r="AF44">
            <v>2186648</v>
          </cell>
          <cell r="AG44">
            <v>2400341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7580675</v>
          </cell>
          <cell r="AP44">
            <v>1232003</v>
          </cell>
          <cell r="AQ44">
            <v>1782209</v>
          </cell>
          <cell r="AR44">
            <v>1262414</v>
          </cell>
          <cell r="AS44">
            <v>1642649</v>
          </cell>
          <cell r="AT44">
            <v>1661400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11056853</v>
          </cell>
          <cell r="BC44">
            <v>2371998</v>
          </cell>
          <cell r="BD44">
            <v>2115307</v>
          </cell>
          <cell r="BE44">
            <v>2021846</v>
          </cell>
          <cell r="BF44">
            <v>2651773</v>
          </cell>
          <cell r="BG44">
            <v>1895929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5982665</v>
          </cell>
          <cell r="BP44">
            <v>1134307</v>
          </cell>
          <cell r="BQ44">
            <v>993535</v>
          </cell>
          <cell r="BR44">
            <v>1024771</v>
          </cell>
          <cell r="BS44">
            <v>1279289</v>
          </cell>
          <cell r="BT44">
            <v>1550763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13915199</v>
          </cell>
          <cell r="CC44">
            <v>2863344</v>
          </cell>
          <cell r="CD44">
            <v>2476554</v>
          </cell>
          <cell r="CE44">
            <v>3393644</v>
          </cell>
          <cell r="CF44">
            <v>3116273</v>
          </cell>
          <cell r="CG44">
            <v>2065384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6198661</v>
          </cell>
          <cell r="CP44">
            <v>1150792</v>
          </cell>
          <cell r="CQ44">
            <v>1303994</v>
          </cell>
          <cell r="CR44">
            <v>1246409</v>
          </cell>
          <cell r="CS44">
            <v>1566799</v>
          </cell>
          <cell r="CT44">
            <v>930667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52579816</v>
          </cell>
          <cell r="DC44">
            <v>4802977</v>
          </cell>
          <cell r="DD44">
            <v>3708259</v>
          </cell>
          <cell r="DE44">
            <v>21538230</v>
          </cell>
          <cell r="DF44">
            <v>12680096</v>
          </cell>
          <cell r="DG44">
            <v>9850254</v>
          </cell>
          <cell r="DO44">
            <v>58469906</v>
          </cell>
          <cell r="DP44">
            <v>8357467</v>
          </cell>
          <cell r="DQ44">
            <v>9264267</v>
          </cell>
          <cell r="DR44">
            <v>14309455</v>
          </cell>
          <cell r="DS44">
            <v>12231214</v>
          </cell>
          <cell r="DT44">
            <v>14307503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>
        <row r="35">
          <cell r="F35" t="str">
            <v>October</v>
          </cell>
          <cell r="G35" t="str">
            <v>November</v>
          </cell>
          <cell r="H35" t="str">
            <v>December</v>
          </cell>
          <cell r="I35" t="str">
            <v>January</v>
          </cell>
          <cell r="J35" t="str">
            <v>February</v>
          </cell>
          <cell r="K35" t="str">
            <v>March</v>
          </cell>
          <cell r="L35" t="str">
            <v>April</v>
          </cell>
          <cell r="M35" t="str">
            <v>May</v>
          </cell>
          <cell r="N35" t="str">
            <v>June</v>
          </cell>
          <cell r="O35" t="str">
            <v>July</v>
          </cell>
          <cell r="P35" t="str">
            <v>August</v>
          </cell>
          <cell r="Q35" t="str">
            <v>September</v>
          </cell>
        </row>
        <row r="36">
          <cell r="E36" t="str">
            <v>Even Over 12 Months</v>
          </cell>
          <cell r="F36">
            <v>8.3333333333333329E-2</v>
          </cell>
          <cell r="G36">
            <v>8.3333333333333329E-2</v>
          </cell>
          <cell r="H36">
            <v>8.3333333333333329E-2</v>
          </cell>
          <cell r="I36">
            <v>8.3333333333333329E-2</v>
          </cell>
          <cell r="J36">
            <v>8.3333333333333329E-2</v>
          </cell>
          <cell r="K36">
            <v>8.3333333333333329E-2</v>
          </cell>
          <cell r="L36">
            <v>8.3333333333333329E-2</v>
          </cell>
          <cell r="M36">
            <v>8.3333333333333329E-2</v>
          </cell>
          <cell r="N36">
            <v>8.3333333333333329E-2</v>
          </cell>
          <cell r="O36">
            <v>8.3333333333333329E-2</v>
          </cell>
          <cell r="P36">
            <v>8.3333333333333329E-2</v>
          </cell>
          <cell r="Q36">
            <v>8.3333333333333329E-2</v>
          </cell>
        </row>
        <row r="37">
          <cell r="E37" t="str">
            <v>Seasonal Summer</v>
          </cell>
          <cell r="F37">
            <v>8.1499999999999989E-2</v>
          </cell>
          <cell r="G37">
            <v>5.1499999999999997E-2</v>
          </cell>
          <cell r="H37">
            <v>7.5499999999999998E-2</v>
          </cell>
          <cell r="I37">
            <v>5.8499999999999996E-2</v>
          </cell>
          <cell r="J37">
            <v>6.1499999999999999E-2</v>
          </cell>
          <cell r="K37">
            <v>7.1499999999999994E-2</v>
          </cell>
          <cell r="L37">
            <v>8.4499999999999992E-2</v>
          </cell>
          <cell r="M37">
            <v>0.10049999999999999</v>
          </cell>
          <cell r="N37">
            <v>0.1045</v>
          </cell>
          <cell r="O37">
            <v>0.1055</v>
          </cell>
          <cell r="P37">
            <v>0.1045</v>
          </cell>
          <cell r="Q37">
            <v>0.10049999999999999</v>
          </cell>
        </row>
        <row r="38">
          <cell r="E38" t="str">
            <v>Seasonal Winter</v>
          </cell>
          <cell r="F38">
            <v>7.6833333333333323E-2</v>
          </cell>
          <cell r="G38">
            <v>9.0833333333333321E-2</v>
          </cell>
          <cell r="H38">
            <v>9.0833333333333321E-2</v>
          </cell>
          <cell r="I38">
            <v>9.2833333333333323E-2</v>
          </cell>
          <cell r="J38">
            <v>9.3833333333333324E-2</v>
          </cell>
          <cell r="K38">
            <v>9.1833333333333322E-2</v>
          </cell>
          <cell r="L38">
            <v>8.8833333333333334E-2</v>
          </cell>
          <cell r="M38">
            <v>8.483333333333333E-2</v>
          </cell>
          <cell r="N38">
            <v>7.4833333333333335E-2</v>
          </cell>
          <cell r="O38">
            <v>7.2833333333333333E-2</v>
          </cell>
          <cell r="P38">
            <v>7.0833333333333331E-2</v>
          </cell>
          <cell r="Q38">
            <v>7.0833333333333331E-2</v>
          </cell>
        </row>
        <row r="39">
          <cell r="E39" t="str">
            <v>Type your description here</v>
          </cell>
          <cell r="F39">
            <v>8.3333333333333329E-2</v>
          </cell>
          <cell r="G39">
            <v>8.3333333333333329E-2</v>
          </cell>
          <cell r="H39">
            <v>8.3333333333333329E-2</v>
          </cell>
          <cell r="I39">
            <v>8.3333333333333329E-2</v>
          </cell>
          <cell r="J39">
            <v>8.3333333333333329E-2</v>
          </cell>
          <cell r="K39">
            <v>8.3333333333333329E-2</v>
          </cell>
          <cell r="L39">
            <v>8.3333333333333329E-2</v>
          </cell>
          <cell r="M39">
            <v>8.3333333333333329E-2</v>
          </cell>
          <cell r="N39">
            <v>8.3333333333333329E-2</v>
          </cell>
          <cell r="O39">
            <v>8.3333333333333329E-2</v>
          </cell>
          <cell r="P39">
            <v>8.3333333333333329E-2</v>
          </cell>
          <cell r="Q39">
            <v>8.3333333333333329E-2</v>
          </cell>
        </row>
        <row r="40">
          <cell r="E40" t="str">
            <v>Type your description here</v>
          </cell>
          <cell r="F40">
            <v>8.3333333333333329E-2</v>
          </cell>
          <cell r="G40">
            <v>8.3333333333333329E-2</v>
          </cell>
          <cell r="H40">
            <v>8.3333333333333329E-2</v>
          </cell>
          <cell r="I40">
            <v>8.3333333333333329E-2</v>
          </cell>
          <cell r="J40">
            <v>8.3333333333333329E-2</v>
          </cell>
          <cell r="K40">
            <v>8.3333333333333329E-2</v>
          </cell>
          <cell r="L40">
            <v>8.3333333333333329E-2</v>
          </cell>
          <cell r="M40">
            <v>8.3333333333333329E-2</v>
          </cell>
          <cell r="N40">
            <v>8.3333333333333329E-2</v>
          </cell>
          <cell r="O40">
            <v>8.3333333333333329E-2</v>
          </cell>
          <cell r="P40">
            <v>8.3333333333333329E-2</v>
          </cell>
          <cell r="Q40">
            <v>8.3333333333333329E-2</v>
          </cell>
        </row>
        <row r="53">
          <cell r="F53" t="str">
            <v>By Cost Center</v>
          </cell>
          <cell r="I53" t="str">
            <v>By Cost Center</v>
          </cell>
        </row>
        <row r="54">
          <cell r="C54">
            <v>1</v>
          </cell>
          <cell r="D54" t="str">
            <v>LACO</v>
          </cell>
          <cell r="E54" t="str">
            <v>Atmos Louisiana Company</v>
          </cell>
        </row>
        <row r="55">
          <cell r="C55">
            <v>2</v>
          </cell>
          <cell r="D55" t="str">
            <v>LAEG</v>
          </cell>
          <cell r="E55" t="str">
            <v>Louisiana Engineering Summary</v>
          </cell>
        </row>
        <row r="56">
          <cell r="C56">
            <v>3</v>
          </cell>
          <cell r="D56">
            <v>2406</v>
          </cell>
          <cell r="E56" t="str">
            <v>AE Louisiana Engineering Services</v>
          </cell>
          <cell r="I56">
            <v>3356013</v>
          </cell>
        </row>
        <row r="57">
          <cell r="C57">
            <v>4</v>
          </cell>
          <cell r="D57" t="str">
            <v>2415</v>
          </cell>
          <cell r="E57" t="str">
            <v>AE Louisiana Compliance</v>
          </cell>
          <cell r="I57">
            <v>300000</v>
          </cell>
        </row>
        <row r="58">
          <cell r="C58">
            <v>5</v>
          </cell>
          <cell r="D58" t="str">
            <v>2515</v>
          </cell>
          <cell r="E58" t="str">
            <v>AE Louisiana Monroe Compliance</v>
          </cell>
        </row>
        <row r="59">
          <cell r="C59">
            <v>6</v>
          </cell>
          <cell r="D59" t="str">
            <v>LARS</v>
          </cell>
          <cell r="E59" t="str">
            <v>Louisiana Region Summary</v>
          </cell>
        </row>
        <row r="60">
          <cell r="C60">
            <v>7</v>
          </cell>
          <cell r="D60" t="str">
            <v>2535</v>
          </cell>
          <cell r="E60" t="str">
            <v>AE Louisiana Monroe Operations</v>
          </cell>
          <cell r="I60">
            <v>1003606</v>
          </cell>
        </row>
        <row r="61">
          <cell r="C61">
            <v>8</v>
          </cell>
          <cell r="D61" t="str">
            <v>2470</v>
          </cell>
          <cell r="E61" t="str">
            <v>AE Louisiana North Lake Operations</v>
          </cell>
          <cell r="I61">
            <v>825000</v>
          </cell>
        </row>
        <row r="62">
          <cell r="C62">
            <v>9</v>
          </cell>
          <cell r="D62" t="str">
            <v>2450</v>
          </cell>
          <cell r="E62" t="str">
            <v>AE Louisiana Lafayette Operations</v>
          </cell>
          <cell r="I62">
            <v>800000</v>
          </cell>
        </row>
        <row r="63">
          <cell r="C63">
            <v>10</v>
          </cell>
          <cell r="D63" t="str">
            <v>2454</v>
          </cell>
          <cell r="E63" t="str">
            <v>AE Louisiana Natchitoches Operations</v>
          </cell>
          <cell r="I63">
            <v>268535</v>
          </cell>
        </row>
        <row r="64">
          <cell r="C64">
            <v>11</v>
          </cell>
          <cell r="D64" t="str">
            <v>4050</v>
          </cell>
          <cell r="E64" t="str">
            <v>AE Louisiana New Orleans Operations - Se</v>
          </cell>
          <cell r="I64">
            <v>615516</v>
          </cell>
        </row>
        <row r="65">
          <cell r="C65">
            <v>12</v>
          </cell>
          <cell r="D65" t="str">
            <v>4051</v>
          </cell>
          <cell r="E65" t="str">
            <v>AE Louisiana New Orleans Operations C&amp;M</v>
          </cell>
          <cell r="I65">
            <v>1031619</v>
          </cell>
        </row>
        <row r="66">
          <cell r="C66">
            <v>13</v>
          </cell>
          <cell r="D66" t="str">
            <v/>
          </cell>
          <cell r="E66" t="str">
            <v/>
          </cell>
        </row>
        <row r="67">
          <cell r="C67">
            <v>14</v>
          </cell>
          <cell r="D67" t="str">
            <v/>
          </cell>
          <cell r="E67" t="str">
            <v/>
          </cell>
        </row>
        <row r="68">
          <cell r="C68">
            <v>15</v>
          </cell>
          <cell r="D68" t="str">
            <v/>
          </cell>
          <cell r="E68" t="str">
            <v/>
          </cell>
        </row>
        <row r="69">
          <cell r="C69">
            <v>16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18</v>
          </cell>
          <cell r="D71" t="str">
            <v/>
          </cell>
          <cell r="E71" t="str">
            <v/>
          </cell>
        </row>
        <row r="72">
          <cell r="C72">
            <v>19</v>
          </cell>
          <cell r="D72" t="str">
            <v/>
          </cell>
          <cell r="E72" t="str">
            <v/>
          </cell>
        </row>
        <row r="73">
          <cell r="C73">
            <v>20</v>
          </cell>
          <cell r="D73" t="str">
            <v/>
          </cell>
          <cell r="E73" t="str">
            <v/>
          </cell>
        </row>
        <row r="74">
          <cell r="C74">
            <v>21</v>
          </cell>
          <cell r="D74" t="str">
            <v/>
          </cell>
          <cell r="E74" t="str">
            <v/>
          </cell>
        </row>
        <row r="75">
          <cell r="C75">
            <v>22</v>
          </cell>
          <cell r="D75" t="str">
            <v/>
          </cell>
          <cell r="E75" t="str">
            <v/>
          </cell>
        </row>
        <row r="76">
          <cell r="C76">
            <v>23</v>
          </cell>
          <cell r="D76" t="str">
            <v/>
          </cell>
          <cell r="E76" t="str">
            <v/>
          </cell>
        </row>
        <row r="77">
          <cell r="C77">
            <v>24</v>
          </cell>
          <cell r="D77" t="str">
            <v/>
          </cell>
          <cell r="E77" t="str">
            <v/>
          </cell>
        </row>
        <row r="78">
          <cell r="C78">
            <v>25</v>
          </cell>
          <cell r="D78" t="str">
            <v/>
          </cell>
          <cell r="E78" t="str">
            <v/>
          </cell>
        </row>
        <row r="79">
          <cell r="C79">
            <v>26</v>
          </cell>
          <cell r="D79" t="str">
            <v/>
          </cell>
          <cell r="E79" t="str">
            <v/>
          </cell>
        </row>
        <row r="80">
          <cell r="C80">
            <v>27</v>
          </cell>
          <cell r="D80" t="str">
            <v/>
          </cell>
          <cell r="E80" t="str">
            <v/>
          </cell>
        </row>
        <row r="81">
          <cell r="C81">
            <v>28</v>
          </cell>
          <cell r="D81" t="str">
            <v/>
          </cell>
          <cell r="E81" t="str">
            <v/>
          </cell>
        </row>
        <row r="82">
          <cell r="C82">
            <v>29</v>
          </cell>
          <cell r="D82" t="str">
            <v/>
          </cell>
          <cell r="E82" t="str">
            <v/>
          </cell>
        </row>
        <row r="83">
          <cell r="C83">
            <v>30</v>
          </cell>
          <cell r="D83" t="str">
            <v/>
          </cell>
          <cell r="E83" t="str">
            <v/>
          </cell>
        </row>
        <row r="84">
          <cell r="C84">
            <v>31</v>
          </cell>
          <cell r="D84" t="str">
            <v/>
          </cell>
          <cell r="E84" t="str">
            <v/>
          </cell>
        </row>
        <row r="85">
          <cell r="C85">
            <v>32</v>
          </cell>
          <cell r="D85" t="str">
            <v/>
          </cell>
          <cell r="E85" t="str">
            <v/>
          </cell>
        </row>
        <row r="86">
          <cell r="C86">
            <v>33</v>
          </cell>
          <cell r="D86" t="str">
            <v/>
          </cell>
          <cell r="E86" t="str">
            <v/>
          </cell>
        </row>
        <row r="87">
          <cell r="C87">
            <v>34</v>
          </cell>
          <cell r="D87" t="str">
            <v/>
          </cell>
          <cell r="E87" t="str">
            <v/>
          </cell>
        </row>
        <row r="88">
          <cell r="C88">
            <v>35</v>
          </cell>
          <cell r="D88" t="str">
            <v/>
          </cell>
          <cell r="E88" t="str">
            <v/>
          </cell>
        </row>
        <row r="89">
          <cell r="C89">
            <v>36</v>
          </cell>
          <cell r="D89" t="str">
            <v/>
          </cell>
          <cell r="E89" t="str">
            <v/>
          </cell>
        </row>
        <row r="90">
          <cell r="C90">
            <v>37</v>
          </cell>
          <cell r="D90" t="str">
            <v/>
          </cell>
          <cell r="E90" t="str">
            <v/>
          </cell>
        </row>
        <row r="91">
          <cell r="C91">
            <v>38</v>
          </cell>
          <cell r="D91" t="str">
            <v/>
          </cell>
          <cell r="E91" t="str">
            <v/>
          </cell>
        </row>
        <row r="92">
          <cell r="C92">
            <v>39</v>
          </cell>
          <cell r="D92" t="str">
            <v/>
          </cell>
          <cell r="E92" t="str">
            <v/>
          </cell>
        </row>
        <row r="93">
          <cell r="C93">
            <v>40</v>
          </cell>
          <cell r="D93" t="str">
            <v/>
          </cell>
          <cell r="E93" t="str">
            <v/>
          </cell>
        </row>
        <row r="94">
          <cell r="C94">
            <v>41</v>
          </cell>
          <cell r="D94" t="str">
            <v/>
          </cell>
          <cell r="E94" t="str">
            <v/>
          </cell>
        </row>
        <row r="95">
          <cell r="C95">
            <v>42</v>
          </cell>
          <cell r="D95" t="str">
            <v/>
          </cell>
          <cell r="E95" t="str">
            <v/>
          </cell>
        </row>
        <row r="96">
          <cell r="C96">
            <v>43</v>
          </cell>
          <cell r="D96" t="str">
            <v/>
          </cell>
          <cell r="E96" t="str">
            <v/>
          </cell>
        </row>
        <row r="97">
          <cell r="C97">
            <v>44</v>
          </cell>
          <cell r="D97" t="str">
            <v/>
          </cell>
          <cell r="E97" t="str">
            <v/>
          </cell>
        </row>
        <row r="98">
          <cell r="C98">
            <v>45</v>
          </cell>
          <cell r="D98" t="str">
            <v/>
          </cell>
          <cell r="E98" t="str">
            <v/>
          </cell>
        </row>
        <row r="99">
          <cell r="C99">
            <v>46</v>
          </cell>
          <cell r="D99" t="str">
            <v/>
          </cell>
          <cell r="E99" t="str">
            <v/>
          </cell>
        </row>
        <row r="100">
          <cell r="C100">
            <v>47</v>
          </cell>
          <cell r="D100" t="str">
            <v/>
          </cell>
          <cell r="E100" t="str">
            <v/>
          </cell>
        </row>
        <row r="101">
          <cell r="C101">
            <v>48</v>
          </cell>
          <cell r="D101" t="str">
            <v/>
          </cell>
          <cell r="E101" t="str">
            <v/>
          </cell>
        </row>
        <row r="102">
          <cell r="C102">
            <v>49</v>
          </cell>
          <cell r="D102" t="str">
            <v/>
          </cell>
          <cell r="E102" t="str">
            <v/>
          </cell>
        </row>
        <row r="103">
          <cell r="C103">
            <v>50</v>
          </cell>
          <cell r="D103" t="str">
            <v/>
          </cell>
          <cell r="E103" t="str">
            <v/>
          </cell>
        </row>
        <row r="104">
          <cell r="C104">
            <v>51</v>
          </cell>
          <cell r="D104" t="str">
            <v/>
          </cell>
          <cell r="E104" t="str">
            <v/>
          </cell>
        </row>
        <row r="105">
          <cell r="C105">
            <v>52</v>
          </cell>
          <cell r="D105" t="str">
            <v/>
          </cell>
          <cell r="E105" t="str">
            <v/>
          </cell>
        </row>
        <row r="106">
          <cell r="C106">
            <v>53</v>
          </cell>
          <cell r="D106" t="str">
            <v/>
          </cell>
          <cell r="E106" t="str">
            <v/>
          </cell>
        </row>
        <row r="107">
          <cell r="C107">
            <v>54</v>
          </cell>
          <cell r="D107" t="str">
            <v/>
          </cell>
          <cell r="E107" t="str">
            <v/>
          </cell>
        </row>
        <row r="108">
          <cell r="C108">
            <v>55</v>
          </cell>
          <cell r="D108" t="str">
            <v/>
          </cell>
          <cell r="E108" t="str">
            <v/>
          </cell>
        </row>
        <row r="109">
          <cell r="C109">
            <v>56</v>
          </cell>
          <cell r="D109" t="str">
            <v/>
          </cell>
          <cell r="E109" t="str">
            <v/>
          </cell>
        </row>
        <row r="110">
          <cell r="C110">
            <v>57</v>
          </cell>
          <cell r="D110" t="str">
            <v/>
          </cell>
          <cell r="E110" t="str">
            <v/>
          </cell>
        </row>
        <row r="111">
          <cell r="C111">
            <v>58</v>
          </cell>
          <cell r="D111" t="str">
            <v/>
          </cell>
          <cell r="E111" t="str">
            <v/>
          </cell>
        </row>
        <row r="112">
          <cell r="C112">
            <v>59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>
            <v>61</v>
          </cell>
          <cell r="D114" t="str">
            <v/>
          </cell>
          <cell r="E114" t="str">
            <v/>
          </cell>
        </row>
        <row r="115">
          <cell r="C115">
            <v>62</v>
          </cell>
          <cell r="D115" t="str">
            <v/>
          </cell>
          <cell r="E115" t="str">
            <v/>
          </cell>
        </row>
        <row r="116">
          <cell r="C116">
            <v>63</v>
          </cell>
          <cell r="D116" t="str">
            <v/>
          </cell>
          <cell r="E116" t="str">
            <v/>
          </cell>
        </row>
        <row r="117">
          <cell r="C117">
            <v>64</v>
          </cell>
          <cell r="D117" t="str">
            <v/>
          </cell>
          <cell r="E117" t="str">
            <v/>
          </cell>
        </row>
        <row r="118">
          <cell r="C118">
            <v>65</v>
          </cell>
          <cell r="D118" t="str">
            <v/>
          </cell>
          <cell r="E118" t="str">
            <v/>
          </cell>
        </row>
        <row r="119">
          <cell r="C119">
            <v>66</v>
          </cell>
          <cell r="D119" t="str">
            <v/>
          </cell>
          <cell r="E119" t="str">
            <v/>
          </cell>
        </row>
        <row r="120">
          <cell r="C120">
            <v>67</v>
          </cell>
          <cell r="D120" t="str">
            <v/>
          </cell>
          <cell r="E120" t="str">
            <v/>
          </cell>
        </row>
        <row r="121">
          <cell r="C121">
            <v>68</v>
          </cell>
          <cell r="D121" t="str">
            <v/>
          </cell>
          <cell r="E121" t="str">
            <v/>
          </cell>
        </row>
        <row r="122">
          <cell r="C122">
            <v>69</v>
          </cell>
          <cell r="D122" t="str">
            <v/>
          </cell>
          <cell r="E122" t="str">
            <v/>
          </cell>
        </row>
        <row r="123">
          <cell r="C123">
            <v>70</v>
          </cell>
          <cell r="D123" t="str">
            <v/>
          </cell>
          <cell r="E123" t="str">
            <v/>
          </cell>
        </row>
        <row r="124">
          <cell r="C124">
            <v>71</v>
          </cell>
          <cell r="D124" t="str">
            <v/>
          </cell>
          <cell r="E124" t="str">
            <v/>
          </cell>
        </row>
        <row r="125">
          <cell r="C125">
            <v>72</v>
          </cell>
          <cell r="D125" t="str">
            <v/>
          </cell>
          <cell r="E125" t="str">
            <v/>
          </cell>
        </row>
        <row r="126">
          <cell r="C126">
            <v>73</v>
          </cell>
          <cell r="D126" t="str">
            <v/>
          </cell>
          <cell r="E126" t="str">
            <v/>
          </cell>
        </row>
        <row r="127">
          <cell r="C127">
            <v>74</v>
          </cell>
          <cell r="D127" t="str">
            <v/>
          </cell>
          <cell r="E127" t="str">
            <v/>
          </cell>
        </row>
        <row r="128">
          <cell r="C128">
            <v>75</v>
          </cell>
          <cell r="D128" t="str">
            <v/>
          </cell>
          <cell r="E128" t="str">
            <v/>
          </cell>
        </row>
        <row r="129">
          <cell r="C129">
            <v>76</v>
          </cell>
          <cell r="D129" t="str">
            <v/>
          </cell>
          <cell r="E129" t="str">
            <v/>
          </cell>
        </row>
        <row r="130">
          <cell r="C130">
            <v>77</v>
          </cell>
          <cell r="D130" t="str">
            <v/>
          </cell>
          <cell r="E130" t="str">
            <v/>
          </cell>
        </row>
        <row r="131">
          <cell r="C131">
            <v>78</v>
          </cell>
          <cell r="D131" t="str">
            <v/>
          </cell>
          <cell r="E131" t="str">
            <v/>
          </cell>
        </row>
        <row r="132">
          <cell r="C132">
            <v>79</v>
          </cell>
          <cell r="D132" t="str">
            <v/>
          </cell>
          <cell r="E132" t="str">
            <v/>
          </cell>
        </row>
        <row r="133">
          <cell r="C133">
            <v>80</v>
          </cell>
          <cell r="D133" t="str">
            <v/>
          </cell>
          <cell r="E13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>
        <row r="8">
          <cell r="B8" t="str">
            <v>Kentucky Division - 009DIV</v>
          </cell>
          <cell r="C8" t="str">
            <v>Kentucky Division - 009DIV</v>
          </cell>
          <cell r="D8" t="str">
            <v>Kentucky Division - 009DIV</v>
          </cell>
          <cell r="E8" t="str">
            <v>Kentucky Division - 009DIV</v>
          </cell>
          <cell r="F8" t="str">
            <v>Kentucky Division - 009DIV</v>
          </cell>
          <cell r="G8" t="str">
            <v>Kentucky Division - 009DIV</v>
          </cell>
          <cell r="H8" t="str">
            <v>Kentucky Division - 009DIV</v>
          </cell>
          <cell r="I8" t="str">
            <v>Kentucky Division - 009DIV</v>
          </cell>
          <cell r="J8" t="str">
            <v>Kentucky Division - 009DIV</v>
          </cell>
          <cell r="K8" t="str">
            <v>Kentucky Division - 009DIV</v>
          </cell>
          <cell r="L8" t="str">
            <v>Kentucky Division - 009DIV</v>
          </cell>
          <cell r="M8" t="str">
            <v>Kentucky Division - 009DIV</v>
          </cell>
          <cell r="N8" t="str">
            <v>Kentucky Division - 009DIV</v>
          </cell>
          <cell r="P8" t="str">
            <v>Illinois Division - 092DIV</v>
          </cell>
          <cell r="Q8" t="str">
            <v>Illinois Division - 092DIV</v>
          </cell>
          <cell r="R8" t="str">
            <v>Illinois Division - 092DIV</v>
          </cell>
          <cell r="S8" t="str">
            <v>Illinois Division - 092DIV</v>
          </cell>
          <cell r="T8" t="str">
            <v>Illinois Division - 092DIV</v>
          </cell>
          <cell r="U8" t="str">
            <v>Illinois Division - 092DIV</v>
          </cell>
          <cell r="V8" t="str">
            <v>Illinois Division - 092DIV</v>
          </cell>
          <cell r="W8" t="str">
            <v>Illinois Division - 092DIV</v>
          </cell>
          <cell r="X8" t="str">
            <v>Illinois Division - 092DIV</v>
          </cell>
          <cell r="Y8" t="str">
            <v>Illinois Division - 092DIV</v>
          </cell>
          <cell r="Z8" t="str">
            <v>Illinois Division - 092DIV</v>
          </cell>
          <cell r="AA8" t="str">
            <v>Illinois Division - 092DIV</v>
          </cell>
          <cell r="AB8" t="str">
            <v>Illinois Division - 092DIV</v>
          </cell>
          <cell r="AD8" t="str">
            <v>Tennessee Division - 093DIV</v>
          </cell>
          <cell r="AE8" t="str">
            <v>Tennessee Division - 093DIV</v>
          </cell>
          <cell r="AF8" t="str">
            <v>Tennessee Division - 093DIV</v>
          </cell>
          <cell r="AG8" t="str">
            <v>Tennessee Division - 093DIV</v>
          </cell>
          <cell r="AH8" t="str">
            <v>Tennessee Division - 093DIV</v>
          </cell>
          <cell r="AI8" t="str">
            <v>Tennessee Division - 093DIV</v>
          </cell>
          <cell r="AJ8" t="str">
            <v>Tennessee Division - 093DIV</v>
          </cell>
          <cell r="AK8" t="str">
            <v>Tennessee Division - 093DIV</v>
          </cell>
          <cell r="AL8" t="str">
            <v>Tennessee Division - 093DIV</v>
          </cell>
          <cell r="AM8" t="str">
            <v>Tennessee Division - 093DIV</v>
          </cell>
          <cell r="AN8" t="str">
            <v>Tennessee Division - 093DIV</v>
          </cell>
          <cell r="AO8" t="str">
            <v>Tennessee Division - 093DIV</v>
          </cell>
          <cell r="AP8" t="str">
            <v>Tennessee Division - 093DIV</v>
          </cell>
          <cell r="AR8" t="str">
            <v>Georgia Division - 095DIV</v>
          </cell>
          <cell r="AS8" t="str">
            <v>Georgia Division - 095DIV</v>
          </cell>
          <cell r="AT8" t="str">
            <v>Georgia Division - 095DIV</v>
          </cell>
          <cell r="AU8" t="str">
            <v>Georgia Division - 095DIV</v>
          </cell>
          <cell r="AV8" t="str">
            <v>Georgia Division - 095DIV</v>
          </cell>
          <cell r="AW8" t="str">
            <v>Georgia Division - 095DIV</v>
          </cell>
          <cell r="AX8" t="str">
            <v>Georgia Division - 095DIV</v>
          </cell>
          <cell r="AY8" t="str">
            <v>Georgia Division - 095DIV</v>
          </cell>
          <cell r="AZ8" t="str">
            <v>Georgia Division - 095DIV</v>
          </cell>
          <cell r="BA8" t="str">
            <v>Georgia Division - 095DIV</v>
          </cell>
          <cell r="BB8" t="str">
            <v>Georgia Division - 095DIV</v>
          </cell>
          <cell r="BC8" t="str">
            <v>Georgia Division - 095DIV</v>
          </cell>
          <cell r="BD8" t="str">
            <v>Georgia Division - 095DIV</v>
          </cell>
          <cell r="BF8" t="str">
            <v>Virginia Division - 096DIV</v>
          </cell>
          <cell r="BG8" t="str">
            <v>Virginia Division - 096DIV</v>
          </cell>
          <cell r="BH8" t="str">
            <v>Virginia Division - 096DIV</v>
          </cell>
          <cell r="BI8" t="str">
            <v>Virginia Division - 096DIV</v>
          </cell>
          <cell r="BJ8" t="str">
            <v>Virginia Division - 096DIV</v>
          </cell>
          <cell r="BK8" t="str">
            <v>Virginia Division - 096DIV</v>
          </cell>
          <cell r="BL8" t="str">
            <v>Virginia Division - 096DIV</v>
          </cell>
          <cell r="BM8" t="str">
            <v>Virginia Division - 096DIV</v>
          </cell>
          <cell r="BN8" t="str">
            <v>Virginia Division - 096DIV</v>
          </cell>
          <cell r="BO8" t="str">
            <v>Virginia Division - 096DIV</v>
          </cell>
          <cell r="BP8" t="str">
            <v>Virginia Division - 096DIV</v>
          </cell>
          <cell r="BQ8" t="str">
            <v>Virginia Division - 096DIV</v>
          </cell>
          <cell r="BR8" t="str">
            <v>Virginia Division - 096DIV</v>
          </cell>
          <cell r="BT8" t="str">
            <v>Mid-States-Iowa Rate Division - 098DIV</v>
          </cell>
          <cell r="BU8" t="str">
            <v>Mid-States-Iowa Rate Division - 098DIV</v>
          </cell>
          <cell r="BV8" t="str">
            <v>Mid-States-Iowa Rate Division - 098DIV</v>
          </cell>
          <cell r="BW8" t="str">
            <v>Mid-States-Iowa Rate Division - 098DIV</v>
          </cell>
          <cell r="BX8" t="str">
            <v>Mid-States-Iowa Rate Division - 098DIV</v>
          </cell>
          <cell r="BY8" t="str">
            <v>Mid-States-Iowa Rate Division - 098DIV</v>
          </cell>
          <cell r="BZ8" t="str">
            <v>Mid-States-Iowa Rate Division - 098DIV</v>
          </cell>
          <cell r="CA8" t="str">
            <v>Mid-States-Iowa Rate Division - 098DIV</v>
          </cell>
          <cell r="CB8" t="str">
            <v>Mid-States-Iowa Rate Division - 098DIV</v>
          </cell>
          <cell r="CC8" t="str">
            <v>Mid-States-Iowa Rate Division - 098DIV</v>
          </cell>
          <cell r="CD8" t="str">
            <v>Mid-States-Iowa Rate Division - 098DIV</v>
          </cell>
          <cell r="CE8" t="str">
            <v>Mid-States-Iowa Rate Division - 098DIV</v>
          </cell>
          <cell r="CF8" t="str">
            <v>Mid-States-Iowa Rate Division - 098DIV</v>
          </cell>
          <cell r="CH8" t="str">
            <v>MO Mid States Division - MOMDDV</v>
          </cell>
          <cell r="CI8" t="str">
            <v>MO Mid States Division - MOMDDV</v>
          </cell>
          <cell r="CJ8" t="str">
            <v>MO Mid States Division - MOMDDV</v>
          </cell>
          <cell r="CK8" t="str">
            <v>MO Mid States Division - MOMDDV</v>
          </cell>
          <cell r="CL8" t="str">
            <v>MO Mid States Division - MOMDDV</v>
          </cell>
          <cell r="CM8" t="str">
            <v>MO Mid States Division - MOMDDV</v>
          </cell>
          <cell r="CN8" t="str">
            <v>MO Mid States Division - MOMDDV</v>
          </cell>
          <cell r="CO8" t="str">
            <v>MO Mid States Division - MOMDDV</v>
          </cell>
          <cell r="CP8" t="str">
            <v>MO Mid States Division - MOMDDV</v>
          </cell>
          <cell r="CQ8" t="str">
            <v>MO Mid States Division - MOMDDV</v>
          </cell>
          <cell r="CR8" t="str">
            <v>MO Mid States Division - MOMDDV</v>
          </cell>
          <cell r="CS8" t="str">
            <v>MO Mid States Division - MOMDDV</v>
          </cell>
          <cell r="CT8" t="str">
            <v>MO Mid States Division - MOMDDV</v>
          </cell>
          <cell r="CV8" t="str">
            <v>Unallocated Mid States Division - UAMDDV</v>
          </cell>
          <cell r="CW8" t="str">
            <v>Unallocated Mid States Division - UAMDDV</v>
          </cell>
          <cell r="CX8" t="str">
            <v>Unallocated Mid States Division - UAMDDV</v>
          </cell>
          <cell r="CY8" t="str">
            <v>Unallocated Mid States Division - UAMDDV</v>
          </cell>
          <cell r="CZ8" t="str">
            <v>Unallocated Mid States Division - UAMDDV</v>
          </cell>
          <cell r="DA8" t="str">
            <v>Unallocated Mid States Division - UAMDDV</v>
          </cell>
          <cell r="DB8" t="str">
            <v>Unallocated Mid States Division - UAMDDV</v>
          </cell>
          <cell r="DC8" t="str">
            <v>Unallocated Mid States Division - UAMDDV</v>
          </cell>
          <cell r="DD8" t="str">
            <v>Unallocated Mid States Division - UAMDDV</v>
          </cell>
          <cell r="DE8" t="str">
            <v>Unallocated Mid States Division - UAMDDV</v>
          </cell>
          <cell r="DF8" t="str">
            <v>Unallocated Mid States Division - UAMDDV</v>
          </cell>
          <cell r="DG8" t="str">
            <v>Unallocated Mid States Division - UAMDDV</v>
          </cell>
          <cell r="DH8" t="str">
            <v>Unallocated Mid States Division - UAMDDV</v>
          </cell>
          <cell r="DJ8" t="str">
            <v>Mid-States Div - 050COM</v>
          </cell>
          <cell r="DK8" t="str">
            <v>Mid-States Div - 050COM</v>
          </cell>
          <cell r="DL8" t="str">
            <v>Mid-States Div - 050COM</v>
          </cell>
          <cell r="DM8" t="str">
            <v>Mid-States Div - 050COM</v>
          </cell>
          <cell r="DN8" t="str">
            <v>Mid-States Div - 050COM</v>
          </cell>
          <cell r="DO8" t="str">
            <v>Mid-States Div - 050COM</v>
          </cell>
          <cell r="DP8" t="str">
            <v>Mid-States Div - 050COM</v>
          </cell>
          <cell r="DQ8" t="str">
            <v>Mid-States Div - 050COM</v>
          </cell>
          <cell r="DR8" t="str">
            <v>Mid-States Div - 050COM</v>
          </cell>
          <cell r="DS8" t="str">
            <v>Mid-States Div - 050COM</v>
          </cell>
          <cell r="DT8" t="str">
            <v>Mid-States Div - 050COM</v>
          </cell>
          <cell r="DU8" t="str">
            <v>Mid-States Div - 050COM</v>
          </cell>
          <cell r="DV8" t="str">
            <v>Mid-States Div - 050COM</v>
          </cell>
          <cell r="DX8" t="str">
            <v>Colorado Divisions No 24 - COLODV</v>
          </cell>
          <cell r="DY8" t="str">
            <v>Colorado Divisions No 24 - COLODV</v>
          </cell>
          <cell r="DZ8" t="str">
            <v>Colorado Divisions No 24 - COLODV</v>
          </cell>
          <cell r="EA8" t="str">
            <v>Colorado Divisions No 24 - COLODV</v>
          </cell>
          <cell r="EB8" t="str">
            <v>Colorado Divisions No 24 - COLODV</v>
          </cell>
          <cell r="EC8" t="str">
            <v>Colorado Divisions No 24 - COLODV</v>
          </cell>
          <cell r="ED8" t="str">
            <v>Colorado Divisions No 24 - COLODV</v>
          </cell>
          <cell r="EE8" t="str">
            <v>Colorado Divisions No 24 - COLODV</v>
          </cell>
          <cell r="EF8" t="str">
            <v>Colorado Divisions No 24 - COLODV</v>
          </cell>
          <cell r="EG8" t="str">
            <v>Colorado Divisions No 24 - COLODV</v>
          </cell>
          <cell r="EH8" t="str">
            <v>Colorado Divisions No 24 - COLODV</v>
          </cell>
          <cell r="EI8" t="str">
            <v>Colorado Divisions No 24 - COLODV</v>
          </cell>
          <cell r="EJ8" t="str">
            <v>Colorado Divisions No 24 - COLODV</v>
          </cell>
          <cell r="EL8" t="str">
            <v>Kansas Divisions - KANSDV</v>
          </cell>
          <cell r="EM8" t="str">
            <v>Kansas Divisions - KANSDV</v>
          </cell>
          <cell r="EN8" t="str">
            <v>Kansas Divisions - KANSDV</v>
          </cell>
          <cell r="EO8" t="str">
            <v>Kansas Divisions - KANSDV</v>
          </cell>
          <cell r="EP8" t="str">
            <v>Kansas Divisions - KANSDV</v>
          </cell>
          <cell r="EQ8" t="str">
            <v>Kansas Divisions - KANSDV</v>
          </cell>
          <cell r="ER8" t="str">
            <v>Kansas Divisions - KANSDV</v>
          </cell>
          <cell r="ES8" t="str">
            <v>Kansas Divisions - KANSDV</v>
          </cell>
          <cell r="ET8" t="str">
            <v>Kansas Divisions - KANSDV</v>
          </cell>
          <cell r="EU8" t="str">
            <v>Kansas Divisions - KANSDV</v>
          </cell>
          <cell r="EV8" t="str">
            <v>Kansas Divisions - KANSDV</v>
          </cell>
          <cell r="EW8" t="str">
            <v>Kansas Divisions - KANSDV</v>
          </cell>
          <cell r="EX8" t="str">
            <v>Kansas Divisions - KANSDV</v>
          </cell>
          <cell r="EZ8" t="str">
            <v>MO COKS Division - MOCKDV</v>
          </cell>
          <cell r="FA8" t="str">
            <v>MO COKS Division - MOCKDV</v>
          </cell>
          <cell r="FB8" t="str">
            <v>MO COKS Division - MOCKDV</v>
          </cell>
          <cell r="FC8" t="str">
            <v>MO COKS Division - MOCKDV</v>
          </cell>
          <cell r="FD8" t="str">
            <v>MO COKS Division - MOCKDV</v>
          </cell>
          <cell r="FE8" t="str">
            <v>MO COKS Division - MOCKDV</v>
          </cell>
          <cell r="FF8" t="str">
            <v>MO COKS Division - MOCKDV</v>
          </cell>
          <cell r="FG8" t="str">
            <v>MO COKS Division - MOCKDV</v>
          </cell>
          <cell r="FH8" t="str">
            <v>MO COKS Division - MOCKDV</v>
          </cell>
          <cell r="FI8" t="str">
            <v>MO COKS Division - MOCKDV</v>
          </cell>
          <cell r="FJ8" t="str">
            <v>MO COKS Division - MOCKDV</v>
          </cell>
          <cell r="FK8" t="str">
            <v>MO COKS Division - MOCKDV</v>
          </cell>
          <cell r="FL8" t="str">
            <v>MO COKS Division - MOCKDV</v>
          </cell>
          <cell r="FN8" t="str">
            <v>Unallocated COKS Division - UACKDV</v>
          </cell>
          <cell r="FO8" t="str">
            <v>Unallocated COKS Division - UACKDV</v>
          </cell>
          <cell r="FP8" t="str">
            <v>Unallocated COKS Division - UACKDV</v>
          </cell>
          <cell r="FQ8" t="str">
            <v>Unallocated COKS Division - UACKDV</v>
          </cell>
          <cell r="FR8" t="str">
            <v>Unallocated COKS Division - UACKDV</v>
          </cell>
          <cell r="FS8" t="str">
            <v>Unallocated COKS Division - UACKDV</v>
          </cell>
          <cell r="FT8" t="str">
            <v>Unallocated COKS Division - UACKDV</v>
          </cell>
          <cell r="FU8" t="str">
            <v>Unallocated COKS Division - UACKDV</v>
          </cell>
          <cell r="FV8" t="str">
            <v>Unallocated COKS Division - UACKDV</v>
          </cell>
          <cell r="FW8" t="str">
            <v>Unallocated COKS Division - UACKDV</v>
          </cell>
          <cell r="FX8" t="str">
            <v>Unallocated COKS Division - UACKDV</v>
          </cell>
          <cell r="FY8" t="str">
            <v>Unallocated COKS Division - UACKDV</v>
          </cell>
          <cell r="FZ8" t="str">
            <v>Unallocated COKS Division - UACKDV</v>
          </cell>
          <cell r="GB8" t="str">
            <v>COKS Div - 060COM</v>
          </cell>
          <cell r="GC8" t="str">
            <v>COKS Div - 060COM</v>
          </cell>
          <cell r="GD8" t="str">
            <v>COKS Div - 060COM</v>
          </cell>
          <cell r="GE8" t="str">
            <v>COKS Div - 060COM</v>
          </cell>
          <cell r="GF8" t="str">
            <v>COKS Div - 060COM</v>
          </cell>
          <cell r="GG8" t="str">
            <v>COKS Div - 060COM</v>
          </cell>
          <cell r="GH8" t="str">
            <v>COKS Div - 060COM</v>
          </cell>
          <cell r="GI8" t="str">
            <v>COKS Div - 060COM</v>
          </cell>
          <cell r="GJ8" t="str">
            <v>COKS Div - 060COM</v>
          </cell>
          <cell r="GK8" t="str">
            <v>COKS Div - 060COM</v>
          </cell>
          <cell r="GL8" t="str">
            <v>COKS Div - 060COM</v>
          </cell>
          <cell r="GM8" t="str">
            <v>COKS Div - 060COM</v>
          </cell>
          <cell r="GN8" t="str">
            <v>COKS Div - 060COM</v>
          </cell>
        </row>
        <row r="9">
          <cell r="A9" t="str">
            <v>Total Gas Revenue</v>
          </cell>
          <cell r="B9">
            <v>197761687</v>
          </cell>
          <cell r="C9">
            <v>9858158</v>
          </cell>
          <cell r="D9">
            <v>16894684</v>
          </cell>
          <cell r="E9">
            <v>30114881</v>
          </cell>
          <cell r="F9">
            <v>43496569</v>
          </cell>
          <cell r="G9">
            <v>24087522</v>
          </cell>
          <cell r="H9">
            <v>30672286</v>
          </cell>
          <cell r="I9">
            <v>8859875</v>
          </cell>
          <cell r="J9">
            <v>8725037</v>
          </cell>
          <cell r="K9">
            <v>6475941</v>
          </cell>
          <cell r="L9">
            <v>5807179</v>
          </cell>
          <cell r="M9">
            <v>5718857</v>
          </cell>
          <cell r="N9">
            <v>7050698</v>
          </cell>
          <cell r="P9">
            <v>29766489</v>
          </cell>
          <cell r="Q9">
            <v>886308</v>
          </cell>
          <cell r="R9">
            <v>2622614</v>
          </cell>
          <cell r="S9">
            <v>4648478</v>
          </cell>
          <cell r="T9">
            <v>7061743</v>
          </cell>
          <cell r="U9">
            <v>3312316</v>
          </cell>
          <cell r="V9">
            <v>4688470</v>
          </cell>
          <cell r="W9">
            <v>1015426</v>
          </cell>
          <cell r="X9">
            <v>1044305</v>
          </cell>
          <cell r="Y9">
            <v>923238</v>
          </cell>
          <cell r="Z9">
            <v>786248</v>
          </cell>
          <cell r="AA9">
            <v>790804</v>
          </cell>
          <cell r="AB9">
            <v>1986539</v>
          </cell>
          <cell r="AD9">
            <v>170302843</v>
          </cell>
          <cell r="AE9">
            <v>6900483</v>
          </cell>
          <cell r="AF9">
            <v>16877463</v>
          </cell>
          <cell r="AG9">
            <v>25205936</v>
          </cell>
          <cell r="AH9">
            <v>38539969</v>
          </cell>
          <cell r="AI9">
            <v>19411372</v>
          </cell>
          <cell r="AJ9">
            <v>24911279</v>
          </cell>
          <cell r="AK9">
            <v>6452477</v>
          </cell>
          <cell r="AL9">
            <v>6386511</v>
          </cell>
          <cell r="AM9">
            <v>6079895</v>
          </cell>
          <cell r="AN9">
            <v>5615889</v>
          </cell>
          <cell r="AO9">
            <v>5670452</v>
          </cell>
          <cell r="AP9">
            <v>8251117</v>
          </cell>
          <cell r="AR9">
            <v>71690193</v>
          </cell>
          <cell r="AS9">
            <v>4657260</v>
          </cell>
          <cell r="AT9">
            <v>6113413</v>
          </cell>
          <cell r="AU9">
            <v>10668660</v>
          </cell>
          <cell r="AV9">
            <v>13528422</v>
          </cell>
          <cell r="AW9">
            <v>6415001</v>
          </cell>
          <cell r="AX9">
            <v>8776014</v>
          </cell>
          <cell r="AY9">
            <v>4197006</v>
          </cell>
          <cell r="AZ9">
            <v>3254960</v>
          </cell>
          <cell r="BA9">
            <v>3544034</v>
          </cell>
          <cell r="BB9">
            <v>3498921</v>
          </cell>
          <cell r="BC9">
            <v>3520235</v>
          </cell>
          <cell r="BD9">
            <v>3516267</v>
          </cell>
          <cell r="BF9">
            <v>58574922</v>
          </cell>
          <cell r="BG9">
            <v>4160407</v>
          </cell>
          <cell r="BH9">
            <v>5802370</v>
          </cell>
          <cell r="BI9">
            <v>7627267</v>
          </cell>
          <cell r="BJ9">
            <v>10256216</v>
          </cell>
          <cell r="BK9">
            <v>6896720</v>
          </cell>
          <cell r="BL9">
            <v>7200625</v>
          </cell>
          <cell r="BM9">
            <v>3744739</v>
          </cell>
          <cell r="BN9">
            <v>2905312</v>
          </cell>
          <cell r="BO9">
            <v>2637761</v>
          </cell>
          <cell r="BP9">
            <v>2509537</v>
          </cell>
          <cell r="BQ9">
            <v>2647445</v>
          </cell>
          <cell r="BR9">
            <v>2186523</v>
          </cell>
          <cell r="BT9">
            <v>6378498</v>
          </cell>
          <cell r="BU9">
            <v>-685709</v>
          </cell>
          <cell r="BV9">
            <v>541542</v>
          </cell>
          <cell r="BW9">
            <v>1058429</v>
          </cell>
          <cell r="BX9">
            <v>1449348</v>
          </cell>
          <cell r="BY9">
            <v>595950</v>
          </cell>
          <cell r="BZ9">
            <v>959625</v>
          </cell>
          <cell r="CA9">
            <v>176329</v>
          </cell>
          <cell r="CB9">
            <v>190979</v>
          </cell>
          <cell r="CC9">
            <v>120342</v>
          </cell>
          <cell r="CD9">
            <v>154769</v>
          </cell>
          <cell r="CE9">
            <v>143872</v>
          </cell>
          <cell r="CF9">
            <v>1673022</v>
          </cell>
          <cell r="CH9">
            <v>60190702</v>
          </cell>
          <cell r="CI9">
            <v>4047025</v>
          </cell>
          <cell r="CJ9">
            <v>5862054</v>
          </cell>
          <cell r="CK9">
            <v>8908259</v>
          </cell>
          <cell r="CL9">
            <v>11583368</v>
          </cell>
          <cell r="CM9">
            <v>6781752</v>
          </cell>
          <cell r="CN9">
            <v>8427443</v>
          </cell>
          <cell r="CO9">
            <v>3122262</v>
          </cell>
          <cell r="CP9">
            <v>2607741</v>
          </cell>
          <cell r="CQ9">
            <v>2330455</v>
          </cell>
          <cell r="CR9">
            <v>2328408</v>
          </cell>
          <cell r="CS9">
            <v>2325917</v>
          </cell>
          <cell r="CT9">
            <v>1866018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594665334</v>
          </cell>
          <cell r="DK9">
            <v>29823932</v>
          </cell>
          <cell r="DL9">
            <v>54714140</v>
          </cell>
          <cell r="DM9">
            <v>88231910</v>
          </cell>
          <cell r="DN9">
            <v>125915635</v>
          </cell>
          <cell r="DO9">
            <v>67500633</v>
          </cell>
          <cell r="DP9">
            <v>85635742</v>
          </cell>
          <cell r="DQ9">
            <v>27568114</v>
          </cell>
          <cell r="DR9">
            <v>25114845</v>
          </cell>
          <cell r="DS9">
            <v>22111666</v>
          </cell>
          <cell r="DT9">
            <v>20700951</v>
          </cell>
          <cell r="DU9">
            <v>20817582</v>
          </cell>
          <cell r="DV9">
            <v>26530184</v>
          </cell>
          <cell r="DX9">
            <v>113085357</v>
          </cell>
          <cell r="DY9">
            <v>5545943</v>
          </cell>
          <cell r="DZ9">
            <v>11234443</v>
          </cell>
          <cell r="EA9">
            <v>18840617</v>
          </cell>
          <cell r="EB9">
            <v>18635032</v>
          </cell>
          <cell r="EC9">
            <v>14402765</v>
          </cell>
          <cell r="ED9">
            <v>14371421</v>
          </cell>
          <cell r="EE9">
            <v>8041502</v>
          </cell>
          <cell r="EF9">
            <v>4587821</v>
          </cell>
          <cell r="EG9">
            <v>5761187</v>
          </cell>
          <cell r="EH9">
            <v>3403881</v>
          </cell>
          <cell r="EI9">
            <v>3647943</v>
          </cell>
          <cell r="EJ9">
            <v>4612802</v>
          </cell>
          <cell r="EL9">
            <v>148563765</v>
          </cell>
          <cell r="EM9">
            <v>5405350</v>
          </cell>
          <cell r="EN9">
            <v>13410205</v>
          </cell>
          <cell r="EO9">
            <v>23877460</v>
          </cell>
          <cell r="EP9">
            <v>30599161</v>
          </cell>
          <cell r="EQ9">
            <v>19618521</v>
          </cell>
          <cell r="ER9">
            <v>21965946</v>
          </cell>
          <cell r="ES9">
            <v>6119046</v>
          </cell>
          <cell r="ET9">
            <v>4569408</v>
          </cell>
          <cell r="EU9">
            <v>8507102</v>
          </cell>
          <cell r="EV9">
            <v>5004892</v>
          </cell>
          <cell r="EW9">
            <v>4918426</v>
          </cell>
          <cell r="EX9">
            <v>4568248</v>
          </cell>
          <cell r="EZ9">
            <v>4527786</v>
          </cell>
          <cell r="FA9">
            <v>59036</v>
          </cell>
          <cell r="FB9">
            <v>531258</v>
          </cell>
          <cell r="FC9">
            <v>729070</v>
          </cell>
          <cell r="FD9">
            <v>851627</v>
          </cell>
          <cell r="FE9">
            <v>572059</v>
          </cell>
          <cell r="FF9">
            <v>690309</v>
          </cell>
          <cell r="FG9">
            <v>360646</v>
          </cell>
          <cell r="FH9">
            <v>113240</v>
          </cell>
          <cell r="FI9">
            <v>227465</v>
          </cell>
          <cell r="FJ9">
            <v>130811</v>
          </cell>
          <cell r="FK9">
            <v>127007</v>
          </cell>
          <cell r="FL9">
            <v>135258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266176908</v>
          </cell>
          <cell r="GC9">
            <v>11010329</v>
          </cell>
          <cell r="GD9">
            <v>25175906</v>
          </cell>
          <cell r="GE9">
            <v>43447147</v>
          </cell>
          <cell r="GF9">
            <v>50085820</v>
          </cell>
          <cell r="GG9">
            <v>34593345</v>
          </cell>
          <cell r="GH9">
            <v>37027676</v>
          </cell>
          <cell r="GI9">
            <v>14521194</v>
          </cell>
          <cell r="GJ9">
            <v>9270469</v>
          </cell>
          <cell r="GK9">
            <v>14495754</v>
          </cell>
          <cell r="GL9">
            <v>8539584</v>
          </cell>
          <cell r="GM9">
            <v>8693376</v>
          </cell>
          <cell r="GN9">
            <v>9316308</v>
          </cell>
        </row>
        <row r="10">
          <cell r="A10" t="str">
            <v>Transportation Revenue</v>
          </cell>
          <cell r="B10">
            <v>10247033</v>
          </cell>
          <cell r="C10">
            <v>292725</v>
          </cell>
          <cell r="D10">
            <v>899450</v>
          </cell>
          <cell r="E10">
            <v>901918</v>
          </cell>
          <cell r="F10">
            <v>908489</v>
          </cell>
          <cell r="G10">
            <v>1006581</v>
          </cell>
          <cell r="H10">
            <v>979751</v>
          </cell>
          <cell r="I10">
            <v>887838</v>
          </cell>
          <cell r="J10">
            <v>927396</v>
          </cell>
          <cell r="K10">
            <v>893765</v>
          </cell>
          <cell r="L10">
            <v>785578</v>
          </cell>
          <cell r="M10">
            <v>783955</v>
          </cell>
          <cell r="N10">
            <v>979587</v>
          </cell>
          <cell r="P10">
            <v>336252</v>
          </cell>
          <cell r="Q10">
            <v>20144</v>
          </cell>
          <cell r="R10">
            <v>26664</v>
          </cell>
          <cell r="S10">
            <v>30487</v>
          </cell>
          <cell r="T10">
            <v>35743</v>
          </cell>
          <cell r="U10">
            <v>44925</v>
          </cell>
          <cell r="V10">
            <v>44133</v>
          </cell>
          <cell r="W10">
            <v>37063</v>
          </cell>
          <cell r="X10">
            <v>22024</v>
          </cell>
          <cell r="Y10">
            <v>20764</v>
          </cell>
          <cell r="Z10">
            <v>19671</v>
          </cell>
          <cell r="AA10">
            <v>19166</v>
          </cell>
          <cell r="AB10">
            <v>15468</v>
          </cell>
          <cell r="AD10">
            <v>6242639</v>
          </cell>
          <cell r="AE10">
            <v>489523</v>
          </cell>
          <cell r="AF10">
            <v>530065</v>
          </cell>
          <cell r="AG10">
            <v>575710</v>
          </cell>
          <cell r="AH10">
            <v>637395</v>
          </cell>
          <cell r="AI10">
            <v>586906</v>
          </cell>
          <cell r="AJ10">
            <v>572426</v>
          </cell>
          <cell r="AK10">
            <v>504035</v>
          </cell>
          <cell r="AL10">
            <v>480474</v>
          </cell>
          <cell r="AM10">
            <v>487491</v>
          </cell>
          <cell r="AN10">
            <v>436112</v>
          </cell>
          <cell r="AO10">
            <v>470831</v>
          </cell>
          <cell r="AP10">
            <v>471671</v>
          </cell>
          <cell r="AR10">
            <v>1666808</v>
          </cell>
          <cell r="AS10">
            <v>122315</v>
          </cell>
          <cell r="AT10">
            <v>144308</v>
          </cell>
          <cell r="AU10">
            <v>148507</v>
          </cell>
          <cell r="AV10">
            <v>181957</v>
          </cell>
          <cell r="AW10">
            <v>166206</v>
          </cell>
          <cell r="AX10">
            <v>138678</v>
          </cell>
          <cell r="AY10">
            <v>122398</v>
          </cell>
          <cell r="AZ10">
            <v>113194</v>
          </cell>
          <cell r="BA10">
            <v>132127</v>
          </cell>
          <cell r="BB10">
            <v>127408</v>
          </cell>
          <cell r="BC10">
            <v>136779</v>
          </cell>
          <cell r="BD10">
            <v>132931</v>
          </cell>
          <cell r="BF10">
            <v>993457</v>
          </cell>
          <cell r="BG10">
            <v>92292</v>
          </cell>
          <cell r="BH10">
            <v>85940</v>
          </cell>
          <cell r="BI10">
            <v>78324</v>
          </cell>
          <cell r="BJ10">
            <v>103350</v>
          </cell>
          <cell r="BK10">
            <v>98079</v>
          </cell>
          <cell r="BL10">
            <v>73019</v>
          </cell>
          <cell r="BM10">
            <v>71538</v>
          </cell>
          <cell r="BN10">
            <v>83593</v>
          </cell>
          <cell r="BO10">
            <v>79759</v>
          </cell>
          <cell r="BP10">
            <v>75719</v>
          </cell>
          <cell r="BQ10">
            <v>77767</v>
          </cell>
          <cell r="BR10">
            <v>74077</v>
          </cell>
          <cell r="BT10">
            <v>793083</v>
          </cell>
          <cell r="BU10">
            <v>61187</v>
          </cell>
          <cell r="BV10">
            <v>60860</v>
          </cell>
          <cell r="BW10">
            <v>75007</v>
          </cell>
          <cell r="BX10">
            <v>80781</v>
          </cell>
          <cell r="BY10">
            <v>71808</v>
          </cell>
          <cell r="BZ10">
            <v>73306</v>
          </cell>
          <cell r="CA10">
            <v>66545</v>
          </cell>
          <cell r="CB10">
            <v>64797</v>
          </cell>
          <cell r="CC10">
            <v>64519</v>
          </cell>
          <cell r="CD10">
            <v>63114</v>
          </cell>
          <cell r="CE10">
            <v>56288</v>
          </cell>
          <cell r="CF10">
            <v>54871</v>
          </cell>
          <cell r="CH10">
            <v>1707360</v>
          </cell>
          <cell r="CI10">
            <v>142280</v>
          </cell>
          <cell r="CJ10">
            <v>142280</v>
          </cell>
          <cell r="CK10">
            <v>142280</v>
          </cell>
          <cell r="CL10">
            <v>142280</v>
          </cell>
          <cell r="CM10">
            <v>142280</v>
          </cell>
          <cell r="CN10">
            <v>142280</v>
          </cell>
          <cell r="CO10">
            <v>142280</v>
          </cell>
          <cell r="CP10">
            <v>142280</v>
          </cell>
          <cell r="CQ10">
            <v>142280</v>
          </cell>
          <cell r="CR10">
            <v>142280</v>
          </cell>
          <cell r="CS10">
            <v>142280</v>
          </cell>
          <cell r="CT10">
            <v>142280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21986632</v>
          </cell>
          <cell r="DK10">
            <v>1220466</v>
          </cell>
          <cell r="DL10">
            <v>1889567</v>
          </cell>
          <cell r="DM10">
            <v>1952233</v>
          </cell>
          <cell r="DN10">
            <v>2089995</v>
          </cell>
          <cell r="DO10">
            <v>2116785</v>
          </cell>
          <cell r="DP10">
            <v>2023593</v>
          </cell>
          <cell r="DQ10">
            <v>1831697</v>
          </cell>
          <cell r="DR10">
            <v>1833758</v>
          </cell>
          <cell r="DS10">
            <v>1820705</v>
          </cell>
          <cell r="DT10">
            <v>1649882</v>
          </cell>
          <cell r="DU10">
            <v>1687066</v>
          </cell>
          <cell r="DV10">
            <v>1870885</v>
          </cell>
          <cell r="DX10">
            <v>2235761</v>
          </cell>
          <cell r="DY10">
            <v>161076</v>
          </cell>
          <cell r="DZ10">
            <v>203395</v>
          </cell>
          <cell r="EA10">
            <v>227789</v>
          </cell>
          <cell r="EB10">
            <v>230956</v>
          </cell>
          <cell r="EC10">
            <v>257853</v>
          </cell>
          <cell r="ED10">
            <v>200937</v>
          </cell>
          <cell r="EE10">
            <v>191108</v>
          </cell>
          <cell r="EF10">
            <v>153656</v>
          </cell>
          <cell r="EG10">
            <v>138493</v>
          </cell>
          <cell r="EH10">
            <v>154706</v>
          </cell>
          <cell r="EI10">
            <v>151339</v>
          </cell>
          <cell r="EJ10">
            <v>164453</v>
          </cell>
          <cell r="EL10">
            <v>3335322</v>
          </cell>
          <cell r="EM10">
            <v>227266</v>
          </cell>
          <cell r="EN10">
            <v>307052</v>
          </cell>
          <cell r="EO10">
            <v>381932</v>
          </cell>
          <cell r="EP10">
            <v>394518</v>
          </cell>
          <cell r="EQ10">
            <v>435841</v>
          </cell>
          <cell r="ER10">
            <v>285285</v>
          </cell>
          <cell r="ES10">
            <v>257168</v>
          </cell>
          <cell r="ET10">
            <v>212469</v>
          </cell>
          <cell r="EU10">
            <v>192693</v>
          </cell>
          <cell r="EV10">
            <v>205404</v>
          </cell>
          <cell r="EW10">
            <v>166762</v>
          </cell>
          <cell r="EX10">
            <v>268932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5571083</v>
          </cell>
          <cell r="GC10">
            <v>388342</v>
          </cell>
          <cell r="GD10">
            <v>510447</v>
          </cell>
          <cell r="GE10">
            <v>609721</v>
          </cell>
          <cell r="GF10">
            <v>625474</v>
          </cell>
          <cell r="GG10">
            <v>693694</v>
          </cell>
          <cell r="GH10">
            <v>486222</v>
          </cell>
          <cell r="GI10">
            <v>448276</v>
          </cell>
          <cell r="GJ10">
            <v>366125</v>
          </cell>
          <cell r="GK10">
            <v>331186</v>
          </cell>
          <cell r="GL10">
            <v>360110</v>
          </cell>
          <cell r="GM10">
            <v>318101</v>
          </cell>
          <cell r="GN10">
            <v>433385</v>
          </cell>
        </row>
        <row r="11">
          <cell r="A11" t="str">
            <v>Forfeited Discounts</v>
          </cell>
          <cell r="B11">
            <v>1759932</v>
          </cell>
          <cell r="C11">
            <v>43039</v>
          </cell>
          <cell r="D11">
            <v>84676</v>
          </cell>
          <cell r="E11">
            <v>156090</v>
          </cell>
          <cell r="F11">
            <v>272812</v>
          </cell>
          <cell r="G11">
            <v>315978</v>
          </cell>
          <cell r="H11">
            <v>323961</v>
          </cell>
          <cell r="I11">
            <v>233190</v>
          </cell>
          <cell r="J11">
            <v>134704</v>
          </cell>
          <cell r="K11">
            <v>61321</v>
          </cell>
          <cell r="L11">
            <v>49906</v>
          </cell>
          <cell r="M11">
            <v>41842</v>
          </cell>
          <cell r="N11">
            <v>42413</v>
          </cell>
          <cell r="P11">
            <v>92217</v>
          </cell>
          <cell r="Q11">
            <v>2749</v>
          </cell>
          <cell r="R11">
            <v>4562</v>
          </cell>
          <cell r="S11">
            <v>9180</v>
          </cell>
          <cell r="T11">
            <v>14764</v>
          </cell>
          <cell r="U11">
            <v>16279</v>
          </cell>
          <cell r="V11">
            <v>17844</v>
          </cell>
          <cell r="W11">
            <v>9801</v>
          </cell>
          <cell r="X11">
            <v>8041</v>
          </cell>
          <cell r="Y11">
            <v>3165</v>
          </cell>
          <cell r="Z11">
            <v>2037</v>
          </cell>
          <cell r="AA11">
            <v>1549</v>
          </cell>
          <cell r="AB11">
            <v>2246</v>
          </cell>
          <cell r="AD11">
            <v>1518282</v>
          </cell>
          <cell r="AE11">
            <v>45040</v>
          </cell>
          <cell r="AF11">
            <v>90937</v>
          </cell>
          <cell r="AG11">
            <v>179948</v>
          </cell>
          <cell r="AH11">
            <v>262644</v>
          </cell>
          <cell r="AI11">
            <v>294504</v>
          </cell>
          <cell r="AJ11">
            <v>245829</v>
          </cell>
          <cell r="AK11">
            <v>152023</v>
          </cell>
          <cell r="AL11">
            <v>89419</v>
          </cell>
          <cell r="AM11">
            <v>51048</v>
          </cell>
          <cell r="AN11">
            <v>43635</v>
          </cell>
          <cell r="AO11">
            <v>23906</v>
          </cell>
          <cell r="AP11">
            <v>39349</v>
          </cell>
          <cell r="AR11">
            <v>297219</v>
          </cell>
          <cell r="AS11">
            <v>11469</v>
          </cell>
          <cell r="AT11">
            <v>15613</v>
          </cell>
          <cell r="AU11">
            <v>23693</v>
          </cell>
          <cell r="AV11">
            <v>49015</v>
          </cell>
          <cell r="AW11">
            <v>62572</v>
          </cell>
          <cell r="AX11">
            <v>46237</v>
          </cell>
          <cell r="AY11">
            <v>29189</v>
          </cell>
          <cell r="AZ11">
            <v>20273</v>
          </cell>
          <cell r="BA11">
            <v>14585</v>
          </cell>
          <cell r="BB11">
            <v>8022</v>
          </cell>
          <cell r="BC11">
            <v>9455</v>
          </cell>
          <cell r="BD11">
            <v>7096</v>
          </cell>
          <cell r="BF11">
            <v>157077</v>
          </cell>
          <cell r="BG11">
            <v>5838</v>
          </cell>
          <cell r="BH11">
            <v>10620</v>
          </cell>
          <cell r="BI11">
            <v>21998</v>
          </cell>
          <cell r="BJ11">
            <v>30400</v>
          </cell>
          <cell r="BK11">
            <v>25272</v>
          </cell>
          <cell r="BL11">
            <v>22413</v>
          </cell>
          <cell r="BM11">
            <v>15007</v>
          </cell>
          <cell r="BN11">
            <v>10323</v>
          </cell>
          <cell r="BO11">
            <v>4887</v>
          </cell>
          <cell r="BP11">
            <v>5326</v>
          </cell>
          <cell r="BQ11">
            <v>4500</v>
          </cell>
          <cell r="BR11">
            <v>493</v>
          </cell>
          <cell r="BT11">
            <v>17573</v>
          </cell>
          <cell r="BU11">
            <v>784</v>
          </cell>
          <cell r="BV11">
            <v>291</v>
          </cell>
          <cell r="BW11">
            <v>1496</v>
          </cell>
          <cell r="BX11">
            <v>2069</v>
          </cell>
          <cell r="BY11">
            <v>2564</v>
          </cell>
          <cell r="BZ11">
            <v>3488</v>
          </cell>
          <cell r="CA11">
            <v>2753</v>
          </cell>
          <cell r="CB11">
            <v>1620</v>
          </cell>
          <cell r="CC11">
            <v>1031</v>
          </cell>
          <cell r="CD11">
            <v>522</v>
          </cell>
          <cell r="CE11">
            <v>432</v>
          </cell>
          <cell r="CF11">
            <v>523</v>
          </cell>
          <cell r="CH11">
            <v>67790</v>
          </cell>
          <cell r="CI11">
            <v>1277</v>
          </cell>
          <cell r="CJ11">
            <v>2476</v>
          </cell>
          <cell r="CK11">
            <v>5303</v>
          </cell>
          <cell r="CL11">
            <v>10516</v>
          </cell>
          <cell r="CM11">
            <v>10348</v>
          </cell>
          <cell r="CN11">
            <v>10854</v>
          </cell>
          <cell r="CO11">
            <v>8162</v>
          </cell>
          <cell r="CP11">
            <v>6871</v>
          </cell>
          <cell r="CQ11">
            <v>5378</v>
          </cell>
          <cell r="CR11">
            <v>2236</v>
          </cell>
          <cell r="CS11">
            <v>1887</v>
          </cell>
          <cell r="CT11">
            <v>2482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3910090</v>
          </cell>
          <cell r="DK11">
            <v>110196</v>
          </cell>
          <cell r="DL11">
            <v>209175</v>
          </cell>
          <cell r="DM11">
            <v>397708</v>
          </cell>
          <cell r="DN11">
            <v>642220</v>
          </cell>
          <cell r="DO11">
            <v>727517</v>
          </cell>
          <cell r="DP11">
            <v>670626</v>
          </cell>
          <cell r="DQ11">
            <v>450125</v>
          </cell>
          <cell r="DR11">
            <v>271251</v>
          </cell>
          <cell r="DS11">
            <v>141415</v>
          </cell>
          <cell r="DT11">
            <v>111684</v>
          </cell>
          <cell r="DU11">
            <v>83571</v>
          </cell>
          <cell r="DV11">
            <v>94602</v>
          </cell>
          <cell r="DX11">
            <v>61708</v>
          </cell>
          <cell r="DY11">
            <v>2840</v>
          </cell>
          <cell r="DZ11">
            <v>4531</v>
          </cell>
          <cell r="EA11">
            <v>6336</v>
          </cell>
          <cell r="EB11">
            <v>8756</v>
          </cell>
          <cell r="EC11">
            <v>9491</v>
          </cell>
          <cell r="ED11">
            <v>7299</v>
          </cell>
          <cell r="EE11">
            <v>6352</v>
          </cell>
          <cell r="EF11">
            <v>4597</v>
          </cell>
          <cell r="EG11">
            <v>3238</v>
          </cell>
          <cell r="EH11">
            <v>3131</v>
          </cell>
          <cell r="EI11">
            <v>2553</v>
          </cell>
          <cell r="EJ11">
            <v>2584</v>
          </cell>
          <cell r="EL11">
            <v>556785</v>
          </cell>
          <cell r="EM11">
            <v>16345</v>
          </cell>
          <cell r="EN11">
            <v>20978</v>
          </cell>
          <cell r="EO11">
            <v>50673</v>
          </cell>
          <cell r="EP11">
            <v>83325</v>
          </cell>
          <cell r="EQ11">
            <v>94984</v>
          </cell>
          <cell r="ER11">
            <v>90270</v>
          </cell>
          <cell r="ES11">
            <v>69077</v>
          </cell>
          <cell r="ET11">
            <v>45160</v>
          </cell>
          <cell r="EU11">
            <v>29238</v>
          </cell>
          <cell r="EV11">
            <v>19201</v>
          </cell>
          <cell r="EW11">
            <v>16476</v>
          </cell>
          <cell r="EX11">
            <v>21058</v>
          </cell>
          <cell r="EZ11">
            <v>1263</v>
          </cell>
          <cell r="FA11">
            <v>38</v>
          </cell>
          <cell r="FB11">
            <v>39</v>
          </cell>
          <cell r="FC11">
            <v>76</v>
          </cell>
          <cell r="FD11">
            <v>227</v>
          </cell>
          <cell r="FE11">
            <v>247</v>
          </cell>
          <cell r="FF11">
            <v>242</v>
          </cell>
          <cell r="FG11">
            <v>96</v>
          </cell>
          <cell r="FH11">
            <v>82</v>
          </cell>
          <cell r="FI11">
            <v>74</v>
          </cell>
          <cell r="FJ11">
            <v>72</v>
          </cell>
          <cell r="FK11">
            <v>31</v>
          </cell>
          <cell r="FL11">
            <v>39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619756</v>
          </cell>
          <cell r="GC11">
            <v>19223</v>
          </cell>
          <cell r="GD11">
            <v>25548</v>
          </cell>
          <cell r="GE11">
            <v>57085</v>
          </cell>
          <cell r="GF11">
            <v>92308</v>
          </cell>
          <cell r="GG11">
            <v>104722</v>
          </cell>
          <cell r="GH11">
            <v>97811</v>
          </cell>
          <cell r="GI11">
            <v>75525</v>
          </cell>
          <cell r="GJ11">
            <v>49839</v>
          </cell>
          <cell r="GK11">
            <v>32550</v>
          </cell>
          <cell r="GL11">
            <v>22404</v>
          </cell>
          <cell r="GM11">
            <v>19060</v>
          </cell>
          <cell r="GN11">
            <v>23681</v>
          </cell>
        </row>
        <row r="12">
          <cell r="A12" t="str">
            <v>Other Operating Revenue</v>
          </cell>
          <cell r="B12">
            <v>864539</v>
          </cell>
          <cell r="C12">
            <v>119883</v>
          </cell>
          <cell r="D12">
            <v>108357</v>
          </cell>
          <cell r="E12">
            <v>79079</v>
          </cell>
          <cell r="F12">
            <v>68353</v>
          </cell>
          <cell r="G12">
            <v>71985</v>
          </cell>
          <cell r="H12">
            <v>64611</v>
          </cell>
          <cell r="I12">
            <v>63776</v>
          </cell>
          <cell r="J12">
            <v>68745</v>
          </cell>
          <cell r="K12">
            <v>56550</v>
          </cell>
          <cell r="L12">
            <v>50980</v>
          </cell>
          <cell r="M12">
            <v>46350</v>
          </cell>
          <cell r="N12">
            <v>65870</v>
          </cell>
          <cell r="P12">
            <v>33258</v>
          </cell>
          <cell r="Q12">
            <v>4644</v>
          </cell>
          <cell r="R12">
            <v>627</v>
          </cell>
          <cell r="S12">
            <v>1983</v>
          </cell>
          <cell r="T12">
            <v>2301</v>
          </cell>
          <cell r="U12">
            <v>4140</v>
          </cell>
          <cell r="V12">
            <v>4183</v>
          </cell>
          <cell r="W12">
            <v>3370</v>
          </cell>
          <cell r="X12">
            <v>4156</v>
          </cell>
          <cell r="Y12">
            <v>1659</v>
          </cell>
          <cell r="Z12">
            <v>3109</v>
          </cell>
          <cell r="AA12">
            <v>1983</v>
          </cell>
          <cell r="AB12">
            <v>1103</v>
          </cell>
          <cell r="AD12">
            <v>481013</v>
          </cell>
          <cell r="AE12">
            <v>72792</v>
          </cell>
          <cell r="AF12">
            <v>47784</v>
          </cell>
          <cell r="AG12">
            <v>24403</v>
          </cell>
          <cell r="AH12">
            <v>31183</v>
          </cell>
          <cell r="AI12">
            <v>55978</v>
          </cell>
          <cell r="AJ12">
            <v>54238</v>
          </cell>
          <cell r="AK12">
            <v>58921</v>
          </cell>
          <cell r="AL12">
            <v>52908</v>
          </cell>
          <cell r="AM12">
            <v>30836</v>
          </cell>
          <cell r="AN12">
            <v>20654</v>
          </cell>
          <cell r="AO12">
            <v>6066</v>
          </cell>
          <cell r="AP12">
            <v>25250</v>
          </cell>
          <cell r="AR12">
            <v>1689155</v>
          </cell>
          <cell r="AS12">
            <v>110154</v>
          </cell>
          <cell r="AT12">
            <v>112932</v>
          </cell>
          <cell r="AU12">
            <v>118142</v>
          </cell>
          <cell r="AV12">
            <v>143953</v>
          </cell>
          <cell r="AW12">
            <v>143209</v>
          </cell>
          <cell r="AX12">
            <v>136915</v>
          </cell>
          <cell r="AY12">
            <v>134099</v>
          </cell>
          <cell r="AZ12">
            <v>169811</v>
          </cell>
          <cell r="BA12">
            <v>166284</v>
          </cell>
          <cell r="BB12">
            <v>155475</v>
          </cell>
          <cell r="BC12">
            <v>137393</v>
          </cell>
          <cell r="BD12">
            <v>160788</v>
          </cell>
          <cell r="BF12">
            <v>220444</v>
          </cell>
          <cell r="BG12">
            <v>29654</v>
          </cell>
          <cell r="BH12">
            <v>21682</v>
          </cell>
          <cell r="BI12">
            <v>19938</v>
          </cell>
          <cell r="BJ12">
            <v>16634</v>
          </cell>
          <cell r="BK12">
            <v>15836</v>
          </cell>
          <cell r="BL12">
            <v>13370</v>
          </cell>
          <cell r="BM12">
            <v>12935</v>
          </cell>
          <cell r="BN12">
            <v>15280</v>
          </cell>
          <cell r="BO12">
            <v>14449</v>
          </cell>
          <cell r="BP12">
            <v>16039</v>
          </cell>
          <cell r="BQ12">
            <v>25911</v>
          </cell>
          <cell r="BR12">
            <v>18716</v>
          </cell>
          <cell r="BT12">
            <v>3938</v>
          </cell>
          <cell r="BU12">
            <v>1051</v>
          </cell>
          <cell r="BV12">
            <v>827</v>
          </cell>
          <cell r="BW12">
            <v>445</v>
          </cell>
          <cell r="BX12">
            <v>1084</v>
          </cell>
          <cell r="BY12">
            <v>345</v>
          </cell>
          <cell r="BZ12">
            <v>-1483</v>
          </cell>
          <cell r="CA12">
            <v>326</v>
          </cell>
          <cell r="CB12">
            <v>184</v>
          </cell>
          <cell r="CC12">
            <v>329</v>
          </cell>
          <cell r="CD12">
            <v>178</v>
          </cell>
          <cell r="CE12">
            <v>79</v>
          </cell>
          <cell r="CF12">
            <v>573</v>
          </cell>
          <cell r="CH12">
            <v>187906</v>
          </cell>
          <cell r="CI12">
            <v>19261</v>
          </cell>
          <cell r="CJ12">
            <v>18312</v>
          </cell>
          <cell r="CK12">
            <v>10157</v>
          </cell>
          <cell r="CL12">
            <v>11371</v>
          </cell>
          <cell r="CM12">
            <v>9793</v>
          </cell>
          <cell r="CN12">
            <v>17514</v>
          </cell>
          <cell r="CO12">
            <v>28962</v>
          </cell>
          <cell r="CP12">
            <v>25438</v>
          </cell>
          <cell r="CQ12">
            <v>18596</v>
          </cell>
          <cell r="CR12">
            <v>9536</v>
          </cell>
          <cell r="CS12">
            <v>8604</v>
          </cell>
          <cell r="CT12">
            <v>10362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3480253</v>
          </cell>
          <cell r="DK12">
            <v>357439</v>
          </cell>
          <cell r="DL12">
            <v>310521</v>
          </cell>
          <cell r="DM12">
            <v>254147</v>
          </cell>
          <cell r="DN12">
            <v>274879</v>
          </cell>
          <cell r="DO12">
            <v>301286</v>
          </cell>
          <cell r="DP12">
            <v>289348</v>
          </cell>
          <cell r="DQ12">
            <v>302389</v>
          </cell>
          <cell r="DR12">
            <v>336522</v>
          </cell>
          <cell r="DS12">
            <v>288703</v>
          </cell>
          <cell r="DT12">
            <v>255971</v>
          </cell>
          <cell r="DU12">
            <v>226386</v>
          </cell>
          <cell r="DV12">
            <v>282662</v>
          </cell>
          <cell r="DX12">
            <v>735868</v>
          </cell>
          <cell r="DY12">
            <v>68142</v>
          </cell>
          <cell r="DZ12">
            <v>58873</v>
          </cell>
          <cell r="EA12">
            <v>55595</v>
          </cell>
          <cell r="EB12">
            <v>47904</v>
          </cell>
          <cell r="EC12">
            <v>56314</v>
          </cell>
          <cell r="ED12">
            <v>56798</v>
          </cell>
          <cell r="EE12">
            <v>59232</v>
          </cell>
          <cell r="EF12">
            <v>67788</v>
          </cell>
          <cell r="EG12">
            <v>68460</v>
          </cell>
          <cell r="EH12">
            <v>61057</v>
          </cell>
          <cell r="EI12">
            <v>63871</v>
          </cell>
          <cell r="EJ12">
            <v>71834</v>
          </cell>
          <cell r="EL12">
            <v>1693006</v>
          </cell>
          <cell r="EM12">
            <v>66788</v>
          </cell>
          <cell r="EN12">
            <v>148989</v>
          </cell>
          <cell r="EO12">
            <v>247040</v>
          </cell>
          <cell r="EP12">
            <v>317062</v>
          </cell>
          <cell r="EQ12">
            <v>212021</v>
          </cell>
          <cell r="ER12">
            <v>238551</v>
          </cell>
          <cell r="ES12">
            <v>89403</v>
          </cell>
          <cell r="ET12">
            <v>74328</v>
          </cell>
          <cell r="EU12">
            <v>113167</v>
          </cell>
          <cell r="EV12">
            <v>71227</v>
          </cell>
          <cell r="EW12">
            <v>52417</v>
          </cell>
          <cell r="EX12">
            <v>62013</v>
          </cell>
          <cell r="EZ12">
            <v>5899</v>
          </cell>
          <cell r="FA12">
            <v>473</v>
          </cell>
          <cell r="FB12">
            <v>523</v>
          </cell>
          <cell r="FC12">
            <v>398</v>
          </cell>
          <cell r="FD12">
            <v>408</v>
          </cell>
          <cell r="FE12">
            <v>543</v>
          </cell>
          <cell r="FF12">
            <v>523</v>
          </cell>
          <cell r="FG12">
            <v>897</v>
          </cell>
          <cell r="FH12">
            <v>680</v>
          </cell>
          <cell r="FI12">
            <v>618</v>
          </cell>
          <cell r="FJ12">
            <v>130</v>
          </cell>
          <cell r="FK12">
            <v>275</v>
          </cell>
          <cell r="FL12">
            <v>431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2434773</v>
          </cell>
          <cell r="GC12">
            <v>135403</v>
          </cell>
          <cell r="GD12">
            <v>208385</v>
          </cell>
          <cell r="GE12">
            <v>303033</v>
          </cell>
          <cell r="GF12">
            <v>365374</v>
          </cell>
          <cell r="GG12">
            <v>268878</v>
          </cell>
          <cell r="GH12">
            <v>295872</v>
          </cell>
          <cell r="GI12">
            <v>149532</v>
          </cell>
          <cell r="GJ12">
            <v>142796</v>
          </cell>
          <cell r="GK12">
            <v>182245</v>
          </cell>
          <cell r="GL12">
            <v>132414</v>
          </cell>
          <cell r="GM12">
            <v>116563</v>
          </cell>
          <cell r="GN12">
            <v>134278</v>
          </cell>
        </row>
        <row r="13">
          <cell r="A13" t="str">
            <v>Total Operating Revenues</v>
          </cell>
          <cell r="B13">
            <v>210633191</v>
          </cell>
          <cell r="C13">
            <v>10313805</v>
          </cell>
          <cell r="D13">
            <v>17987167</v>
          </cell>
          <cell r="E13">
            <v>31251968</v>
          </cell>
          <cell r="F13">
            <v>44746223</v>
          </cell>
          <cell r="G13">
            <v>25482066</v>
          </cell>
          <cell r="H13">
            <v>32040609</v>
          </cell>
          <cell r="I13">
            <v>10044679</v>
          </cell>
          <cell r="J13">
            <v>9855882</v>
          </cell>
          <cell r="K13">
            <v>7487577</v>
          </cell>
          <cell r="L13">
            <v>6693643</v>
          </cell>
          <cell r="M13">
            <v>6591004</v>
          </cell>
          <cell r="N13">
            <v>8138568</v>
          </cell>
          <cell r="P13">
            <v>30228216</v>
          </cell>
          <cell r="Q13">
            <v>913845</v>
          </cell>
          <cell r="R13">
            <v>2654467</v>
          </cell>
          <cell r="S13">
            <v>4690128</v>
          </cell>
          <cell r="T13">
            <v>7114551</v>
          </cell>
          <cell r="U13">
            <v>3377660</v>
          </cell>
          <cell r="V13">
            <v>4754630</v>
          </cell>
          <cell r="W13">
            <v>1065660</v>
          </cell>
          <cell r="X13">
            <v>1078526</v>
          </cell>
          <cell r="Y13">
            <v>948826</v>
          </cell>
          <cell r="Z13">
            <v>811065</v>
          </cell>
          <cell r="AA13">
            <v>813502</v>
          </cell>
          <cell r="AB13">
            <v>2005356</v>
          </cell>
          <cell r="AD13">
            <v>178544777</v>
          </cell>
          <cell r="AE13">
            <v>7507838</v>
          </cell>
          <cell r="AF13">
            <v>17546249</v>
          </cell>
          <cell r="AG13">
            <v>25985997</v>
          </cell>
          <cell r="AH13">
            <v>39471191</v>
          </cell>
          <cell r="AI13">
            <v>20348760</v>
          </cell>
          <cell r="AJ13">
            <v>25783772</v>
          </cell>
          <cell r="AK13">
            <v>7167456</v>
          </cell>
          <cell r="AL13">
            <v>7009312</v>
          </cell>
          <cell r="AM13">
            <v>6649270</v>
          </cell>
          <cell r="AN13">
            <v>6116290</v>
          </cell>
          <cell r="AO13">
            <v>6171255</v>
          </cell>
          <cell r="AP13">
            <v>8787387</v>
          </cell>
          <cell r="AR13">
            <v>75343375</v>
          </cell>
          <cell r="AS13">
            <v>4901198</v>
          </cell>
          <cell r="AT13">
            <v>6386266</v>
          </cell>
          <cell r="AU13">
            <v>10959002</v>
          </cell>
          <cell r="AV13">
            <v>13903347</v>
          </cell>
          <cell r="AW13">
            <v>6786988</v>
          </cell>
          <cell r="AX13">
            <v>9097844</v>
          </cell>
          <cell r="AY13">
            <v>4482692</v>
          </cell>
          <cell r="AZ13">
            <v>3558238</v>
          </cell>
          <cell r="BA13">
            <v>3857030</v>
          </cell>
          <cell r="BB13">
            <v>3789826</v>
          </cell>
          <cell r="BC13">
            <v>3803862</v>
          </cell>
          <cell r="BD13">
            <v>3817082</v>
          </cell>
          <cell r="BF13">
            <v>59945900</v>
          </cell>
          <cell r="BG13">
            <v>4288191</v>
          </cell>
          <cell r="BH13">
            <v>5920612</v>
          </cell>
          <cell r="BI13">
            <v>7747527</v>
          </cell>
          <cell r="BJ13">
            <v>10406600</v>
          </cell>
          <cell r="BK13">
            <v>7035907</v>
          </cell>
          <cell r="BL13">
            <v>7309427</v>
          </cell>
          <cell r="BM13">
            <v>3844219</v>
          </cell>
          <cell r="BN13">
            <v>3014508</v>
          </cell>
          <cell r="BO13">
            <v>2736856</v>
          </cell>
          <cell r="BP13">
            <v>2606621</v>
          </cell>
          <cell r="BQ13">
            <v>2755623</v>
          </cell>
          <cell r="BR13">
            <v>2279809</v>
          </cell>
          <cell r="BT13">
            <v>7193092</v>
          </cell>
          <cell r="BU13">
            <v>-622687</v>
          </cell>
          <cell r="BV13">
            <v>603520</v>
          </cell>
          <cell r="BW13">
            <v>1135377</v>
          </cell>
          <cell r="BX13">
            <v>1533282</v>
          </cell>
          <cell r="BY13">
            <v>670667</v>
          </cell>
          <cell r="BZ13">
            <v>1034936</v>
          </cell>
          <cell r="CA13">
            <v>245953</v>
          </cell>
          <cell r="CB13">
            <v>257580</v>
          </cell>
          <cell r="CC13">
            <v>186221</v>
          </cell>
          <cell r="CD13">
            <v>218583</v>
          </cell>
          <cell r="CE13">
            <v>200671</v>
          </cell>
          <cell r="CF13">
            <v>1728989</v>
          </cell>
          <cell r="CH13">
            <v>62153758</v>
          </cell>
          <cell r="CI13">
            <v>4209843</v>
          </cell>
          <cell r="CJ13">
            <v>6025122</v>
          </cell>
          <cell r="CK13">
            <v>9065999</v>
          </cell>
          <cell r="CL13">
            <v>11747535</v>
          </cell>
          <cell r="CM13">
            <v>6944173</v>
          </cell>
          <cell r="CN13">
            <v>8598091</v>
          </cell>
          <cell r="CO13">
            <v>3301666</v>
          </cell>
          <cell r="CP13">
            <v>2782330</v>
          </cell>
          <cell r="CQ13">
            <v>2496709</v>
          </cell>
          <cell r="CR13">
            <v>2482460</v>
          </cell>
          <cell r="CS13">
            <v>2478688</v>
          </cell>
          <cell r="CT13">
            <v>2021142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624042309</v>
          </cell>
          <cell r="DK13">
            <v>31512033</v>
          </cell>
          <cell r="DL13">
            <v>57123403</v>
          </cell>
          <cell r="DM13">
            <v>90835998</v>
          </cell>
          <cell r="DN13">
            <v>128922729</v>
          </cell>
          <cell r="DO13">
            <v>70646221</v>
          </cell>
          <cell r="DP13">
            <v>88619309</v>
          </cell>
          <cell r="DQ13">
            <v>30152325</v>
          </cell>
          <cell r="DR13">
            <v>27556376</v>
          </cell>
          <cell r="DS13">
            <v>24362489</v>
          </cell>
          <cell r="DT13">
            <v>22718488</v>
          </cell>
          <cell r="DU13">
            <v>22814605</v>
          </cell>
          <cell r="DV13">
            <v>28778333</v>
          </cell>
          <cell r="DX13">
            <v>116118694</v>
          </cell>
          <cell r="DY13">
            <v>5778001</v>
          </cell>
          <cell r="DZ13">
            <v>11501242</v>
          </cell>
          <cell r="EA13">
            <v>19130337</v>
          </cell>
          <cell r="EB13">
            <v>18922648</v>
          </cell>
          <cell r="EC13">
            <v>14726423</v>
          </cell>
          <cell r="ED13">
            <v>14636455</v>
          </cell>
          <cell r="EE13">
            <v>8298194</v>
          </cell>
          <cell r="EF13">
            <v>4813862</v>
          </cell>
          <cell r="EG13">
            <v>5971378</v>
          </cell>
          <cell r="EH13">
            <v>3622775</v>
          </cell>
          <cell r="EI13">
            <v>3865706</v>
          </cell>
          <cell r="EJ13">
            <v>4851673</v>
          </cell>
          <cell r="EL13">
            <v>154148878</v>
          </cell>
          <cell r="EM13">
            <v>5715749</v>
          </cell>
          <cell r="EN13">
            <v>13887224</v>
          </cell>
          <cell r="EO13">
            <v>24557105</v>
          </cell>
          <cell r="EP13">
            <v>31394066</v>
          </cell>
          <cell r="EQ13">
            <v>20361367</v>
          </cell>
          <cell r="ER13">
            <v>22580052</v>
          </cell>
          <cell r="ES13">
            <v>6534694</v>
          </cell>
          <cell r="ET13">
            <v>4901365</v>
          </cell>
          <cell r="EU13">
            <v>8842200</v>
          </cell>
          <cell r="EV13">
            <v>5300724</v>
          </cell>
          <cell r="EW13">
            <v>5154081</v>
          </cell>
          <cell r="EX13">
            <v>4920251</v>
          </cell>
          <cell r="EZ13">
            <v>4534948</v>
          </cell>
          <cell r="FA13">
            <v>59547</v>
          </cell>
          <cell r="FB13">
            <v>531820</v>
          </cell>
          <cell r="FC13">
            <v>729544</v>
          </cell>
          <cell r="FD13">
            <v>852262</v>
          </cell>
          <cell r="FE13">
            <v>572849</v>
          </cell>
          <cell r="FF13">
            <v>691074</v>
          </cell>
          <cell r="FG13">
            <v>361639</v>
          </cell>
          <cell r="FH13">
            <v>114002</v>
          </cell>
          <cell r="FI13">
            <v>228157</v>
          </cell>
          <cell r="FJ13">
            <v>131013</v>
          </cell>
          <cell r="FK13">
            <v>127313</v>
          </cell>
          <cell r="FL13">
            <v>135728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274802520</v>
          </cell>
          <cell r="GC13">
            <v>11553297</v>
          </cell>
          <cell r="GD13">
            <v>25920286</v>
          </cell>
          <cell r="GE13">
            <v>44416986</v>
          </cell>
          <cell r="GF13">
            <v>51168976</v>
          </cell>
          <cell r="GG13">
            <v>35660639</v>
          </cell>
          <cell r="GH13">
            <v>37907581</v>
          </cell>
          <cell r="GI13">
            <v>15194527</v>
          </cell>
          <cell r="GJ13">
            <v>9829229</v>
          </cell>
          <cell r="GK13">
            <v>15041735</v>
          </cell>
          <cell r="GL13">
            <v>9054512</v>
          </cell>
          <cell r="GM13">
            <v>9147100</v>
          </cell>
          <cell r="GN13">
            <v>9907652</v>
          </cell>
        </row>
        <row r="14">
          <cell r="A14" t="str">
            <v>Distribution Gas Cost</v>
          </cell>
          <cell r="B14">
            <v>154001462</v>
          </cell>
          <cell r="C14">
            <v>7409198</v>
          </cell>
          <cell r="D14">
            <v>13377214</v>
          </cell>
          <cell r="E14">
            <v>25175179</v>
          </cell>
          <cell r="F14">
            <v>36918958</v>
          </cell>
          <cell r="G14">
            <v>18904531</v>
          </cell>
          <cell r="H14">
            <v>25309595</v>
          </cell>
          <cell r="I14">
            <v>5673386</v>
          </cell>
          <cell r="J14">
            <v>5945749</v>
          </cell>
          <cell r="K14">
            <v>4025751</v>
          </cell>
          <cell r="L14">
            <v>3480924</v>
          </cell>
          <cell r="M14">
            <v>3410671</v>
          </cell>
          <cell r="N14">
            <v>4370306</v>
          </cell>
          <cell r="P14">
            <v>21891158</v>
          </cell>
          <cell r="Q14">
            <v>478078</v>
          </cell>
          <cell r="R14">
            <v>1935295</v>
          </cell>
          <cell r="S14">
            <v>3615125</v>
          </cell>
          <cell r="T14">
            <v>5638105</v>
          </cell>
          <cell r="U14">
            <v>2501293</v>
          </cell>
          <cell r="V14">
            <v>3648997</v>
          </cell>
          <cell r="W14">
            <v>588812</v>
          </cell>
          <cell r="X14">
            <v>631974</v>
          </cell>
          <cell r="Y14">
            <v>539360</v>
          </cell>
          <cell r="Z14">
            <v>427410</v>
          </cell>
          <cell r="AA14">
            <v>435773</v>
          </cell>
          <cell r="AB14">
            <v>1450936</v>
          </cell>
          <cell r="AD14">
            <v>127505558</v>
          </cell>
          <cell r="AE14">
            <v>4881073</v>
          </cell>
          <cell r="AF14">
            <v>12786243</v>
          </cell>
          <cell r="AG14">
            <v>19805864</v>
          </cell>
          <cell r="AH14">
            <v>31201036</v>
          </cell>
          <cell r="AI14">
            <v>14854119</v>
          </cell>
          <cell r="AJ14">
            <v>19588975</v>
          </cell>
          <cell r="AK14">
            <v>3823463</v>
          </cell>
          <cell r="AL14">
            <v>4130562</v>
          </cell>
          <cell r="AM14">
            <v>3913821</v>
          </cell>
          <cell r="AN14">
            <v>3526457</v>
          </cell>
          <cell r="AO14">
            <v>3592096</v>
          </cell>
          <cell r="AP14">
            <v>5401849</v>
          </cell>
          <cell r="AR14">
            <v>54231518</v>
          </cell>
          <cell r="AS14">
            <v>3481075</v>
          </cell>
          <cell r="AT14">
            <v>4669056</v>
          </cell>
          <cell r="AU14">
            <v>8457307</v>
          </cell>
          <cell r="AV14">
            <v>10713958</v>
          </cell>
          <cell r="AW14">
            <v>4940257</v>
          </cell>
          <cell r="AX14">
            <v>6894581</v>
          </cell>
          <cell r="AY14">
            <v>3092705</v>
          </cell>
          <cell r="AZ14">
            <v>2333503</v>
          </cell>
          <cell r="BA14">
            <v>2419520</v>
          </cell>
          <cell r="BB14">
            <v>2391812</v>
          </cell>
          <cell r="BC14">
            <v>2421029</v>
          </cell>
          <cell r="BD14">
            <v>2416715</v>
          </cell>
          <cell r="BF14">
            <v>50937814</v>
          </cell>
          <cell r="BG14">
            <v>3564852</v>
          </cell>
          <cell r="BH14">
            <v>5049791</v>
          </cell>
          <cell r="BI14">
            <v>6655253</v>
          </cell>
          <cell r="BJ14">
            <v>8997931</v>
          </cell>
          <cell r="BK14">
            <v>6090679</v>
          </cell>
          <cell r="BL14">
            <v>6287805</v>
          </cell>
          <cell r="BM14">
            <v>3257639</v>
          </cell>
          <cell r="BN14">
            <v>2486527</v>
          </cell>
          <cell r="BO14">
            <v>2252025</v>
          </cell>
          <cell r="BP14">
            <v>2136346</v>
          </cell>
          <cell r="BQ14">
            <v>2270886</v>
          </cell>
          <cell r="BR14">
            <v>1888080</v>
          </cell>
          <cell r="BT14">
            <v>4884353</v>
          </cell>
          <cell r="BU14">
            <v>-727622</v>
          </cell>
          <cell r="BV14">
            <v>344442</v>
          </cell>
          <cell r="BW14">
            <v>764860</v>
          </cell>
          <cell r="BX14">
            <v>1117311</v>
          </cell>
          <cell r="BY14">
            <v>578289</v>
          </cell>
          <cell r="BZ14">
            <v>753092</v>
          </cell>
          <cell r="CA14">
            <v>216830</v>
          </cell>
          <cell r="CB14">
            <v>150787</v>
          </cell>
          <cell r="CC14">
            <v>78089</v>
          </cell>
          <cell r="CD14">
            <v>96852</v>
          </cell>
          <cell r="CE14">
            <v>89073</v>
          </cell>
          <cell r="CF14">
            <v>1422350</v>
          </cell>
          <cell r="CH14">
            <v>46644761</v>
          </cell>
          <cell r="CI14">
            <v>2959594</v>
          </cell>
          <cell r="CJ14">
            <v>4685868</v>
          </cell>
          <cell r="CK14">
            <v>7638451</v>
          </cell>
          <cell r="CL14">
            <v>10280631</v>
          </cell>
          <cell r="CM14">
            <v>5527702</v>
          </cell>
          <cell r="CN14">
            <v>7222057</v>
          </cell>
          <cell r="CO14">
            <v>1994484</v>
          </cell>
          <cell r="CP14">
            <v>1542171</v>
          </cell>
          <cell r="CQ14">
            <v>1308388</v>
          </cell>
          <cell r="CR14">
            <v>1316037</v>
          </cell>
          <cell r="CS14">
            <v>1320041</v>
          </cell>
          <cell r="CT14">
            <v>849337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460096624</v>
          </cell>
          <cell r="DK14">
            <v>22046248</v>
          </cell>
          <cell r="DL14">
            <v>42847909</v>
          </cell>
          <cell r="DM14">
            <v>72112039</v>
          </cell>
          <cell r="DN14">
            <v>104867930</v>
          </cell>
          <cell r="DO14">
            <v>53396870</v>
          </cell>
          <cell r="DP14">
            <v>69705102</v>
          </cell>
          <cell r="DQ14">
            <v>18647319</v>
          </cell>
          <cell r="DR14">
            <v>17221273</v>
          </cell>
          <cell r="DS14">
            <v>14536954</v>
          </cell>
          <cell r="DT14">
            <v>13375838</v>
          </cell>
          <cell r="DU14">
            <v>13539569</v>
          </cell>
          <cell r="DV14">
            <v>17799573</v>
          </cell>
          <cell r="DX14">
            <v>84567998</v>
          </cell>
          <cell r="DY14">
            <v>3629383</v>
          </cell>
          <cell r="DZ14">
            <v>8602401</v>
          </cell>
          <cell r="EA14">
            <v>15015896</v>
          </cell>
          <cell r="EB14">
            <v>14924154</v>
          </cell>
          <cell r="EC14">
            <v>11258284</v>
          </cell>
          <cell r="ED14">
            <v>11325766</v>
          </cell>
          <cell r="EE14">
            <v>5825884</v>
          </cell>
          <cell r="EF14">
            <v>2918526</v>
          </cell>
          <cell r="EG14">
            <v>3975936</v>
          </cell>
          <cell r="EH14">
            <v>1945879</v>
          </cell>
          <cell r="EI14">
            <v>2160956</v>
          </cell>
          <cell r="EJ14">
            <v>2984933</v>
          </cell>
          <cell r="EL14">
            <v>110475366</v>
          </cell>
          <cell r="EM14">
            <v>3413651</v>
          </cell>
          <cell r="EN14">
            <v>10050348</v>
          </cell>
          <cell r="EO14">
            <v>18584673</v>
          </cell>
          <cell r="EP14">
            <v>24166162</v>
          </cell>
          <cell r="EQ14">
            <v>15100775</v>
          </cell>
          <cell r="ER14">
            <v>17155659</v>
          </cell>
          <cell r="ES14">
            <v>4047275</v>
          </cell>
          <cell r="ET14">
            <v>2870971</v>
          </cell>
          <cell r="EU14">
            <v>6000778</v>
          </cell>
          <cell r="EV14">
            <v>3195375</v>
          </cell>
          <cell r="EW14">
            <v>3124024</v>
          </cell>
          <cell r="EX14">
            <v>2765675</v>
          </cell>
          <cell r="EZ14">
            <v>3527696</v>
          </cell>
          <cell r="FA14">
            <v>-18098</v>
          </cell>
          <cell r="FB14">
            <v>446680</v>
          </cell>
          <cell r="FC14">
            <v>642748</v>
          </cell>
          <cell r="FD14">
            <v>764107</v>
          </cell>
          <cell r="FE14">
            <v>484593</v>
          </cell>
          <cell r="FF14">
            <v>604600</v>
          </cell>
          <cell r="FG14">
            <v>274591</v>
          </cell>
          <cell r="FH14">
            <v>29734</v>
          </cell>
          <cell r="FI14">
            <v>145902</v>
          </cell>
          <cell r="FJ14">
            <v>50331</v>
          </cell>
          <cell r="FK14">
            <v>47823</v>
          </cell>
          <cell r="FL14">
            <v>54685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198571060</v>
          </cell>
          <cell r="GC14">
            <v>7024936</v>
          </cell>
          <cell r="GD14">
            <v>19099429</v>
          </cell>
          <cell r="GE14">
            <v>34243317</v>
          </cell>
          <cell r="GF14">
            <v>39854423</v>
          </cell>
          <cell r="GG14">
            <v>26843652</v>
          </cell>
          <cell r="GH14">
            <v>29086025</v>
          </cell>
          <cell r="GI14">
            <v>10147750</v>
          </cell>
          <cell r="GJ14">
            <v>5819231</v>
          </cell>
          <cell r="GK14">
            <v>10122616</v>
          </cell>
          <cell r="GL14">
            <v>5191585</v>
          </cell>
          <cell r="GM14">
            <v>5332803</v>
          </cell>
          <cell r="GN14">
            <v>5805293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154001462</v>
          </cell>
          <cell r="C16">
            <v>7409198</v>
          </cell>
          <cell r="D16">
            <v>13377214</v>
          </cell>
          <cell r="E16">
            <v>25175179</v>
          </cell>
          <cell r="F16">
            <v>36918958</v>
          </cell>
          <cell r="G16">
            <v>18904531</v>
          </cell>
          <cell r="H16">
            <v>25309595</v>
          </cell>
          <cell r="I16">
            <v>5673386</v>
          </cell>
          <cell r="J16">
            <v>5945749</v>
          </cell>
          <cell r="K16">
            <v>4025751</v>
          </cell>
          <cell r="L16">
            <v>3480924</v>
          </cell>
          <cell r="M16">
            <v>3410671</v>
          </cell>
          <cell r="N16">
            <v>4370306</v>
          </cell>
          <cell r="P16">
            <v>21891158</v>
          </cell>
          <cell r="Q16">
            <v>478078</v>
          </cell>
          <cell r="R16">
            <v>1935295</v>
          </cell>
          <cell r="S16">
            <v>3615125</v>
          </cell>
          <cell r="T16">
            <v>5638105</v>
          </cell>
          <cell r="U16">
            <v>2501293</v>
          </cell>
          <cell r="V16">
            <v>3648997</v>
          </cell>
          <cell r="W16">
            <v>588812</v>
          </cell>
          <cell r="X16">
            <v>631974</v>
          </cell>
          <cell r="Y16">
            <v>539360</v>
          </cell>
          <cell r="Z16">
            <v>427410</v>
          </cell>
          <cell r="AA16">
            <v>435773</v>
          </cell>
          <cell r="AB16">
            <v>1450936</v>
          </cell>
          <cell r="AD16">
            <v>127505558</v>
          </cell>
          <cell r="AE16">
            <v>4881073</v>
          </cell>
          <cell r="AF16">
            <v>12786243</v>
          </cell>
          <cell r="AG16">
            <v>19805864</v>
          </cell>
          <cell r="AH16">
            <v>31201036</v>
          </cell>
          <cell r="AI16">
            <v>14854119</v>
          </cell>
          <cell r="AJ16">
            <v>19588975</v>
          </cell>
          <cell r="AK16">
            <v>3823463</v>
          </cell>
          <cell r="AL16">
            <v>4130562</v>
          </cell>
          <cell r="AM16">
            <v>3913821</v>
          </cell>
          <cell r="AN16">
            <v>3526457</v>
          </cell>
          <cell r="AO16">
            <v>3592096</v>
          </cell>
          <cell r="AP16">
            <v>5401849</v>
          </cell>
          <cell r="AR16">
            <v>54231518</v>
          </cell>
          <cell r="AS16">
            <v>3481075</v>
          </cell>
          <cell r="AT16">
            <v>4669056</v>
          </cell>
          <cell r="AU16">
            <v>8457307</v>
          </cell>
          <cell r="AV16">
            <v>10713958</v>
          </cell>
          <cell r="AW16">
            <v>4940257</v>
          </cell>
          <cell r="AX16">
            <v>6894581</v>
          </cell>
          <cell r="AY16">
            <v>3092705</v>
          </cell>
          <cell r="AZ16">
            <v>2333503</v>
          </cell>
          <cell r="BA16">
            <v>2419520</v>
          </cell>
          <cell r="BB16">
            <v>2391812</v>
          </cell>
          <cell r="BC16">
            <v>2421029</v>
          </cell>
          <cell r="BD16">
            <v>2416715</v>
          </cell>
          <cell r="BF16">
            <v>50937814</v>
          </cell>
          <cell r="BG16">
            <v>3564852</v>
          </cell>
          <cell r="BH16">
            <v>5049791</v>
          </cell>
          <cell r="BI16">
            <v>6655253</v>
          </cell>
          <cell r="BJ16">
            <v>8997931</v>
          </cell>
          <cell r="BK16">
            <v>6090679</v>
          </cell>
          <cell r="BL16">
            <v>6287805</v>
          </cell>
          <cell r="BM16">
            <v>3257639</v>
          </cell>
          <cell r="BN16">
            <v>2486527</v>
          </cell>
          <cell r="BO16">
            <v>2252025</v>
          </cell>
          <cell r="BP16">
            <v>2136346</v>
          </cell>
          <cell r="BQ16">
            <v>2270886</v>
          </cell>
          <cell r="BR16">
            <v>1888080</v>
          </cell>
          <cell r="BT16">
            <v>4884353</v>
          </cell>
          <cell r="BU16">
            <v>-727622</v>
          </cell>
          <cell r="BV16">
            <v>344442</v>
          </cell>
          <cell r="BW16">
            <v>764860</v>
          </cell>
          <cell r="BX16">
            <v>1117311</v>
          </cell>
          <cell r="BY16">
            <v>578289</v>
          </cell>
          <cell r="BZ16">
            <v>753092</v>
          </cell>
          <cell r="CA16">
            <v>216830</v>
          </cell>
          <cell r="CB16">
            <v>150787</v>
          </cell>
          <cell r="CC16">
            <v>78089</v>
          </cell>
          <cell r="CD16">
            <v>96852</v>
          </cell>
          <cell r="CE16">
            <v>89073</v>
          </cell>
          <cell r="CF16">
            <v>1422350</v>
          </cell>
          <cell r="CH16">
            <v>46644761</v>
          </cell>
          <cell r="CI16">
            <v>2959594</v>
          </cell>
          <cell r="CJ16">
            <v>4685868</v>
          </cell>
          <cell r="CK16">
            <v>7638451</v>
          </cell>
          <cell r="CL16">
            <v>10280631</v>
          </cell>
          <cell r="CM16">
            <v>5527702</v>
          </cell>
          <cell r="CN16">
            <v>7222057</v>
          </cell>
          <cell r="CO16">
            <v>1994484</v>
          </cell>
          <cell r="CP16">
            <v>1542171</v>
          </cell>
          <cell r="CQ16">
            <v>1308388</v>
          </cell>
          <cell r="CR16">
            <v>1316037</v>
          </cell>
          <cell r="CS16">
            <v>1320041</v>
          </cell>
          <cell r="CT16">
            <v>849337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460096624</v>
          </cell>
          <cell r="DK16">
            <v>22046248</v>
          </cell>
          <cell r="DL16">
            <v>42847909</v>
          </cell>
          <cell r="DM16">
            <v>72112039</v>
          </cell>
          <cell r="DN16">
            <v>104867930</v>
          </cell>
          <cell r="DO16">
            <v>53396870</v>
          </cell>
          <cell r="DP16">
            <v>69705102</v>
          </cell>
          <cell r="DQ16">
            <v>18647319</v>
          </cell>
          <cell r="DR16">
            <v>17221273</v>
          </cell>
          <cell r="DS16">
            <v>14536954</v>
          </cell>
          <cell r="DT16">
            <v>13375838</v>
          </cell>
          <cell r="DU16">
            <v>13539569</v>
          </cell>
          <cell r="DV16">
            <v>17799573</v>
          </cell>
          <cell r="DX16">
            <v>84567998</v>
          </cell>
          <cell r="DY16">
            <v>3629383</v>
          </cell>
          <cell r="DZ16">
            <v>8602401</v>
          </cell>
          <cell r="EA16">
            <v>15015896</v>
          </cell>
          <cell r="EB16">
            <v>14924154</v>
          </cell>
          <cell r="EC16">
            <v>11258284</v>
          </cell>
          <cell r="ED16">
            <v>11325766</v>
          </cell>
          <cell r="EE16">
            <v>5825884</v>
          </cell>
          <cell r="EF16">
            <v>2918526</v>
          </cell>
          <cell r="EG16">
            <v>3975936</v>
          </cell>
          <cell r="EH16">
            <v>1945879</v>
          </cell>
          <cell r="EI16">
            <v>2160956</v>
          </cell>
          <cell r="EJ16">
            <v>2984933</v>
          </cell>
          <cell r="EL16">
            <v>110475366</v>
          </cell>
          <cell r="EM16">
            <v>3413651</v>
          </cell>
          <cell r="EN16">
            <v>10050348</v>
          </cell>
          <cell r="EO16">
            <v>18584673</v>
          </cell>
          <cell r="EP16">
            <v>24166162</v>
          </cell>
          <cell r="EQ16">
            <v>15100775</v>
          </cell>
          <cell r="ER16">
            <v>17155659</v>
          </cell>
          <cell r="ES16">
            <v>4047275</v>
          </cell>
          <cell r="ET16">
            <v>2870971</v>
          </cell>
          <cell r="EU16">
            <v>6000778</v>
          </cell>
          <cell r="EV16">
            <v>3195375</v>
          </cell>
          <cell r="EW16">
            <v>3124024</v>
          </cell>
          <cell r="EX16">
            <v>2765675</v>
          </cell>
          <cell r="EZ16">
            <v>3527696</v>
          </cell>
          <cell r="FA16">
            <v>-18098</v>
          </cell>
          <cell r="FB16">
            <v>446680</v>
          </cell>
          <cell r="FC16">
            <v>642748</v>
          </cell>
          <cell r="FD16">
            <v>764107</v>
          </cell>
          <cell r="FE16">
            <v>484593</v>
          </cell>
          <cell r="FF16">
            <v>604600</v>
          </cell>
          <cell r="FG16">
            <v>274591</v>
          </cell>
          <cell r="FH16">
            <v>29734</v>
          </cell>
          <cell r="FI16">
            <v>145902</v>
          </cell>
          <cell r="FJ16">
            <v>50331</v>
          </cell>
          <cell r="FK16">
            <v>47823</v>
          </cell>
          <cell r="FL16">
            <v>54685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198571060</v>
          </cell>
          <cell r="GC16">
            <v>7024936</v>
          </cell>
          <cell r="GD16">
            <v>19099429</v>
          </cell>
          <cell r="GE16">
            <v>34243317</v>
          </cell>
          <cell r="GF16">
            <v>39854423</v>
          </cell>
          <cell r="GG16">
            <v>26843652</v>
          </cell>
          <cell r="GH16">
            <v>29086025</v>
          </cell>
          <cell r="GI16">
            <v>10147750</v>
          </cell>
          <cell r="GJ16">
            <v>5819231</v>
          </cell>
          <cell r="GK16">
            <v>10122616</v>
          </cell>
          <cell r="GL16">
            <v>5191585</v>
          </cell>
          <cell r="GM16">
            <v>5332803</v>
          </cell>
          <cell r="GN16">
            <v>5805293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154001462</v>
          </cell>
          <cell r="C18">
            <v>7409198</v>
          </cell>
          <cell r="D18">
            <v>13377214</v>
          </cell>
          <cell r="E18">
            <v>25175179</v>
          </cell>
          <cell r="F18">
            <v>36918958</v>
          </cell>
          <cell r="G18">
            <v>18904531</v>
          </cell>
          <cell r="H18">
            <v>25309595</v>
          </cell>
          <cell r="I18">
            <v>5673386</v>
          </cell>
          <cell r="J18">
            <v>5945749</v>
          </cell>
          <cell r="K18">
            <v>4025751</v>
          </cell>
          <cell r="L18">
            <v>3480924</v>
          </cell>
          <cell r="M18">
            <v>3410671</v>
          </cell>
          <cell r="N18">
            <v>4370306</v>
          </cell>
          <cell r="P18">
            <v>21891158</v>
          </cell>
          <cell r="Q18">
            <v>478078</v>
          </cell>
          <cell r="R18">
            <v>1935295</v>
          </cell>
          <cell r="S18">
            <v>3615125</v>
          </cell>
          <cell r="T18">
            <v>5638105</v>
          </cell>
          <cell r="U18">
            <v>2501293</v>
          </cell>
          <cell r="V18">
            <v>3648997</v>
          </cell>
          <cell r="W18">
            <v>588812</v>
          </cell>
          <cell r="X18">
            <v>631974</v>
          </cell>
          <cell r="Y18">
            <v>539360</v>
          </cell>
          <cell r="Z18">
            <v>427410</v>
          </cell>
          <cell r="AA18">
            <v>435773</v>
          </cell>
          <cell r="AB18">
            <v>1450936</v>
          </cell>
          <cell r="AD18">
            <v>127505558</v>
          </cell>
          <cell r="AE18">
            <v>4881073</v>
          </cell>
          <cell r="AF18">
            <v>12786243</v>
          </cell>
          <cell r="AG18">
            <v>19805864</v>
          </cell>
          <cell r="AH18">
            <v>31201036</v>
          </cell>
          <cell r="AI18">
            <v>14854119</v>
          </cell>
          <cell r="AJ18">
            <v>19588975</v>
          </cell>
          <cell r="AK18">
            <v>3823463</v>
          </cell>
          <cell r="AL18">
            <v>4130562</v>
          </cell>
          <cell r="AM18">
            <v>3913821</v>
          </cell>
          <cell r="AN18">
            <v>3526457</v>
          </cell>
          <cell r="AO18">
            <v>3592096</v>
          </cell>
          <cell r="AP18">
            <v>5401849</v>
          </cell>
          <cell r="AR18">
            <v>54231518</v>
          </cell>
          <cell r="AS18">
            <v>3481075</v>
          </cell>
          <cell r="AT18">
            <v>4669056</v>
          </cell>
          <cell r="AU18">
            <v>8457307</v>
          </cell>
          <cell r="AV18">
            <v>10713958</v>
          </cell>
          <cell r="AW18">
            <v>4940257</v>
          </cell>
          <cell r="AX18">
            <v>6894581</v>
          </cell>
          <cell r="AY18">
            <v>3092705</v>
          </cell>
          <cell r="AZ18">
            <v>2333503</v>
          </cell>
          <cell r="BA18">
            <v>2419520</v>
          </cell>
          <cell r="BB18">
            <v>2391812</v>
          </cell>
          <cell r="BC18">
            <v>2421029</v>
          </cell>
          <cell r="BD18">
            <v>2416715</v>
          </cell>
          <cell r="BF18">
            <v>50937814</v>
          </cell>
          <cell r="BG18">
            <v>3564852</v>
          </cell>
          <cell r="BH18">
            <v>5049791</v>
          </cell>
          <cell r="BI18">
            <v>6655253</v>
          </cell>
          <cell r="BJ18">
            <v>8997931</v>
          </cell>
          <cell r="BK18">
            <v>6090679</v>
          </cell>
          <cell r="BL18">
            <v>6287805</v>
          </cell>
          <cell r="BM18">
            <v>3257639</v>
          </cell>
          <cell r="BN18">
            <v>2486527</v>
          </cell>
          <cell r="BO18">
            <v>2252025</v>
          </cell>
          <cell r="BP18">
            <v>2136346</v>
          </cell>
          <cell r="BQ18">
            <v>2270886</v>
          </cell>
          <cell r="BR18">
            <v>1888080</v>
          </cell>
          <cell r="BT18">
            <v>4884353</v>
          </cell>
          <cell r="BU18">
            <v>-727622</v>
          </cell>
          <cell r="BV18">
            <v>344442</v>
          </cell>
          <cell r="BW18">
            <v>764860</v>
          </cell>
          <cell r="BX18">
            <v>1117311</v>
          </cell>
          <cell r="BY18">
            <v>578289</v>
          </cell>
          <cell r="BZ18">
            <v>753092</v>
          </cell>
          <cell r="CA18">
            <v>216830</v>
          </cell>
          <cell r="CB18">
            <v>150787</v>
          </cell>
          <cell r="CC18">
            <v>78089</v>
          </cell>
          <cell r="CD18">
            <v>96852</v>
          </cell>
          <cell r="CE18">
            <v>89073</v>
          </cell>
          <cell r="CF18">
            <v>1422350</v>
          </cell>
          <cell r="CH18">
            <v>46644761</v>
          </cell>
          <cell r="CI18">
            <v>2959594</v>
          </cell>
          <cell r="CJ18">
            <v>4685868</v>
          </cell>
          <cell r="CK18">
            <v>7638451</v>
          </cell>
          <cell r="CL18">
            <v>10280631</v>
          </cell>
          <cell r="CM18">
            <v>5527702</v>
          </cell>
          <cell r="CN18">
            <v>7222057</v>
          </cell>
          <cell r="CO18">
            <v>1994484</v>
          </cell>
          <cell r="CP18">
            <v>1542171</v>
          </cell>
          <cell r="CQ18">
            <v>1308388</v>
          </cell>
          <cell r="CR18">
            <v>1316037</v>
          </cell>
          <cell r="CS18">
            <v>1320041</v>
          </cell>
          <cell r="CT18">
            <v>849337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460096624</v>
          </cell>
          <cell r="DK18">
            <v>22046248</v>
          </cell>
          <cell r="DL18">
            <v>42847909</v>
          </cell>
          <cell r="DM18">
            <v>72112039</v>
          </cell>
          <cell r="DN18">
            <v>104867930</v>
          </cell>
          <cell r="DO18">
            <v>53396870</v>
          </cell>
          <cell r="DP18">
            <v>69705102</v>
          </cell>
          <cell r="DQ18">
            <v>18647319</v>
          </cell>
          <cell r="DR18">
            <v>17221273</v>
          </cell>
          <cell r="DS18">
            <v>14536954</v>
          </cell>
          <cell r="DT18">
            <v>13375838</v>
          </cell>
          <cell r="DU18">
            <v>13539569</v>
          </cell>
          <cell r="DV18">
            <v>17799573</v>
          </cell>
          <cell r="DX18">
            <v>84567998</v>
          </cell>
          <cell r="DY18">
            <v>3629383</v>
          </cell>
          <cell r="DZ18">
            <v>8602401</v>
          </cell>
          <cell r="EA18">
            <v>15015896</v>
          </cell>
          <cell r="EB18">
            <v>14924154</v>
          </cell>
          <cell r="EC18">
            <v>11258284</v>
          </cell>
          <cell r="ED18">
            <v>11325766</v>
          </cell>
          <cell r="EE18">
            <v>5825884</v>
          </cell>
          <cell r="EF18">
            <v>2918526</v>
          </cell>
          <cell r="EG18">
            <v>3975936</v>
          </cell>
          <cell r="EH18">
            <v>1945879</v>
          </cell>
          <cell r="EI18">
            <v>2160956</v>
          </cell>
          <cell r="EJ18">
            <v>2984933</v>
          </cell>
          <cell r="EL18">
            <v>110475366</v>
          </cell>
          <cell r="EM18">
            <v>3413651</v>
          </cell>
          <cell r="EN18">
            <v>10050348</v>
          </cell>
          <cell r="EO18">
            <v>18584673</v>
          </cell>
          <cell r="EP18">
            <v>24166162</v>
          </cell>
          <cell r="EQ18">
            <v>15100775</v>
          </cell>
          <cell r="ER18">
            <v>17155659</v>
          </cell>
          <cell r="ES18">
            <v>4047275</v>
          </cell>
          <cell r="ET18">
            <v>2870971</v>
          </cell>
          <cell r="EU18">
            <v>6000778</v>
          </cell>
          <cell r="EV18">
            <v>3195375</v>
          </cell>
          <cell r="EW18">
            <v>3124024</v>
          </cell>
          <cell r="EX18">
            <v>2765675</v>
          </cell>
          <cell r="EZ18">
            <v>3527696</v>
          </cell>
          <cell r="FA18">
            <v>-18098</v>
          </cell>
          <cell r="FB18">
            <v>446680</v>
          </cell>
          <cell r="FC18">
            <v>642748</v>
          </cell>
          <cell r="FD18">
            <v>764107</v>
          </cell>
          <cell r="FE18">
            <v>484593</v>
          </cell>
          <cell r="FF18">
            <v>604600</v>
          </cell>
          <cell r="FG18">
            <v>274591</v>
          </cell>
          <cell r="FH18">
            <v>29734</v>
          </cell>
          <cell r="FI18">
            <v>145902</v>
          </cell>
          <cell r="FJ18">
            <v>50331</v>
          </cell>
          <cell r="FK18">
            <v>47823</v>
          </cell>
          <cell r="FL18">
            <v>54685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198571060</v>
          </cell>
          <cell r="GC18">
            <v>7024936</v>
          </cell>
          <cell r="GD18">
            <v>19099429</v>
          </cell>
          <cell r="GE18">
            <v>34243317</v>
          </cell>
          <cell r="GF18">
            <v>39854423</v>
          </cell>
          <cell r="GG18">
            <v>26843652</v>
          </cell>
          <cell r="GH18">
            <v>29086025</v>
          </cell>
          <cell r="GI18">
            <v>10147750</v>
          </cell>
          <cell r="GJ18">
            <v>5819231</v>
          </cell>
          <cell r="GK18">
            <v>10122616</v>
          </cell>
          <cell r="GL18">
            <v>5191585</v>
          </cell>
          <cell r="GM18">
            <v>5332803</v>
          </cell>
          <cell r="GN18">
            <v>5805293</v>
          </cell>
        </row>
        <row r="19">
          <cell r="A19" t="str">
            <v>Tranportation margins</v>
          </cell>
          <cell r="B19">
            <v>10247033</v>
          </cell>
          <cell r="C19">
            <v>292725</v>
          </cell>
          <cell r="D19">
            <v>899450</v>
          </cell>
          <cell r="E19">
            <v>901918</v>
          </cell>
          <cell r="F19">
            <v>908489</v>
          </cell>
          <cell r="G19">
            <v>1006581</v>
          </cell>
          <cell r="H19">
            <v>979751</v>
          </cell>
          <cell r="I19">
            <v>887838</v>
          </cell>
          <cell r="J19">
            <v>927396</v>
          </cell>
          <cell r="K19">
            <v>893765</v>
          </cell>
          <cell r="L19">
            <v>785578</v>
          </cell>
          <cell r="M19">
            <v>783955</v>
          </cell>
          <cell r="N19">
            <v>979587</v>
          </cell>
          <cell r="P19">
            <v>336252</v>
          </cell>
          <cell r="Q19">
            <v>20144</v>
          </cell>
          <cell r="R19">
            <v>26664</v>
          </cell>
          <cell r="S19">
            <v>30487</v>
          </cell>
          <cell r="T19">
            <v>35743</v>
          </cell>
          <cell r="U19">
            <v>44925</v>
          </cell>
          <cell r="V19">
            <v>44133</v>
          </cell>
          <cell r="W19">
            <v>37063</v>
          </cell>
          <cell r="X19">
            <v>22024</v>
          </cell>
          <cell r="Y19">
            <v>20764</v>
          </cell>
          <cell r="Z19">
            <v>19671</v>
          </cell>
          <cell r="AA19">
            <v>19166</v>
          </cell>
          <cell r="AB19">
            <v>15468</v>
          </cell>
          <cell r="AD19">
            <v>6242639</v>
          </cell>
          <cell r="AE19">
            <v>489523</v>
          </cell>
          <cell r="AF19">
            <v>530065</v>
          </cell>
          <cell r="AG19">
            <v>575710</v>
          </cell>
          <cell r="AH19">
            <v>637395</v>
          </cell>
          <cell r="AI19">
            <v>586906</v>
          </cell>
          <cell r="AJ19">
            <v>572426</v>
          </cell>
          <cell r="AK19">
            <v>504035</v>
          </cell>
          <cell r="AL19">
            <v>480474</v>
          </cell>
          <cell r="AM19">
            <v>487491</v>
          </cell>
          <cell r="AN19">
            <v>436112</v>
          </cell>
          <cell r="AO19">
            <v>470831</v>
          </cell>
          <cell r="AP19">
            <v>471671</v>
          </cell>
          <cell r="AR19">
            <v>1666808</v>
          </cell>
          <cell r="AS19">
            <v>122315</v>
          </cell>
          <cell r="AT19">
            <v>144308</v>
          </cell>
          <cell r="AU19">
            <v>148507</v>
          </cell>
          <cell r="AV19">
            <v>181957</v>
          </cell>
          <cell r="AW19">
            <v>166206</v>
          </cell>
          <cell r="AX19">
            <v>138678</v>
          </cell>
          <cell r="AY19">
            <v>122398</v>
          </cell>
          <cell r="AZ19">
            <v>113194</v>
          </cell>
          <cell r="BA19">
            <v>132127</v>
          </cell>
          <cell r="BB19">
            <v>127408</v>
          </cell>
          <cell r="BC19">
            <v>136779</v>
          </cell>
          <cell r="BD19">
            <v>132931</v>
          </cell>
          <cell r="BF19">
            <v>993457</v>
          </cell>
          <cell r="BG19">
            <v>92292</v>
          </cell>
          <cell r="BH19">
            <v>85940</v>
          </cell>
          <cell r="BI19">
            <v>78324</v>
          </cell>
          <cell r="BJ19">
            <v>103350</v>
          </cell>
          <cell r="BK19">
            <v>98079</v>
          </cell>
          <cell r="BL19">
            <v>73019</v>
          </cell>
          <cell r="BM19">
            <v>71538</v>
          </cell>
          <cell r="BN19">
            <v>83593</v>
          </cell>
          <cell r="BO19">
            <v>79759</v>
          </cell>
          <cell r="BP19">
            <v>75719</v>
          </cell>
          <cell r="BQ19">
            <v>77767</v>
          </cell>
          <cell r="BR19">
            <v>74077</v>
          </cell>
          <cell r="BT19">
            <v>793083</v>
          </cell>
          <cell r="BU19">
            <v>61187</v>
          </cell>
          <cell r="BV19">
            <v>60860</v>
          </cell>
          <cell r="BW19">
            <v>75007</v>
          </cell>
          <cell r="BX19">
            <v>80781</v>
          </cell>
          <cell r="BY19">
            <v>71808</v>
          </cell>
          <cell r="BZ19">
            <v>73306</v>
          </cell>
          <cell r="CA19">
            <v>66545</v>
          </cell>
          <cell r="CB19">
            <v>64797</v>
          </cell>
          <cell r="CC19">
            <v>64519</v>
          </cell>
          <cell r="CD19">
            <v>63114</v>
          </cell>
          <cell r="CE19">
            <v>56288</v>
          </cell>
          <cell r="CF19">
            <v>54871</v>
          </cell>
          <cell r="CH19">
            <v>1707360</v>
          </cell>
          <cell r="CI19">
            <v>142280</v>
          </cell>
          <cell r="CJ19">
            <v>142280</v>
          </cell>
          <cell r="CK19">
            <v>142280</v>
          </cell>
          <cell r="CL19">
            <v>142280</v>
          </cell>
          <cell r="CM19">
            <v>142280</v>
          </cell>
          <cell r="CN19">
            <v>142280</v>
          </cell>
          <cell r="CO19">
            <v>142280</v>
          </cell>
          <cell r="CP19">
            <v>142280</v>
          </cell>
          <cell r="CQ19">
            <v>142280</v>
          </cell>
          <cell r="CR19">
            <v>142280</v>
          </cell>
          <cell r="CS19">
            <v>142280</v>
          </cell>
          <cell r="CT19">
            <v>142280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21986632</v>
          </cell>
          <cell r="DK19">
            <v>1220466</v>
          </cell>
          <cell r="DL19">
            <v>1889567</v>
          </cell>
          <cell r="DM19">
            <v>1952233</v>
          </cell>
          <cell r="DN19">
            <v>2089995</v>
          </cell>
          <cell r="DO19">
            <v>2116785</v>
          </cell>
          <cell r="DP19">
            <v>2023593</v>
          </cell>
          <cell r="DQ19">
            <v>1831697</v>
          </cell>
          <cell r="DR19">
            <v>1833758</v>
          </cell>
          <cell r="DS19">
            <v>1820705</v>
          </cell>
          <cell r="DT19">
            <v>1649882</v>
          </cell>
          <cell r="DU19">
            <v>1687066</v>
          </cell>
          <cell r="DV19">
            <v>1870885</v>
          </cell>
          <cell r="DX19">
            <v>2235761</v>
          </cell>
          <cell r="DY19">
            <v>161076</v>
          </cell>
          <cell r="DZ19">
            <v>203395</v>
          </cell>
          <cell r="EA19">
            <v>227789</v>
          </cell>
          <cell r="EB19">
            <v>230956</v>
          </cell>
          <cell r="EC19">
            <v>257853</v>
          </cell>
          <cell r="ED19">
            <v>200937</v>
          </cell>
          <cell r="EE19">
            <v>191108</v>
          </cell>
          <cell r="EF19">
            <v>153656</v>
          </cell>
          <cell r="EG19">
            <v>138493</v>
          </cell>
          <cell r="EH19">
            <v>154706</v>
          </cell>
          <cell r="EI19">
            <v>151339</v>
          </cell>
          <cell r="EJ19">
            <v>164453</v>
          </cell>
          <cell r="EL19">
            <v>3335322</v>
          </cell>
          <cell r="EM19">
            <v>227266</v>
          </cell>
          <cell r="EN19">
            <v>307052</v>
          </cell>
          <cell r="EO19">
            <v>381932</v>
          </cell>
          <cell r="EP19">
            <v>394518</v>
          </cell>
          <cell r="EQ19">
            <v>435841</v>
          </cell>
          <cell r="ER19">
            <v>285285</v>
          </cell>
          <cell r="ES19">
            <v>257168</v>
          </cell>
          <cell r="ET19">
            <v>212469</v>
          </cell>
          <cell r="EU19">
            <v>192693</v>
          </cell>
          <cell r="EV19">
            <v>205404</v>
          </cell>
          <cell r="EW19">
            <v>166762</v>
          </cell>
          <cell r="EX19">
            <v>268932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5571083</v>
          </cell>
          <cell r="GC19">
            <v>388342</v>
          </cell>
          <cell r="GD19">
            <v>510447</v>
          </cell>
          <cell r="GE19">
            <v>609721</v>
          </cell>
          <cell r="GF19">
            <v>625474</v>
          </cell>
          <cell r="GG19">
            <v>693694</v>
          </cell>
          <cell r="GH19">
            <v>486222</v>
          </cell>
          <cell r="GI19">
            <v>448276</v>
          </cell>
          <cell r="GJ19">
            <v>366125</v>
          </cell>
          <cell r="GK19">
            <v>331186</v>
          </cell>
          <cell r="GL19">
            <v>360110</v>
          </cell>
          <cell r="GM19">
            <v>318101</v>
          </cell>
          <cell r="GN19">
            <v>433385</v>
          </cell>
        </row>
        <row r="20">
          <cell r="A20" t="str">
            <v>Gross Profit</v>
          </cell>
          <cell r="B20">
            <v>56631729</v>
          </cell>
          <cell r="C20">
            <v>2904607</v>
          </cell>
          <cell r="D20">
            <v>4609953</v>
          </cell>
          <cell r="E20">
            <v>6076789</v>
          </cell>
          <cell r="F20">
            <v>7827265</v>
          </cell>
          <cell r="G20">
            <v>6577535</v>
          </cell>
          <cell r="H20">
            <v>6731014</v>
          </cell>
          <cell r="I20">
            <v>4371293</v>
          </cell>
          <cell r="J20">
            <v>3910133</v>
          </cell>
          <cell r="K20">
            <v>3461826</v>
          </cell>
          <cell r="L20">
            <v>3212719</v>
          </cell>
          <cell r="M20">
            <v>3180333</v>
          </cell>
          <cell r="N20">
            <v>3768262</v>
          </cell>
          <cell r="P20">
            <v>8337058</v>
          </cell>
          <cell r="Q20">
            <v>435767</v>
          </cell>
          <cell r="R20">
            <v>719172</v>
          </cell>
          <cell r="S20">
            <v>1075003</v>
          </cell>
          <cell r="T20">
            <v>1476446</v>
          </cell>
          <cell r="U20">
            <v>876367</v>
          </cell>
          <cell r="V20">
            <v>1105633</v>
          </cell>
          <cell r="W20">
            <v>476848</v>
          </cell>
          <cell r="X20">
            <v>446552</v>
          </cell>
          <cell r="Y20">
            <v>409466</v>
          </cell>
          <cell r="Z20">
            <v>383655</v>
          </cell>
          <cell r="AA20">
            <v>377729</v>
          </cell>
          <cell r="AB20">
            <v>554420</v>
          </cell>
          <cell r="AD20">
            <v>51039219</v>
          </cell>
          <cell r="AE20">
            <v>2626765</v>
          </cell>
          <cell r="AF20">
            <v>4760006</v>
          </cell>
          <cell r="AG20">
            <v>6180133</v>
          </cell>
          <cell r="AH20">
            <v>8270155</v>
          </cell>
          <cell r="AI20">
            <v>5494641</v>
          </cell>
          <cell r="AJ20">
            <v>6194797</v>
          </cell>
          <cell r="AK20">
            <v>3343993</v>
          </cell>
          <cell r="AL20">
            <v>2878750</v>
          </cell>
          <cell r="AM20">
            <v>2735449</v>
          </cell>
          <cell r="AN20">
            <v>2589833</v>
          </cell>
          <cell r="AO20">
            <v>2579159</v>
          </cell>
          <cell r="AP20">
            <v>3385538</v>
          </cell>
          <cell r="AR20">
            <v>21111857</v>
          </cell>
          <cell r="AS20">
            <v>1420123</v>
          </cell>
          <cell r="AT20">
            <v>1717210</v>
          </cell>
          <cell r="AU20">
            <v>2501695</v>
          </cell>
          <cell r="AV20">
            <v>3189389</v>
          </cell>
          <cell r="AW20">
            <v>1846731</v>
          </cell>
          <cell r="AX20">
            <v>2203263</v>
          </cell>
          <cell r="AY20">
            <v>1389987</v>
          </cell>
          <cell r="AZ20">
            <v>1224735</v>
          </cell>
          <cell r="BA20">
            <v>1437510</v>
          </cell>
          <cell r="BB20">
            <v>1398014</v>
          </cell>
          <cell r="BC20">
            <v>1382833</v>
          </cell>
          <cell r="BD20">
            <v>1400367</v>
          </cell>
          <cell r="BF20">
            <v>9008086</v>
          </cell>
          <cell r="BG20">
            <v>723339</v>
          </cell>
          <cell r="BH20">
            <v>870821</v>
          </cell>
          <cell r="BI20">
            <v>1092274</v>
          </cell>
          <cell r="BJ20">
            <v>1408669</v>
          </cell>
          <cell r="BK20">
            <v>945228</v>
          </cell>
          <cell r="BL20">
            <v>1021622</v>
          </cell>
          <cell r="BM20">
            <v>586580</v>
          </cell>
          <cell r="BN20">
            <v>527981</v>
          </cell>
          <cell r="BO20">
            <v>484831</v>
          </cell>
          <cell r="BP20">
            <v>470275</v>
          </cell>
          <cell r="BQ20">
            <v>484737</v>
          </cell>
          <cell r="BR20">
            <v>391729</v>
          </cell>
          <cell r="BT20">
            <v>2308739</v>
          </cell>
          <cell r="BU20">
            <v>104935</v>
          </cell>
          <cell r="BV20">
            <v>259078</v>
          </cell>
          <cell r="BW20">
            <v>370517</v>
          </cell>
          <cell r="BX20">
            <v>415971</v>
          </cell>
          <cell r="BY20">
            <v>92378</v>
          </cell>
          <cell r="BZ20">
            <v>281844</v>
          </cell>
          <cell r="CA20">
            <v>29123</v>
          </cell>
          <cell r="CB20">
            <v>106793</v>
          </cell>
          <cell r="CC20">
            <v>108132</v>
          </cell>
          <cell r="CD20">
            <v>121731</v>
          </cell>
          <cell r="CE20">
            <v>111598</v>
          </cell>
          <cell r="CF20">
            <v>306639</v>
          </cell>
          <cell r="CH20">
            <v>15508997</v>
          </cell>
          <cell r="CI20">
            <v>1250249</v>
          </cell>
          <cell r="CJ20">
            <v>1339254</v>
          </cell>
          <cell r="CK20">
            <v>1427548</v>
          </cell>
          <cell r="CL20">
            <v>1466904</v>
          </cell>
          <cell r="CM20">
            <v>1416471</v>
          </cell>
          <cell r="CN20">
            <v>1376034</v>
          </cell>
          <cell r="CO20">
            <v>1307182</v>
          </cell>
          <cell r="CP20">
            <v>1240159</v>
          </cell>
          <cell r="CQ20">
            <v>1188321</v>
          </cell>
          <cell r="CR20">
            <v>1166423</v>
          </cell>
          <cell r="CS20">
            <v>1158647</v>
          </cell>
          <cell r="CT20">
            <v>1171805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163945685</v>
          </cell>
          <cell r="DK20">
            <v>9465785</v>
          </cell>
          <cell r="DL20">
            <v>14275494</v>
          </cell>
          <cell r="DM20">
            <v>18723959</v>
          </cell>
          <cell r="DN20">
            <v>24054799</v>
          </cell>
          <cell r="DO20">
            <v>17249351</v>
          </cell>
          <cell r="DP20">
            <v>18914207</v>
          </cell>
          <cell r="DQ20">
            <v>11505006</v>
          </cell>
          <cell r="DR20">
            <v>10335103</v>
          </cell>
          <cell r="DS20">
            <v>9825535</v>
          </cell>
          <cell r="DT20">
            <v>9342650</v>
          </cell>
          <cell r="DU20">
            <v>9275036</v>
          </cell>
          <cell r="DV20">
            <v>10978760</v>
          </cell>
          <cell r="DX20">
            <v>31550696</v>
          </cell>
          <cell r="DY20">
            <v>2148618</v>
          </cell>
          <cell r="DZ20">
            <v>2898841</v>
          </cell>
          <cell r="EA20">
            <v>4114441</v>
          </cell>
          <cell r="EB20">
            <v>3998494</v>
          </cell>
          <cell r="EC20">
            <v>3468139</v>
          </cell>
          <cell r="ED20">
            <v>3310689</v>
          </cell>
          <cell r="EE20">
            <v>2472310</v>
          </cell>
          <cell r="EF20">
            <v>1895336</v>
          </cell>
          <cell r="EG20">
            <v>1995442</v>
          </cell>
          <cell r="EH20">
            <v>1676896</v>
          </cell>
          <cell r="EI20">
            <v>1704750</v>
          </cell>
          <cell r="EJ20">
            <v>1866740</v>
          </cell>
          <cell r="EL20">
            <v>43673512</v>
          </cell>
          <cell r="EM20">
            <v>2302098</v>
          </cell>
          <cell r="EN20">
            <v>3836876</v>
          </cell>
          <cell r="EO20">
            <v>5972432</v>
          </cell>
          <cell r="EP20">
            <v>7227904</v>
          </cell>
          <cell r="EQ20">
            <v>5260592</v>
          </cell>
          <cell r="ER20">
            <v>5424393</v>
          </cell>
          <cell r="ES20">
            <v>2487419</v>
          </cell>
          <cell r="ET20">
            <v>2030394</v>
          </cell>
          <cell r="EU20">
            <v>2841422</v>
          </cell>
          <cell r="EV20">
            <v>2105349</v>
          </cell>
          <cell r="EW20">
            <v>2030057</v>
          </cell>
          <cell r="EX20">
            <v>2154576</v>
          </cell>
          <cell r="EZ20">
            <v>1007252</v>
          </cell>
          <cell r="FA20">
            <v>77645</v>
          </cell>
          <cell r="FB20">
            <v>85140</v>
          </cell>
          <cell r="FC20">
            <v>86796</v>
          </cell>
          <cell r="FD20">
            <v>88155</v>
          </cell>
          <cell r="FE20">
            <v>88256</v>
          </cell>
          <cell r="FF20">
            <v>86474</v>
          </cell>
          <cell r="FG20">
            <v>87048</v>
          </cell>
          <cell r="FH20">
            <v>84268</v>
          </cell>
          <cell r="FI20">
            <v>82255</v>
          </cell>
          <cell r="FJ20">
            <v>80682</v>
          </cell>
          <cell r="FK20">
            <v>79490</v>
          </cell>
          <cell r="FL20">
            <v>81043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76231460</v>
          </cell>
          <cell r="GC20">
            <v>4528361</v>
          </cell>
          <cell r="GD20">
            <v>6820857</v>
          </cell>
          <cell r="GE20">
            <v>10173669</v>
          </cell>
          <cell r="GF20">
            <v>11314553</v>
          </cell>
          <cell r="GG20">
            <v>8816987</v>
          </cell>
          <cell r="GH20">
            <v>8821556</v>
          </cell>
          <cell r="GI20">
            <v>5046777</v>
          </cell>
          <cell r="GJ20">
            <v>4009998</v>
          </cell>
          <cell r="GK20">
            <v>4919119</v>
          </cell>
          <cell r="GL20">
            <v>3862927</v>
          </cell>
          <cell r="GM20">
            <v>3814297</v>
          </cell>
          <cell r="GN20">
            <v>4102359</v>
          </cell>
        </row>
        <row r="21">
          <cell r="A21" t="str">
            <v>Direct Expenses</v>
          </cell>
          <cell r="B21">
            <v>9354590.7300000004</v>
          </cell>
          <cell r="C21">
            <v>801392.36</v>
          </cell>
          <cell r="D21">
            <v>809372.36</v>
          </cell>
          <cell r="E21">
            <v>779945.51</v>
          </cell>
          <cell r="F21">
            <v>812263.11</v>
          </cell>
          <cell r="G21">
            <v>772964.21</v>
          </cell>
          <cell r="H21">
            <v>752830.06</v>
          </cell>
          <cell r="I21">
            <v>788986.94</v>
          </cell>
          <cell r="J21">
            <v>765186.55</v>
          </cell>
          <cell r="K21">
            <v>745855.17</v>
          </cell>
          <cell r="L21">
            <v>795484.85</v>
          </cell>
          <cell r="M21">
            <v>748055.17</v>
          </cell>
          <cell r="N21">
            <v>782254.44</v>
          </cell>
          <cell r="P21">
            <v>1595090.13</v>
          </cell>
          <cell r="Q21">
            <v>141642.28</v>
          </cell>
          <cell r="R21">
            <v>134233.22</v>
          </cell>
          <cell r="S21">
            <v>130586.44</v>
          </cell>
          <cell r="T21">
            <v>138496.43</v>
          </cell>
          <cell r="U21">
            <v>129867.13</v>
          </cell>
          <cell r="V21">
            <v>129908.13</v>
          </cell>
          <cell r="W21">
            <v>135115.26</v>
          </cell>
          <cell r="X21">
            <v>129270.12</v>
          </cell>
          <cell r="Y21">
            <v>131332.71</v>
          </cell>
          <cell r="Z21">
            <v>133352.85999999999</v>
          </cell>
          <cell r="AA21">
            <v>132861.57</v>
          </cell>
          <cell r="AB21">
            <v>128423.98</v>
          </cell>
          <cell r="AD21">
            <v>6976778.1600000001</v>
          </cell>
          <cell r="AE21">
            <v>609775.49</v>
          </cell>
          <cell r="AF21">
            <v>577954.84</v>
          </cell>
          <cell r="AG21">
            <v>560426.23999999999</v>
          </cell>
          <cell r="AH21">
            <v>600565.49</v>
          </cell>
          <cell r="AI21">
            <v>570346.59</v>
          </cell>
          <cell r="AJ21">
            <v>568689.04</v>
          </cell>
          <cell r="AK21">
            <v>586893.18999999994</v>
          </cell>
          <cell r="AL21">
            <v>581661.64</v>
          </cell>
          <cell r="AM21">
            <v>566037.29</v>
          </cell>
          <cell r="AN21">
            <v>599207.18000000005</v>
          </cell>
          <cell r="AO21">
            <v>566559.62</v>
          </cell>
          <cell r="AP21">
            <v>588661.55000000005</v>
          </cell>
          <cell r="AR21">
            <v>4548346.3600000003</v>
          </cell>
          <cell r="AS21">
            <v>440903.82</v>
          </cell>
          <cell r="AT21">
            <v>374987.12</v>
          </cell>
          <cell r="AU21">
            <v>408349.43</v>
          </cell>
          <cell r="AV21">
            <v>394690.82</v>
          </cell>
          <cell r="AW21">
            <v>356286.43</v>
          </cell>
          <cell r="AX21">
            <v>371357.23</v>
          </cell>
          <cell r="AY21">
            <v>358602.12</v>
          </cell>
          <cell r="AZ21">
            <v>380688.92</v>
          </cell>
          <cell r="BA21">
            <v>368061.55</v>
          </cell>
          <cell r="BB21">
            <v>380166.93</v>
          </cell>
          <cell r="BC21">
            <v>350415.87</v>
          </cell>
          <cell r="BD21">
            <v>363836.12</v>
          </cell>
          <cell r="BF21">
            <v>1532866.64</v>
          </cell>
          <cell r="BG21">
            <v>135780.85999999999</v>
          </cell>
          <cell r="BH21">
            <v>128862.54</v>
          </cell>
          <cell r="BI21">
            <v>122976.22</v>
          </cell>
          <cell r="BJ21">
            <v>130709.86</v>
          </cell>
          <cell r="BK21">
            <v>125789.72</v>
          </cell>
          <cell r="BL21">
            <v>124827.47</v>
          </cell>
          <cell r="BM21">
            <v>127963.04</v>
          </cell>
          <cell r="BN21">
            <v>127478.79</v>
          </cell>
          <cell r="BO21">
            <v>123601.52</v>
          </cell>
          <cell r="BP21">
            <v>130899.16</v>
          </cell>
          <cell r="BQ21">
            <v>124157.87</v>
          </cell>
          <cell r="BR21">
            <v>129819.59</v>
          </cell>
          <cell r="BT21">
            <v>359653.39</v>
          </cell>
          <cell r="BU21">
            <v>29432.68</v>
          </cell>
          <cell r="BV21">
            <v>32054.65</v>
          </cell>
          <cell r="BW21">
            <v>27940.26</v>
          </cell>
          <cell r="BX21">
            <v>31323.96</v>
          </cell>
          <cell r="BY21">
            <v>27907.78</v>
          </cell>
          <cell r="BZ21">
            <v>27368.78</v>
          </cell>
          <cell r="CA21">
            <v>28303.8</v>
          </cell>
          <cell r="CB21">
            <v>35879.54</v>
          </cell>
          <cell r="CC21">
            <v>31449.32</v>
          </cell>
          <cell r="CD21">
            <v>32347.759999999998</v>
          </cell>
          <cell r="CE21">
            <v>27568.06</v>
          </cell>
          <cell r="CF21">
            <v>28076.799999999999</v>
          </cell>
          <cell r="CH21">
            <v>3751245.68</v>
          </cell>
          <cell r="CI21">
            <v>326674.06</v>
          </cell>
          <cell r="CJ21">
            <v>314780.79999999999</v>
          </cell>
          <cell r="CK21">
            <v>301312.74</v>
          </cell>
          <cell r="CL21">
            <v>320116.42</v>
          </cell>
          <cell r="CM21">
            <v>302889.03999999998</v>
          </cell>
          <cell r="CN21">
            <v>298396.03999999998</v>
          </cell>
          <cell r="CO21">
            <v>309498.57</v>
          </cell>
          <cell r="CP21">
            <v>310383.96999999997</v>
          </cell>
          <cell r="CQ21">
            <v>304453.2</v>
          </cell>
          <cell r="CR21">
            <v>333152.71999999997</v>
          </cell>
          <cell r="CS21">
            <v>309597.59999999998</v>
          </cell>
          <cell r="CT21">
            <v>319990.52</v>
          </cell>
          <cell r="CV21">
            <v>15764644.810000002</v>
          </cell>
          <cell r="CW21">
            <v>1425227.35</v>
          </cell>
          <cell r="CX21">
            <v>1419096.22</v>
          </cell>
          <cell r="CY21">
            <v>1520211.58</v>
          </cell>
          <cell r="CZ21">
            <v>1429229.89</v>
          </cell>
          <cell r="DA21">
            <v>1327194.1000000001</v>
          </cell>
          <cell r="DB21">
            <v>1257398.78</v>
          </cell>
          <cell r="DC21">
            <v>1266731.67</v>
          </cell>
          <cell r="DD21">
            <v>1228489.22</v>
          </cell>
          <cell r="DE21">
            <v>1196790.04</v>
          </cell>
          <cell r="DF21">
            <v>1282731.5900000001</v>
          </cell>
          <cell r="DG21">
            <v>1216720.04</v>
          </cell>
          <cell r="DH21">
            <v>1194824.33</v>
          </cell>
          <cell r="DJ21">
            <v>43883215.900000006</v>
          </cell>
          <cell r="DK21">
            <v>3910828.9</v>
          </cell>
          <cell r="DL21">
            <v>3791341.75</v>
          </cell>
          <cell r="DM21">
            <v>3851748.42</v>
          </cell>
          <cell r="DN21">
            <v>3857395.98</v>
          </cell>
          <cell r="DO21">
            <v>3613245</v>
          </cell>
          <cell r="DP21">
            <v>3530775.53</v>
          </cell>
          <cell r="DQ21">
            <v>3602094.59</v>
          </cell>
          <cell r="DR21">
            <v>3559038.75</v>
          </cell>
          <cell r="DS21">
            <v>3467580.8</v>
          </cell>
          <cell r="DT21">
            <v>3687343.05</v>
          </cell>
          <cell r="DU21">
            <v>3475935.8</v>
          </cell>
          <cell r="DV21">
            <v>3535887.33</v>
          </cell>
          <cell r="DX21">
            <v>6660100.0499999998</v>
          </cell>
          <cell r="DY21">
            <v>584384.13</v>
          </cell>
          <cell r="DZ21">
            <v>549314.04</v>
          </cell>
          <cell r="EA21">
            <v>546616.52</v>
          </cell>
          <cell r="EB21">
            <v>571888.79</v>
          </cell>
          <cell r="EC21">
            <v>543856.04</v>
          </cell>
          <cell r="ED21">
            <v>552657.93000000005</v>
          </cell>
          <cell r="EE21">
            <v>560109.42000000004</v>
          </cell>
          <cell r="EF21">
            <v>557625.16</v>
          </cell>
          <cell r="EG21">
            <v>540973.18000000005</v>
          </cell>
          <cell r="EH21">
            <v>565456.1</v>
          </cell>
          <cell r="EI21">
            <v>532523.18000000005</v>
          </cell>
          <cell r="EJ21">
            <v>554695.56000000006</v>
          </cell>
          <cell r="EL21">
            <v>7574692.6300000008</v>
          </cell>
          <cell r="EM21">
            <v>639739.59</v>
          </cell>
          <cell r="EN21">
            <v>621841.97</v>
          </cell>
          <cell r="EO21">
            <v>607816.1</v>
          </cell>
          <cell r="EP21">
            <v>689276.47</v>
          </cell>
          <cell r="EQ21">
            <v>615367.81999999995</v>
          </cell>
          <cell r="ER21">
            <v>659022.31999999995</v>
          </cell>
          <cell r="ES21">
            <v>636436.72</v>
          </cell>
          <cell r="ET21">
            <v>610706.72</v>
          </cell>
          <cell r="EU21">
            <v>633524.77</v>
          </cell>
          <cell r="EV21">
            <v>641021.66</v>
          </cell>
          <cell r="EW21">
            <v>611395.77</v>
          </cell>
          <cell r="EX21">
            <v>608542.71999999997</v>
          </cell>
          <cell r="EZ21">
            <v>266184.18</v>
          </cell>
          <cell r="FA21">
            <v>23815.06</v>
          </cell>
          <cell r="FB21">
            <v>22149.45</v>
          </cell>
          <cell r="FC21">
            <v>21636.84</v>
          </cell>
          <cell r="FD21">
            <v>22664.06</v>
          </cell>
          <cell r="FE21">
            <v>21635.84</v>
          </cell>
          <cell r="FF21">
            <v>21635.84</v>
          </cell>
          <cell r="FG21">
            <v>22422.45</v>
          </cell>
          <cell r="FH21">
            <v>22147.45</v>
          </cell>
          <cell r="FI21">
            <v>21633.84</v>
          </cell>
          <cell r="FJ21">
            <v>22662.06</v>
          </cell>
          <cell r="FK21">
            <v>21633.84</v>
          </cell>
          <cell r="FL21">
            <v>22147.45</v>
          </cell>
          <cell r="FN21">
            <v>8157465.5999999996</v>
          </cell>
          <cell r="FO21">
            <v>750804.29</v>
          </cell>
          <cell r="FP21">
            <v>746884.44</v>
          </cell>
          <cell r="FQ21">
            <v>774247.57</v>
          </cell>
          <cell r="FR21">
            <v>783519.67</v>
          </cell>
          <cell r="FS21">
            <v>744027.11</v>
          </cell>
          <cell r="FT21">
            <v>692427.38</v>
          </cell>
          <cell r="FU21">
            <v>643915.78</v>
          </cell>
          <cell r="FV21">
            <v>634435.69999999995</v>
          </cell>
          <cell r="FW21">
            <v>592306.91</v>
          </cell>
          <cell r="FX21">
            <v>603924.27</v>
          </cell>
          <cell r="FY21">
            <v>589837.91</v>
          </cell>
          <cell r="FZ21">
            <v>601134.56999999995</v>
          </cell>
          <cell r="GB21">
            <v>22658442.460000001</v>
          </cell>
          <cell r="GC21">
            <v>1998743.07</v>
          </cell>
          <cell r="GD21">
            <v>1940189.9</v>
          </cell>
          <cell r="GE21">
            <v>1950317.03</v>
          </cell>
          <cell r="GF21">
            <v>2067348.99</v>
          </cell>
          <cell r="GG21">
            <v>1924886.81</v>
          </cell>
          <cell r="GH21">
            <v>1925743.47</v>
          </cell>
          <cell r="GI21">
            <v>1862884.37</v>
          </cell>
          <cell r="GJ21">
            <v>1824915.03</v>
          </cell>
          <cell r="GK21">
            <v>1788438.7</v>
          </cell>
          <cell r="GL21">
            <v>1833064.09</v>
          </cell>
          <cell r="GM21">
            <v>1755390.7</v>
          </cell>
          <cell r="GN21">
            <v>1786520.3</v>
          </cell>
        </row>
        <row r="22">
          <cell r="A22" t="str">
            <v>A&amp;G-Administrative expense transferred- - Admin &amp; General Exp 9220-09341</v>
          </cell>
          <cell r="B22">
            <v>5798236.3600000003</v>
          </cell>
          <cell r="C22">
            <v>524198.62</v>
          </cell>
          <cell r="D22">
            <v>521943.59</v>
          </cell>
          <cell r="E22">
            <v>559133.81999999995</v>
          </cell>
          <cell r="F22">
            <v>525670.75</v>
          </cell>
          <cell r="G22">
            <v>488141.99</v>
          </cell>
          <cell r="H22">
            <v>462471.27</v>
          </cell>
          <cell r="I22">
            <v>465903.91</v>
          </cell>
          <cell r="J22">
            <v>451838.33</v>
          </cell>
          <cell r="K22">
            <v>440179.38</v>
          </cell>
          <cell r="L22">
            <v>471788.68</v>
          </cell>
          <cell r="M22">
            <v>447509.63</v>
          </cell>
          <cell r="N22">
            <v>439456.39</v>
          </cell>
          <cell r="P22">
            <v>778773.45</v>
          </cell>
          <cell r="Q22">
            <v>70406.23</v>
          </cell>
          <cell r="R22">
            <v>70103.350000000006</v>
          </cell>
          <cell r="S22">
            <v>75098.45</v>
          </cell>
          <cell r="T22">
            <v>70603.960000000006</v>
          </cell>
          <cell r="U22">
            <v>65563.39</v>
          </cell>
          <cell r="V22">
            <v>62115.5</v>
          </cell>
          <cell r="W22">
            <v>62576.54</v>
          </cell>
          <cell r="X22">
            <v>60687.37</v>
          </cell>
          <cell r="Y22">
            <v>59121.43</v>
          </cell>
          <cell r="Z22">
            <v>63366.94</v>
          </cell>
          <cell r="AA22">
            <v>60105.97</v>
          </cell>
          <cell r="AB22">
            <v>59024.32</v>
          </cell>
          <cell r="AD22">
            <v>4283254</v>
          </cell>
          <cell r="AE22">
            <v>387234.27</v>
          </cell>
          <cell r="AF22">
            <v>385568.44</v>
          </cell>
          <cell r="AG22">
            <v>413041.49</v>
          </cell>
          <cell r="AH22">
            <v>388321.76</v>
          </cell>
          <cell r="AI22">
            <v>360598.64</v>
          </cell>
          <cell r="AJ22">
            <v>341635.25</v>
          </cell>
          <cell r="AK22">
            <v>344170.99</v>
          </cell>
          <cell r="AL22">
            <v>333780.52</v>
          </cell>
          <cell r="AM22">
            <v>325167.86</v>
          </cell>
          <cell r="AN22">
            <v>348518.17</v>
          </cell>
          <cell r="AO22">
            <v>330582.84000000003</v>
          </cell>
          <cell r="AP22">
            <v>324633.77</v>
          </cell>
          <cell r="AR22">
            <v>2211779.65</v>
          </cell>
          <cell r="AS22">
            <v>199959.4</v>
          </cell>
          <cell r="AT22">
            <v>199099.2</v>
          </cell>
          <cell r="AU22">
            <v>213285.68</v>
          </cell>
          <cell r="AV22">
            <v>200520.95</v>
          </cell>
          <cell r="AW22">
            <v>186205.33</v>
          </cell>
          <cell r="AX22">
            <v>176413.05</v>
          </cell>
          <cell r="AY22">
            <v>177722.45</v>
          </cell>
          <cell r="AZ22">
            <v>172357.04</v>
          </cell>
          <cell r="BA22">
            <v>167909.64</v>
          </cell>
          <cell r="BB22">
            <v>179967.24</v>
          </cell>
          <cell r="BC22">
            <v>170705.82</v>
          </cell>
          <cell r="BD22">
            <v>167633.85</v>
          </cell>
          <cell r="BF22">
            <v>813455.68</v>
          </cell>
          <cell r="BG22">
            <v>73541.73</v>
          </cell>
          <cell r="BH22">
            <v>73225.37</v>
          </cell>
          <cell r="BI22">
            <v>78442.92</v>
          </cell>
          <cell r="BJ22">
            <v>73748.259999999995</v>
          </cell>
          <cell r="BK22">
            <v>68483.22</v>
          </cell>
          <cell r="BL22">
            <v>64881.78</v>
          </cell>
          <cell r="BM22">
            <v>65363.35</v>
          </cell>
          <cell r="BN22">
            <v>63390.04</v>
          </cell>
          <cell r="BO22">
            <v>61754.37</v>
          </cell>
          <cell r="BP22">
            <v>66188.95</v>
          </cell>
          <cell r="BQ22">
            <v>62782.75</v>
          </cell>
          <cell r="BR22">
            <v>61652.94</v>
          </cell>
          <cell r="BT22">
            <v>200210.98</v>
          </cell>
          <cell r="BU22">
            <v>18100.39</v>
          </cell>
          <cell r="BV22">
            <v>18022.52</v>
          </cell>
          <cell r="BW22">
            <v>19306.689999999999</v>
          </cell>
          <cell r="BX22">
            <v>18151.22</v>
          </cell>
          <cell r="BY22">
            <v>16855.37</v>
          </cell>
          <cell r="BZ22">
            <v>15968.96</v>
          </cell>
          <cell r="CA22">
            <v>16087.49</v>
          </cell>
          <cell r="CB22">
            <v>15601.81</v>
          </cell>
          <cell r="CC22">
            <v>15199.23</v>
          </cell>
          <cell r="CD22">
            <v>16290.69</v>
          </cell>
          <cell r="CE22">
            <v>15452.34</v>
          </cell>
          <cell r="CF22">
            <v>15174.27</v>
          </cell>
          <cell r="CH22">
            <v>1678934.65</v>
          </cell>
          <cell r="CI22">
            <v>151786.71</v>
          </cell>
          <cell r="CJ22">
            <v>151133.75</v>
          </cell>
          <cell r="CK22">
            <v>161902.53</v>
          </cell>
          <cell r="CL22">
            <v>152212.98000000001</v>
          </cell>
          <cell r="CM22">
            <v>141346.17000000001</v>
          </cell>
          <cell r="CN22">
            <v>133912.97</v>
          </cell>
          <cell r="CO22">
            <v>134906.92000000001</v>
          </cell>
          <cell r="CP22">
            <v>130834.1</v>
          </cell>
          <cell r="CQ22">
            <v>127458.14</v>
          </cell>
          <cell r="CR22">
            <v>136610.91</v>
          </cell>
          <cell r="CS22">
            <v>129580.68</v>
          </cell>
          <cell r="CT22">
            <v>127248.79</v>
          </cell>
          <cell r="CV22">
            <v>-15764644.810000002</v>
          </cell>
          <cell r="CW22">
            <v>-1425227.35</v>
          </cell>
          <cell r="CX22">
            <v>-1419096.22</v>
          </cell>
          <cell r="CY22">
            <v>-1520211.58</v>
          </cell>
          <cell r="CZ22">
            <v>-1429229.89</v>
          </cell>
          <cell r="DA22">
            <v>-1327194.1000000001</v>
          </cell>
          <cell r="DB22">
            <v>-1257398.78</v>
          </cell>
          <cell r="DC22">
            <v>-1266731.67</v>
          </cell>
          <cell r="DD22">
            <v>-1228489.22</v>
          </cell>
          <cell r="DE22">
            <v>-1196790.04</v>
          </cell>
          <cell r="DF22">
            <v>-1282731.5900000001</v>
          </cell>
          <cell r="DG22">
            <v>-1216720.04</v>
          </cell>
          <cell r="DH22">
            <v>-1194824.33</v>
          </cell>
          <cell r="DJ22">
            <v>-4.000000050291419E-2</v>
          </cell>
          <cell r="DK22">
            <v>-2.3283064365386963E-10</v>
          </cell>
          <cell r="DL22">
            <v>2.3283064365386963E-10</v>
          </cell>
          <cell r="DM22">
            <v>-2.3283064365386963E-10</v>
          </cell>
          <cell r="DN22">
            <v>-1.0000000009313226E-2</v>
          </cell>
          <cell r="DO22">
            <v>1.0000000009313226E-2</v>
          </cell>
          <cell r="DP22">
            <v>0</v>
          </cell>
          <cell r="DQ22">
            <v>-2.0000000018626451E-2</v>
          </cell>
          <cell r="DR22">
            <v>-9.9999997764825821E-3</v>
          </cell>
          <cell r="DS22">
            <v>9.9999997764825821E-3</v>
          </cell>
          <cell r="DT22">
            <v>-1.0000000242143869E-2</v>
          </cell>
          <cell r="DU22">
            <v>-1.0000000009313226E-2</v>
          </cell>
          <cell r="DV22">
            <v>0</v>
          </cell>
          <cell r="DX22">
            <v>3677385.53</v>
          </cell>
          <cell r="DY22">
            <v>338462.57</v>
          </cell>
          <cell r="DZ22">
            <v>336695.51</v>
          </cell>
          <cell r="EA22">
            <v>349030.81</v>
          </cell>
          <cell r="EB22">
            <v>353210.66</v>
          </cell>
          <cell r="EC22">
            <v>335407.42</v>
          </cell>
          <cell r="ED22">
            <v>312146.27</v>
          </cell>
          <cell r="EE22">
            <v>290277.24</v>
          </cell>
          <cell r="EF22">
            <v>286003.61</v>
          </cell>
          <cell r="EG22">
            <v>267011.96999999997</v>
          </cell>
          <cell r="EH22">
            <v>272249.07</v>
          </cell>
          <cell r="EI22">
            <v>265898.93</v>
          </cell>
          <cell r="EJ22">
            <v>270991.46999999997</v>
          </cell>
          <cell r="EL22">
            <v>4313667.8600000003</v>
          </cell>
          <cell r="EM22">
            <v>397025.31</v>
          </cell>
          <cell r="EN22">
            <v>394952.5</v>
          </cell>
          <cell r="EO22">
            <v>409422.12</v>
          </cell>
          <cell r="EP22">
            <v>414325.21</v>
          </cell>
          <cell r="EQ22">
            <v>393441.54</v>
          </cell>
          <cell r="ER22">
            <v>366155.6</v>
          </cell>
          <cell r="ES22">
            <v>340502.67</v>
          </cell>
          <cell r="ET22">
            <v>335489.59999999998</v>
          </cell>
          <cell r="EU22">
            <v>313211.90000000002</v>
          </cell>
          <cell r="EV22">
            <v>319355.15999999997</v>
          </cell>
          <cell r="EW22">
            <v>311906.28999999998</v>
          </cell>
          <cell r="EX22">
            <v>317879.96000000002</v>
          </cell>
          <cell r="EZ22">
            <v>166412.29</v>
          </cell>
          <cell r="FA22">
            <v>15316.41</v>
          </cell>
          <cell r="FB22">
            <v>15236.44</v>
          </cell>
          <cell r="FC22">
            <v>15794.65</v>
          </cell>
          <cell r="FD22">
            <v>15983.8</v>
          </cell>
          <cell r="FE22">
            <v>15178.15</v>
          </cell>
          <cell r="FF22">
            <v>14125.52</v>
          </cell>
          <cell r="FG22">
            <v>13135.88</v>
          </cell>
          <cell r="FH22">
            <v>12942.49</v>
          </cell>
          <cell r="FI22">
            <v>12083.06</v>
          </cell>
          <cell r="FJ22">
            <v>12320.05</v>
          </cell>
          <cell r="FK22">
            <v>12032.69</v>
          </cell>
          <cell r="FL22">
            <v>12263.15</v>
          </cell>
          <cell r="FN22">
            <v>-8157465.5999999996</v>
          </cell>
          <cell r="FO22">
            <v>-750804.29</v>
          </cell>
          <cell r="FP22">
            <v>-746884.44</v>
          </cell>
          <cell r="FQ22">
            <v>-774247.57</v>
          </cell>
          <cell r="FR22">
            <v>-783519.67</v>
          </cell>
          <cell r="FS22">
            <v>-744027.11</v>
          </cell>
          <cell r="FT22">
            <v>-692427.38</v>
          </cell>
          <cell r="FU22">
            <v>-643915.78</v>
          </cell>
          <cell r="FV22">
            <v>-634435.69999999995</v>
          </cell>
          <cell r="FW22">
            <v>-592306.91</v>
          </cell>
          <cell r="FX22">
            <v>-603924.27</v>
          </cell>
          <cell r="FY22">
            <v>-589837.91</v>
          </cell>
          <cell r="FZ22">
            <v>-601134.56999999995</v>
          </cell>
          <cell r="GB22">
            <v>7.9999999841675162E-2</v>
          </cell>
          <cell r="GC22">
            <v>0</v>
          </cell>
          <cell r="GD22">
            <v>1.0000000009313226E-2</v>
          </cell>
          <cell r="GE22">
            <v>1.0000000009313226E-2</v>
          </cell>
          <cell r="GF22">
            <v>1.1641532182693481E-10</v>
          </cell>
          <cell r="GG22">
            <v>0</v>
          </cell>
          <cell r="GH22">
            <v>9.9999998928979039E-3</v>
          </cell>
          <cell r="GI22">
            <v>1.0000000009313226E-2</v>
          </cell>
          <cell r="GJ22">
            <v>0</v>
          </cell>
          <cell r="GK22">
            <v>1.999999990221113E-2</v>
          </cell>
          <cell r="GL22">
            <v>1.0000000009313226E-2</v>
          </cell>
          <cell r="GM22">
            <v>-1.1641532182693481E-10</v>
          </cell>
          <cell r="GN22">
            <v>1.0000000009313226E-2</v>
          </cell>
        </row>
        <row r="23">
          <cell r="A23" t="str">
            <v>Division G&amp;A Expense Billings</v>
          </cell>
          <cell r="B23">
            <v>5798236.3600000003</v>
          </cell>
          <cell r="C23">
            <v>524198.62</v>
          </cell>
          <cell r="D23">
            <v>521943.59</v>
          </cell>
          <cell r="E23">
            <v>559133.81999999995</v>
          </cell>
          <cell r="F23">
            <v>525670.75</v>
          </cell>
          <cell r="G23">
            <v>488141.99</v>
          </cell>
          <cell r="H23">
            <v>462471.27</v>
          </cell>
          <cell r="I23">
            <v>465903.91</v>
          </cell>
          <cell r="J23">
            <v>451838.33</v>
          </cell>
          <cell r="K23">
            <v>440179.38</v>
          </cell>
          <cell r="L23">
            <v>471788.68</v>
          </cell>
          <cell r="M23">
            <v>447509.63</v>
          </cell>
          <cell r="N23">
            <v>439456.39</v>
          </cell>
          <cell r="P23">
            <v>778773.45</v>
          </cell>
          <cell r="Q23">
            <v>70406.23</v>
          </cell>
          <cell r="R23">
            <v>70103.350000000006</v>
          </cell>
          <cell r="S23">
            <v>75098.45</v>
          </cell>
          <cell r="T23">
            <v>70603.960000000006</v>
          </cell>
          <cell r="U23">
            <v>65563.39</v>
          </cell>
          <cell r="V23">
            <v>62115.5</v>
          </cell>
          <cell r="W23">
            <v>62576.54</v>
          </cell>
          <cell r="X23">
            <v>60687.37</v>
          </cell>
          <cell r="Y23">
            <v>59121.43</v>
          </cell>
          <cell r="Z23">
            <v>63366.94</v>
          </cell>
          <cell r="AA23">
            <v>60105.97</v>
          </cell>
          <cell r="AB23">
            <v>59024.32</v>
          </cell>
          <cell r="AD23">
            <v>4283254</v>
          </cell>
          <cell r="AE23">
            <v>387234.27</v>
          </cell>
          <cell r="AF23">
            <v>385568.44</v>
          </cell>
          <cell r="AG23">
            <v>413041.49</v>
          </cell>
          <cell r="AH23">
            <v>388321.76</v>
          </cell>
          <cell r="AI23">
            <v>360598.64</v>
          </cell>
          <cell r="AJ23">
            <v>341635.25</v>
          </cell>
          <cell r="AK23">
            <v>344170.99</v>
          </cell>
          <cell r="AL23">
            <v>333780.52</v>
          </cell>
          <cell r="AM23">
            <v>325167.86</v>
          </cell>
          <cell r="AN23">
            <v>348518.17</v>
          </cell>
          <cell r="AO23">
            <v>330582.84000000003</v>
          </cell>
          <cell r="AP23">
            <v>324633.77</v>
          </cell>
          <cell r="AR23">
            <v>2211779.65</v>
          </cell>
          <cell r="AS23">
            <v>199959.4</v>
          </cell>
          <cell r="AT23">
            <v>199099.2</v>
          </cell>
          <cell r="AU23">
            <v>213285.68</v>
          </cell>
          <cell r="AV23">
            <v>200520.95</v>
          </cell>
          <cell r="AW23">
            <v>186205.33</v>
          </cell>
          <cell r="AX23">
            <v>176413.05</v>
          </cell>
          <cell r="AY23">
            <v>177722.45</v>
          </cell>
          <cell r="AZ23">
            <v>172357.04</v>
          </cell>
          <cell r="BA23">
            <v>167909.64</v>
          </cell>
          <cell r="BB23">
            <v>179967.24</v>
          </cell>
          <cell r="BC23">
            <v>170705.82</v>
          </cell>
          <cell r="BD23">
            <v>167633.85</v>
          </cell>
          <cell r="BF23">
            <v>813455.68</v>
          </cell>
          <cell r="BG23">
            <v>73541.73</v>
          </cell>
          <cell r="BH23">
            <v>73225.37</v>
          </cell>
          <cell r="BI23">
            <v>78442.92</v>
          </cell>
          <cell r="BJ23">
            <v>73748.259999999995</v>
          </cell>
          <cell r="BK23">
            <v>68483.22</v>
          </cell>
          <cell r="BL23">
            <v>64881.78</v>
          </cell>
          <cell r="BM23">
            <v>65363.35</v>
          </cell>
          <cell r="BN23">
            <v>63390.04</v>
          </cell>
          <cell r="BO23">
            <v>61754.37</v>
          </cell>
          <cell r="BP23">
            <v>66188.95</v>
          </cell>
          <cell r="BQ23">
            <v>62782.75</v>
          </cell>
          <cell r="BR23">
            <v>61652.94</v>
          </cell>
          <cell r="BT23">
            <v>200210.98</v>
          </cell>
          <cell r="BU23">
            <v>18100.39</v>
          </cell>
          <cell r="BV23">
            <v>18022.52</v>
          </cell>
          <cell r="BW23">
            <v>19306.689999999999</v>
          </cell>
          <cell r="BX23">
            <v>18151.22</v>
          </cell>
          <cell r="BY23">
            <v>16855.37</v>
          </cell>
          <cell r="BZ23">
            <v>15968.96</v>
          </cell>
          <cell r="CA23">
            <v>16087.49</v>
          </cell>
          <cell r="CB23">
            <v>15601.81</v>
          </cell>
          <cell r="CC23">
            <v>15199.23</v>
          </cell>
          <cell r="CD23">
            <v>16290.69</v>
          </cell>
          <cell r="CE23">
            <v>15452.34</v>
          </cell>
          <cell r="CF23">
            <v>15174.27</v>
          </cell>
          <cell r="CH23">
            <v>1678934.65</v>
          </cell>
          <cell r="CI23">
            <v>151786.71</v>
          </cell>
          <cell r="CJ23">
            <v>151133.75</v>
          </cell>
          <cell r="CK23">
            <v>161902.53</v>
          </cell>
          <cell r="CL23">
            <v>152212.98000000001</v>
          </cell>
          <cell r="CM23">
            <v>141346.17000000001</v>
          </cell>
          <cell r="CN23">
            <v>133912.97</v>
          </cell>
          <cell r="CO23">
            <v>134906.92000000001</v>
          </cell>
          <cell r="CP23">
            <v>130834.1</v>
          </cell>
          <cell r="CQ23">
            <v>127458.14</v>
          </cell>
          <cell r="CR23">
            <v>136610.91</v>
          </cell>
          <cell r="CS23">
            <v>129580.68</v>
          </cell>
          <cell r="CT23">
            <v>127248.79</v>
          </cell>
          <cell r="CV23">
            <v>-15764644.810000002</v>
          </cell>
          <cell r="CW23">
            <v>-1425227.35</v>
          </cell>
          <cell r="CX23">
            <v>-1419096.22</v>
          </cell>
          <cell r="CY23">
            <v>-1520211.58</v>
          </cell>
          <cell r="CZ23">
            <v>-1429229.89</v>
          </cell>
          <cell r="DA23">
            <v>-1327194.1000000001</v>
          </cell>
          <cell r="DB23">
            <v>-1257398.78</v>
          </cell>
          <cell r="DC23">
            <v>-1266731.67</v>
          </cell>
          <cell r="DD23">
            <v>-1228489.22</v>
          </cell>
          <cell r="DE23">
            <v>-1196790.04</v>
          </cell>
          <cell r="DF23">
            <v>-1282731.5900000001</v>
          </cell>
          <cell r="DG23">
            <v>-1216720.04</v>
          </cell>
          <cell r="DH23">
            <v>-1194824.33</v>
          </cell>
          <cell r="DJ23">
            <v>-4.000000050291419E-2</v>
          </cell>
          <cell r="DK23">
            <v>-2.3283064365386963E-10</v>
          </cell>
          <cell r="DL23">
            <v>2.3283064365386963E-10</v>
          </cell>
          <cell r="DM23">
            <v>-2.3283064365386963E-10</v>
          </cell>
          <cell r="DN23">
            <v>-1.0000000009313226E-2</v>
          </cell>
          <cell r="DO23">
            <v>1.0000000009313226E-2</v>
          </cell>
          <cell r="DP23">
            <v>0</v>
          </cell>
          <cell r="DQ23">
            <v>-2.0000000018626451E-2</v>
          </cell>
          <cell r="DR23">
            <v>-9.9999997764825821E-3</v>
          </cell>
          <cell r="DS23">
            <v>9.9999997764825821E-3</v>
          </cell>
          <cell r="DT23">
            <v>-1.0000000242143869E-2</v>
          </cell>
          <cell r="DU23">
            <v>-1.0000000009313226E-2</v>
          </cell>
          <cell r="DV23">
            <v>0</v>
          </cell>
          <cell r="DX23">
            <v>3677385.53</v>
          </cell>
          <cell r="DY23">
            <v>338462.57</v>
          </cell>
          <cell r="DZ23">
            <v>336695.51</v>
          </cell>
          <cell r="EA23">
            <v>349030.81</v>
          </cell>
          <cell r="EB23">
            <v>353210.66</v>
          </cell>
          <cell r="EC23">
            <v>335407.42</v>
          </cell>
          <cell r="ED23">
            <v>312146.27</v>
          </cell>
          <cell r="EE23">
            <v>290277.24</v>
          </cell>
          <cell r="EF23">
            <v>286003.61</v>
          </cell>
          <cell r="EG23">
            <v>267011.96999999997</v>
          </cell>
          <cell r="EH23">
            <v>272249.07</v>
          </cell>
          <cell r="EI23">
            <v>265898.93</v>
          </cell>
          <cell r="EJ23">
            <v>270991.46999999997</v>
          </cell>
          <cell r="EL23">
            <v>4313667.8600000003</v>
          </cell>
          <cell r="EM23">
            <v>397025.31</v>
          </cell>
          <cell r="EN23">
            <v>394952.5</v>
          </cell>
          <cell r="EO23">
            <v>409422.12</v>
          </cell>
          <cell r="EP23">
            <v>414325.21</v>
          </cell>
          <cell r="EQ23">
            <v>393441.54</v>
          </cell>
          <cell r="ER23">
            <v>366155.6</v>
          </cell>
          <cell r="ES23">
            <v>340502.67</v>
          </cell>
          <cell r="ET23">
            <v>335489.59999999998</v>
          </cell>
          <cell r="EU23">
            <v>313211.90000000002</v>
          </cell>
          <cell r="EV23">
            <v>319355.15999999997</v>
          </cell>
          <cell r="EW23">
            <v>311906.28999999998</v>
          </cell>
          <cell r="EX23">
            <v>317879.96000000002</v>
          </cell>
          <cell r="EZ23">
            <v>166412.29</v>
          </cell>
          <cell r="FA23">
            <v>15316.41</v>
          </cell>
          <cell r="FB23">
            <v>15236.44</v>
          </cell>
          <cell r="FC23">
            <v>15794.65</v>
          </cell>
          <cell r="FD23">
            <v>15983.8</v>
          </cell>
          <cell r="FE23">
            <v>15178.15</v>
          </cell>
          <cell r="FF23">
            <v>14125.52</v>
          </cell>
          <cell r="FG23">
            <v>13135.88</v>
          </cell>
          <cell r="FH23">
            <v>12942.49</v>
          </cell>
          <cell r="FI23">
            <v>12083.06</v>
          </cell>
          <cell r="FJ23">
            <v>12320.05</v>
          </cell>
          <cell r="FK23">
            <v>12032.69</v>
          </cell>
          <cell r="FL23">
            <v>12263.15</v>
          </cell>
          <cell r="FN23">
            <v>-8157465.5999999996</v>
          </cell>
          <cell r="FO23">
            <v>-750804.29</v>
          </cell>
          <cell r="FP23">
            <v>-746884.44</v>
          </cell>
          <cell r="FQ23">
            <v>-774247.57</v>
          </cell>
          <cell r="FR23">
            <v>-783519.67</v>
          </cell>
          <cell r="FS23">
            <v>-744027.11</v>
          </cell>
          <cell r="FT23">
            <v>-692427.38</v>
          </cell>
          <cell r="FU23">
            <v>-643915.78</v>
          </cell>
          <cell r="FV23">
            <v>-634435.69999999995</v>
          </cell>
          <cell r="FW23">
            <v>-592306.91</v>
          </cell>
          <cell r="FX23">
            <v>-603924.27</v>
          </cell>
          <cell r="FY23">
            <v>-589837.91</v>
          </cell>
          <cell r="FZ23">
            <v>-601134.56999999995</v>
          </cell>
          <cell r="GB23">
            <v>7.9999999841675162E-2</v>
          </cell>
          <cell r="GC23">
            <v>0</v>
          </cell>
          <cell r="GD23">
            <v>1.0000000009313226E-2</v>
          </cell>
          <cell r="GE23">
            <v>1.0000000009313226E-2</v>
          </cell>
          <cell r="GF23">
            <v>1.1641532182693481E-10</v>
          </cell>
          <cell r="GG23">
            <v>0</v>
          </cell>
          <cell r="GH23">
            <v>9.9999998928979039E-3</v>
          </cell>
          <cell r="GI23">
            <v>1.0000000009313226E-2</v>
          </cell>
          <cell r="GJ23">
            <v>0</v>
          </cell>
          <cell r="GK23">
            <v>1.999999990221113E-2</v>
          </cell>
          <cell r="GL23">
            <v>1.0000000009313226E-2</v>
          </cell>
          <cell r="GM23">
            <v>-1.1641532182693481E-10</v>
          </cell>
          <cell r="GN23">
            <v>1.0000000009313226E-2</v>
          </cell>
        </row>
        <row r="24">
          <cell r="A24" t="str">
            <v>Share Services Billings</v>
          </cell>
          <cell r="B24">
            <v>11992455.84</v>
          </cell>
          <cell r="C24">
            <v>1092344.05</v>
          </cell>
          <cell r="D24">
            <v>1071275.69</v>
          </cell>
          <cell r="E24">
            <v>1102959.95</v>
          </cell>
          <cell r="F24">
            <v>1140782.4099999999</v>
          </cell>
          <cell r="G24">
            <v>1030639.26</v>
          </cell>
          <cell r="H24">
            <v>975630.62</v>
          </cell>
          <cell r="I24">
            <v>963415.57</v>
          </cell>
          <cell r="J24">
            <v>929806.94</v>
          </cell>
          <cell r="K24">
            <v>900131.67</v>
          </cell>
          <cell r="L24">
            <v>979564.91</v>
          </cell>
          <cell r="M24">
            <v>894512.42</v>
          </cell>
          <cell r="N24">
            <v>911392.35</v>
          </cell>
          <cell r="P24">
            <v>1610732.25</v>
          </cell>
          <cell r="Q24">
            <v>146715.04999999999</v>
          </cell>
          <cell r="R24">
            <v>143885.32</v>
          </cell>
          <cell r="S24">
            <v>148140.9</v>
          </cell>
          <cell r="T24">
            <v>153220.92000000001</v>
          </cell>
          <cell r="U24">
            <v>138427.35</v>
          </cell>
          <cell r="V24">
            <v>131039.02</v>
          </cell>
          <cell r="W24">
            <v>129398.39</v>
          </cell>
          <cell r="X24">
            <v>124884.35</v>
          </cell>
          <cell r="Y24">
            <v>120898.6</v>
          </cell>
          <cell r="Z24">
            <v>131567.45000000001</v>
          </cell>
          <cell r="AA24">
            <v>120143.85</v>
          </cell>
          <cell r="AB24">
            <v>122411.05</v>
          </cell>
          <cell r="AD24">
            <v>8859027.3300000001</v>
          </cell>
          <cell r="AE24">
            <v>806932.8</v>
          </cell>
          <cell r="AF24">
            <v>791369.23</v>
          </cell>
          <cell r="AG24">
            <v>814774.93</v>
          </cell>
          <cell r="AH24">
            <v>842715.01</v>
          </cell>
          <cell r="AI24">
            <v>761350.44</v>
          </cell>
          <cell r="AJ24">
            <v>720714.63</v>
          </cell>
          <cell r="AK24">
            <v>711691.15</v>
          </cell>
          <cell r="AL24">
            <v>686863.92</v>
          </cell>
          <cell r="AM24">
            <v>664942.30000000005</v>
          </cell>
          <cell r="AN24">
            <v>723620.94</v>
          </cell>
          <cell r="AO24">
            <v>660791.25</v>
          </cell>
          <cell r="AP24">
            <v>673260.73</v>
          </cell>
          <cell r="AR24">
            <v>4574610</v>
          </cell>
          <cell r="AS24">
            <v>416682.64</v>
          </cell>
          <cell r="AT24">
            <v>408645.95</v>
          </cell>
          <cell r="AU24">
            <v>420732.13</v>
          </cell>
          <cell r="AV24">
            <v>435159.79</v>
          </cell>
          <cell r="AW24">
            <v>393144.9</v>
          </cell>
          <cell r="AX24">
            <v>372161.44</v>
          </cell>
          <cell r="AY24">
            <v>367501.91</v>
          </cell>
          <cell r="AZ24">
            <v>354681.67</v>
          </cell>
          <cell r="BA24">
            <v>343361.8</v>
          </cell>
          <cell r="BB24">
            <v>373662.2</v>
          </cell>
          <cell r="BC24">
            <v>341218.3</v>
          </cell>
          <cell r="BD24">
            <v>347657.27</v>
          </cell>
          <cell r="BF24">
            <v>1682465.28</v>
          </cell>
          <cell r="BG24">
            <v>153248.92000000001</v>
          </cell>
          <cell r="BH24">
            <v>150293.17000000001</v>
          </cell>
          <cell r="BI24">
            <v>154738.26999999999</v>
          </cell>
          <cell r="BJ24">
            <v>160044.51999999999</v>
          </cell>
          <cell r="BK24">
            <v>144592.13</v>
          </cell>
          <cell r="BL24">
            <v>136874.76999999999</v>
          </cell>
          <cell r="BM24">
            <v>135161.07999999999</v>
          </cell>
          <cell r="BN24">
            <v>130445.99</v>
          </cell>
          <cell r="BO24">
            <v>126282.73</v>
          </cell>
          <cell r="BP24">
            <v>137426.73000000001</v>
          </cell>
          <cell r="BQ24">
            <v>125494.41</v>
          </cell>
          <cell r="BR24">
            <v>127862.56</v>
          </cell>
          <cell r="BT24">
            <v>414095.14</v>
          </cell>
          <cell r="BU24">
            <v>37718.25</v>
          </cell>
          <cell r="BV24">
            <v>36990.76</v>
          </cell>
          <cell r="BW24">
            <v>38084.81</v>
          </cell>
          <cell r="BX24">
            <v>39390.81</v>
          </cell>
          <cell r="BY24">
            <v>35587.599999999999</v>
          </cell>
          <cell r="BZ24">
            <v>33688.17</v>
          </cell>
          <cell r="CA24">
            <v>33266.379999999997</v>
          </cell>
          <cell r="CB24">
            <v>32105.89</v>
          </cell>
          <cell r="CC24">
            <v>31081.22</v>
          </cell>
          <cell r="CD24">
            <v>33824.03</v>
          </cell>
          <cell r="CE24">
            <v>30887.18</v>
          </cell>
          <cell r="CF24">
            <v>31470.04</v>
          </cell>
          <cell r="CH24">
            <v>3472530.03</v>
          </cell>
          <cell r="CI24">
            <v>316298.65999999997</v>
          </cell>
          <cell r="CJ24">
            <v>310198.11</v>
          </cell>
          <cell r="CK24">
            <v>319372.58</v>
          </cell>
          <cell r="CL24">
            <v>330324.42</v>
          </cell>
          <cell r="CM24">
            <v>298431.44</v>
          </cell>
          <cell r="CN24">
            <v>282503.15000000002</v>
          </cell>
          <cell r="CO24">
            <v>278966.17</v>
          </cell>
          <cell r="CP24">
            <v>269234.46999999997</v>
          </cell>
          <cell r="CQ24">
            <v>260641.72</v>
          </cell>
          <cell r="CR24">
            <v>283642.36</v>
          </cell>
          <cell r="CS24">
            <v>259014.6</v>
          </cell>
          <cell r="CT24">
            <v>263902.34999999998</v>
          </cell>
          <cell r="CV24">
            <v>-15764644.810000002</v>
          </cell>
          <cell r="CW24">
            <v>-1425227.35</v>
          </cell>
          <cell r="CX24">
            <v>-1419096.22</v>
          </cell>
          <cell r="CY24">
            <v>-1520211.58</v>
          </cell>
          <cell r="CZ24">
            <v>-1429229.89</v>
          </cell>
          <cell r="DA24">
            <v>-1327194.1000000001</v>
          </cell>
          <cell r="DB24">
            <v>-1257398.78</v>
          </cell>
          <cell r="DC24">
            <v>-1266731.67</v>
          </cell>
          <cell r="DD24">
            <v>-1228489.22</v>
          </cell>
          <cell r="DE24">
            <v>-1196790.04</v>
          </cell>
          <cell r="DF24">
            <v>-1282731.5900000001</v>
          </cell>
          <cell r="DG24">
            <v>-1216720.04</v>
          </cell>
          <cell r="DH24">
            <v>-1194824.33</v>
          </cell>
          <cell r="DJ24">
            <v>16841271.060000002</v>
          </cell>
          <cell r="DK24">
            <v>1544713.02</v>
          </cell>
          <cell r="DL24">
            <v>1493562.01</v>
          </cell>
          <cell r="DM24">
            <v>1478591.99</v>
          </cell>
          <cell r="DN24">
            <v>1672407.99</v>
          </cell>
          <cell r="DO24">
            <v>1474979.02</v>
          </cell>
          <cell r="DP24">
            <v>1395213.02</v>
          </cell>
          <cell r="DQ24">
            <v>1352668.98</v>
          </cell>
          <cell r="DR24">
            <v>1299534.01</v>
          </cell>
          <cell r="DS24">
            <v>1250550</v>
          </cell>
          <cell r="DT24">
            <v>1380577.03</v>
          </cell>
          <cell r="DU24">
            <v>1215341.97</v>
          </cell>
          <cell r="DV24">
            <v>1283132.02</v>
          </cell>
          <cell r="DX24">
            <v>7203102.7199999997</v>
          </cell>
          <cell r="DY24">
            <v>661205.16</v>
          </cell>
          <cell r="DZ24">
            <v>648630.18999999994</v>
          </cell>
          <cell r="EA24">
            <v>658038.89</v>
          </cell>
          <cell r="EB24">
            <v>702872.76</v>
          </cell>
          <cell r="EC24">
            <v>643969.64</v>
          </cell>
          <cell r="ED24">
            <v>603790.91</v>
          </cell>
          <cell r="EE24">
            <v>574050</v>
          </cell>
          <cell r="EF24">
            <v>558717.31999999995</v>
          </cell>
          <cell r="EG24">
            <v>528866.35</v>
          </cell>
          <cell r="EH24">
            <v>562509.73</v>
          </cell>
          <cell r="EI24">
            <v>520788.02</v>
          </cell>
          <cell r="EJ24">
            <v>539663.75</v>
          </cell>
          <cell r="EL24">
            <v>8449424.8300000001</v>
          </cell>
          <cell r="EM24">
            <v>775610.7</v>
          </cell>
          <cell r="EN24">
            <v>760859.89</v>
          </cell>
          <cell r="EO24">
            <v>771896.55</v>
          </cell>
          <cell r="EP24">
            <v>824487.88</v>
          </cell>
          <cell r="EQ24">
            <v>755392.98</v>
          </cell>
          <cell r="ER24">
            <v>708262.2</v>
          </cell>
          <cell r="ES24">
            <v>673375.38</v>
          </cell>
          <cell r="ET24">
            <v>655389.81000000006</v>
          </cell>
          <cell r="EU24">
            <v>620373.84</v>
          </cell>
          <cell r="EV24">
            <v>659838.38</v>
          </cell>
          <cell r="EW24">
            <v>610897.76</v>
          </cell>
          <cell r="EX24">
            <v>633039.46</v>
          </cell>
          <cell r="EZ24">
            <v>325961.15999999997</v>
          </cell>
          <cell r="FA24">
            <v>29921.46</v>
          </cell>
          <cell r="FB24">
            <v>29352.38</v>
          </cell>
          <cell r="FC24">
            <v>29778.16</v>
          </cell>
          <cell r="FD24">
            <v>31807.02</v>
          </cell>
          <cell r="FE24">
            <v>29141.47</v>
          </cell>
          <cell r="FF24">
            <v>27323.27</v>
          </cell>
          <cell r="FG24">
            <v>25977.42</v>
          </cell>
          <cell r="FH24">
            <v>25283.58</v>
          </cell>
          <cell r="FI24">
            <v>23932.73</v>
          </cell>
          <cell r="FJ24">
            <v>25455.18</v>
          </cell>
          <cell r="FK24">
            <v>23567.15</v>
          </cell>
          <cell r="FL24">
            <v>24421.34</v>
          </cell>
          <cell r="FN24">
            <v>-8157465.5999999996</v>
          </cell>
          <cell r="FO24">
            <v>-750804.29</v>
          </cell>
          <cell r="FP24">
            <v>-746884.44</v>
          </cell>
          <cell r="FQ24">
            <v>-774247.57</v>
          </cell>
          <cell r="FR24">
            <v>-783519.67</v>
          </cell>
          <cell r="FS24">
            <v>-744027.11</v>
          </cell>
          <cell r="FT24">
            <v>-692427.38</v>
          </cell>
          <cell r="FU24">
            <v>-643915.78</v>
          </cell>
          <cell r="FV24">
            <v>-634435.69999999995</v>
          </cell>
          <cell r="FW24">
            <v>-592306.91</v>
          </cell>
          <cell r="FX24">
            <v>-603924.27</v>
          </cell>
          <cell r="FY24">
            <v>-589837.91</v>
          </cell>
          <cell r="FZ24">
            <v>-601134.56999999995</v>
          </cell>
          <cell r="GB24">
            <v>7821023.1100000013</v>
          </cell>
          <cell r="GC24">
            <v>715933.03</v>
          </cell>
          <cell r="GD24">
            <v>691958.02</v>
          </cell>
          <cell r="GE24">
            <v>685466.03</v>
          </cell>
          <cell r="GF24">
            <v>775647.99</v>
          </cell>
          <cell r="GG24">
            <v>684476.98</v>
          </cell>
          <cell r="GH24">
            <v>646949</v>
          </cell>
          <cell r="GI24">
            <v>629487.02</v>
          </cell>
          <cell r="GJ24">
            <v>604955.01</v>
          </cell>
          <cell r="GK24">
            <v>580866.01</v>
          </cell>
          <cell r="GL24">
            <v>643879.02</v>
          </cell>
          <cell r="GM24">
            <v>565415.02</v>
          </cell>
          <cell r="GN24">
            <v>595989.98</v>
          </cell>
        </row>
        <row r="25">
          <cell r="A25" t="str">
            <v>SSU Billings</v>
          </cell>
          <cell r="B25">
            <v>6194219.4799999995</v>
          </cell>
          <cell r="C25">
            <v>568145.43000000005</v>
          </cell>
          <cell r="D25">
            <v>549332.09999999986</v>
          </cell>
          <cell r="E25">
            <v>543826.13</v>
          </cell>
          <cell r="F25">
            <v>615111.65999999992</v>
          </cell>
          <cell r="G25">
            <v>542497.27</v>
          </cell>
          <cell r="H25">
            <v>513159.35</v>
          </cell>
          <cell r="I25">
            <v>497511.66</v>
          </cell>
          <cell r="J25">
            <v>477968.60999999993</v>
          </cell>
          <cell r="K25">
            <v>459952.29000000004</v>
          </cell>
          <cell r="L25">
            <v>507776.23000000004</v>
          </cell>
          <cell r="M25">
            <v>447002.79000000004</v>
          </cell>
          <cell r="N25">
            <v>471935.95999999996</v>
          </cell>
          <cell r="P25">
            <v>831958.8</v>
          </cell>
          <cell r="Q25">
            <v>76308.819999999992</v>
          </cell>
          <cell r="R25">
            <v>73781.97</v>
          </cell>
          <cell r="S25">
            <v>73042.45</v>
          </cell>
          <cell r="T25">
            <v>82616.960000000006</v>
          </cell>
          <cell r="U25">
            <v>72863.960000000006</v>
          </cell>
          <cell r="V25">
            <v>68923.520000000004</v>
          </cell>
          <cell r="W25">
            <v>66821.850000000006</v>
          </cell>
          <cell r="X25">
            <v>64196.98</v>
          </cell>
          <cell r="Y25">
            <v>61777.170000000006</v>
          </cell>
          <cell r="Z25">
            <v>68200.510000000009</v>
          </cell>
          <cell r="AA25">
            <v>60037.880000000005</v>
          </cell>
          <cell r="AB25">
            <v>63386.73</v>
          </cell>
          <cell r="AD25">
            <v>4575773.33</v>
          </cell>
          <cell r="AE25">
            <v>419698.53</v>
          </cell>
          <cell r="AF25">
            <v>405800.79</v>
          </cell>
          <cell r="AG25">
            <v>401733.44000000006</v>
          </cell>
          <cell r="AH25">
            <v>454393.25</v>
          </cell>
          <cell r="AI25">
            <v>400751.79999999993</v>
          </cell>
          <cell r="AJ25">
            <v>379079.38</v>
          </cell>
          <cell r="AK25">
            <v>367520.16000000003</v>
          </cell>
          <cell r="AL25">
            <v>353083.4</v>
          </cell>
          <cell r="AM25">
            <v>339774.44000000006</v>
          </cell>
          <cell r="AN25">
            <v>375102.76999999996</v>
          </cell>
          <cell r="AO25">
            <v>330208.40999999997</v>
          </cell>
          <cell r="AP25">
            <v>348626.95999999996</v>
          </cell>
          <cell r="AR25">
            <v>2362830.35</v>
          </cell>
          <cell r="AS25">
            <v>216723.24000000002</v>
          </cell>
          <cell r="AT25">
            <v>209546.75</v>
          </cell>
          <cell r="AU25">
            <v>207446.45</v>
          </cell>
          <cell r="AV25">
            <v>234638.83999999997</v>
          </cell>
          <cell r="AW25">
            <v>206939.57000000004</v>
          </cell>
          <cell r="AX25">
            <v>195748.39</v>
          </cell>
          <cell r="AY25">
            <v>189779.45999999996</v>
          </cell>
          <cell r="AZ25">
            <v>182324.62999999998</v>
          </cell>
          <cell r="BA25">
            <v>175452.15999999997</v>
          </cell>
          <cell r="BB25">
            <v>193694.96000000002</v>
          </cell>
          <cell r="BC25">
            <v>170512.47999999998</v>
          </cell>
          <cell r="BD25">
            <v>180023.42</v>
          </cell>
          <cell r="BF25">
            <v>869009.6</v>
          </cell>
          <cell r="BG25">
            <v>79707.190000000017</v>
          </cell>
          <cell r="BH25">
            <v>77067.800000000017</v>
          </cell>
          <cell r="BI25">
            <v>76295.349999999991</v>
          </cell>
          <cell r="BJ25">
            <v>86296.26</v>
          </cell>
          <cell r="BK25">
            <v>76108.91</v>
          </cell>
          <cell r="BL25">
            <v>71992.989999999991</v>
          </cell>
          <cell r="BM25">
            <v>69797.729999999981</v>
          </cell>
          <cell r="BN25">
            <v>67055.950000000012</v>
          </cell>
          <cell r="BO25">
            <v>64528.359999999993</v>
          </cell>
          <cell r="BP25">
            <v>71237.780000000013</v>
          </cell>
          <cell r="BQ25">
            <v>62711.66</v>
          </cell>
          <cell r="BR25">
            <v>66209.62</v>
          </cell>
          <cell r="BT25">
            <v>213884.16</v>
          </cell>
          <cell r="BU25">
            <v>19617.86</v>
          </cell>
          <cell r="BV25">
            <v>18968.240000000002</v>
          </cell>
          <cell r="BW25">
            <v>18778.12</v>
          </cell>
          <cell r="BX25">
            <v>21239.589999999997</v>
          </cell>
          <cell r="BY25">
            <v>18732.23</v>
          </cell>
          <cell r="BZ25">
            <v>17719.21</v>
          </cell>
          <cell r="CA25">
            <v>17178.89</v>
          </cell>
          <cell r="CB25">
            <v>16504.080000000002</v>
          </cell>
          <cell r="CC25">
            <v>15881.990000000002</v>
          </cell>
          <cell r="CD25">
            <v>17533.339999999997</v>
          </cell>
          <cell r="CE25">
            <v>15434.84</v>
          </cell>
          <cell r="CF25">
            <v>16295.77</v>
          </cell>
          <cell r="CH25">
            <v>1793595.38</v>
          </cell>
          <cell r="CI25">
            <v>164511.94999999998</v>
          </cell>
          <cell r="CJ25">
            <v>159064.35999999999</v>
          </cell>
          <cell r="CK25">
            <v>157470.05000000002</v>
          </cell>
          <cell r="CL25">
            <v>178111.43999999997</v>
          </cell>
          <cell r="CM25">
            <v>157085.26999999999</v>
          </cell>
          <cell r="CN25">
            <v>148590.18000000002</v>
          </cell>
          <cell r="CO25">
            <v>144059.24999999997</v>
          </cell>
          <cell r="CP25">
            <v>138400.36999999997</v>
          </cell>
          <cell r="CQ25">
            <v>133183.58000000002</v>
          </cell>
          <cell r="CR25">
            <v>147031.44999999998</v>
          </cell>
          <cell r="CS25">
            <v>129433.92000000001</v>
          </cell>
          <cell r="CT25">
            <v>136653.56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16841271.100000001</v>
          </cell>
          <cell r="DK25">
            <v>1544713.0200000003</v>
          </cell>
          <cell r="DL25">
            <v>1493562.0099999998</v>
          </cell>
          <cell r="DM25">
            <v>1478591.9900000002</v>
          </cell>
          <cell r="DN25">
            <v>1672408</v>
          </cell>
          <cell r="DO25">
            <v>1474979.01</v>
          </cell>
          <cell r="DP25">
            <v>1395213.02</v>
          </cell>
          <cell r="DQ25">
            <v>1352669</v>
          </cell>
          <cell r="DR25">
            <v>1299534.0199999998</v>
          </cell>
          <cell r="DS25">
            <v>1250549.9900000002</v>
          </cell>
          <cell r="DT25">
            <v>1380577.0400000003</v>
          </cell>
          <cell r="DU25">
            <v>1215341.98</v>
          </cell>
          <cell r="DV25">
            <v>1283132.02</v>
          </cell>
          <cell r="DX25">
            <v>3525717.19</v>
          </cell>
          <cell r="DY25">
            <v>322742.59000000003</v>
          </cell>
          <cell r="DZ25">
            <v>311934.67999999993</v>
          </cell>
          <cell r="EA25">
            <v>309008.08</v>
          </cell>
          <cell r="EB25">
            <v>349662.10000000003</v>
          </cell>
          <cell r="EC25">
            <v>308562.22000000003</v>
          </cell>
          <cell r="ED25">
            <v>291644.64</v>
          </cell>
          <cell r="EE25">
            <v>283772.76</v>
          </cell>
          <cell r="EF25">
            <v>272713.70999999996</v>
          </cell>
          <cell r="EG25">
            <v>261854.38</v>
          </cell>
          <cell r="EH25">
            <v>290260.65999999997</v>
          </cell>
          <cell r="EI25">
            <v>254889.09000000003</v>
          </cell>
          <cell r="EJ25">
            <v>268672.28000000003</v>
          </cell>
          <cell r="EL25">
            <v>4135756.9699999997</v>
          </cell>
          <cell r="EM25">
            <v>378585.38999999996</v>
          </cell>
          <cell r="EN25">
            <v>365907.39</v>
          </cell>
          <cell r="EO25">
            <v>362474.43000000005</v>
          </cell>
          <cell r="EP25">
            <v>410162.67</v>
          </cell>
          <cell r="EQ25">
            <v>361951.44</v>
          </cell>
          <cell r="ER25">
            <v>342106.6</v>
          </cell>
          <cell r="ES25">
            <v>332872.71000000002</v>
          </cell>
          <cell r="ET25">
            <v>319900.21000000008</v>
          </cell>
          <cell r="EU25">
            <v>307161.93999999994</v>
          </cell>
          <cell r="EV25">
            <v>340483.22000000003</v>
          </cell>
          <cell r="EW25">
            <v>298991.47000000003</v>
          </cell>
          <cell r="EX25">
            <v>315159.49999999994</v>
          </cell>
          <cell r="EZ25">
            <v>159548.86999999997</v>
          </cell>
          <cell r="FA25">
            <v>14605.05</v>
          </cell>
          <cell r="FB25">
            <v>14115.94</v>
          </cell>
          <cell r="FC25">
            <v>13983.51</v>
          </cell>
          <cell r="FD25">
            <v>15823.220000000001</v>
          </cell>
          <cell r="FE25">
            <v>13963.320000000002</v>
          </cell>
          <cell r="FF25">
            <v>13197.75</v>
          </cell>
          <cell r="FG25">
            <v>12841.539999999999</v>
          </cell>
          <cell r="FH25">
            <v>12341.090000000002</v>
          </cell>
          <cell r="FI25">
            <v>11849.67</v>
          </cell>
          <cell r="FJ25">
            <v>13135.130000000001</v>
          </cell>
          <cell r="FK25">
            <v>11534.460000000001</v>
          </cell>
          <cell r="FL25">
            <v>12158.19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7821023.0300000012</v>
          </cell>
          <cell r="GC25">
            <v>715933.03</v>
          </cell>
          <cell r="GD25">
            <v>691958.01</v>
          </cell>
          <cell r="GE25">
            <v>685466.02</v>
          </cell>
          <cell r="GF25">
            <v>775647.98999999987</v>
          </cell>
          <cell r="GG25">
            <v>684476.98</v>
          </cell>
          <cell r="GH25">
            <v>646948.99000000011</v>
          </cell>
          <cell r="GI25">
            <v>629487.01</v>
          </cell>
          <cell r="GJ25">
            <v>604955.01</v>
          </cell>
          <cell r="GK25">
            <v>580865.99000000011</v>
          </cell>
          <cell r="GL25">
            <v>643879.01</v>
          </cell>
          <cell r="GM25">
            <v>565415.02000000014</v>
          </cell>
          <cell r="GN25">
            <v>595989.97</v>
          </cell>
        </row>
        <row r="26">
          <cell r="A26" t="str">
            <v>Total Operation &amp; Maintenance Exp - Excl Bad Debt</v>
          </cell>
          <cell r="B26">
            <v>21347046.57</v>
          </cell>
          <cell r="C26">
            <v>1893736.41</v>
          </cell>
          <cell r="D26">
            <v>1880648.05</v>
          </cell>
          <cell r="E26">
            <v>1882905.46</v>
          </cell>
          <cell r="F26">
            <v>1953045.52</v>
          </cell>
          <cell r="G26">
            <v>1803603.47</v>
          </cell>
          <cell r="H26">
            <v>1728460.68</v>
          </cell>
          <cell r="I26">
            <v>1752402.51</v>
          </cell>
          <cell r="J26">
            <v>1694993.49</v>
          </cell>
          <cell r="K26">
            <v>1645986.84</v>
          </cell>
          <cell r="L26">
            <v>1775049.76</v>
          </cell>
          <cell r="M26">
            <v>1642567.59</v>
          </cell>
          <cell r="N26">
            <v>1693646.79</v>
          </cell>
          <cell r="P26">
            <v>3205822.38</v>
          </cell>
          <cell r="Q26">
            <v>288357.33</v>
          </cell>
          <cell r="R26">
            <v>278118.53999999998</v>
          </cell>
          <cell r="S26">
            <v>278727.34000000003</v>
          </cell>
          <cell r="T26">
            <v>291717.34999999998</v>
          </cell>
          <cell r="U26">
            <v>268294.48</v>
          </cell>
          <cell r="V26">
            <v>260947.15</v>
          </cell>
          <cell r="W26">
            <v>264513.65000000002</v>
          </cell>
          <cell r="X26">
            <v>254154.47</v>
          </cell>
          <cell r="Y26">
            <v>252231.31</v>
          </cell>
          <cell r="Z26">
            <v>264920.31</v>
          </cell>
          <cell r="AA26">
            <v>253005.42</v>
          </cell>
          <cell r="AB26">
            <v>250835.03</v>
          </cell>
          <cell r="AD26">
            <v>15835805.489999998</v>
          </cell>
          <cell r="AE26">
            <v>1416708.29</v>
          </cell>
          <cell r="AF26">
            <v>1369324.07</v>
          </cell>
          <cell r="AG26">
            <v>1375201.17</v>
          </cell>
          <cell r="AH26">
            <v>1443280.5</v>
          </cell>
          <cell r="AI26">
            <v>1331697.03</v>
          </cell>
          <cell r="AJ26">
            <v>1289403.67</v>
          </cell>
          <cell r="AK26">
            <v>1298584.3400000001</v>
          </cell>
          <cell r="AL26">
            <v>1268525.56</v>
          </cell>
          <cell r="AM26">
            <v>1230979.5900000001</v>
          </cell>
          <cell r="AN26">
            <v>1322828.1200000001</v>
          </cell>
          <cell r="AO26">
            <v>1227350.8700000001</v>
          </cell>
          <cell r="AP26">
            <v>1261922.28</v>
          </cell>
          <cell r="AR26">
            <v>9122956.3599999994</v>
          </cell>
          <cell r="AS26">
            <v>857586.46</v>
          </cell>
          <cell r="AT26">
            <v>783633.07</v>
          </cell>
          <cell r="AU26">
            <v>829081.56</v>
          </cell>
          <cell r="AV26">
            <v>829850.61</v>
          </cell>
          <cell r="AW26">
            <v>749431.33</v>
          </cell>
          <cell r="AX26">
            <v>743518.67</v>
          </cell>
          <cell r="AY26">
            <v>726104.03</v>
          </cell>
          <cell r="AZ26">
            <v>735370.59</v>
          </cell>
          <cell r="BA26">
            <v>711423.35</v>
          </cell>
          <cell r="BB26">
            <v>753829.13</v>
          </cell>
          <cell r="BC26">
            <v>691634.17</v>
          </cell>
          <cell r="BD26">
            <v>711493.39</v>
          </cell>
          <cell r="BF26">
            <v>3215331.92</v>
          </cell>
          <cell r="BG26">
            <v>289029.78000000003</v>
          </cell>
          <cell r="BH26">
            <v>279155.71000000002</v>
          </cell>
          <cell r="BI26">
            <v>277714.49</v>
          </cell>
          <cell r="BJ26">
            <v>290754.38</v>
          </cell>
          <cell r="BK26">
            <v>270381.84999999998</v>
          </cell>
          <cell r="BL26">
            <v>261702.24</v>
          </cell>
          <cell r="BM26">
            <v>263124.12</v>
          </cell>
          <cell r="BN26">
            <v>257924.78</v>
          </cell>
          <cell r="BO26">
            <v>249884.25</v>
          </cell>
          <cell r="BP26">
            <v>268325.89</v>
          </cell>
          <cell r="BQ26">
            <v>249652.28</v>
          </cell>
          <cell r="BR26">
            <v>257682.15</v>
          </cell>
          <cell r="BT26">
            <v>773748.53</v>
          </cell>
          <cell r="BU26">
            <v>67150.929999999993</v>
          </cell>
          <cell r="BV26">
            <v>69045.41</v>
          </cell>
          <cell r="BW26">
            <v>66025.070000000007</v>
          </cell>
          <cell r="BX26">
            <v>70714.77</v>
          </cell>
          <cell r="BY26">
            <v>63495.38</v>
          </cell>
          <cell r="BZ26">
            <v>61056.95</v>
          </cell>
          <cell r="CA26">
            <v>61570.18</v>
          </cell>
          <cell r="CB26">
            <v>67985.429999999993</v>
          </cell>
          <cell r="CC26">
            <v>62530.54</v>
          </cell>
          <cell r="CD26">
            <v>66171.789999999994</v>
          </cell>
          <cell r="CE26">
            <v>58455.24</v>
          </cell>
          <cell r="CF26">
            <v>59546.84</v>
          </cell>
          <cell r="CH26">
            <v>7223775.709999999</v>
          </cell>
          <cell r="CI26">
            <v>642972.72</v>
          </cell>
          <cell r="CJ26">
            <v>624978.91</v>
          </cell>
          <cell r="CK26">
            <v>620685.31999999995</v>
          </cell>
          <cell r="CL26">
            <v>650440.84</v>
          </cell>
          <cell r="CM26">
            <v>601320.48</v>
          </cell>
          <cell r="CN26">
            <v>580899.18999999994</v>
          </cell>
          <cell r="CO26">
            <v>588464.74</v>
          </cell>
          <cell r="CP26">
            <v>579618.43999999994</v>
          </cell>
          <cell r="CQ26">
            <v>565094.92000000004</v>
          </cell>
          <cell r="CR26">
            <v>616795.07999999996</v>
          </cell>
          <cell r="CS26">
            <v>568612.19999999995</v>
          </cell>
          <cell r="CT26">
            <v>583892.87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60724486.960000008</v>
          </cell>
          <cell r="DK26">
            <v>5455541.9199999999</v>
          </cell>
          <cell r="DL26">
            <v>5284903.76</v>
          </cell>
          <cell r="DM26">
            <v>5330340.41</v>
          </cell>
          <cell r="DN26">
            <v>5529803.9700000007</v>
          </cell>
          <cell r="DO26">
            <v>5088224.0199999996</v>
          </cell>
          <cell r="DP26">
            <v>4925988.55</v>
          </cell>
          <cell r="DQ26">
            <v>4954763.57</v>
          </cell>
          <cell r="DR26">
            <v>4858572.76</v>
          </cell>
          <cell r="DS26">
            <v>4718130.8</v>
          </cell>
          <cell r="DT26">
            <v>5067920.08</v>
          </cell>
          <cell r="DU26">
            <v>4691277.7699999996</v>
          </cell>
          <cell r="DV26">
            <v>4819019.3499999996</v>
          </cell>
          <cell r="DX26">
            <v>13863202.77</v>
          </cell>
          <cell r="DY26">
            <v>1245589.29</v>
          </cell>
          <cell r="DZ26">
            <v>1197944.23</v>
          </cell>
          <cell r="EA26">
            <v>1204655.4099999999</v>
          </cell>
          <cell r="EB26">
            <v>1274761.55</v>
          </cell>
          <cell r="EC26">
            <v>1187825.68</v>
          </cell>
          <cell r="ED26">
            <v>1156448.8400000001</v>
          </cell>
          <cell r="EE26">
            <v>1134159.42</v>
          </cell>
          <cell r="EF26">
            <v>1116342.48</v>
          </cell>
          <cell r="EG26">
            <v>1069839.53</v>
          </cell>
          <cell r="EH26">
            <v>1127965.83</v>
          </cell>
          <cell r="EI26">
            <v>1053311.2</v>
          </cell>
          <cell r="EJ26">
            <v>1094359.31</v>
          </cell>
          <cell r="EL26">
            <v>16024117.460000001</v>
          </cell>
          <cell r="EM26">
            <v>1415350.29</v>
          </cell>
          <cell r="EN26">
            <v>1382701.86</v>
          </cell>
          <cell r="EO26">
            <v>1379712.65</v>
          </cell>
          <cell r="EP26">
            <v>1513764.35</v>
          </cell>
          <cell r="EQ26">
            <v>1370760.8</v>
          </cell>
          <cell r="ER26">
            <v>1367284.52</v>
          </cell>
          <cell r="ES26">
            <v>1309812.1000000001</v>
          </cell>
          <cell r="ET26">
            <v>1266096.53</v>
          </cell>
          <cell r="EU26">
            <v>1253898.6100000001</v>
          </cell>
          <cell r="EV26">
            <v>1300860.04</v>
          </cell>
          <cell r="EW26">
            <v>1222293.53</v>
          </cell>
          <cell r="EX26">
            <v>1241582.18</v>
          </cell>
          <cell r="EZ26">
            <v>592145.34</v>
          </cell>
          <cell r="FA26">
            <v>53736.52</v>
          </cell>
          <cell r="FB26">
            <v>51501.83</v>
          </cell>
          <cell r="FC26">
            <v>51415</v>
          </cell>
          <cell r="FD26">
            <v>54471.08</v>
          </cell>
          <cell r="FE26">
            <v>50777.31</v>
          </cell>
          <cell r="FF26">
            <v>48959.11</v>
          </cell>
          <cell r="FG26">
            <v>48399.87</v>
          </cell>
          <cell r="FH26">
            <v>47431.03</v>
          </cell>
          <cell r="FI26">
            <v>45566.57</v>
          </cell>
          <cell r="FJ26">
            <v>48117.24</v>
          </cell>
          <cell r="FK26">
            <v>45200.99</v>
          </cell>
          <cell r="FL26">
            <v>46568.79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30479465.57</v>
          </cell>
          <cell r="GC26">
            <v>2714676.1</v>
          </cell>
          <cell r="GD26">
            <v>2632147.92</v>
          </cell>
          <cell r="GE26">
            <v>2635783.06</v>
          </cell>
          <cell r="GF26">
            <v>2842996.98</v>
          </cell>
          <cell r="GG26">
            <v>2609363.79</v>
          </cell>
          <cell r="GH26">
            <v>2572692.4700000002</v>
          </cell>
          <cell r="GI26">
            <v>2492371.39</v>
          </cell>
          <cell r="GJ26">
            <v>2429870.04</v>
          </cell>
          <cell r="GK26">
            <v>2369304.71</v>
          </cell>
          <cell r="GL26">
            <v>2476943.11</v>
          </cell>
          <cell r="GM26">
            <v>2320805.7200000002</v>
          </cell>
          <cell r="GN26">
            <v>2382510.2799999998</v>
          </cell>
        </row>
        <row r="27">
          <cell r="A27" t="str">
            <v>Bad Debt Expense</v>
          </cell>
          <cell r="B27">
            <v>920544.31</v>
          </cell>
          <cell r="C27">
            <v>46213.24</v>
          </cell>
          <cell r="D27">
            <v>80337.009999999995</v>
          </cell>
          <cell r="E27">
            <v>141834.23000000001</v>
          </cell>
          <cell r="F27">
            <v>209480.95</v>
          </cell>
          <cell r="G27">
            <v>109731.25</v>
          </cell>
          <cell r="H27">
            <v>146094.25</v>
          </cell>
          <cell r="I27">
            <v>37781.449999999997</v>
          </cell>
          <cell r="J27">
            <v>36401.160000000003</v>
          </cell>
          <cell r="K27">
            <v>28649.26</v>
          </cell>
          <cell r="L27">
            <v>26336.29</v>
          </cell>
          <cell r="M27">
            <v>26158.05</v>
          </cell>
          <cell r="N27">
            <v>31527.17</v>
          </cell>
          <cell r="P27">
            <v>144022.72</v>
          </cell>
          <cell r="Q27">
            <v>4133.47</v>
          </cell>
          <cell r="R27">
            <v>12739.58</v>
          </cell>
          <cell r="S27">
            <v>22651.19</v>
          </cell>
          <cell r="T27">
            <v>34789.99</v>
          </cell>
          <cell r="U27">
            <v>15915.53</v>
          </cell>
          <cell r="V27">
            <v>22927.54</v>
          </cell>
          <cell r="W27">
            <v>4671.8500000000004</v>
          </cell>
          <cell r="X27">
            <v>4796.2299999999996</v>
          </cell>
          <cell r="Y27">
            <v>4406.57</v>
          </cell>
          <cell r="Z27">
            <v>3734.7</v>
          </cell>
          <cell r="AA27">
            <v>3633.92</v>
          </cell>
          <cell r="AB27">
            <v>9622.15</v>
          </cell>
          <cell r="AD27">
            <v>225713.09</v>
          </cell>
          <cell r="AE27">
            <v>8283.36</v>
          </cell>
          <cell r="AF27">
            <v>22354.11</v>
          </cell>
          <cell r="AG27">
            <v>34382.65</v>
          </cell>
          <cell r="AH27">
            <v>53743.65</v>
          </cell>
          <cell r="AI27">
            <v>24768.66</v>
          </cell>
          <cell r="AJ27">
            <v>34631.67</v>
          </cell>
          <cell r="AK27">
            <v>7619.32</v>
          </cell>
          <cell r="AL27">
            <v>7907.33</v>
          </cell>
          <cell r="AM27">
            <v>7409.34</v>
          </cell>
          <cell r="AN27">
            <v>6994.18</v>
          </cell>
          <cell r="AO27">
            <v>6955.29</v>
          </cell>
          <cell r="AP27">
            <v>10663.53</v>
          </cell>
          <cell r="AR27">
            <v>273769.63</v>
          </cell>
          <cell r="AS27">
            <v>16606.560000000001</v>
          </cell>
          <cell r="AT27">
            <v>23833.02</v>
          </cell>
          <cell r="AU27">
            <v>46640.39</v>
          </cell>
          <cell r="AV27">
            <v>59497.43</v>
          </cell>
          <cell r="AW27">
            <v>25033.89</v>
          </cell>
          <cell r="AX27">
            <v>35858.199999999997</v>
          </cell>
          <cell r="AY27">
            <v>11994.01</v>
          </cell>
          <cell r="AZ27">
            <v>9556.34</v>
          </cell>
          <cell r="BA27">
            <v>11257.56</v>
          </cell>
          <cell r="BB27">
            <v>11150.95</v>
          </cell>
          <cell r="BC27">
            <v>11117.11</v>
          </cell>
          <cell r="BD27">
            <v>11224.17</v>
          </cell>
          <cell r="BF27">
            <v>54498.98</v>
          </cell>
          <cell r="BG27">
            <v>3671.62</v>
          </cell>
          <cell r="BH27">
            <v>5656.44</v>
          </cell>
          <cell r="BI27">
            <v>7938.35</v>
          </cell>
          <cell r="BJ27">
            <v>11730.18</v>
          </cell>
          <cell r="BK27">
            <v>6609.44</v>
          </cell>
          <cell r="BL27">
            <v>7662.45</v>
          </cell>
          <cell r="BM27">
            <v>2812.6</v>
          </cell>
          <cell r="BN27">
            <v>2025.76</v>
          </cell>
          <cell r="BO27">
            <v>1753.83</v>
          </cell>
          <cell r="BP27">
            <v>1737.22</v>
          </cell>
          <cell r="BQ27">
            <v>1748.21</v>
          </cell>
          <cell r="BR27">
            <v>1152.8800000000001</v>
          </cell>
          <cell r="BT27">
            <v>30887.53</v>
          </cell>
          <cell r="BU27">
            <v>-3521.74</v>
          </cell>
          <cell r="BV27">
            <v>2693.01</v>
          </cell>
          <cell r="BW27">
            <v>5200.87</v>
          </cell>
          <cell r="BX27">
            <v>7232.04</v>
          </cell>
          <cell r="BY27">
            <v>2832.49</v>
          </cell>
          <cell r="BZ27">
            <v>4709.75</v>
          </cell>
          <cell r="CA27">
            <v>800.56</v>
          </cell>
          <cell r="CB27">
            <v>862.28</v>
          </cell>
          <cell r="CC27">
            <v>495.12</v>
          </cell>
          <cell r="CD27">
            <v>683.61</v>
          </cell>
          <cell r="CE27">
            <v>615.5</v>
          </cell>
          <cell r="CF27">
            <v>8284.0400000000009</v>
          </cell>
          <cell r="CH27">
            <v>288041.11</v>
          </cell>
          <cell r="CI27">
            <v>19231.47</v>
          </cell>
          <cell r="CJ27">
            <v>28245.759999999998</v>
          </cell>
          <cell r="CK27">
            <v>43336.69</v>
          </cell>
          <cell r="CL27">
            <v>56786.6</v>
          </cell>
          <cell r="CM27">
            <v>32799.449999999997</v>
          </cell>
          <cell r="CN27">
            <v>41026.410000000003</v>
          </cell>
          <cell r="CO27">
            <v>14565.22</v>
          </cell>
          <cell r="CP27">
            <v>11939.35</v>
          </cell>
          <cell r="CQ27">
            <v>10651.89</v>
          </cell>
          <cell r="CR27">
            <v>10581.4</v>
          </cell>
          <cell r="CS27">
            <v>10588.43</v>
          </cell>
          <cell r="CT27">
            <v>8288.44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1937477.37</v>
          </cell>
          <cell r="DK27">
            <v>94617.98</v>
          </cell>
          <cell r="DL27">
            <v>175858.93</v>
          </cell>
          <cell r="DM27">
            <v>301984.37</v>
          </cell>
          <cell r="DN27">
            <v>433260.84</v>
          </cell>
          <cell r="DO27">
            <v>217690.71</v>
          </cell>
          <cell r="DP27">
            <v>292910.27</v>
          </cell>
          <cell r="DQ27">
            <v>80245.009999999995</v>
          </cell>
          <cell r="DR27">
            <v>73488.45</v>
          </cell>
          <cell r="DS27">
            <v>64623.57</v>
          </cell>
          <cell r="DT27">
            <v>61218.35</v>
          </cell>
          <cell r="DU27">
            <v>60816.51</v>
          </cell>
          <cell r="DV27">
            <v>80762.38</v>
          </cell>
          <cell r="DX27">
            <v>282520.27</v>
          </cell>
          <cell r="DY27">
            <v>13835.5</v>
          </cell>
          <cell r="DZ27">
            <v>28074.93</v>
          </cell>
          <cell r="EA27">
            <v>47094.49</v>
          </cell>
          <cell r="EB27">
            <v>46578.74</v>
          </cell>
          <cell r="EC27">
            <v>36001.620000000003</v>
          </cell>
          <cell r="ED27">
            <v>35922.25</v>
          </cell>
          <cell r="EE27">
            <v>20097.509999999998</v>
          </cell>
          <cell r="EF27">
            <v>11456.86</v>
          </cell>
          <cell r="EG27">
            <v>14376.16</v>
          </cell>
          <cell r="EH27">
            <v>8492.7900000000009</v>
          </cell>
          <cell r="EI27">
            <v>9084.92</v>
          </cell>
          <cell r="EJ27">
            <v>11504.5</v>
          </cell>
          <cell r="EL27">
            <v>738870.23</v>
          </cell>
          <cell r="EM27">
            <v>27297.97</v>
          </cell>
          <cell r="EN27">
            <v>67204.86</v>
          </cell>
          <cell r="EO27">
            <v>117379.47</v>
          </cell>
          <cell r="EP27">
            <v>149511.01</v>
          </cell>
          <cell r="EQ27">
            <v>97284.44</v>
          </cell>
          <cell r="ER27">
            <v>108073.64</v>
          </cell>
          <cell r="ES27">
            <v>32473.62</v>
          </cell>
          <cell r="ET27">
            <v>23790.2</v>
          </cell>
          <cell r="EU27">
            <v>42169.47</v>
          </cell>
          <cell r="EV27">
            <v>25371.03</v>
          </cell>
          <cell r="EW27">
            <v>24677.47</v>
          </cell>
          <cell r="EX27">
            <v>23637.05</v>
          </cell>
          <cell r="EZ27">
            <v>6000</v>
          </cell>
          <cell r="FA27">
            <v>500</v>
          </cell>
          <cell r="FB27">
            <v>500</v>
          </cell>
          <cell r="FC27">
            <v>500</v>
          </cell>
          <cell r="FD27">
            <v>500</v>
          </cell>
          <cell r="FE27">
            <v>500</v>
          </cell>
          <cell r="FF27">
            <v>500</v>
          </cell>
          <cell r="FG27">
            <v>500</v>
          </cell>
          <cell r="FH27">
            <v>500</v>
          </cell>
          <cell r="FI27">
            <v>500</v>
          </cell>
          <cell r="FJ27">
            <v>500</v>
          </cell>
          <cell r="FK27">
            <v>500</v>
          </cell>
          <cell r="FL27">
            <v>500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1027390.5</v>
          </cell>
          <cell r="GC27">
            <v>41633.47</v>
          </cell>
          <cell r="GD27">
            <v>95779.79</v>
          </cell>
          <cell r="GE27">
            <v>164973.96</v>
          </cell>
          <cell r="GF27">
            <v>196589.75</v>
          </cell>
          <cell r="GG27">
            <v>133786.06</v>
          </cell>
          <cell r="GH27">
            <v>144495.89000000001</v>
          </cell>
          <cell r="GI27">
            <v>53071.13</v>
          </cell>
          <cell r="GJ27">
            <v>35747.06</v>
          </cell>
          <cell r="GK27">
            <v>57045.63</v>
          </cell>
          <cell r="GL27">
            <v>34363.82</v>
          </cell>
          <cell r="GM27">
            <v>34262.39</v>
          </cell>
          <cell r="GN27">
            <v>35641.550000000003</v>
          </cell>
        </row>
        <row r="28">
          <cell r="A28" t="str">
            <v>Depreciation Expense - Default 4030-00000</v>
          </cell>
          <cell r="B28">
            <v>11030814</v>
          </cell>
          <cell r="C28">
            <v>919235</v>
          </cell>
          <cell r="D28">
            <v>919235</v>
          </cell>
          <cell r="E28">
            <v>919235</v>
          </cell>
          <cell r="F28">
            <v>919235</v>
          </cell>
          <cell r="G28">
            <v>919235</v>
          </cell>
          <cell r="H28">
            <v>919235</v>
          </cell>
          <cell r="I28">
            <v>919235</v>
          </cell>
          <cell r="J28">
            <v>919235</v>
          </cell>
          <cell r="K28">
            <v>919235</v>
          </cell>
          <cell r="L28">
            <v>919235</v>
          </cell>
          <cell r="M28">
            <v>919235</v>
          </cell>
          <cell r="N28">
            <v>919229</v>
          </cell>
          <cell r="P28">
            <v>1620038</v>
          </cell>
          <cell r="Q28">
            <v>135003</v>
          </cell>
          <cell r="R28">
            <v>135003</v>
          </cell>
          <cell r="S28">
            <v>135003</v>
          </cell>
          <cell r="T28">
            <v>135003</v>
          </cell>
          <cell r="U28">
            <v>135003</v>
          </cell>
          <cell r="V28">
            <v>135003</v>
          </cell>
          <cell r="W28">
            <v>135003</v>
          </cell>
          <cell r="X28">
            <v>135003</v>
          </cell>
          <cell r="Y28">
            <v>135003</v>
          </cell>
          <cell r="Z28">
            <v>135003</v>
          </cell>
          <cell r="AA28">
            <v>135003</v>
          </cell>
          <cell r="AB28">
            <v>135005</v>
          </cell>
          <cell r="AD28">
            <v>10090634</v>
          </cell>
          <cell r="AE28">
            <v>840886</v>
          </cell>
          <cell r="AF28">
            <v>840886</v>
          </cell>
          <cell r="AG28">
            <v>840886</v>
          </cell>
          <cell r="AH28">
            <v>840886</v>
          </cell>
          <cell r="AI28">
            <v>840886</v>
          </cell>
          <cell r="AJ28">
            <v>840886</v>
          </cell>
          <cell r="AK28">
            <v>840886</v>
          </cell>
          <cell r="AL28">
            <v>840886</v>
          </cell>
          <cell r="AM28">
            <v>840886</v>
          </cell>
          <cell r="AN28">
            <v>840886</v>
          </cell>
          <cell r="AO28">
            <v>840886</v>
          </cell>
          <cell r="AP28">
            <v>840888</v>
          </cell>
          <cell r="AR28">
            <v>2565431</v>
          </cell>
          <cell r="AS28">
            <v>213786</v>
          </cell>
          <cell r="AT28">
            <v>213786</v>
          </cell>
          <cell r="AU28">
            <v>213786</v>
          </cell>
          <cell r="AV28">
            <v>213786</v>
          </cell>
          <cell r="AW28">
            <v>213786</v>
          </cell>
          <cell r="AX28">
            <v>213786</v>
          </cell>
          <cell r="AY28">
            <v>213786</v>
          </cell>
          <cell r="AZ28">
            <v>213786</v>
          </cell>
          <cell r="BA28">
            <v>213786</v>
          </cell>
          <cell r="BB28">
            <v>213786</v>
          </cell>
          <cell r="BC28">
            <v>213786</v>
          </cell>
          <cell r="BD28">
            <v>213785</v>
          </cell>
          <cell r="BF28">
            <v>1878095</v>
          </cell>
          <cell r="BG28">
            <v>156508</v>
          </cell>
          <cell r="BH28">
            <v>156508</v>
          </cell>
          <cell r="BI28">
            <v>156508</v>
          </cell>
          <cell r="BJ28">
            <v>156508</v>
          </cell>
          <cell r="BK28">
            <v>156508</v>
          </cell>
          <cell r="BL28">
            <v>156508</v>
          </cell>
          <cell r="BM28">
            <v>156508</v>
          </cell>
          <cell r="BN28">
            <v>156508</v>
          </cell>
          <cell r="BO28">
            <v>156508</v>
          </cell>
          <cell r="BP28">
            <v>156508</v>
          </cell>
          <cell r="BQ28">
            <v>156508</v>
          </cell>
          <cell r="BR28">
            <v>156507</v>
          </cell>
          <cell r="BT28">
            <v>661051</v>
          </cell>
          <cell r="BU28">
            <v>55088</v>
          </cell>
          <cell r="BV28">
            <v>55088</v>
          </cell>
          <cell r="BW28">
            <v>55088</v>
          </cell>
          <cell r="BX28">
            <v>55088</v>
          </cell>
          <cell r="BY28">
            <v>55088</v>
          </cell>
          <cell r="BZ28">
            <v>55088</v>
          </cell>
          <cell r="CA28">
            <v>55088</v>
          </cell>
          <cell r="CB28">
            <v>55088</v>
          </cell>
          <cell r="CC28">
            <v>55088</v>
          </cell>
          <cell r="CD28">
            <v>55088</v>
          </cell>
          <cell r="CE28">
            <v>55088</v>
          </cell>
          <cell r="CF28">
            <v>55083</v>
          </cell>
          <cell r="CH28">
            <v>2956574</v>
          </cell>
          <cell r="CI28">
            <v>246381</v>
          </cell>
          <cell r="CJ28">
            <v>246381</v>
          </cell>
          <cell r="CK28">
            <v>246381</v>
          </cell>
          <cell r="CL28">
            <v>246381</v>
          </cell>
          <cell r="CM28">
            <v>246381</v>
          </cell>
          <cell r="CN28">
            <v>246381</v>
          </cell>
          <cell r="CO28">
            <v>246381</v>
          </cell>
          <cell r="CP28">
            <v>246381</v>
          </cell>
          <cell r="CQ28">
            <v>246381</v>
          </cell>
          <cell r="CR28">
            <v>246381</v>
          </cell>
          <cell r="CS28">
            <v>246381</v>
          </cell>
          <cell r="CT28">
            <v>246383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30802637</v>
          </cell>
          <cell r="DK28">
            <v>2566887</v>
          </cell>
          <cell r="DL28">
            <v>2566887</v>
          </cell>
          <cell r="DM28">
            <v>2566887</v>
          </cell>
          <cell r="DN28">
            <v>2566887</v>
          </cell>
          <cell r="DO28">
            <v>2566887</v>
          </cell>
          <cell r="DP28">
            <v>2566887</v>
          </cell>
          <cell r="DQ28">
            <v>2566887</v>
          </cell>
          <cell r="DR28">
            <v>2566887</v>
          </cell>
          <cell r="DS28">
            <v>2566887</v>
          </cell>
          <cell r="DT28">
            <v>2566887</v>
          </cell>
          <cell r="DU28">
            <v>2566887</v>
          </cell>
          <cell r="DV28">
            <v>2566880</v>
          </cell>
          <cell r="DX28">
            <v>5161517</v>
          </cell>
          <cell r="DY28">
            <v>475652</v>
          </cell>
          <cell r="DZ28">
            <v>430819</v>
          </cell>
          <cell r="EA28">
            <v>429030</v>
          </cell>
          <cell r="EB28">
            <v>416541</v>
          </cell>
          <cell r="EC28">
            <v>408492</v>
          </cell>
          <cell r="ED28">
            <v>415517</v>
          </cell>
          <cell r="EE28">
            <v>422918</v>
          </cell>
          <cell r="EF28">
            <v>414781</v>
          </cell>
          <cell r="EG28">
            <v>417862</v>
          </cell>
          <cell r="EH28">
            <v>419482</v>
          </cell>
          <cell r="EI28">
            <v>429374</v>
          </cell>
          <cell r="EJ28">
            <v>481049</v>
          </cell>
          <cell r="EL28">
            <v>8252935</v>
          </cell>
          <cell r="EM28">
            <v>726138</v>
          </cell>
          <cell r="EN28">
            <v>674860</v>
          </cell>
          <cell r="EO28">
            <v>674320</v>
          </cell>
          <cell r="EP28">
            <v>674797</v>
          </cell>
          <cell r="EQ28">
            <v>671852</v>
          </cell>
          <cell r="ER28">
            <v>675888</v>
          </cell>
          <cell r="ES28">
            <v>679197</v>
          </cell>
          <cell r="ET28">
            <v>672886</v>
          </cell>
          <cell r="EU28">
            <v>673000</v>
          </cell>
          <cell r="EV28">
            <v>677674</v>
          </cell>
          <cell r="EW28">
            <v>681689</v>
          </cell>
          <cell r="EX28">
            <v>770634</v>
          </cell>
          <cell r="EZ28" t="str">
            <v>0</v>
          </cell>
          <cell r="FA28" t="str">
            <v>0</v>
          </cell>
          <cell r="FB28" t="str">
            <v>0</v>
          </cell>
          <cell r="FC28" t="str">
            <v>0</v>
          </cell>
          <cell r="FD28" t="str">
            <v>0</v>
          </cell>
          <cell r="FE28" t="str">
            <v>0</v>
          </cell>
          <cell r="FF28" t="str">
            <v>0</v>
          </cell>
          <cell r="FG28" t="str">
            <v>0</v>
          </cell>
          <cell r="FH28" t="str">
            <v>0</v>
          </cell>
          <cell r="FI28" t="str">
            <v>0</v>
          </cell>
          <cell r="FJ28" t="str">
            <v>0</v>
          </cell>
          <cell r="FK28" t="str">
            <v>0</v>
          </cell>
          <cell r="FL28" t="str">
            <v>0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13414452</v>
          </cell>
          <cell r="GC28">
            <v>1201790</v>
          </cell>
          <cell r="GD28">
            <v>1105679</v>
          </cell>
          <cell r="GE28">
            <v>1103350</v>
          </cell>
          <cell r="GF28">
            <v>1091338</v>
          </cell>
          <cell r="GG28">
            <v>1080344</v>
          </cell>
          <cell r="GH28">
            <v>1091405</v>
          </cell>
          <cell r="GI28">
            <v>1102115</v>
          </cell>
          <cell r="GJ28">
            <v>1087667</v>
          </cell>
          <cell r="GK28">
            <v>1090862</v>
          </cell>
          <cell r="GL28">
            <v>1097156</v>
          </cell>
          <cell r="GM28">
            <v>1111063</v>
          </cell>
          <cell r="GN28">
            <v>1251683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1302526.0900000001</v>
          </cell>
          <cell r="C57">
            <v>104969.06</v>
          </cell>
          <cell r="D57">
            <v>105323.59</v>
          </cell>
          <cell r="E57">
            <v>105713.56</v>
          </cell>
          <cell r="F57">
            <v>106146.87</v>
          </cell>
          <cell r="G57">
            <v>106634.34</v>
          </cell>
          <cell r="H57">
            <v>107191.45</v>
          </cell>
          <cell r="I57">
            <v>107841.4</v>
          </cell>
          <cell r="J57">
            <v>108621.36</v>
          </cell>
          <cell r="K57">
            <v>109596.3</v>
          </cell>
          <cell r="L57">
            <v>110896.22</v>
          </cell>
          <cell r="M57">
            <v>116745.85</v>
          </cell>
          <cell r="N57">
            <v>112846.09</v>
          </cell>
          <cell r="P57">
            <v>173122.16</v>
          </cell>
          <cell r="Q57">
            <v>13947.47</v>
          </cell>
          <cell r="R57">
            <v>13995.01</v>
          </cell>
          <cell r="S57">
            <v>14047.31</v>
          </cell>
          <cell r="T57">
            <v>14105.41</v>
          </cell>
          <cell r="U57">
            <v>14170.78</v>
          </cell>
          <cell r="V57">
            <v>14245.49</v>
          </cell>
          <cell r="W57">
            <v>14332.65</v>
          </cell>
          <cell r="X57">
            <v>14437.24</v>
          </cell>
          <cell r="Y57">
            <v>14567.98</v>
          </cell>
          <cell r="Z57">
            <v>14742.3</v>
          </cell>
          <cell r="AA57">
            <v>15526.74</v>
          </cell>
          <cell r="AB57">
            <v>15003.78</v>
          </cell>
          <cell r="AD57">
            <v>946553.56</v>
          </cell>
          <cell r="AE57">
            <v>76243.97</v>
          </cell>
          <cell r="AF57">
            <v>76505.34</v>
          </cell>
          <cell r="AG57">
            <v>76792.850000000006</v>
          </cell>
          <cell r="AH57">
            <v>77112.3</v>
          </cell>
          <cell r="AI57">
            <v>77471.69</v>
          </cell>
          <cell r="AJ57">
            <v>77882.41</v>
          </cell>
          <cell r="AK57">
            <v>78361.59</v>
          </cell>
          <cell r="AL57">
            <v>78936.61</v>
          </cell>
          <cell r="AM57">
            <v>79655.38</v>
          </cell>
          <cell r="AN57">
            <v>80613.75</v>
          </cell>
          <cell r="AO57">
            <v>84926.38</v>
          </cell>
          <cell r="AP57">
            <v>82051.289999999994</v>
          </cell>
          <cell r="AR57">
            <v>485785.21</v>
          </cell>
          <cell r="AS57">
            <v>39126.660000000003</v>
          </cell>
          <cell r="AT57">
            <v>39261.08</v>
          </cell>
          <cell r="AU57">
            <v>39408.949999999997</v>
          </cell>
          <cell r="AV57">
            <v>39573.24</v>
          </cell>
          <cell r="AW57">
            <v>39758.080000000002</v>
          </cell>
          <cell r="AX57">
            <v>39969.31</v>
          </cell>
          <cell r="AY57">
            <v>40215.760000000002</v>
          </cell>
          <cell r="AZ57">
            <v>40511.49</v>
          </cell>
          <cell r="BA57">
            <v>40881.160000000003</v>
          </cell>
          <cell r="BB57">
            <v>41374.050000000003</v>
          </cell>
          <cell r="BC57">
            <v>43592.05</v>
          </cell>
          <cell r="BD57">
            <v>42113.38</v>
          </cell>
          <cell r="BF57">
            <v>319932.98</v>
          </cell>
          <cell r="BG57">
            <v>25665.46</v>
          </cell>
          <cell r="BH57">
            <v>25764.2</v>
          </cell>
          <cell r="BI57">
            <v>25872.82</v>
          </cell>
          <cell r="BJ57">
            <v>25993.5</v>
          </cell>
          <cell r="BK57">
            <v>26129.26</v>
          </cell>
          <cell r="BL57">
            <v>26284.42</v>
          </cell>
          <cell r="BM57">
            <v>26465.45</v>
          </cell>
          <cell r="BN57">
            <v>26682.67</v>
          </cell>
          <cell r="BO57">
            <v>26954.2</v>
          </cell>
          <cell r="BP57">
            <v>27316.25</v>
          </cell>
          <cell r="BQ57">
            <v>28945.439999999999</v>
          </cell>
          <cell r="BR57">
            <v>27859.31</v>
          </cell>
          <cell r="BT57">
            <v>37369.49</v>
          </cell>
          <cell r="BU57">
            <v>2993.25</v>
          </cell>
          <cell r="BV57">
            <v>3005.24</v>
          </cell>
          <cell r="BW57">
            <v>3018.43</v>
          </cell>
          <cell r="BX57">
            <v>3033.08</v>
          </cell>
          <cell r="BY57">
            <v>3049.56</v>
          </cell>
          <cell r="BZ57">
            <v>3068.4</v>
          </cell>
          <cell r="CA57">
            <v>3090.37</v>
          </cell>
          <cell r="CB57">
            <v>3116.75</v>
          </cell>
          <cell r="CC57">
            <v>3149.71</v>
          </cell>
          <cell r="CD57">
            <v>3193.66</v>
          </cell>
          <cell r="CE57">
            <v>3391.45</v>
          </cell>
          <cell r="CF57">
            <v>3259.59</v>
          </cell>
          <cell r="CH57">
            <v>396923.08</v>
          </cell>
          <cell r="CI57">
            <v>32034.27</v>
          </cell>
          <cell r="CJ57">
            <v>32137.67</v>
          </cell>
          <cell r="CK57">
            <v>32251.42</v>
          </cell>
          <cell r="CL57">
            <v>32377.79</v>
          </cell>
          <cell r="CM57">
            <v>32519.97</v>
          </cell>
          <cell r="CN57">
            <v>32682.47</v>
          </cell>
          <cell r="CO57">
            <v>32872.04</v>
          </cell>
          <cell r="CP57">
            <v>33099.53</v>
          </cell>
          <cell r="CQ57">
            <v>33383.89</v>
          </cell>
          <cell r="CR57">
            <v>33763.050000000003</v>
          </cell>
          <cell r="CS57">
            <v>35469.21</v>
          </cell>
          <cell r="CT57">
            <v>34331.769999999997</v>
          </cell>
          <cell r="CV57">
            <v>753.41</v>
          </cell>
          <cell r="CW57">
            <v>58.1</v>
          </cell>
          <cell r="CX57">
            <v>58.57</v>
          </cell>
          <cell r="CY57">
            <v>59.08</v>
          </cell>
          <cell r="CZ57">
            <v>59.65</v>
          </cell>
          <cell r="DA57">
            <v>60.28</v>
          </cell>
          <cell r="DB57">
            <v>61.01</v>
          </cell>
          <cell r="DC57">
            <v>61.87</v>
          </cell>
          <cell r="DD57">
            <v>62.89</v>
          </cell>
          <cell r="DE57">
            <v>64.16</v>
          </cell>
          <cell r="DF57">
            <v>65.86</v>
          </cell>
          <cell r="DG57">
            <v>73.52</v>
          </cell>
          <cell r="DH57">
            <v>68.42</v>
          </cell>
          <cell r="DJ57">
            <v>3662965.98</v>
          </cell>
          <cell r="DK57">
            <v>295038.24</v>
          </cell>
          <cell r="DL57">
            <v>296050.7</v>
          </cell>
          <cell r="DM57">
            <v>297164.42</v>
          </cell>
          <cell r="DN57">
            <v>298401.84000000003</v>
          </cell>
          <cell r="DO57">
            <v>299793.96000000002</v>
          </cell>
          <cell r="DP57">
            <v>301384.96000000002</v>
          </cell>
          <cell r="DQ57">
            <v>303241.13</v>
          </cell>
          <cell r="DR57">
            <v>305468.53999999998</v>
          </cell>
          <cell r="DS57">
            <v>308252.78000000003</v>
          </cell>
          <cell r="DT57">
            <v>311965.14</v>
          </cell>
          <cell r="DU57">
            <v>328670.64</v>
          </cell>
          <cell r="DV57">
            <v>317533.63</v>
          </cell>
          <cell r="DX57">
            <v>774233.24</v>
          </cell>
          <cell r="DY57">
            <v>62482.85</v>
          </cell>
          <cell r="DZ57">
            <v>62684.83</v>
          </cell>
          <cell r="EA57">
            <v>62907</v>
          </cell>
          <cell r="EB57">
            <v>63153.86</v>
          </cell>
          <cell r="EC57">
            <v>63431.57</v>
          </cell>
          <cell r="ED57">
            <v>63748.959999999999</v>
          </cell>
          <cell r="EE57">
            <v>64119.25</v>
          </cell>
          <cell r="EF57">
            <v>64563.6</v>
          </cell>
          <cell r="EG57">
            <v>65119.03</v>
          </cell>
          <cell r="EH57">
            <v>65859.61</v>
          </cell>
          <cell r="EI57">
            <v>69192.210000000006</v>
          </cell>
          <cell r="EJ57">
            <v>66970.47</v>
          </cell>
          <cell r="EL57">
            <v>909408.23</v>
          </cell>
          <cell r="EM57">
            <v>73394.289999999994</v>
          </cell>
          <cell r="EN57">
            <v>73631.28</v>
          </cell>
          <cell r="EO57">
            <v>73891.98</v>
          </cell>
          <cell r="EP57">
            <v>74181.649999999994</v>
          </cell>
          <cell r="EQ57">
            <v>74507.520000000004</v>
          </cell>
          <cell r="ER57">
            <v>74879.95</v>
          </cell>
          <cell r="ES57">
            <v>75314.44</v>
          </cell>
          <cell r="ET57">
            <v>75835.839999999997</v>
          </cell>
          <cell r="EU57">
            <v>76487.58</v>
          </cell>
          <cell r="EV57">
            <v>77356.58</v>
          </cell>
          <cell r="EW57">
            <v>81267.05</v>
          </cell>
          <cell r="EX57">
            <v>78660.070000000007</v>
          </cell>
          <cell r="EZ57">
            <v>32217.23</v>
          </cell>
          <cell r="FA57">
            <v>2593.37</v>
          </cell>
          <cell r="FB57">
            <v>2602.44</v>
          </cell>
          <cell r="FC57">
            <v>2612.41</v>
          </cell>
          <cell r="FD57">
            <v>2623.48</v>
          </cell>
          <cell r="FE57">
            <v>2635.95</v>
          </cell>
          <cell r="FF57">
            <v>2650.19</v>
          </cell>
          <cell r="FG57">
            <v>2666.81</v>
          </cell>
          <cell r="FH57">
            <v>2686.75</v>
          </cell>
          <cell r="FI57">
            <v>2711.68</v>
          </cell>
          <cell r="FJ57">
            <v>2744.91</v>
          </cell>
          <cell r="FK57">
            <v>2894.47</v>
          </cell>
          <cell r="FL57">
            <v>2794.77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1715858.7</v>
          </cell>
          <cell r="GC57">
            <v>138470.51</v>
          </cell>
          <cell r="GD57">
            <v>138918.54999999999</v>
          </cell>
          <cell r="GE57">
            <v>139411.39000000001</v>
          </cell>
          <cell r="GF57">
            <v>139958.99</v>
          </cell>
          <cell r="GG57">
            <v>140575.04000000001</v>
          </cell>
          <cell r="GH57">
            <v>141279.1</v>
          </cell>
          <cell r="GI57">
            <v>142100.5</v>
          </cell>
          <cell r="GJ57">
            <v>143086.19</v>
          </cell>
          <cell r="GK57">
            <v>144318.29</v>
          </cell>
          <cell r="GL57">
            <v>145961.1</v>
          </cell>
          <cell r="GM57">
            <v>153353.73000000001</v>
          </cell>
          <cell r="GN57">
            <v>148425.31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12333340.09</v>
          </cell>
          <cell r="C66">
            <v>1024204.06</v>
          </cell>
          <cell r="D66">
            <v>1024558.59</v>
          </cell>
          <cell r="E66">
            <v>1024948.56</v>
          </cell>
          <cell r="F66">
            <v>1025381.87</v>
          </cell>
          <cell r="G66">
            <v>1025869.34</v>
          </cell>
          <cell r="H66">
            <v>1026426.45</v>
          </cell>
          <cell r="I66">
            <v>1027076.4</v>
          </cell>
          <cell r="J66">
            <v>1027856.36</v>
          </cell>
          <cell r="K66">
            <v>1028831.3</v>
          </cell>
          <cell r="L66">
            <v>1030131.22</v>
          </cell>
          <cell r="M66">
            <v>1035980.85</v>
          </cell>
          <cell r="N66">
            <v>1032075.09</v>
          </cell>
          <cell r="P66">
            <v>1793160.16</v>
          </cell>
          <cell r="Q66">
            <v>148950.47</v>
          </cell>
          <cell r="R66">
            <v>148998.01</v>
          </cell>
          <cell r="S66">
            <v>149050.31</v>
          </cell>
          <cell r="T66">
            <v>149108.41</v>
          </cell>
          <cell r="U66">
            <v>149173.78</v>
          </cell>
          <cell r="V66">
            <v>149248.49</v>
          </cell>
          <cell r="W66">
            <v>149335.65</v>
          </cell>
          <cell r="X66">
            <v>149440.24</v>
          </cell>
          <cell r="Y66">
            <v>149570.98000000001</v>
          </cell>
          <cell r="Z66">
            <v>149745.29999999999</v>
          </cell>
          <cell r="AA66">
            <v>150529.74</v>
          </cell>
          <cell r="AB66">
            <v>150008.78</v>
          </cell>
          <cell r="AD66">
            <v>11037187.560000001</v>
          </cell>
          <cell r="AE66">
            <v>917129.97</v>
          </cell>
          <cell r="AF66">
            <v>917391.34</v>
          </cell>
          <cell r="AG66">
            <v>917678.85</v>
          </cell>
          <cell r="AH66">
            <v>917998.3</v>
          </cell>
          <cell r="AI66">
            <v>918357.69</v>
          </cell>
          <cell r="AJ66">
            <v>918768.41</v>
          </cell>
          <cell r="AK66">
            <v>919247.59</v>
          </cell>
          <cell r="AL66">
            <v>919822.61</v>
          </cell>
          <cell r="AM66">
            <v>920541.38</v>
          </cell>
          <cell r="AN66">
            <v>921499.75</v>
          </cell>
          <cell r="AO66">
            <v>925812.38</v>
          </cell>
          <cell r="AP66">
            <v>922939.29</v>
          </cell>
          <cell r="AR66">
            <v>3051216.21</v>
          </cell>
          <cell r="AS66">
            <v>252912.66</v>
          </cell>
          <cell r="AT66">
            <v>253047.08000000002</v>
          </cell>
          <cell r="AU66">
            <v>253194.95</v>
          </cell>
          <cell r="AV66">
            <v>253359.24</v>
          </cell>
          <cell r="AW66">
            <v>253544.08000000002</v>
          </cell>
          <cell r="AX66">
            <v>253755.31</v>
          </cell>
          <cell r="AY66">
            <v>254001.76</v>
          </cell>
          <cell r="AZ66">
            <v>254297.49</v>
          </cell>
          <cell r="BA66">
            <v>254667.16</v>
          </cell>
          <cell r="BB66">
            <v>255160.05</v>
          </cell>
          <cell r="BC66">
            <v>257378.05</v>
          </cell>
          <cell r="BD66">
            <v>255898.38</v>
          </cell>
          <cell r="BF66">
            <v>2198027.98</v>
          </cell>
          <cell r="BG66">
            <v>182173.46</v>
          </cell>
          <cell r="BH66">
            <v>182272.2</v>
          </cell>
          <cell r="BI66">
            <v>182380.82</v>
          </cell>
          <cell r="BJ66">
            <v>182501.5</v>
          </cell>
          <cell r="BK66">
            <v>182637.26</v>
          </cell>
          <cell r="BL66">
            <v>182792.41999999998</v>
          </cell>
          <cell r="BM66">
            <v>182973.45</v>
          </cell>
          <cell r="BN66">
            <v>183190.66999999998</v>
          </cell>
          <cell r="BO66">
            <v>183462.2</v>
          </cell>
          <cell r="BP66">
            <v>183824.25</v>
          </cell>
          <cell r="BQ66">
            <v>185453.44</v>
          </cell>
          <cell r="BR66">
            <v>184366.31</v>
          </cell>
          <cell r="BT66">
            <v>698420.49</v>
          </cell>
          <cell r="BU66">
            <v>58081.25</v>
          </cell>
          <cell r="BV66">
            <v>58093.24</v>
          </cell>
          <cell r="BW66">
            <v>58106.43</v>
          </cell>
          <cell r="BX66">
            <v>58121.08</v>
          </cell>
          <cell r="BY66">
            <v>58137.56</v>
          </cell>
          <cell r="BZ66">
            <v>58156.4</v>
          </cell>
          <cell r="CA66">
            <v>58178.37</v>
          </cell>
          <cell r="CB66">
            <v>58204.75</v>
          </cell>
          <cell r="CC66">
            <v>58237.71</v>
          </cell>
          <cell r="CD66">
            <v>58281.66</v>
          </cell>
          <cell r="CE66">
            <v>58479.45</v>
          </cell>
          <cell r="CF66">
            <v>58342.59</v>
          </cell>
          <cell r="CH66">
            <v>3353497.08</v>
          </cell>
          <cell r="CI66">
            <v>278415.27</v>
          </cell>
          <cell r="CJ66">
            <v>278518.67</v>
          </cell>
          <cell r="CK66">
            <v>278632.42</v>
          </cell>
          <cell r="CL66">
            <v>278758.78999999998</v>
          </cell>
          <cell r="CM66">
            <v>278900.96999999997</v>
          </cell>
          <cell r="CN66">
            <v>279063.46999999997</v>
          </cell>
          <cell r="CO66">
            <v>279253.03999999998</v>
          </cell>
          <cell r="CP66">
            <v>279480.53000000003</v>
          </cell>
          <cell r="CQ66">
            <v>279764.89</v>
          </cell>
          <cell r="CR66">
            <v>280144.05</v>
          </cell>
          <cell r="CS66">
            <v>281850.21000000002</v>
          </cell>
          <cell r="CT66">
            <v>280714.77</v>
          </cell>
          <cell r="CV66">
            <v>753.41</v>
          </cell>
          <cell r="CW66">
            <v>58.1</v>
          </cell>
          <cell r="CX66">
            <v>58.57</v>
          </cell>
          <cell r="CY66">
            <v>59.08</v>
          </cell>
          <cell r="CZ66">
            <v>59.65</v>
          </cell>
          <cell r="DA66">
            <v>60.28</v>
          </cell>
          <cell r="DB66">
            <v>61.01</v>
          </cell>
          <cell r="DC66">
            <v>61.87</v>
          </cell>
          <cell r="DD66">
            <v>62.89</v>
          </cell>
          <cell r="DE66">
            <v>64.16</v>
          </cell>
          <cell r="DF66">
            <v>65.86</v>
          </cell>
          <cell r="DG66">
            <v>73.52</v>
          </cell>
          <cell r="DH66">
            <v>68.42</v>
          </cell>
          <cell r="DJ66">
            <v>34465602.979999997</v>
          </cell>
          <cell r="DK66">
            <v>2861925.24</v>
          </cell>
          <cell r="DL66">
            <v>2862937.7</v>
          </cell>
          <cell r="DM66">
            <v>2864051.42</v>
          </cell>
          <cell r="DN66">
            <v>2865288.84</v>
          </cell>
          <cell r="DO66">
            <v>2866680.96</v>
          </cell>
          <cell r="DP66">
            <v>2868271.96</v>
          </cell>
          <cell r="DQ66">
            <v>2870128.13</v>
          </cell>
          <cell r="DR66">
            <v>2872355.54</v>
          </cell>
          <cell r="DS66">
            <v>2875139.7800000003</v>
          </cell>
          <cell r="DT66">
            <v>2878852.14</v>
          </cell>
          <cell r="DU66">
            <v>2895557.64</v>
          </cell>
          <cell r="DV66">
            <v>2884413.63</v>
          </cell>
          <cell r="DX66">
            <v>5935750.2400000002</v>
          </cell>
          <cell r="DY66">
            <v>538134.85</v>
          </cell>
          <cell r="DZ66">
            <v>493503.83</v>
          </cell>
          <cell r="EA66">
            <v>491937</v>
          </cell>
          <cell r="EB66">
            <v>479694.86</v>
          </cell>
          <cell r="EC66">
            <v>471923.57</v>
          </cell>
          <cell r="ED66">
            <v>479265.96</v>
          </cell>
          <cell r="EE66">
            <v>487037.25</v>
          </cell>
          <cell r="EF66">
            <v>479344.6</v>
          </cell>
          <cell r="EG66">
            <v>482981.03</v>
          </cell>
          <cell r="EH66">
            <v>485341.61</v>
          </cell>
          <cell r="EI66">
            <v>498566.21</v>
          </cell>
          <cell r="EJ66">
            <v>548019.47</v>
          </cell>
          <cell r="EL66">
            <v>9162343.2300000004</v>
          </cell>
          <cell r="EM66">
            <v>799532.29</v>
          </cell>
          <cell r="EN66">
            <v>748491.28</v>
          </cell>
          <cell r="EO66">
            <v>748211.98</v>
          </cell>
          <cell r="EP66">
            <v>748978.65</v>
          </cell>
          <cell r="EQ66">
            <v>746359.52</v>
          </cell>
          <cell r="ER66">
            <v>750767.95</v>
          </cell>
          <cell r="ES66">
            <v>754511.44</v>
          </cell>
          <cell r="ET66">
            <v>748721.84</v>
          </cell>
          <cell r="EU66">
            <v>749487.58</v>
          </cell>
          <cell r="EV66">
            <v>755030.58</v>
          </cell>
          <cell r="EW66">
            <v>762956.05</v>
          </cell>
          <cell r="EX66">
            <v>849294.07000000007</v>
          </cell>
          <cell r="EZ66">
            <v>32217.23</v>
          </cell>
          <cell r="FA66">
            <v>2593.37</v>
          </cell>
          <cell r="FB66">
            <v>2602.44</v>
          </cell>
          <cell r="FC66">
            <v>2612.41</v>
          </cell>
          <cell r="FD66">
            <v>2623.48</v>
          </cell>
          <cell r="FE66">
            <v>2635.95</v>
          </cell>
          <cell r="FF66">
            <v>2650.19</v>
          </cell>
          <cell r="FG66">
            <v>2666.81</v>
          </cell>
          <cell r="FH66">
            <v>2686.75</v>
          </cell>
          <cell r="FI66">
            <v>2711.68</v>
          </cell>
          <cell r="FJ66">
            <v>2744.91</v>
          </cell>
          <cell r="FK66">
            <v>2894.47</v>
          </cell>
          <cell r="FL66">
            <v>2794.77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15130310.699999999</v>
          </cell>
          <cell r="GC66">
            <v>1340260.51</v>
          </cell>
          <cell r="GD66">
            <v>1244597.55</v>
          </cell>
          <cell r="GE66">
            <v>1242761.3900000001</v>
          </cell>
          <cell r="GF66">
            <v>1231296.99</v>
          </cell>
          <cell r="GG66">
            <v>1220919.04</v>
          </cell>
          <cell r="GH66">
            <v>1232684.1000000001</v>
          </cell>
          <cell r="GI66">
            <v>1244215.5</v>
          </cell>
          <cell r="GJ66">
            <v>1230753.19</v>
          </cell>
          <cell r="GK66">
            <v>1235180.29</v>
          </cell>
          <cell r="GL66">
            <v>1243117.1000000001</v>
          </cell>
          <cell r="GM66">
            <v>1264416.73</v>
          </cell>
          <cell r="GN66">
            <v>1400108.31</v>
          </cell>
        </row>
        <row r="67">
          <cell r="A67" t="str">
            <v>Depreciation and Amortization</v>
          </cell>
          <cell r="B67">
            <v>12333340.09</v>
          </cell>
          <cell r="C67">
            <v>1024204.06</v>
          </cell>
          <cell r="D67">
            <v>1024558.59</v>
          </cell>
          <cell r="E67">
            <v>1024948.56</v>
          </cell>
          <cell r="F67">
            <v>1025381.87</v>
          </cell>
          <cell r="G67">
            <v>1025869.34</v>
          </cell>
          <cell r="H67">
            <v>1026426.45</v>
          </cell>
          <cell r="I67">
            <v>1027076.4</v>
          </cell>
          <cell r="J67">
            <v>1027856.36</v>
          </cell>
          <cell r="K67">
            <v>1028831.3</v>
          </cell>
          <cell r="L67">
            <v>1030131.22</v>
          </cell>
          <cell r="M67">
            <v>1035980.85</v>
          </cell>
          <cell r="N67">
            <v>1032075.09</v>
          </cell>
          <cell r="P67">
            <v>1793160.16</v>
          </cell>
          <cell r="Q67">
            <v>148950.47</v>
          </cell>
          <cell r="R67">
            <v>148998.01</v>
          </cell>
          <cell r="S67">
            <v>149050.31</v>
          </cell>
          <cell r="T67">
            <v>149108.41</v>
          </cell>
          <cell r="U67">
            <v>149173.78</v>
          </cell>
          <cell r="V67">
            <v>149248.49</v>
          </cell>
          <cell r="W67">
            <v>149335.65</v>
          </cell>
          <cell r="X67">
            <v>149440.24</v>
          </cell>
          <cell r="Y67">
            <v>149570.98000000001</v>
          </cell>
          <cell r="Z67">
            <v>149745.29999999999</v>
          </cell>
          <cell r="AA67">
            <v>150529.74</v>
          </cell>
          <cell r="AB67">
            <v>150008.78</v>
          </cell>
          <cell r="AD67">
            <v>11037187.560000001</v>
          </cell>
          <cell r="AE67">
            <v>917129.97</v>
          </cell>
          <cell r="AF67">
            <v>917391.34</v>
          </cell>
          <cell r="AG67">
            <v>917678.85</v>
          </cell>
          <cell r="AH67">
            <v>917998.3</v>
          </cell>
          <cell r="AI67">
            <v>918357.69</v>
          </cell>
          <cell r="AJ67">
            <v>918768.41</v>
          </cell>
          <cell r="AK67">
            <v>919247.59</v>
          </cell>
          <cell r="AL67">
            <v>919822.61</v>
          </cell>
          <cell r="AM67">
            <v>920541.38</v>
          </cell>
          <cell r="AN67">
            <v>921499.75</v>
          </cell>
          <cell r="AO67">
            <v>925812.38</v>
          </cell>
          <cell r="AP67">
            <v>922939.29</v>
          </cell>
          <cell r="AR67">
            <v>3051216.21</v>
          </cell>
          <cell r="AS67">
            <v>252912.66</v>
          </cell>
          <cell r="AT67">
            <v>253047.08</v>
          </cell>
          <cell r="AU67">
            <v>253194.95</v>
          </cell>
          <cell r="AV67">
            <v>253359.24</v>
          </cell>
          <cell r="AW67">
            <v>253544.08</v>
          </cell>
          <cell r="AX67">
            <v>253755.31</v>
          </cell>
          <cell r="AY67">
            <v>254001.76</v>
          </cell>
          <cell r="AZ67">
            <v>254297.49</v>
          </cell>
          <cell r="BA67">
            <v>254667.16</v>
          </cell>
          <cell r="BB67">
            <v>255160.05</v>
          </cell>
          <cell r="BC67">
            <v>257378.05</v>
          </cell>
          <cell r="BD67">
            <v>255898.38</v>
          </cell>
          <cell r="BF67">
            <v>2198027.98</v>
          </cell>
          <cell r="BG67">
            <v>182173.46</v>
          </cell>
          <cell r="BH67">
            <v>182272.2</v>
          </cell>
          <cell r="BI67">
            <v>182380.82</v>
          </cell>
          <cell r="BJ67">
            <v>182501.5</v>
          </cell>
          <cell r="BK67">
            <v>182637.26</v>
          </cell>
          <cell r="BL67">
            <v>182792.42</v>
          </cell>
          <cell r="BM67">
            <v>182973.45</v>
          </cell>
          <cell r="BN67">
            <v>183190.67</v>
          </cell>
          <cell r="BO67">
            <v>183462.2</v>
          </cell>
          <cell r="BP67">
            <v>183824.25</v>
          </cell>
          <cell r="BQ67">
            <v>185453.44</v>
          </cell>
          <cell r="BR67">
            <v>184366.31</v>
          </cell>
          <cell r="BT67">
            <v>698420.49</v>
          </cell>
          <cell r="BU67">
            <v>58081.25</v>
          </cell>
          <cell r="BV67">
            <v>58093.24</v>
          </cell>
          <cell r="BW67">
            <v>58106.43</v>
          </cell>
          <cell r="BX67">
            <v>58121.08</v>
          </cell>
          <cell r="BY67">
            <v>58137.56</v>
          </cell>
          <cell r="BZ67">
            <v>58156.4</v>
          </cell>
          <cell r="CA67">
            <v>58178.37</v>
          </cell>
          <cell r="CB67">
            <v>58204.75</v>
          </cell>
          <cell r="CC67">
            <v>58237.71</v>
          </cell>
          <cell r="CD67">
            <v>58281.66</v>
          </cell>
          <cell r="CE67">
            <v>58479.45</v>
          </cell>
          <cell r="CF67">
            <v>58342.59</v>
          </cell>
          <cell r="CH67">
            <v>3353497.08</v>
          </cell>
          <cell r="CI67">
            <v>278415.27</v>
          </cell>
          <cell r="CJ67">
            <v>278518.67</v>
          </cell>
          <cell r="CK67">
            <v>278632.42</v>
          </cell>
          <cell r="CL67">
            <v>278758.78999999998</v>
          </cell>
          <cell r="CM67">
            <v>278900.96999999997</v>
          </cell>
          <cell r="CN67">
            <v>279063.46999999997</v>
          </cell>
          <cell r="CO67">
            <v>279253.03999999998</v>
          </cell>
          <cell r="CP67">
            <v>279480.53000000003</v>
          </cell>
          <cell r="CQ67">
            <v>279764.89</v>
          </cell>
          <cell r="CR67">
            <v>280144.05</v>
          </cell>
          <cell r="CS67">
            <v>281850.21000000002</v>
          </cell>
          <cell r="CT67">
            <v>280714.77</v>
          </cell>
          <cell r="CV67">
            <v>753.41</v>
          </cell>
          <cell r="CW67">
            <v>58.1</v>
          </cell>
          <cell r="CX67">
            <v>58.57</v>
          </cell>
          <cell r="CY67">
            <v>59.08</v>
          </cell>
          <cell r="CZ67">
            <v>59.65</v>
          </cell>
          <cell r="DA67">
            <v>60.28</v>
          </cell>
          <cell r="DB67">
            <v>61.01</v>
          </cell>
          <cell r="DC67">
            <v>61.87</v>
          </cell>
          <cell r="DD67">
            <v>62.89</v>
          </cell>
          <cell r="DE67">
            <v>64.16</v>
          </cell>
          <cell r="DF67">
            <v>65.86</v>
          </cell>
          <cell r="DG67">
            <v>73.52</v>
          </cell>
          <cell r="DH67">
            <v>68.42</v>
          </cell>
          <cell r="DJ67">
            <v>34465602.980000004</v>
          </cell>
          <cell r="DK67">
            <v>2861925.24</v>
          </cell>
          <cell r="DL67">
            <v>2862937.7</v>
          </cell>
          <cell r="DM67">
            <v>2864051.42</v>
          </cell>
          <cell r="DN67">
            <v>2865288.84</v>
          </cell>
          <cell r="DO67">
            <v>2866680.96</v>
          </cell>
          <cell r="DP67">
            <v>2868271.96</v>
          </cell>
          <cell r="DQ67">
            <v>2870128.13</v>
          </cell>
          <cell r="DR67">
            <v>2872355.54</v>
          </cell>
          <cell r="DS67">
            <v>2875139.78</v>
          </cell>
          <cell r="DT67">
            <v>2878852.14</v>
          </cell>
          <cell r="DU67">
            <v>2895557.64</v>
          </cell>
          <cell r="DV67">
            <v>2884413.63</v>
          </cell>
          <cell r="DX67">
            <v>5935750.2399999993</v>
          </cell>
          <cell r="DY67">
            <v>538134.85</v>
          </cell>
          <cell r="DZ67">
            <v>493503.83</v>
          </cell>
          <cell r="EA67">
            <v>491937</v>
          </cell>
          <cell r="EB67">
            <v>479694.86</v>
          </cell>
          <cell r="EC67">
            <v>471923.57</v>
          </cell>
          <cell r="ED67">
            <v>479265.96</v>
          </cell>
          <cell r="EE67">
            <v>487037.25</v>
          </cell>
          <cell r="EF67">
            <v>479344.6</v>
          </cell>
          <cell r="EG67">
            <v>482981.03</v>
          </cell>
          <cell r="EH67">
            <v>485341.61</v>
          </cell>
          <cell r="EI67">
            <v>498566.21</v>
          </cell>
          <cell r="EJ67">
            <v>548019.47</v>
          </cell>
          <cell r="EL67">
            <v>9162343.2300000004</v>
          </cell>
          <cell r="EM67">
            <v>799532.29</v>
          </cell>
          <cell r="EN67">
            <v>748491.28</v>
          </cell>
          <cell r="EO67">
            <v>748211.98</v>
          </cell>
          <cell r="EP67">
            <v>748978.65</v>
          </cell>
          <cell r="EQ67">
            <v>746359.52</v>
          </cell>
          <cell r="ER67">
            <v>750767.95</v>
          </cell>
          <cell r="ES67">
            <v>754511.44</v>
          </cell>
          <cell r="ET67">
            <v>748721.84</v>
          </cell>
          <cell r="EU67">
            <v>749487.58</v>
          </cell>
          <cell r="EV67">
            <v>755030.58</v>
          </cell>
          <cell r="EW67">
            <v>762956.05</v>
          </cell>
          <cell r="EX67">
            <v>849294.07</v>
          </cell>
          <cell r="EZ67">
            <v>32217.23</v>
          </cell>
          <cell r="FA67">
            <v>2593.37</v>
          </cell>
          <cell r="FB67">
            <v>2602.44</v>
          </cell>
          <cell r="FC67">
            <v>2612.41</v>
          </cell>
          <cell r="FD67">
            <v>2623.48</v>
          </cell>
          <cell r="FE67">
            <v>2635.95</v>
          </cell>
          <cell r="FF67">
            <v>2650.19</v>
          </cell>
          <cell r="FG67">
            <v>2666.81</v>
          </cell>
          <cell r="FH67">
            <v>2686.75</v>
          </cell>
          <cell r="FI67">
            <v>2711.68</v>
          </cell>
          <cell r="FJ67">
            <v>2744.91</v>
          </cell>
          <cell r="FK67">
            <v>2894.47</v>
          </cell>
          <cell r="FL67">
            <v>2794.77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15130310.699999999</v>
          </cell>
          <cell r="GC67">
            <v>1340260.51</v>
          </cell>
          <cell r="GD67">
            <v>1244597.55</v>
          </cell>
          <cell r="GE67">
            <v>1242761.3899999999</v>
          </cell>
          <cell r="GF67">
            <v>1231296.99</v>
          </cell>
          <cell r="GG67">
            <v>1220919.04</v>
          </cell>
          <cell r="GH67">
            <v>1232684.1000000001</v>
          </cell>
          <cell r="GI67">
            <v>1244215.5</v>
          </cell>
          <cell r="GJ67">
            <v>1230753.19</v>
          </cell>
          <cell r="GK67">
            <v>1235180.29</v>
          </cell>
          <cell r="GL67">
            <v>1243117.1000000001</v>
          </cell>
          <cell r="GM67">
            <v>1264416.73</v>
          </cell>
          <cell r="GN67">
            <v>1400108.31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1302526.0900000001</v>
          </cell>
          <cell r="C69">
            <v>104969.06</v>
          </cell>
          <cell r="D69">
            <v>105323.59</v>
          </cell>
          <cell r="E69">
            <v>105713.56</v>
          </cell>
          <cell r="F69">
            <v>106146.87</v>
          </cell>
          <cell r="G69">
            <v>106634.34</v>
          </cell>
          <cell r="H69">
            <v>107191.45</v>
          </cell>
          <cell r="I69">
            <v>107841.4</v>
          </cell>
          <cell r="J69">
            <v>108621.36</v>
          </cell>
          <cell r="K69">
            <v>109596.3</v>
          </cell>
          <cell r="L69">
            <v>110896.22</v>
          </cell>
          <cell r="M69">
            <v>116745.85</v>
          </cell>
          <cell r="N69">
            <v>112846.09</v>
          </cell>
          <cell r="P69">
            <v>173122.16</v>
          </cell>
          <cell r="Q69">
            <v>13947.47</v>
          </cell>
          <cell r="R69">
            <v>13995.01</v>
          </cell>
          <cell r="S69">
            <v>14047.31</v>
          </cell>
          <cell r="T69">
            <v>14105.41</v>
          </cell>
          <cell r="U69">
            <v>14170.78</v>
          </cell>
          <cell r="V69">
            <v>14245.49</v>
          </cell>
          <cell r="W69">
            <v>14332.65</v>
          </cell>
          <cell r="X69">
            <v>14437.24</v>
          </cell>
          <cell r="Y69">
            <v>14567.98</v>
          </cell>
          <cell r="Z69">
            <v>14742.3</v>
          </cell>
          <cell r="AA69">
            <v>15526.74</v>
          </cell>
          <cell r="AB69">
            <v>15003.78</v>
          </cell>
          <cell r="AD69">
            <v>946553.56</v>
          </cell>
          <cell r="AE69">
            <v>76243.97</v>
          </cell>
          <cell r="AF69">
            <v>76505.34</v>
          </cell>
          <cell r="AG69">
            <v>76792.850000000006</v>
          </cell>
          <cell r="AH69">
            <v>77112.3</v>
          </cell>
          <cell r="AI69">
            <v>77471.69</v>
          </cell>
          <cell r="AJ69">
            <v>77882.41</v>
          </cell>
          <cell r="AK69">
            <v>78361.59</v>
          </cell>
          <cell r="AL69">
            <v>78936.61</v>
          </cell>
          <cell r="AM69">
            <v>79655.38</v>
          </cell>
          <cell r="AN69">
            <v>80613.75</v>
          </cell>
          <cell r="AO69">
            <v>84926.38</v>
          </cell>
          <cell r="AP69">
            <v>82051.289999999994</v>
          </cell>
          <cell r="AR69">
            <v>485785.21</v>
          </cell>
          <cell r="AS69">
            <v>39126.660000000003</v>
          </cell>
          <cell r="AT69">
            <v>39261.08</v>
          </cell>
          <cell r="AU69">
            <v>39408.949999999997</v>
          </cell>
          <cell r="AV69">
            <v>39573.24</v>
          </cell>
          <cell r="AW69">
            <v>39758.080000000002</v>
          </cell>
          <cell r="AX69">
            <v>39969.31</v>
          </cell>
          <cell r="AY69">
            <v>40215.760000000002</v>
          </cell>
          <cell r="AZ69">
            <v>40511.49</v>
          </cell>
          <cell r="BA69">
            <v>40881.160000000003</v>
          </cell>
          <cell r="BB69">
            <v>41374.050000000003</v>
          </cell>
          <cell r="BC69">
            <v>43592.05</v>
          </cell>
          <cell r="BD69">
            <v>42113.38</v>
          </cell>
          <cell r="BF69">
            <v>319932.98</v>
          </cell>
          <cell r="BG69">
            <v>25665.46</v>
          </cell>
          <cell r="BH69">
            <v>25764.2</v>
          </cell>
          <cell r="BI69">
            <v>25872.82</v>
          </cell>
          <cell r="BJ69">
            <v>25993.5</v>
          </cell>
          <cell r="BK69">
            <v>26129.26</v>
          </cell>
          <cell r="BL69">
            <v>26284.42</v>
          </cell>
          <cell r="BM69">
            <v>26465.45</v>
          </cell>
          <cell r="BN69">
            <v>26682.67</v>
          </cell>
          <cell r="BO69">
            <v>26954.2</v>
          </cell>
          <cell r="BP69">
            <v>27316.25</v>
          </cell>
          <cell r="BQ69">
            <v>28945.439999999999</v>
          </cell>
          <cell r="BR69">
            <v>27859.31</v>
          </cell>
          <cell r="BT69">
            <v>37369.49</v>
          </cell>
          <cell r="BU69">
            <v>2993.25</v>
          </cell>
          <cell r="BV69">
            <v>3005.24</v>
          </cell>
          <cell r="BW69">
            <v>3018.43</v>
          </cell>
          <cell r="BX69">
            <v>3033.08</v>
          </cell>
          <cell r="BY69">
            <v>3049.56</v>
          </cell>
          <cell r="BZ69">
            <v>3068.4</v>
          </cell>
          <cell r="CA69">
            <v>3090.37</v>
          </cell>
          <cell r="CB69">
            <v>3116.75</v>
          </cell>
          <cell r="CC69">
            <v>3149.71</v>
          </cell>
          <cell r="CD69">
            <v>3193.66</v>
          </cell>
          <cell r="CE69">
            <v>3391.45</v>
          </cell>
          <cell r="CF69">
            <v>3259.59</v>
          </cell>
          <cell r="CH69">
            <v>396923.08</v>
          </cell>
          <cell r="CI69">
            <v>32034.27</v>
          </cell>
          <cell r="CJ69">
            <v>32137.67</v>
          </cell>
          <cell r="CK69">
            <v>32251.42</v>
          </cell>
          <cell r="CL69">
            <v>32377.79</v>
          </cell>
          <cell r="CM69">
            <v>32519.97</v>
          </cell>
          <cell r="CN69">
            <v>32682.47</v>
          </cell>
          <cell r="CO69">
            <v>32872.04</v>
          </cell>
          <cell r="CP69">
            <v>33099.53</v>
          </cell>
          <cell r="CQ69">
            <v>33383.89</v>
          </cell>
          <cell r="CR69">
            <v>33763.050000000003</v>
          </cell>
          <cell r="CS69">
            <v>35469.21</v>
          </cell>
          <cell r="CT69">
            <v>34331.769999999997</v>
          </cell>
          <cell r="CV69">
            <v>753.41</v>
          </cell>
          <cell r="CW69">
            <v>58.1</v>
          </cell>
          <cell r="CX69">
            <v>58.57</v>
          </cell>
          <cell r="CY69">
            <v>59.08</v>
          </cell>
          <cell r="CZ69">
            <v>59.65</v>
          </cell>
          <cell r="DA69">
            <v>60.28</v>
          </cell>
          <cell r="DB69">
            <v>61.01</v>
          </cell>
          <cell r="DC69">
            <v>61.87</v>
          </cell>
          <cell r="DD69">
            <v>62.89</v>
          </cell>
          <cell r="DE69">
            <v>64.16</v>
          </cell>
          <cell r="DF69">
            <v>65.86</v>
          </cell>
          <cell r="DG69">
            <v>73.52</v>
          </cell>
          <cell r="DH69">
            <v>68.42</v>
          </cell>
          <cell r="DJ69">
            <v>3662965.98</v>
          </cell>
          <cell r="DK69">
            <v>295038.24</v>
          </cell>
          <cell r="DL69">
            <v>296050.7</v>
          </cell>
          <cell r="DM69">
            <v>297164.42</v>
          </cell>
          <cell r="DN69">
            <v>298401.84000000003</v>
          </cell>
          <cell r="DO69">
            <v>299793.96000000002</v>
          </cell>
          <cell r="DP69">
            <v>301384.96000000002</v>
          </cell>
          <cell r="DQ69">
            <v>303241.13</v>
          </cell>
          <cell r="DR69">
            <v>305468.53999999998</v>
          </cell>
          <cell r="DS69">
            <v>308252.78000000003</v>
          </cell>
          <cell r="DT69">
            <v>311965.14</v>
          </cell>
          <cell r="DU69">
            <v>328670.64</v>
          </cell>
          <cell r="DV69">
            <v>317533.63</v>
          </cell>
          <cell r="DX69">
            <v>774233.24</v>
          </cell>
          <cell r="DY69">
            <v>62482.85</v>
          </cell>
          <cell r="DZ69">
            <v>62684.83</v>
          </cell>
          <cell r="EA69">
            <v>62907</v>
          </cell>
          <cell r="EB69">
            <v>63153.86</v>
          </cell>
          <cell r="EC69">
            <v>63431.57</v>
          </cell>
          <cell r="ED69">
            <v>63748.959999999999</v>
          </cell>
          <cell r="EE69">
            <v>64119.25</v>
          </cell>
          <cell r="EF69">
            <v>64563.6</v>
          </cell>
          <cell r="EG69">
            <v>65119.03</v>
          </cell>
          <cell r="EH69">
            <v>65859.61</v>
          </cell>
          <cell r="EI69">
            <v>69192.210000000006</v>
          </cell>
          <cell r="EJ69">
            <v>66970.47</v>
          </cell>
          <cell r="EL69">
            <v>909408.23</v>
          </cell>
          <cell r="EM69">
            <v>73394.289999999994</v>
          </cell>
          <cell r="EN69">
            <v>73631.28</v>
          </cell>
          <cell r="EO69">
            <v>73891.98</v>
          </cell>
          <cell r="EP69">
            <v>74181.649999999994</v>
          </cell>
          <cell r="EQ69">
            <v>74507.520000000004</v>
          </cell>
          <cell r="ER69">
            <v>74879.95</v>
          </cell>
          <cell r="ES69">
            <v>75314.44</v>
          </cell>
          <cell r="ET69">
            <v>75835.839999999997</v>
          </cell>
          <cell r="EU69">
            <v>76487.58</v>
          </cell>
          <cell r="EV69">
            <v>77356.58</v>
          </cell>
          <cell r="EW69">
            <v>81267.05</v>
          </cell>
          <cell r="EX69">
            <v>78660.070000000007</v>
          </cell>
          <cell r="EZ69">
            <v>32217.23</v>
          </cell>
          <cell r="FA69">
            <v>2593.37</v>
          </cell>
          <cell r="FB69">
            <v>2602.44</v>
          </cell>
          <cell r="FC69">
            <v>2612.41</v>
          </cell>
          <cell r="FD69">
            <v>2623.48</v>
          </cell>
          <cell r="FE69">
            <v>2635.95</v>
          </cell>
          <cell r="FF69">
            <v>2650.19</v>
          </cell>
          <cell r="FG69">
            <v>2666.81</v>
          </cell>
          <cell r="FH69">
            <v>2686.75</v>
          </cell>
          <cell r="FI69">
            <v>2711.68</v>
          </cell>
          <cell r="FJ69">
            <v>2744.91</v>
          </cell>
          <cell r="FK69">
            <v>2894.47</v>
          </cell>
          <cell r="FL69">
            <v>2794.77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1715858.7</v>
          </cell>
          <cell r="GC69">
            <v>138470.51</v>
          </cell>
          <cell r="GD69">
            <v>138918.54999999999</v>
          </cell>
          <cell r="GE69">
            <v>139411.39000000001</v>
          </cell>
          <cell r="GF69">
            <v>139958.99</v>
          </cell>
          <cell r="GG69">
            <v>140575.04000000001</v>
          </cell>
          <cell r="GH69">
            <v>141279.1</v>
          </cell>
          <cell r="GI69">
            <v>142100.5</v>
          </cell>
          <cell r="GJ69">
            <v>143086.19</v>
          </cell>
          <cell r="GK69">
            <v>144318.29</v>
          </cell>
          <cell r="GL69">
            <v>145961.1</v>
          </cell>
          <cell r="GM69">
            <v>153353.73000000001</v>
          </cell>
          <cell r="GN69">
            <v>148425.31</v>
          </cell>
        </row>
        <row r="70">
          <cell r="A70" t="str">
            <v>Payroll Taxes</v>
          </cell>
          <cell r="B70">
            <v>553817.94999999995</v>
          </cell>
          <cell r="C70">
            <v>43437.29</v>
          </cell>
          <cell r="D70">
            <v>45038.68</v>
          </cell>
          <cell r="E70">
            <v>42776.46</v>
          </cell>
          <cell r="F70">
            <v>56168.639999999999</v>
          </cell>
          <cell r="G70">
            <v>48640.62</v>
          </cell>
          <cell r="H70">
            <v>49896.15</v>
          </cell>
          <cell r="I70">
            <v>44522.23</v>
          </cell>
          <cell r="J70">
            <v>47779.79</v>
          </cell>
          <cell r="K70">
            <v>43194.91</v>
          </cell>
          <cell r="L70">
            <v>45243.49</v>
          </cell>
          <cell r="M70">
            <v>46746.21</v>
          </cell>
          <cell r="N70">
            <v>40373.480000000003</v>
          </cell>
          <cell r="P70">
            <v>76946.880000000005</v>
          </cell>
          <cell r="Q70">
            <v>5289.62</v>
          </cell>
          <cell r="R70">
            <v>5208.5600000000004</v>
          </cell>
          <cell r="S70">
            <v>4850.54</v>
          </cell>
          <cell r="T70">
            <v>8972.01</v>
          </cell>
          <cell r="U70">
            <v>7992.93</v>
          </cell>
          <cell r="V70">
            <v>8481.5499999999993</v>
          </cell>
          <cell r="W70">
            <v>7596.88</v>
          </cell>
          <cell r="X70">
            <v>6648.4</v>
          </cell>
          <cell r="Y70">
            <v>5591.11</v>
          </cell>
          <cell r="Z70">
            <v>5649.58</v>
          </cell>
          <cell r="AA70">
            <v>5682</v>
          </cell>
          <cell r="AB70">
            <v>4983.7</v>
          </cell>
          <cell r="AD70">
            <v>411557.9</v>
          </cell>
          <cell r="AE70">
            <v>34465.089999999997</v>
          </cell>
          <cell r="AF70">
            <v>33450.83</v>
          </cell>
          <cell r="AG70">
            <v>31817.52</v>
          </cell>
          <cell r="AH70">
            <v>40575.120000000003</v>
          </cell>
          <cell r="AI70">
            <v>34796.53</v>
          </cell>
          <cell r="AJ70">
            <v>36073.480000000003</v>
          </cell>
          <cell r="AK70">
            <v>33192.620000000003</v>
          </cell>
          <cell r="AL70">
            <v>35505.49</v>
          </cell>
          <cell r="AM70">
            <v>32344</v>
          </cell>
          <cell r="AN70">
            <v>33674.07</v>
          </cell>
          <cell r="AO70">
            <v>35014.74</v>
          </cell>
          <cell r="AP70">
            <v>30648.41</v>
          </cell>
          <cell r="AR70">
            <v>181359.9</v>
          </cell>
          <cell r="AS70">
            <v>14938.17</v>
          </cell>
          <cell r="AT70">
            <v>14670</v>
          </cell>
          <cell r="AU70">
            <v>13717.2</v>
          </cell>
          <cell r="AV70">
            <v>17766.75</v>
          </cell>
          <cell r="AW70">
            <v>15275.34</v>
          </cell>
          <cell r="AX70">
            <v>16076.9</v>
          </cell>
          <cell r="AY70">
            <v>14669.95</v>
          </cell>
          <cell r="AZ70">
            <v>15721.7</v>
          </cell>
          <cell r="BA70">
            <v>14312.34</v>
          </cell>
          <cell r="BB70">
            <v>14975.82</v>
          </cell>
          <cell r="BC70">
            <v>15626.16</v>
          </cell>
          <cell r="BD70">
            <v>13609.57</v>
          </cell>
          <cell r="BF70">
            <v>55962.49</v>
          </cell>
          <cell r="BG70">
            <v>4474.29</v>
          </cell>
          <cell r="BH70">
            <v>4463.83</v>
          </cell>
          <cell r="BI70">
            <v>4276.25</v>
          </cell>
          <cell r="BJ70">
            <v>5435.98</v>
          </cell>
          <cell r="BK70">
            <v>4790.5</v>
          </cell>
          <cell r="BL70">
            <v>5062.6099999999997</v>
          </cell>
          <cell r="BM70">
            <v>4624.12</v>
          </cell>
          <cell r="BN70">
            <v>4870.63</v>
          </cell>
          <cell r="BO70">
            <v>4463</v>
          </cell>
          <cell r="BP70">
            <v>4637.75</v>
          </cell>
          <cell r="BQ70">
            <v>4742.26</v>
          </cell>
          <cell r="BR70">
            <v>4121.2700000000004</v>
          </cell>
          <cell r="BT70">
            <v>24245.15</v>
          </cell>
          <cell r="BU70">
            <v>1924.22</v>
          </cell>
          <cell r="BV70">
            <v>1913.03</v>
          </cell>
          <cell r="BW70">
            <v>1825.13</v>
          </cell>
          <cell r="BX70">
            <v>2326.8200000000002</v>
          </cell>
          <cell r="BY70">
            <v>2087.14</v>
          </cell>
          <cell r="BZ70">
            <v>2152.6799999999998</v>
          </cell>
          <cell r="CA70">
            <v>2039.52</v>
          </cell>
          <cell r="CB70">
            <v>2148.12</v>
          </cell>
          <cell r="CC70">
            <v>1999.69</v>
          </cell>
          <cell r="CD70">
            <v>2008.43</v>
          </cell>
          <cell r="CE70">
            <v>2014.99</v>
          </cell>
          <cell r="CF70">
            <v>1805.38</v>
          </cell>
          <cell r="CH70">
            <v>177892.49</v>
          </cell>
          <cell r="CI70">
            <v>14517.35</v>
          </cell>
          <cell r="CJ70">
            <v>14511.46</v>
          </cell>
          <cell r="CK70">
            <v>14030.22</v>
          </cell>
          <cell r="CL70">
            <v>16840.8</v>
          </cell>
          <cell r="CM70">
            <v>14789.21</v>
          </cell>
          <cell r="CN70">
            <v>15429.84</v>
          </cell>
          <cell r="CO70">
            <v>14477.46</v>
          </cell>
          <cell r="CP70">
            <v>15498.39</v>
          </cell>
          <cell r="CQ70">
            <v>14187</v>
          </cell>
          <cell r="CR70">
            <v>14756.34</v>
          </cell>
          <cell r="CS70">
            <v>15350.77</v>
          </cell>
          <cell r="CT70">
            <v>13503.65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1481782.76</v>
          </cell>
          <cell r="DK70">
            <v>119046.03</v>
          </cell>
          <cell r="DL70">
            <v>119256.39</v>
          </cell>
          <cell r="DM70">
            <v>113293.32</v>
          </cell>
          <cell r="DN70">
            <v>148086.12</v>
          </cell>
          <cell r="DO70">
            <v>128372.27</v>
          </cell>
          <cell r="DP70">
            <v>133173.21</v>
          </cell>
          <cell r="DQ70">
            <v>121122.78</v>
          </cell>
          <cell r="DR70">
            <v>128172.52</v>
          </cell>
          <cell r="DS70">
            <v>116092.05</v>
          </cell>
          <cell r="DT70">
            <v>120945.48</v>
          </cell>
          <cell r="DU70">
            <v>125177.13</v>
          </cell>
          <cell r="DV70">
            <v>109045.46</v>
          </cell>
          <cell r="DX70">
            <v>331120.03000000003</v>
          </cell>
          <cell r="DY70">
            <v>29241.8</v>
          </cell>
          <cell r="DZ70">
            <v>27255.89</v>
          </cell>
          <cell r="EA70">
            <v>26030.71</v>
          </cell>
          <cell r="EB70">
            <v>29224.32</v>
          </cell>
          <cell r="EC70">
            <v>26889.15</v>
          </cell>
          <cell r="ED70">
            <v>26767.919999999998</v>
          </cell>
          <cell r="EE70">
            <v>27907.86</v>
          </cell>
          <cell r="EF70">
            <v>27805.34</v>
          </cell>
          <cell r="EG70">
            <v>26632.73</v>
          </cell>
          <cell r="EH70">
            <v>28943.48</v>
          </cell>
          <cell r="EI70">
            <v>26632.73</v>
          </cell>
          <cell r="EJ70">
            <v>27788.1</v>
          </cell>
          <cell r="EL70">
            <v>312921.31</v>
          </cell>
          <cell r="EM70">
            <v>27158.03</v>
          </cell>
          <cell r="EN70">
            <v>26172.080000000002</v>
          </cell>
          <cell r="EO70">
            <v>25129.86</v>
          </cell>
          <cell r="EP70">
            <v>27249.69</v>
          </cell>
          <cell r="EQ70">
            <v>25080.77</v>
          </cell>
          <cell r="ER70">
            <v>25316.36</v>
          </cell>
          <cell r="ES70">
            <v>26304.29</v>
          </cell>
          <cell r="ET70">
            <v>26304.29</v>
          </cell>
          <cell r="EU70">
            <v>25239.17</v>
          </cell>
          <cell r="EV70">
            <v>27369.41</v>
          </cell>
          <cell r="EW70">
            <v>25239.17</v>
          </cell>
          <cell r="EX70">
            <v>26358.19</v>
          </cell>
          <cell r="EZ70">
            <v>12634.27</v>
          </cell>
          <cell r="FA70">
            <v>1095.68</v>
          </cell>
          <cell r="FB70">
            <v>1058.97</v>
          </cell>
          <cell r="FC70">
            <v>1022.27</v>
          </cell>
          <cell r="FD70">
            <v>1095.68</v>
          </cell>
          <cell r="FE70">
            <v>1022.27</v>
          </cell>
          <cell r="FF70">
            <v>1022.27</v>
          </cell>
          <cell r="FG70">
            <v>1058.97</v>
          </cell>
          <cell r="FH70">
            <v>1058.97</v>
          </cell>
          <cell r="FI70">
            <v>1022.27</v>
          </cell>
          <cell r="FJ70">
            <v>1095.68</v>
          </cell>
          <cell r="FK70">
            <v>1022.27</v>
          </cell>
          <cell r="FL70">
            <v>1058.97</v>
          </cell>
          <cell r="FN70">
            <v>152156.70000000001</v>
          </cell>
          <cell r="FO70">
            <v>13293.4</v>
          </cell>
          <cell r="FP70">
            <v>12715.42</v>
          </cell>
          <cell r="FQ70">
            <v>12137.45</v>
          </cell>
          <cell r="FR70">
            <v>13317.69</v>
          </cell>
          <cell r="FS70">
            <v>12159.63</v>
          </cell>
          <cell r="FT70">
            <v>12159.63</v>
          </cell>
          <cell r="FU70">
            <v>12738.66</v>
          </cell>
          <cell r="FV70">
            <v>12802.05</v>
          </cell>
          <cell r="FW70">
            <v>12269.98</v>
          </cell>
          <cell r="FX70">
            <v>13438.55</v>
          </cell>
          <cell r="FY70">
            <v>12269.98</v>
          </cell>
          <cell r="FZ70">
            <v>12854.26</v>
          </cell>
          <cell r="GB70">
            <v>808832.31</v>
          </cell>
          <cell r="GC70">
            <v>70788.91</v>
          </cell>
          <cell r="GD70">
            <v>67202.36</v>
          </cell>
          <cell r="GE70">
            <v>64320.29</v>
          </cell>
          <cell r="GF70">
            <v>70887.38</v>
          </cell>
          <cell r="GG70">
            <v>65151.82</v>
          </cell>
          <cell r="GH70">
            <v>65266.18</v>
          </cell>
          <cell r="GI70">
            <v>68009.78</v>
          </cell>
          <cell r="GJ70">
            <v>67970.649999999994</v>
          </cell>
          <cell r="GK70">
            <v>65164.15</v>
          </cell>
          <cell r="GL70">
            <v>70847.12</v>
          </cell>
          <cell r="GM70">
            <v>65164.15</v>
          </cell>
          <cell r="GN70">
            <v>68059.520000000004</v>
          </cell>
        </row>
        <row r="71">
          <cell r="A71" t="str">
            <v>Ad Valorem</v>
          </cell>
          <cell r="B71">
            <v>2741604</v>
          </cell>
          <cell r="C71">
            <v>228467</v>
          </cell>
          <cell r="D71">
            <v>228467</v>
          </cell>
          <cell r="E71">
            <v>228467</v>
          </cell>
          <cell r="F71">
            <v>228467</v>
          </cell>
          <cell r="G71">
            <v>228467</v>
          </cell>
          <cell r="H71">
            <v>228467</v>
          </cell>
          <cell r="I71">
            <v>228467</v>
          </cell>
          <cell r="J71">
            <v>228467</v>
          </cell>
          <cell r="K71">
            <v>228467</v>
          </cell>
          <cell r="L71">
            <v>228467</v>
          </cell>
          <cell r="M71">
            <v>228467</v>
          </cell>
          <cell r="N71">
            <v>228467</v>
          </cell>
          <cell r="P71">
            <v>7308</v>
          </cell>
          <cell r="Q71">
            <v>609</v>
          </cell>
          <cell r="R71">
            <v>609</v>
          </cell>
          <cell r="S71">
            <v>609</v>
          </cell>
          <cell r="T71">
            <v>609</v>
          </cell>
          <cell r="U71">
            <v>609</v>
          </cell>
          <cell r="V71">
            <v>609</v>
          </cell>
          <cell r="W71">
            <v>609</v>
          </cell>
          <cell r="X71">
            <v>609</v>
          </cell>
          <cell r="Y71">
            <v>609</v>
          </cell>
          <cell r="Z71">
            <v>609</v>
          </cell>
          <cell r="AA71">
            <v>609</v>
          </cell>
          <cell r="AB71">
            <v>609</v>
          </cell>
          <cell r="AD71">
            <v>2818812</v>
          </cell>
          <cell r="AE71">
            <v>234901</v>
          </cell>
          <cell r="AF71">
            <v>234901</v>
          </cell>
          <cell r="AG71">
            <v>234901</v>
          </cell>
          <cell r="AH71">
            <v>234901</v>
          </cell>
          <cell r="AI71">
            <v>234901</v>
          </cell>
          <cell r="AJ71">
            <v>234901</v>
          </cell>
          <cell r="AK71">
            <v>234901</v>
          </cell>
          <cell r="AL71">
            <v>234901</v>
          </cell>
          <cell r="AM71">
            <v>234901</v>
          </cell>
          <cell r="AN71">
            <v>234901</v>
          </cell>
          <cell r="AO71">
            <v>234901</v>
          </cell>
          <cell r="AP71">
            <v>234901</v>
          </cell>
          <cell r="AR71">
            <v>960276</v>
          </cell>
          <cell r="AS71">
            <v>80023</v>
          </cell>
          <cell r="AT71">
            <v>80023</v>
          </cell>
          <cell r="AU71">
            <v>80023</v>
          </cell>
          <cell r="AV71">
            <v>80023</v>
          </cell>
          <cell r="AW71">
            <v>80023</v>
          </cell>
          <cell r="AX71">
            <v>80023</v>
          </cell>
          <cell r="AY71">
            <v>80023</v>
          </cell>
          <cell r="AZ71">
            <v>80023</v>
          </cell>
          <cell r="BA71">
            <v>80023</v>
          </cell>
          <cell r="BB71">
            <v>80023</v>
          </cell>
          <cell r="BC71">
            <v>80023</v>
          </cell>
          <cell r="BD71">
            <v>80023</v>
          </cell>
          <cell r="BF71">
            <v>483576</v>
          </cell>
          <cell r="BG71">
            <v>40298</v>
          </cell>
          <cell r="BH71">
            <v>40298</v>
          </cell>
          <cell r="BI71">
            <v>40298</v>
          </cell>
          <cell r="BJ71">
            <v>40298</v>
          </cell>
          <cell r="BK71">
            <v>40298</v>
          </cell>
          <cell r="BL71">
            <v>40298</v>
          </cell>
          <cell r="BM71">
            <v>40298</v>
          </cell>
          <cell r="BN71">
            <v>40298</v>
          </cell>
          <cell r="BO71">
            <v>40298</v>
          </cell>
          <cell r="BP71">
            <v>40298</v>
          </cell>
          <cell r="BQ71">
            <v>40298</v>
          </cell>
          <cell r="BR71">
            <v>40298</v>
          </cell>
          <cell r="BT71">
            <v>265776</v>
          </cell>
          <cell r="BU71">
            <v>22148</v>
          </cell>
          <cell r="BV71">
            <v>22148</v>
          </cell>
          <cell r="BW71">
            <v>22148</v>
          </cell>
          <cell r="BX71">
            <v>22148</v>
          </cell>
          <cell r="BY71">
            <v>22148</v>
          </cell>
          <cell r="BZ71">
            <v>22148</v>
          </cell>
          <cell r="CA71">
            <v>22148</v>
          </cell>
          <cell r="CB71">
            <v>22148</v>
          </cell>
          <cell r="CC71">
            <v>22148</v>
          </cell>
          <cell r="CD71">
            <v>22148</v>
          </cell>
          <cell r="CE71">
            <v>22148</v>
          </cell>
          <cell r="CF71">
            <v>22148</v>
          </cell>
          <cell r="CH71">
            <v>962832</v>
          </cell>
          <cell r="CI71">
            <v>80236</v>
          </cell>
          <cell r="CJ71">
            <v>80236</v>
          </cell>
          <cell r="CK71">
            <v>80236</v>
          </cell>
          <cell r="CL71">
            <v>80236</v>
          </cell>
          <cell r="CM71">
            <v>80236</v>
          </cell>
          <cell r="CN71">
            <v>80236</v>
          </cell>
          <cell r="CO71">
            <v>80236</v>
          </cell>
          <cell r="CP71">
            <v>80236</v>
          </cell>
          <cell r="CQ71">
            <v>80236</v>
          </cell>
          <cell r="CR71">
            <v>80236</v>
          </cell>
          <cell r="CS71">
            <v>80236</v>
          </cell>
          <cell r="CT71">
            <v>80236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8240184</v>
          </cell>
          <cell r="DK71">
            <v>686682</v>
          </cell>
          <cell r="DL71">
            <v>686682</v>
          </cell>
          <cell r="DM71">
            <v>686682</v>
          </cell>
          <cell r="DN71">
            <v>686682</v>
          </cell>
          <cell r="DO71">
            <v>686682</v>
          </cell>
          <cell r="DP71">
            <v>686682</v>
          </cell>
          <cell r="DQ71">
            <v>686682</v>
          </cell>
          <cell r="DR71">
            <v>686682</v>
          </cell>
          <cell r="DS71">
            <v>686682</v>
          </cell>
          <cell r="DT71">
            <v>686682</v>
          </cell>
          <cell r="DU71">
            <v>686682</v>
          </cell>
          <cell r="DV71">
            <v>686682</v>
          </cell>
          <cell r="DX71">
            <v>1356000</v>
          </cell>
          <cell r="DY71">
            <v>113000</v>
          </cell>
          <cell r="DZ71">
            <v>113000</v>
          </cell>
          <cell r="EA71">
            <v>113000</v>
          </cell>
          <cell r="EB71">
            <v>113000</v>
          </cell>
          <cell r="EC71">
            <v>113000</v>
          </cell>
          <cell r="ED71">
            <v>113000</v>
          </cell>
          <cell r="EE71">
            <v>113000</v>
          </cell>
          <cell r="EF71">
            <v>113000</v>
          </cell>
          <cell r="EG71">
            <v>113000</v>
          </cell>
          <cell r="EH71">
            <v>113000</v>
          </cell>
          <cell r="EI71">
            <v>113000</v>
          </cell>
          <cell r="EJ71">
            <v>113000</v>
          </cell>
          <cell r="EL71">
            <v>4571048</v>
          </cell>
          <cell r="EM71">
            <v>309372.03999999998</v>
          </cell>
          <cell r="EN71">
            <v>392988.44</v>
          </cell>
          <cell r="EO71">
            <v>498117.56</v>
          </cell>
          <cell r="EP71">
            <v>565442.87</v>
          </cell>
          <cell r="EQ71">
            <v>456013.75</v>
          </cell>
          <cell r="ER71">
            <v>478620.14</v>
          </cell>
          <cell r="ES71">
            <v>320216.53999999998</v>
          </cell>
          <cell r="ET71">
            <v>302020.81</v>
          </cell>
          <cell r="EU71">
            <v>339730.35</v>
          </cell>
          <cell r="EV71">
            <v>304536.33</v>
          </cell>
          <cell r="EW71">
            <v>303085.67</v>
          </cell>
          <cell r="EX71">
            <v>300903.5</v>
          </cell>
          <cell r="EZ71">
            <v>114000</v>
          </cell>
          <cell r="FA71">
            <v>9500</v>
          </cell>
          <cell r="FB71">
            <v>9500</v>
          </cell>
          <cell r="FC71">
            <v>9500</v>
          </cell>
          <cell r="FD71">
            <v>9500</v>
          </cell>
          <cell r="FE71">
            <v>9500</v>
          </cell>
          <cell r="FF71">
            <v>9500</v>
          </cell>
          <cell r="FG71">
            <v>9500</v>
          </cell>
          <cell r="FH71">
            <v>9500</v>
          </cell>
          <cell r="FI71">
            <v>9500</v>
          </cell>
          <cell r="FJ71">
            <v>9500</v>
          </cell>
          <cell r="FK71">
            <v>9500</v>
          </cell>
          <cell r="FL71">
            <v>9500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6041048</v>
          </cell>
          <cell r="GC71">
            <v>431872.04</v>
          </cell>
          <cell r="GD71">
            <v>515488.44</v>
          </cell>
          <cell r="GE71">
            <v>620617.56000000006</v>
          </cell>
          <cell r="GF71">
            <v>687942.87</v>
          </cell>
          <cell r="GG71">
            <v>578513.75</v>
          </cell>
          <cell r="GH71">
            <v>601120.14</v>
          </cell>
          <cell r="GI71">
            <v>442716.54</v>
          </cell>
          <cell r="GJ71">
            <v>424520.81</v>
          </cell>
          <cell r="GK71">
            <v>462230.35</v>
          </cell>
          <cell r="GL71">
            <v>427036.33</v>
          </cell>
          <cell r="GM71">
            <v>425585.67</v>
          </cell>
          <cell r="GN71">
            <v>423403.5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156889.79999999999</v>
          </cell>
          <cell r="Q72">
            <v>13074.15</v>
          </cell>
          <cell r="R72">
            <v>13074.15</v>
          </cell>
          <cell r="S72">
            <v>13074.15</v>
          </cell>
          <cell r="T72">
            <v>13074.15</v>
          </cell>
          <cell r="U72">
            <v>13074.15</v>
          </cell>
          <cell r="V72">
            <v>13074.15</v>
          </cell>
          <cell r="W72">
            <v>13074.15</v>
          </cell>
          <cell r="X72">
            <v>13074.15</v>
          </cell>
          <cell r="Y72">
            <v>13074.15</v>
          </cell>
          <cell r="Z72">
            <v>13074.15</v>
          </cell>
          <cell r="AA72">
            <v>13074.15</v>
          </cell>
          <cell r="AB72">
            <v>13074.15</v>
          </cell>
          <cell r="AD72">
            <v>474999.96</v>
          </cell>
          <cell r="AE72">
            <v>39583.33</v>
          </cell>
          <cell r="AF72">
            <v>39583.33</v>
          </cell>
          <cell r="AG72">
            <v>39583.33</v>
          </cell>
          <cell r="AH72">
            <v>39583.33</v>
          </cell>
          <cell r="AI72">
            <v>39583.33</v>
          </cell>
          <cell r="AJ72">
            <v>39583.33</v>
          </cell>
          <cell r="AK72">
            <v>39583.33</v>
          </cell>
          <cell r="AL72">
            <v>39583.33</v>
          </cell>
          <cell r="AM72">
            <v>39583.33</v>
          </cell>
          <cell r="AN72">
            <v>39583.33</v>
          </cell>
          <cell r="AO72">
            <v>39583.33</v>
          </cell>
          <cell r="AP72">
            <v>39583.33</v>
          </cell>
          <cell r="AR72">
            <v>5000</v>
          </cell>
          <cell r="AS72">
            <v>413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417</v>
          </cell>
          <cell r="BA72">
            <v>417</v>
          </cell>
          <cell r="BB72">
            <v>417</v>
          </cell>
          <cell r="BC72">
            <v>417</v>
          </cell>
          <cell r="BD72">
            <v>417</v>
          </cell>
          <cell r="BF72">
            <v>86012.52</v>
          </cell>
          <cell r="BG72">
            <v>7167.71</v>
          </cell>
          <cell r="BH72">
            <v>7167.71</v>
          </cell>
          <cell r="BI72">
            <v>7167.71</v>
          </cell>
          <cell r="BJ72">
            <v>7167.71</v>
          </cell>
          <cell r="BK72">
            <v>7167.71</v>
          </cell>
          <cell r="BL72">
            <v>7167.71</v>
          </cell>
          <cell r="BM72">
            <v>7167.71</v>
          </cell>
          <cell r="BN72">
            <v>7167.71</v>
          </cell>
          <cell r="BO72">
            <v>7167.71</v>
          </cell>
          <cell r="BP72">
            <v>7167.71</v>
          </cell>
          <cell r="BQ72">
            <v>7167.71</v>
          </cell>
          <cell r="BR72">
            <v>7167.71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36000</v>
          </cell>
          <cell r="CI72">
            <v>3000</v>
          </cell>
          <cell r="CJ72">
            <v>3000</v>
          </cell>
          <cell r="CK72">
            <v>3000</v>
          </cell>
          <cell r="CL72">
            <v>3000</v>
          </cell>
          <cell r="CM72">
            <v>3000</v>
          </cell>
          <cell r="CN72">
            <v>3000</v>
          </cell>
          <cell r="CO72">
            <v>3000</v>
          </cell>
          <cell r="CP72">
            <v>3000</v>
          </cell>
          <cell r="CQ72">
            <v>3000</v>
          </cell>
          <cell r="CR72">
            <v>3000</v>
          </cell>
          <cell r="CS72">
            <v>3000</v>
          </cell>
          <cell r="CT72">
            <v>3000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758902.28</v>
          </cell>
          <cell r="DK72">
            <v>63238.19</v>
          </cell>
          <cell r="DL72">
            <v>63242.19</v>
          </cell>
          <cell r="DM72">
            <v>63242.19</v>
          </cell>
          <cell r="DN72">
            <v>63242.19</v>
          </cell>
          <cell r="DO72">
            <v>63242.19</v>
          </cell>
          <cell r="DP72">
            <v>63242.19</v>
          </cell>
          <cell r="DQ72">
            <v>63242.19</v>
          </cell>
          <cell r="DR72">
            <v>63242.19</v>
          </cell>
          <cell r="DS72">
            <v>63242.19</v>
          </cell>
          <cell r="DT72">
            <v>63242.19</v>
          </cell>
          <cell r="DU72">
            <v>63242.19</v>
          </cell>
          <cell r="DV72">
            <v>63242.19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22400.04</v>
          </cell>
          <cell r="EM72">
            <v>1866.67</v>
          </cell>
          <cell r="EN72">
            <v>1866.67</v>
          </cell>
          <cell r="EO72">
            <v>1866.67</v>
          </cell>
          <cell r="EP72">
            <v>1866.67</v>
          </cell>
          <cell r="EQ72">
            <v>1866.67</v>
          </cell>
          <cell r="ER72">
            <v>1866.67</v>
          </cell>
          <cell r="ES72">
            <v>1866.67</v>
          </cell>
          <cell r="ET72">
            <v>1866.67</v>
          </cell>
          <cell r="EU72">
            <v>1866.67</v>
          </cell>
          <cell r="EV72">
            <v>1866.67</v>
          </cell>
          <cell r="EW72">
            <v>1866.67</v>
          </cell>
          <cell r="EX72">
            <v>1866.67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22400.04</v>
          </cell>
          <cell r="GC72">
            <v>1866.67</v>
          </cell>
          <cell r="GD72">
            <v>1866.67</v>
          </cell>
          <cell r="GE72">
            <v>1866.67</v>
          </cell>
          <cell r="GF72">
            <v>1866.67</v>
          </cell>
          <cell r="GG72">
            <v>1866.67</v>
          </cell>
          <cell r="GH72">
            <v>1866.67</v>
          </cell>
          <cell r="GI72">
            <v>1866.67</v>
          </cell>
          <cell r="GJ72">
            <v>1866.67</v>
          </cell>
          <cell r="GK72">
            <v>1866.67</v>
          </cell>
          <cell r="GL72">
            <v>1866.67</v>
          </cell>
          <cell r="GM72">
            <v>1866.67</v>
          </cell>
          <cell r="GN72">
            <v>1866.67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2789071</v>
          </cell>
          <cell r="AE73">
            <v>163586</v>
          </cell>
          <cell r="AF73">
            <v>272873</v>
          </cell>
          <cell r="AG73">
            <v>358879</v>
          </cell>
          <cell r="AH73">
            <v>540544</v>
          </cell>
          <cell r="AI73">
            <v>469707</v>
          </cell>
          <cell r="AJ73">
            <v>352665</v>
          </cell>
          <cell r="AK73">
            <v>187555</v>
          </cell>
          <cell r="AL73">
            <v>109315</v>
          </cell>
          <cell r="AM73">
            <v>97368</v>
          </cell>
          <cell r="AN73">
            <v>74551</v>
          </cell>
          <cell r="AO73">
            <v>80191</v>
          </cell>
          <cell r="AP73">
            <v>81837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2789071</v>
          </cell>
          <cell r="DK73">
            <v>163586</v>
          </cell>
          <cell r="DL73">
            <v>272873</v>
          </cell>
          <cell r="DM73">
            <v>358879</v>
          </cell>
          <cell r="DN73">
            <v>540544</v>
          </cell>
          <cell r="DO73">
            <v>469707</v>
          </cell>
          <cell r="DP73">
            <v>352665</v>
          </cell>
          <cell r="DQ73">
            <v>187555</v>
          </cell>
          <cell r="DR73">
            <v>109315</v>
          </cell>
          <cell r="DS73">
            <v>97368</v>
          </cell>
          <cell r="DT73">
            <v>74551</v>
          </cell>
          <cell r="DU73">
            <v>80191</v>
          </cell>
          <cell r="DV73">
            <v>81837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>
            <v>100620.08</v>
          </cell>
          <cell r="DY76">
            <v>8353.09</v>
          </cell>
          <cell r="DZ76">
            <v>8353.09</v>
          </cell>
          <cell r="EA76">
            <v>8736.09</v>
          </cell>
          <cell r="EB76">
            <v>8353.09</v>
          </cell>
          <cell r="EC76">
            <v>8353.09</v>
          </cell>
          <cell r="ED76">
            <v>8353.09</v>
          </cell>
          <cell r="EE76">
            <v>8353.09</v>
          </cell>
          <cell r="EF76">
            <v>8353.09</v>
          </cell>
          <cell r="EG76">
            <v>8353.09</v>
          </cell>
          <cell r="EH76">
            <v>8353.09</v>
          </cell>
          <cell r="EI76">
            <v>8353.09</v>
          </cell>
          <cell r="EJ76">
            <v>8353.09</v>
          </cell>
          <cell r="EL76">
            <v>119141.16</v>
          </cell>
          <cell r="EM76">
            <v>9922.18</v>
          </cell>
          <cell r="EN76">
            <v>9922.18</v>
          </cell>
          <cell r="EO76">
            <v>9997.18</v>
          </cell>
          <cell r="EP76">
            <v>9922.18</v>
          </cell>
          <cell r="EQ76">
            <v>9922.18</v>
          </cell>
          <cell r="ER76">
            <v>9922.18</v>
          </cell>
          <cell r="ES76">
            <v>9922.18</v>
          </cell>
          <cell r="ET76">
            <v>9922.18</v>
          </cell>
          <cell r="EU76">
            <v>9922.18</v>
          </cell>
          <cell r="EV76">
            <v>9922.18</v>
          </cell>
          <cell r="EW76">
            <v>9922.18</v>
          </cell>
          <cell r="EX76">
            <v>9922.18</v>
          </cell>
          <cell r="EZ76">
            <v>2259.6</v>
          </cell>
          <cell r="FA76">
            <v>188.3</v>
          </cell>
          <cell r="FB76">
            <v>188.3</v>
          </cell>
          <cell r="FC76">
            <v>188.3</v>
          </cell>
          <cell r="FD76">
            <v>188.3</v>
          </cell>
          <cell r="FE76">
            <v>188.3</v>
          </cell>
          <cell r="FF76">
            <v>188.3</v>
          </cell>
          <cell r="FG76">
            <v>188.3</v>
          </cell>
          <cell r="FH76">
            <v>188.3</v>
          </cell>
          <cell r="FI76">
            <v>188.3</v>
          </cell>
          <cell r="FJ76">
            <v>188.3</v>
          </cell>
          <cell r="FK76">
            <v>188.3</v>
          </cell>
          <cell r="FL76">
            <v>188.3</v>
          </cell>
          <cell r="FN76">
            <v>74042.759999999995</v>
          </cell>
          <cell r="FO76">
            <v>6170.23</v>
          </cell>
          <cell r="FP76">
            <v>6170.23</v>
          </cell>
          <cell r="FQ76">
            <v>6170.23</v>
          </cell>
          <cell r="FR76">
            <v>6170.23</v>
          </cell>
          <cell r="FS76">
            <v>6170.23</v>
          </cell>
          <cell r="FT76">
            <v>6170.23</v>
          </cell>
          <cell r="FU76">
            <v>6170.23</v>
          </cell>
          <cell r="FV76">
            <v>6170.23</v>
          </cell>
          <cell r="FW76">
            <v>6170.23</v>
          </cell>
          <cell r="FX76">
            <v>6170.23</v>
          </cell>
          <cell r="FY76">
            <v>6170.23</v>
          </cell>
          <cell r="FZ76">
            <v>6170.23</v>
          </cell>
          <cell r="GB76">
            <v>296063.59999999998</v>
          </cell>
          <cell r="GC76">
            <v>24633.8</v>
          </cell>
          <cell r="GD76">
            <v>24633.8</v>
          </cell>
          <cell r="GE76">
            <v>25091.8</v>
          </cell>
          <cell r="GF76">
            <v>24633.8</v>
          </cell>
          <cell r="GG76">
            <v>24633.8</v>
          </cell>
          <cell r="GH76">
            <v>24633.8</v>
          </cell>
          <cell r="GI76">
            <v>24633.8</v>
          </cell>
          <cell r="GJ76">
            <v>24633.8</v>
          </cell>
          <cell r="GK76">
            <v>24633.8</v>
          </cell>
          <cell r="GL76">
            <v>24633.8</v>
          </cell>
          <cell r="GM76">
            <v>24633.8</v>
          </cell>
          <cell r="GN76">
            <v>24633.8</v>
          </cell>
        </row>
        <row r="77">
          <cell r="A77" t="str">
            <v>Taxes other than income taxes, utility  - Gross Cr - Transpor 4081-09244</v>
          </cell>
          <cell r="B77">
            <v>36500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>
            <v>36500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>
            <v>36500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>
            <v>36500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>
            <v>32000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>
            <v>32000</v>
          </cell>
          <cell r="L80">
            <v>0</v>
          </cell>
          <cell r="M80">
            <v>0</v>
          </cell>
          <cell r="N80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>
            <v>32000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>
            <v>32000</v>
          </cell>
          <cell r="DT80">
            <v>0</v>
          </cell>
          <cell r="DU80">
            <v>0</v>
          </cell>
          <cell r="DV80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354960</v>
          </cell>
          <cell r="C82">
            <v>29580</v>
          </cell>
          <cell r="D82">
            <v>29580</v>
          </cell>
          <cell r="E82">
            <v>29580</v>
          </cell>
          <cell r="F82">
            <v>29580</v>
          </cell>
          <cell r="G82">
            <v>29580</v>
          </cell>
          <cell r="H82">
            <v>29580</v>
          </cell>
          <cell r="I82">
            <v>29580</v>
          </cell>
          <cell r="J82">
            <v>29580</v>
          </cell>
          <cell r="K82">
            <v>29580</v>
          </cell>
          <cell r="L82">
            <v>29580</v>
          </cell>
          <cell r="M82">
            <v>29580</v>
          </cell>
          <cell r="N82">
            <v>29580</v>
          </cell>
          <cell r="P82">
            <v>1400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>
            <v>1400</v>
          </cell>
          <cell r="Z82">
            <v>0</v>
          </cell>
          <cell r="AA82">
            <v>0</v>
          </cell>
          <cell r="AB82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38610</v>
          </cell>
          <cell r="BU82">
            <v>1450</v>
          </cell>
          <cell r="BV82">
            <v>370</v>
          </cell>
          <cell r="BW82">
            <v>1800</v>
          </cell>
          <cell r="BX82">
            <v>4650</v>
          </cell>
          <cell r="BY82">
            <v>10400</v>
          </cell>
          <cell r="BZ82">
            <v>7050</v>
          </cell>
          <cell r="CA82">
            <v>2850</v>
          </cell>
          <cell r="CB82">
            <v>1500</v>
          </cell>
          <cell r="CC82">
            <v>370</v>
          </cell>
          <cell r="CD82">
            <v>7500</v>
          </cell>
          <cell r="CE82">
            <v>370</v>
          </cell>
          <cell r="CF82">
            <v>300</v>
          </cell>
          <cell r="CH82">
            <v>140000</v>
          </cell>
          <cell r="CI82">
            <v>35000</v>
          </cell>
          <cell r="CJ82">
            <v>0</v>
          </cell>
          <cell r="CK82">
            <v>0</v>
          </cell>
          <cell r="CL82">
            <v>35000</v>
          </cell>
          <cell r="CM82">
            <v>0</v>
          </cell>
          <cell r="CN82">
            <v>0</v>
          </cell>
          <cell r="CO82">
            <v>35000</v>
          </cell>
          <cell r="CP82">
            <v>0</v>
          </cell>
          <cell r="CQ82">
            <v>0</v>
          </cell>
          <cell r="CR82">
            <v>35000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534970</v>
          </cell>
          <cell r="DK82">
            <v>66030</v>
          </cell>
          <cell r="DL82">
            <v>29950</v>
          </cell>
          <cell r="DM82">
            <v>31380</v>
          </cell>
          <cell r="DN82">
            <v>69230</v>
          </cell>
          <cell r="DO82">
            <v>39980</v>
          </cell>
          <cell r="DP82">
            <v>36630</v>
          </cell>
          <cell r="DQ82">
            <v>67430</v>
          </cell>
          <cell r="DR82">
            <v>31080</v>
          </cell>
          <cell r="DS82">
            <v>31350</v>
          </cell>
          <cell r="DT82">
            <v>72080</v>
          </cell>
          <cell r="DU82">
            <v>29950</v>
          </cell>
          <cell r="DV82">
            <v>29880</v>
          </cell>
          <cell r="DX82">
            <v>137772.28</v>
          </cell>
          <cell r="DY82">
            <v>6885.72</v>
          </cell>
          <cell r="DZ82">
            <v>13659.39</v>
          </cell>
          <cell r="EA82">
            <v>22769.5</v>
          </cell>
          <cell r="EB82">
            <v>22411.48</v>
          </cell>
          <cell r="EC82">
            <v>17444.21</v>
          </cell>
          <cell r="ED82">
            <v>17402.189999999999</v>
          </cell>
          <cell r="EE82">
            <v>9859.1200000000008</v>
          </cell>
          <cell r="EF82">
            <v>5701.04</v>
          </cell>
          <cell r="EG82">
            <v>7074.87</v>
          </cell>
          <cell r="EH82">
            <v>4272.1899999999996</v>
          </cell>
          <cell r="EI82">
            <v>4573.28</v>
          </cell>
          <cell r="EJ82">
            <v>5719.29</v>
          </cell>
          <cell r="EL82">
            <v>188768.54</v>
          </cell>
          <cell r="EM82">
            <v>6897.4</v>
          </cell>
          <cell r="EN82">
            <v>17220.59</v>
          </cell>
          <cell r="EO82">
            <v>30199.7</v>
          </cell>
          <cell r="EP82">
            <v>38511.61</v>
          </cell>
          <cell r="EQ82">
            <v>25001.62</v>
          </cell>
          <cell r="ER82">
            <v>27792.57</v>
          </cell>
          <cell r="ES82">
            <v>8236.25</v>
          </cell>
          <cell r="ET82">
            <v>5989.83</v>
          </cell>
          <cell r="EU82">
            <v>10645.4</v>
          </cell>
          <cell r="EV82">
            <v>6300.39</v>
          </cell>
          <cell r="EW82">
            <v>6121.29</v>
          </cell>
          <cell r="EX82">
            <v>5851.89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326540.82</v>
          </cell>
          <cell r="GC82">
            <v>13783.12</v>
          </cell>
          <cell r="GD82">
            <v>30879.98</v>
          </cell>
          <cell r="GE82">
            <v>52969.2</v>
          </cell>
          <cell r="GF82">
            <v>60923.09</v>
          </cell>
          <cell r="GG82">
            <v>42445.83</v>
          </cell>
          <cell r="GH82">
            <v>45194.76</v>
          </cell>
          <cell r="GI82">
            <v>18095.37</v>
          </cell>
          <cell r="GJ82">
            <v>11690.87</v>
          </cell>
          <cell r="GK82">
            <v>17720.27</v>
          </cell>
          <cell r="GL82">
            <v>10572.58</v>
          </cell>
          <cell r="GM82">
            <v>10694.57</v>
          </cell>
          <cell r="GN82">
            <v>11571.18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240000</v>
          </cell>
          <cell r="Q83">
            <v>20000</v>
          </cell>
          <cell r="R83">
            <v>20000</v>
          </cell>
          <cell r="S83">
            <v>20000</v>
          </cell>
          <cell r="T83">
            <v>20000</v>
          </cell>
          <cell r="U83">
            <v>20000</v>
          </cell>
          <cell r="V83">
            <v>20000</v>
          </cell>
          <cell r="W83">
            <v>20000</v>
          </cell>
          <cell r="X83">
            <v>20000</v>
          </cell>
          <cell r="Y83">
            <v>20000</v>
          </cell>
          <cell r="Z83">
            <v>20000</v>
          </cell>
          <cell r="AA83">
            <v>20000</v>
          </cell>
          <cell r="AB83">
            <v>20000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240000</v>
          </cell>
          <cell r="DK83">
            <v>20000</v>
          </cell>
          <cell r="DL83">
            <v>20000</v>
          </cell>
          <cell r="DM83">
            <v>20000</v>
          </cell>
          <cell r="DN83">
            <v>20000</v>
          </cell>
          <cell r="DO83">
            <v>20000</v>
          </cell>
          <cell r="DP83">
            <v>20000</v>
          </cell>
          <cell r="DQ83">
            <v>20000</v>
          </cell>
          <cell r="DR83">
            <v>20000</v>
          </cell>
          <cell r="DS83">
            <v>20000</v>
          </cell>
          <cell r="DT83">
            <v>20000</v>
          </cell>
          <cell r="DU83">
            <v>20000</v>
          </cell>
          <cell r="DV83">
            <v>20000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165917.19</v>
          </cell>
          <cell r="C99">
            <v>15543.32</v>
          </cell>
          <cell r="D99">
            <v>15836.31</v>
          </cell>
          <cell r="E99">
            <v>14227.74</v>
          </cell>
          <cell r="F99">
            <v>18747.400000000001</v>
          </cell>
          <cell r="G99">
            <v>13582.18</v>
          </cell>
          <cell r="H99">
            <v>13232.32</v>
          </cell>
          <cell r="I99">
            <v>15799.78</v>
          </cell>
          <cell r="J99">
            <v>10864.91</v>
          </cell>
          <cell r="K99">
            <v>13287</v>
          </cell>
          <cell r="L99">
            <v>12779.24</v>
          </cell>
          <cell r="M99">
            <v>10500.4</v>
          </cell>
          <cell r="N99">
            <v>11516.59</v>
          </cell>
          <cell r="P99">
            <v>22284.7</v>
          </cell>
          <cell r="Q99">
            <v>2087.66</v>
          </cell>
          <cell r="R99">
            <v>2127.0100000000002</v>
          </cell>
          <cell r="S99">
            <v>1910.96</v>
          </cell>
          <cell r="T99">
            <v>2518</v>
          </cell>
          <cell r="U99">
            <v>1824.25</v>
          </cell>
          <cell r="V99">
            <v>1777.26</v>
          </cell>
          <cell r="W99">
            <v>2122.1</v>
          </cell>
          <cell r="X99">
            <v>1459.29</v>
          </cell>
          <cell r="Y99">
            <v>1784.61</v>
          </cell>
          <cell r="Z99">
            <v>1716.41</v>
          </cell>
          <cell r="AA99">
            <v>1410.33</v>
          </cell>
          <cell r="AB99">
            <v>1546.82</v>
          </cell>
          <cell r="AD99">
            <v>122565.8</v>
          </cell>
          <cell r="AE99">
            <v>11482.11</v>
          </cell>
          <cell r="AF99">
            <v>11698.55</v>
          </cell>
          <cell r="AG99">
            <v>10510.27</v>
          </cell>
          <cell r="AH99">
            <v>13849.02</v>
          </cell>
          <cell r="AI99">
            <v>10033.379999999999</v>
          </cell>
          <cell r="AJ99">
            <v>9774.94</v>
          </cell>
          <cell r="AK99">
            <v>11671.56</v>
          </cell>
          <cell r="AL99">
            <v>8026.09</v>
          </cell>
          <cell r="AM99">
            <v>9815.33</v>
          </cell>
          <cell r="AN99">
            <v>9440.23</v>
          </cell>
          <cell r="AO99">
            <v>7756.82</v>
          </cell>
          <cell r="AP99">
            <v>8507.5</v>
          </cell>
          <cell r="AR99">
            <v>63290.32</v>
          </cell>
          <cell r="AS99">
            <v>5929.11</v>
          </cell>
          <cell r="AT99">
            <v>6040.88</v>
          </cell>
          <cell r="AU99">
            <v>5427.28</v>
          </cell>
          <cell r="AV99">
            <v>7151.33</v>
          </cell>
          <cell r="AW99">
            <v>5181.0200000000004</v>
          </cell>
          <cell r="AX99">
            <v>5047.57</v>
          </cell>
          <cell r="AY99">
            <v>6026.94</v>
          </cell>
          <cell r="AZ99">
            <v>4144.5</v>
          </cell>
          <cell r="BA99">
            <v>5068.42</v>
          </cell>
          <cell r="BB99">
            <v>4874.7299999999996</v>
          </cell>
          <cell r="BC99">
            <v>4005.45</v>
          </cell>
          <cell r="BD99">
            <v>4393.09</v>
          </cell>
          <cell r="BF99">
            <v>23277.119999999999</v>
          </cell>
          <cell r="BG99">
            <v>2180.63</v>
          </cell>
          <cell r="BH99">
            <v>2221.73</v>
          </cell>
          <cell r="BI99">
            <v>1996.06</v>
          </cell>
          <cell r="BJ99">
            <v>2630.14</v>
          </cell>
          <cell r="BK99">
            <v>1905.49</v>
          </cell>
          <cell r="BL99">
            <v>1856.41</v>
          </cell>
          <cell r="BM99">
            <v>2216.61</v>
          </cell>
          <cell r="BN99">
            <v>1524.28</v>
          </cell>
          <cell r="BO99">
            <v>1864.08</v>
          </cell>
          <cell r="BP99">
            <v>1792.85</v>
          </cell>
          <cell r="BQ99">
            <v>1473.14</v>
          </cell>
          <cell r="BR99">
            <v>1615.7</v>
          </cell>
          <cell r="BT99">
            <v>5729.06</v>
          </cell>
          <cell r="BU99">
            <v>536.71</v>
          </cell>
          <cell r="BV99">
            <v>546.82000000000005</v>
          </cell>
          <cell r="BW99">
            <v>491.28</v>
          </cell>
          <cell r="BX99">
            <v>647.34</v>
          </cell>
          <cell r="BY99">
            <v>468.99</v>
          </cell>
          <cell r="BZ99">
            <v>456.91</v>
          </cell>
          <cell r="CA99">
            <v>545.55999999999995</v>
          </cell>
          <cell r="CB99">
            <v>375.16</v>
          </cell>
          <cell r="CC99">
            <v>458.8</v>
          </cell>
          <cell r="CD99">
            <v>441.26</v>
          </cell>
          <cell r="CE99">
            <v>362.57</v>
          </cell>
          <cell r="CF99">
            <v>397.66</v>
          </cell>
          <cell r="CH99">
            <v>48042.93</v>
          </cell>
          <cell r="CI99">
            <v>4500.72</v>
          </cell>
          <cell r="CJ99">
            <v>4585.5600000000004</v>
          </cell>
          <cell r="CK99">
            <v>4119.78</v>
          </cell>
          <cell r="CL99">
            <v>5428.49</v>
          </cell>
          <cell r="CM99">
            <v>3932.85</v>
          </cell>
          <cell r="CN99">
            <v>3831.55</v>
          </cell>
          <cell r="CO99">
            <v>4574.9799999999996</v>
          </cell>
          <cell r="CP99">
            <v>3146.04</v>
          </cell>
          <cell r="CQ99">
            <v>3847.38</v>
          </cell>
          <cell r="CR99">
            <v>3700.35</v>
          </cell>
          <cell r="CS99">
            <v>3040.49</v>
          </cell>
          <cell r="CT99">
            <v>3334.74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451107.12</v>
          </cell>
          <cell r="DK99">
            <v>42260.26</v>
          </cell>
          <cell r="DL99">
            <v>43056.86</v>
          </cell>
          <cell r="DM99">
            <v>38683.370000000003</v>
          </cell>
          <cell r="DN99">
            <v>50971.72</v>
          </cell>
          <cell r="DO99">
            <v>36928.160000000003</v>
          </cell>
          <cell r="DP99">
            <v>35976.959999999999</v>
          </cell>
          <cell r="DQ99">
            <v>42957.53</v>
          </cell>
          <cell r="DR99">
            <v>29540.27</v>
          </cell>
          <cell r="DS99">
            <v>36125.620000000003</v>
          </cell>
          <cell r="DT99">
            <v>34745.07</v>
          </cell>
          <cell r="DU99">
            <v>28549.200000000001</v>
          </cell>
          <cell r="DV99">
            <v>31312.1</v>
          </cell>
          <cell r="DX99">
            <v>87816.639999999999</v>
          </cell>
          <cell r="DY99">
            <v>8226.77</v>
          </cell>
          <cell r="DZ99">
            <v>8381.84</v>
          </cell>
          <cell r="EA99">
            <v>7530.46</v>
          </cell>
          <cell r="EB99">
            <v>9922.6299999999992</v>
          </cell>
          <cell r="EC99">
            <v>7188.77</v>
          </cell>
          <cell r="ED99">
            <v>7003.6</v>
          </cell>
          <cell r="EE99">
            <v>8362.51</v>
          </cell>
          <cell r="EF99">
            <v>5750.58</v>
          </cell>
          <cell r="EG99">
            <v>7032.54</v>
          </cell>
          <cell r="EH99">
            <v>6763.79</v>
          </cell>
          <cell r="EI99">
            <v>5557.65</v>
          </cell>
          <cell r="EJ99">
            <v>6095.5</v>
          </cell>
          <cell r="EL99">
            <v>103034.04</v>
          </cell>
          <cell r="EM99">
            <v>9652.35</v>
          </cell>
          <cell r="EN99">
            <v>9834.2999999999993</v>
          </cell>
          <cell r="EO99">
            <v>8835.3799999999992</v>
          </cell>
          <cell r="EP99">
            <v>11642.08</v>
          </cell>
          <cell r="EQ99">
            <v>8434.49</v>
          </cell>
          <cell r="ER99">
            <v>8217.23</v>
          </cell>
          <cell r="ES99">
            <v>9811.61</v>
          </cell>
          <cell r="ET99">
            <v>6747.08</v>
          </cell>
          <cell r="EU99">
            <v>8251.18</v>
          </cell>
          <cell r="EV99">
            <v>7935.86</v>
          </cell>
          <cell r="EW99">
            <v>6520.71</v>
          </cell>
          <cell r="EX99">
            <v>7151.77</v>
          </cell>
          <cell r="EZ99">
            <v>3994.32</v>
          </cell>
          <cell r="FA99">
            <v>374.19</v>
          </cell>
          <cell r="FB99">
            <v>381.25</v>
          </cell>
          <cell r="FC99">
            <v>342.52</v>
          </cell>
          <cell r="FD99">
            <v>451.33</v>
          </cell>
          <cell r="FE99">
            <v>326.98</v>
          </cell>
          <cell r="FF99">
            <v>318.56</v>
          </cell>
          <cell r="FG99">
            <v>380.37</v>
          </cell>
          <cell r="FH99">
            <v>261.56</v>
          </cell>
          <cell r="FI99">
            <v>319.87</v>
          </cell>
          <cell r="FJ99">
            <v>307.64999999999998</v>
          </cell>
          <cell r="FK99">
            <v>252.79</v>
          </cell>
          <cell r="FL99">
            <v>277.25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194845</v>
          </cell>
          <cell r="GC99">
            <v>18253.310000000001</v>
          </cell>
          <cell r="GD99">
            <v>18597.39</v>
          </cell>
          <cell r="GE99">
            <v>16708.36</v>
          </cell>
          <cell r="GF99">
            <v>22016.04</v>
          </cell>
          <cell r="GG99">
            <v>15950.24</v>
          </cell>
          <cell r="GH99">
            <v>15539.39</v>
          </cell>
          <cell r="GI99">
            <v>18554.490000000002</v>
          </cell>
          <cell r="GJ99">
            <v>12759.22</v>
          </cell>
          <cell r="GK99">
            <v>15603.59</v>
          </cell>
          <cell r="GL99">
            <v>15007.3</v>
          </cell>
          <cell r="GM99">
            <v>12331.15</v>
          </cell>
          <cell r="GN99">
            <v>13524.52</v>
          </cell>
        </row>
        <row r="100">
          <cell r="A100" t="str">
            <v>Taxes other than income taxes, utility  - Billing for CSC Dep 4081-41129</v>
          </cell>
          <cell r="B100">
            <v>93328.42</v>
          </cell>
          <cell r="C100">
            <v>8743.1200000000008</v>
          </cell>
          <cell r="D100">
            <v>8907.93</v>
          </cell>
          <cell r="E100">
            <v>8003.1</v>
          </cell>
          <cell r="F100">
            <v>10545.41</v>
          </cell>
          <cell r="G100">
            <v>7639.98</v>
          </cell>
          <cell r="H100">
            <v>7443.18</v>
          </cell>
          <cell r="I100">
            <v>8887.3799999999992</v>
          </cell>
          <cell r="J100">
            <v>6111.51</v>
          </cell>
          <cell r="K100">
            <v>7473.94</v>
          </cell>
          <cell r="L100">
            <v>7188.32</v>
          </cell>
          <cell r="M100">
            <v>5906.47</v>
          </cell>
          <cell r="N100">
            <v>6478.08</v>
          </cell>
          <cell r="P100">
            <v>12535.14</v>
          </cell>
          <cell r="Q100">
            <v>1174.31</v>
          </cell>
          <cell r="R100">
            <v>1196.44</v>
          </cell>
          <cell r="S100">
            <v>1074.9100000000001</v>
          </cell>
          <cell r="T100">
            <v>1416.38</v>
          </cell>
          <cell r="U100">
            <v>1026.1400000000001</v>
          </cell>
          <cell r="V100">
            <v>999.71</v>
          </cell>
          <cell r="W100">
            <v>1193.68</v>
          </cell>
          <cell r="X100">
            <v>820.85</v>
          </cell>
          <cell r="Y100">
            <v>1003.84</v>
          </cell>
          <cell r="Z100">
            <v>965.48</v>
          </cell>
          <cell r="AA100">
            <v>793.31</v>
          </cell>
          <cell r="AB100">
            <v>870.09</v>
          </cell>
          <cell r="AD100">
            <v>68943.259999999995</v>
          </cell>
          <cell r="AE100">
            <v>6458.69</v>
          </cell>
          <cell r="AF100">
            <v>6580.43</v>
          </cell>
          <cell r="AG100">
            <v>5912.03</v>
          </cell>
          <cell r="AH100">
            <v>7790.07</v>
          </cell>
          <cell r="AI100">
            <v>5643.78</v>
          </cell>
          <cell r="AJ100">
            <v>5498.4</v>
          </cell>
          <cell r="AK100">
            <v>6565.25</v>
          </cell>
          <cell r="AL100">
            <v>4514.68</v>
          </cell>
          <cell r="AM100">
            <v>5521.12</v>
          </cell>
          <cell r="AN100">
            <v>5310.13</v>
          </cell>
          <cell r="AO100">
            <v>4363.21</v>
          </cell>
          <cell r="AP100">
            <v>4785.47</v>
          </cell>
          <cell r="AR100">
            <v>35600.81</v>
          </cell>
          <cell r="AS100">
            <v>3335.13</v>
          </cell>
          <cell r="AT100">
            <v>3397.99</v>
          </cell>
          <cell r="AU100">
            <v>3052.84</v>
          </cell>
          <cell r="AV100">
            <v>4022.63</v>
          </cell>
          <cell r="AW100">
            <v>2914.32</v>
          </cell>
          <cell r="AX100">
            <v>2839.26</v>
          </cell>
          <cell r="AY100">
            <v>3390.15</v>
          </cell>
          <cell r="AZ100">
            <v>2331.2800000000002</v>
          </cell>
          <cell r="BA100">
            <v>2850.99</v>
          </cell>
          <cell r="BB100">
            <v>2742.04</v>
          </cell>
          <cell r="BC100">
            <v>2253.0700000000002</v>
          </cell>
          <cell r="BD100">
            <v>2471.11</v>
          </cell>
          <cell r="BF100">
            <v>13093.38</v>
          </cell>
          <cell r="BG100">
            <v>1226.5999999999999</v>
          </cell>
          <cell r="BH100">
            <v>1249.73</v>
          </cell>
          <cell r="BI100">
            <v>1122.78</v>
          </cell>
          <cell r="BJ100">
            <v>1479.45</v>
          </cell>
          <cell r="BK100">
            <v>1071.8399999999999</v>
          </cell>
          <cell r="BL100">
            <v>1044.23</v>
          </cell>
          <cell r="BM100">
            <v>1246.8399999999999</v>
          </cell>
          <cell r="BN100">
            <v>857.41</v>
          </cell>
          <cell r="BO100">
            <v>1048.55</v>
          </cell>
          <cell r="BP100">
            <v>1008.48</v>
          </cell>
          <cell r="BQ100">
            <v>828.64</v>
          </cell>
          <cell r="BR100">
            <v>908.83</v>
          </cell>
          <cell r="BT100">
            <v>3222.61</v>
          </cell>
          <cell r="BU100">
            <v>301.89999999999998</v>
          </cell>
          <cell r="BV100">
            <v>307.58999999999997</v>
          </cell>
          <cell r="BW100">
            <v>276.33999999999997</v>
          </cell>
          <cell r="BX100">
            <v>364.13</v>
          </cell>
          <cell r="BY100">
            <v>263.81</v>
          </cell>
          <cell r="BZ100">
            <v>257.01</v>
          </cell>
          <cell r="CA100">
            <v>306.88</v>
          </cell>
          <cell r="CB100">
            <v>211.03</v>
          </cell>
          <cell r="CC100">
            <v>258.07</v>
          </cell>
          <cell r="CD100">
            <v>248.21</v>
          </cell>
          <cell r="CE100">
            <v>203.95</v>
          </cell>
          <cell r="CF100">
            <v>223.69</v>
          </cell>
          <cell r="CH100">
            <v>27024.13</v>
          </cell>
          <cell r="CI100">
            <v>2531.65</v>
          </cell>
          <cell r="CJ100">
            <v>2579.37</v>
          </cell>
          <cell r="CK100">
            <v>2317.37</v>
          </cell>
          <cell r="CL100">
            <v>3053.53</v>
          </cell>
          <cell r="CM100">
            <v>2212.23</v>
          </cell>
          <cell r="CN100">
            <v>2155.2399999999998</v>
          </cell>
          <cell r="CO100">
            <v>2573.42</v>
          </cell>
          <cell r="CP100">
            <v>1769.65</v>
          </cell>
          <cell r="CQ100">
            <v>2164.15</v>
          </cell>
          <cell r="CR100">
            <v>2081.4499999999998</v>
          </cell>
          <cell r="CS100">
            <v>1710.28</v>
          </cell>
          <cell r="CT100">
            <v>1875.79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253747.75</v>
          </cell>
          <cell r="DK100">
            <v>23771.4</v>
          </cell>
          <cell r="DL100">
            <v>24219.48</v>
          </cell>
          <cell r="DM100">
            <v>21759.37</v>
          </cell>
          <cell r="DN100">
            <v>28671.599999999999</v>
          </cell>
          <cell r="DO100">
            <v>20772.099999999999</v>
          </cell>
          <cell r="DP100">
            <v>20237.03</v>
          </cell>
          <cell r="DQ100">
            <v>24163.599999999999</v>
          </cell>
          <cell r="DR100">
            <v>16616.41</v>
          </cell>
          <cell r="DS100">
            <v>20320.66</v>
          </cell>
          <cell r="DT100">
            <v>19544.11</v>
          </cell>
          <cell r="DU100">
            <v>16058.93</v>
          </cell>
          <cell r="DV100">
            <v>17613.060000000001</v>
          </cell>
          <cell r="DX100">
            <v>51574.86</v>
          </cell>
          <cell r="DY100">
            <v>4831.59</v>
          </cell>
          <cell r="DZ100">
            <v>4922.67</v>
          </cell>
          <cell r="EA100">
            <v>4422.6499999999996</v>
          </cell>
          <cell r="EB100">
            <v>5827.57</v>
          </cell>
          <cell r="EC100">
            <v>4221.9799999999996</v>
          </cell>
          <cell r="ED100">
            <v>4113.2299999999996</v>
          </cell>
          <cell r="EE100">
            <v>4911.3100000000004</v>
          </cell>
          <cell r="EF100">
            <v>3377.33</v>
          </cell>
          <cell r="EG100">
            <v>4130.22</v>
          </cell>
          <cell r="EH100">
            <v>3972.39</v>
          </cell>
          <cell r="EI100">
            <v>3264.02</v>
          </cell>
          <cell r="EJ100">
            <v>3579.9</v>
          </cell>
          <cell r="EL100">
            <v>60512.06</v>
          </cell>
          <cell r="EM100">
            <v>5668.84</v>
          </cell>
          <cell r="EN100">
            <v>5775.7</v>
          </cell>
          <cell r="EO100">
            <v>5189.03</v>
          </cell>
          <cell r="EP100">
            <v>6837.41</v>
          </cell>
          <cell r="EQ100">
            <v>4953.59</v>
          </cell>
          <cell r="ER100">
            <v>4825.99</v>
          </cell>
          <cell r="ES100">
            <v>5762.38</v>
          </cell>
          <cell r="ET100">
            <v>3962.57</v>
          </cell>
          <cell r="EU100">
            <v>4845.93</v>
          </cell>
          <cell r="EV100">
            <v>4660.75</v>
          </cell>
          <cell r="EW100">
            <v>3829.63</v>
          </cell>
          <cell r="EX100">
            <v>4200.24</v>
          </cell>
          <cell r="EZ100">
            <v>4285.07</v>
          </cell>
          <cell r="FA100">
            <v>381.36</v>
          </cell>
          <cell r="FB100">
            <v>385.51</v>
          </cell>
          <cell r="FC100">
            <v>362.76</v>
          </cell>
          <cell r="FD100">
            <v>426.67</v>
          </cell>
          <cell r="FE100">
            <v>353.64</v>
          </cell>
          <cell r="FF100">
            <v>348.69</v>
          </cell>
          <cell r="FG100">
            <v>384.99</v>
          </cell>
          <cell r="FH100">
            <v>315.22000000000003</v>
          </cell>
          <cell r="FI100">
            <v>349.46</v>
          </cell>
          <cell r="FJ100">
            <v>342.28</v>
          </cell>
          <cell r="FK100">
            <v>310.06</v>
          </cell>
          <cell r="FL100">
            <v>324.43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116371.99</v>
          </cell>
          <cell r="GC100">
            <v>10881.79</v>
          </cell>
          <cell r="GD100">
            <v>11083.88</v>
          </cell>
          <cell r="GE100">
            <v>9974.44</v>
          </cell>
          <cell r="GF100">
            <v>13091.65</v>
          </cell>
          <cell r="GG100">
            <v>9529.2099999999991</v>
          </cell>
          <cell r="GH100">
            <v>9287.91</v>
          </cell>
          <cell r="GI100">
            <v>11058.68</v>
          </cell>
          <cell r="GJ100">
            <v>7655.12</v>
          </cell>
          <cell r="GK100">
            <v>9325.61</v>
          </cell>
          <cell r="GL100">
            <v>8975.42</v>
          </cell>
          <cell r="GM100">
            <v>7403.71</v>
          </cell>
          <cell r="GN100">
            <v>8104.57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37500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>
            <v>37500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1200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>
            <v>1200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12100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>
            <v>12100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R103">
            <v>15550</v>
          </cell>
          <cell r="AS103" t="str">
            <v>0</v>
          </cell>
          <cell r="AT103" t="str">
            <v>0</v>
          </cell>
          <cell r="AU103" t="str">
            <v>0</v>
          </cell>
          <cell r="AV103">
            <v>3750</v>
          </cell>
          <cell r="AW103">
            <v>11800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150</v>
          </cell>
          <cell r="BG103" t="str">
            <v>0</v>
          </cell>
          <cell r="BH103" t="str">
            <v>0</v>
          </cell>
          <cell r="BI103" t="str">
            <v>0</v>
          </cell>
          <cell r="BJ103" t="str">
            <v>0</v>
          </cell>
          <cell r="BK103">
            <v>150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 t="str">
            <v>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 t="str">
            <v>0</v>
          </cell>
          <cell r="CA103" t="str">
            <v>0</v>
          </cell>
          <cell r="CB103" t="str">
            <v>0</v>
          </cell>
          <cell r="CC103" t="str">
            <v>0</v>
          </cell>
          <cell r="CD103" t="str">
            <v>0</v>
          </cell>
          <cell r="CE103" t="str">
            <v>0</v>
          </cell>
          <cell r="CF103" t="str">
            <v>0</v>
          </cell>
          <cell r="CH103">
            <v>28150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>
            <v>28150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94650</v>
          </cell>
          <cell r="DK103" t="str">
            <v>0</v>
          </cell>
          <cell r="DL103" t="str">
            <v>0</v>
          </cell>
          <cell r="DM103" t="str">
            <v>0</v>
          </cell>
          <cell r="DN103">
            <v>3750</v>
          </cell>
          <cell r="DO103">
            <v>90900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X103" t="str">
            <v>0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 t="str">
            <v>0</v>
          </cell>
          <cell r="EG103" t="str">
            <v>0</v>
          </cell>
          <cell r="EH103" t="str">
            <v>0</v>
          </cell>
          <cell r="EI103" t="str">
            <v>0</v>
          </cell>
          <cell r="EJ103" t="str">
            <v>0</v>
          </cell>
          <cell r="EL103" t="str">
            <v>0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 t="str">
            <v>0</v>
          </cell>
          <cell r="EU103" t="str">
            <v>0</v>
          </cell>
          <cell r="EV103" t="str">
            <v>0</v>
          </cell>
          <cell r="EW103" t="str">
            <v>0</v>
          </cell>
          <cell r="EX103" t="str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 t="str">
            <v>0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 t="str">
            <v>0</v>
          </cell>
          <cell r="GK103" t="str">
            <v>0</v>
          </cell>
          <cell r="GL103" t="str">
            <v>0</v>
          </cell>
          <cell r="GM103" t="str">
            <v>0</v>
          </cell>
          <cell r="GN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437544</v>
          </cell>
          <cell r="AE105">
            <v>36462</v>
          </cell>
          <cell r="AF105">
            <v>36462</v>
          </cell>
          <cell r="AG105">
            <v>36462</v>
          </cell>
          <cell r="AH105">
            <v>36462</v>
          </cell>
          <cell r="AI105">
            <v>36462</v>
          </cell>
          <cell r="AJ105">
            <v>36462</v>
          </cell>
          <cell r="AK105">
            <v>36462</v>
          </cell>
          <cell r="AL105">
            <v>36462</v>
          </cell>
          <cell r="AM105">
            <v>36462</v>
          </cell>
          <cell r="AN105">
            <v>36462</v>
          </cell>
          <cell r="AO105">
            <v>36462</v>
          </cell>
          <cell r="AP105">
            <v>36462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437544</v>
          </cell>
          <cell r="DK105">
            <v>36462</v>
          </cell>
          <cell r="DL105">
            <v>36462</v>
          </cell>
          <cell r="DM105">
            <v>36462</v>
          </cell>
          <cell r="DN105">
            <v>36462</v>
          </cell>
          <cell r="DO105">
            <v>36462</v>
          </cell>
          <cell r="DP105">
            <v>36462</v>
          </cell>
          <cell r="DQ105">
            <v>36462</v>
          </cell>
          <cell r="DR105">
            <v>36462</v>
          </cell>
          <cell r="DS105">
            <v>36462</v>
          </cell>
          <cell r="DT105">
            <v>36462</v>
          </cell>
          <cell r="DU105">
            <v>36462</v>
          </cell>
          <cell r="DV105">
            <v>36462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 t="str">
            <v>0</v>
          </cell>
          <cell r="DY106" t="str">
            <v>0</v>
          </cell>
          <cell r="DZ106" t="str">
            <v>0</v>
          </cell>
          <cell r="EA106" t="str">
            <v>0</v>
          </cell>
          <cell r="EB106" t="str">
            <v>0</v>
          </cell>
          <cell r="EC106" t="str">
            <v>0</v>
          </cell>
          <cell r="ED106" t="str">
            <v>0</v>
          </cell>
          <cell r="EE106" t="str">
            <v>0</v>
          </cell>
          <cell r="EF106" t="str">
            <v>0</v>
          </cell>
          <cell r="EG106" t="str">
            <v>0</v>
          </cell>
          <cell r="EH106" t="str">
            <v>0</v>
          </cell>
          <cell r="EI106" t="str">
            <v>0</v>
          </cell>
          <cell r="EJ106" t="str">
            <v>0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 t="str">
            <v>0</v>
          </cell>
          <cell r="GC106" t="str">
            <v>0</v>
          </cell>
          <cell r="GD106" t="str">
            <v>0</v>
          </cell>
          <cell r="GE106" t="str">
            <v>0</v>
          </cell>
          <cell r="GF106" t="str">
            <v>0</v>
          </cell>
          <cell r="GG106" t="str">
            <v>0</v>
          </cell>
          <cell r="GH106" t="str">
            <v>0</v>
          </cell>
          <cell r="GI106" t="str">
            <v>0</v>
          </cell>
          <cell r="GJ106" t="str">
            <v>0</v>
          </cell>
          <cell r="GK106" t="str">
            <v>0</v>
          </cell>
          <cell r="GL106" t="str">
            <v>0</v>
          </cell>
          <cell r="GM106" t="str">
            <v>0</v>
          </cell>
          <cell r="GN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720205.61</v>
          </cell>
          <cell r="C111">
            <v>53866.44</v>
          </cell>
          <cell r="D111">
            <v>54324.24</v>
          </cell>
          <cell r="E111">
            <v>51810.84</v>
          </cell>
          <cell r="F111">
            <v>58872.81</v>
          </cell>
          <cell r="G111">
            <v>88302.16</v>
          </cell>
          <cell r="H111">
            <v>50255.5</v>
          </cell>
          <cell r="I111">
            <v>54267.16</v>
          </cell>
          <cell r="J111">
            <v>83056.42</v>
          </cell>
          <cell r="K111">
            <v>82340.94</v>
          </cell>
          <cell r="L111">
            <v>49547.56</v>
          </cell>
          <cell r="M111">
            <v>45986.87</v>
          </cell>
          <cell r="N111">
            <v>47574.67</v>
          </cell>
          <cell r="P111">
            <v>277419.84000000003</v>
          </cell>
          <cell r="Q111">
            <v>23261.97</v>
          </cell>
          <cell r="R111">
            <v>23323.45</v>
          </cell>
          <cell r="S111">
            <v>22985.87</v>
          </cell>
          <cell r="T111">
            <v>23934.38</v>
          </cell>
          <cell r="U111">
            <v>24050.39</v>
          </cell>
          <cell r="V111">
            <v>22776.97</v>
          </cell>
          <cell r="W111">
            <v>23315.78</v>
          </cell>
          <cell r="X111">
            <v>22280.14</v>
          </cell>
          <cell r="Y111">
            <v>24188.45</v>
          </cell>
          <cell r="Z111">
            <v>22681.89</v>
          </cell>
          <cell r="AA111">
            <v>22203.64</v>
          </cell>
          <cell r="AB111">
            <v>22416.91</v>
          </cell>
          <cell r="AD111">
            <v>641153.06000000006</v>
          </cell>
          <cell r="AE111">
            <v>54402.8</v>
          </cell>
          <cell r="AF111">
            <v>54740.98</v>
          </cell>
          <cell r="AG111">
            <v>52884.3</v>
          </cell>
          <cell r="AH111">
            <v>58101.09</v>
          </cell>
          <cell r="AI111">
            <v>64239.16</v>
          </cell>
          <cell r="AJ111">
            <v>51735.34</v>
          </cell>
          <cell r="AK111">
            <v>54698.81</v>
          </cell>
          <cell r="AL111">
            <v>49002.77</v>
          </cell>
          <cell r="AM111">
            <v>51798.45</v>
          </cell>
          <cell r="AN111">
            <v>51212.36</v>
          </cell>
          <cell r="AO111">
            <v>48582.03</v>
          </cell>
          <cell r="AP111">
            <v>49754.97</v>
          </cell>
          <cell r="AR111">
            <v>114441.13</v>
          </cell>
          <cell r="AS111">
            <v>9264.24</v>
          </cell>
          <cell r="AT111">
            <v>9438.8700000000008</v>
          </cell>
          <cell r="AU111">
            <v>8480.1200000000008</v>
          </cell>
          <cell r="AV111">
            <v>14923.96</v>
          </cell>
          <cell r="AW111">
            <v>19895.34</v>
          </cell>
          <cell r="AX111">
            <v>7886.83</v>
          </cell>
          <cell r="AY111">
            <v>9417.09</v>
          </cell>
          <cell r="AZ111">
            <v>6475.78</v>
          </cell>
          <cell r="BA111">
            <v>7919.41</v>
          </cell>
          <cell r="BB111">
            <v>7616.77</v>
          </cell>
          <cell r="BC111">
            <v>6258.52</v>
          </cell>
          <cell r="BD111">
            <v>6864.2</v>
          </cell>
          <cell r="BF111">
            <v>36520.5</v>
          </cell>
          <cell r="BG111">
            <v>3407.23</v>
          </cell>
          <cell r="BH111">
            <v>3471.46</v>
          </cell>
          <cell r="BI111">
            <v>3118.84</v>
          </cell>
          <cell r="BJ111">
            <v>4109.59</v>
          </cell>
          <cell r="BK111">
            <v>3127.33</v>
          </cell>
          <cell r="BL111">
            <v>2900.64</v>
          </cell>
          <cell r="BM111">
            <v>3463.45</v>
          </cell>
          <cell r="BN111">
            <v>2381.69</v>
          </cell>
          <cell r="BO111">
            <v>2912.63</v>
          </cell>
          <cell r="BP111">
            <v>2801.33</v>
          </cell>
          <cell r="BQ111">
            <v>2301.7800000000002</v>
          </cell>
          <cell r="BR111">
            <v>2524.5300000000002</v>
          </cell>
          <cell r="BT111">
            <v>47561.67</v>
          </cell>
          <cell r="BU111">
            <v>2288.61</v>
          </cell>
          <cell r="BV111">
            <v>1224.4100000000001</v>
          </cell>
          <cell r="BW111">
            <v>2567.62</v>
          </cell>
          <cell r="BX111">
            <v>5661.47</v>
          </cell>
          <cell r="BY111">
            <v>11132.8</v>
          </cell>
          <cell r="BZ111">
            <v>7763.92</v>
          </cell>
          <cell r="CA111">
            <v>3702.44</v>
          </cell>
          <cell r="CB111">
            <v>2086.19</v>
          </cell>
          <cell r="CC111">
            <v>1086.8699999999999</v>
          </cell>
          <cell r="CD111">
            <v>8189.47</v>
          </cell>
          <cell r="CE111">
            <v>936.52</v>
          </cell>
          <cell r="CF111">
            <v>921.35</v>
          </cell>
          <cell r="CH111">
            <v>243217.06</v>
          </cell>
          <cell r="CI111">
            <v>42032.37</v>
          </cell>
          <cell r="CJ111">
            <v>7164.93</v>
          </cell>
          <cell r="CK111">
            <v>6437.15</v>
          </cell>
          <cell r="CL111">
            <v>43482.02</v>
          </cell>
          <cell r="CM111">
            <v>34295.08</v>
          </cell>
          <cell r="CN111">
            <v>5986.79</v>
          </cell>
          <cell r="CO111">
            <v>42148.4</v>
          </cell>
          <cell r="CP111">
            <v>4915.6899999999996</v>
          </cell>
          <cell r="CQ111">
            <v>6011.53</v>
          </cell>
          <cell r="CR111">
            <v>40781.800000000003</v>
          </cell>
          <cell r="CS111">
            <v>4750.7700000000004</v>
          </cell>
          <cell r="CT111">
            <v>5210.53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2080518.87</v>
          </cell>
          <cell r="DK111">
            <v>188523.66</v>
          </cell>
          <cell r="DL111">
            <v>153688.34</v>
          </cell>
          <cell r="DM111">
            <v>148284.74</v>
          </cell>
          <cell r="DN111">
            <v>209085.32</v>
          </cell>
          <cell r="DO111">
            <v>245042.26</v>
          </cell>
          <cell r="DP111">
            <v>149305.99</v>
          </cell>
          <cell r="DQ111">
            <v>191013.13</v>
          </cell>
          <cell r="DR111">
            <v>170198.68</v>
          </cell>
          <cell r="DS111">
            <v>176258.28</v>
          </cell>
          <cell r="DT111">
            <v>182831.18</v>
          </cell>
          <cell r="DU111">
            <v>131020.13</v>
          </cell>
          <cell r="DV111">
            <v>135267.16</v>
          </cell>
          <cell r="DX111">
            <v>377783.86</v>
          </cell>
          <cell r="DY111">
            <v>28297.17</v>
          </cell>
          <cell r="DZ111">
            <v>35316.99</v>
          </cell>
          <cell r="EA111">
            <v>43458.7</v>
          </cell>
          <cell r="EB111">
            <v>46514.77</v>
          </cell>
          <cell r="EC111">
            <v>37208.050000000003</v>
          </cell>
          <cell r="ED111">
            <v>36872.11</v>
          </cell>
          <cell r="EE111">
            <v>31486.03</v>
          </cell>
          <cell r="EF111">
            <v>23182.04</v>
          </cell>
          <cell r="EG111">
            <v>26590.720000000001</v>
          </cell>
          <cell r="EH111">
            <v>23361.46</v>
          </cell>
          <cell r="EI111">
            <v>21748.04</v>
          </cell>
          <cell r="EJ111">
            <v>23747.78</v>
          </cell>
          <cell r="EL111">
            <v>471455.8</v>
          </cell>
          <cell r="EM111">
            <v>32140.77</v>
          </cell>
          <cell r="EN111">
            <v>42752.77</v>
          </cell>
          <cell r="EO111">
            <v>54221.29</v>
          </cell>
          <cell r="EP111">
            <v>66913.279999999999</v>
          </cell>
          <cell r="EQ111">
            <v>48311.88</v>
          </cell>
          <cell r="ER111">
            <v>50757.97</v>
          </cell>
          <cell r="ES111">
            <v>33732.42</v>
          </cell>
          <cell r="ET111">
            <v>26621.66</v>
          </cell>
          <cell r="EU111">
            <v>33664.69</v>
          </cell>
          <cell r="EV111">
            <v>28819.18</v>
          </cell>
          <cell r="EW111">
            <v>26393.81</v>
          </cell>
          <cell r="EX111">
            <v>27126.080000000002</v>
          </cell>
          <cell r="EZ111">
            <v>10538.99</v>
          </cell>
          <cell r="FA111">
            <v>943.85</v>
          </cell>
          <cell r="FB111">
            <v>955.06</v>
          </cell>
          <cell r="FC111">
            <v>893.58</v>
          </cell>
          <cell r="FD111">
            <v>1066.3</v>
          </cell>
          <cell r="FE111">
            <v>868.92</v>
          </cell>
          <cell r="FF111">
            <v>855.55</v>
          </cell>
          <cell r="FG111">
            <v>953.66</v>
          </cell>
          <cell r="FH111">
            <v>765.08</v>
          </cell>
          <cell r="FI111">
            <v>857.63</v>
          </cell>
          <cell r="FJ111">
            <v>838.23</v>
          </cell>
          <cell r="FK111">
            <v>751.15</v>
          </cell>
          <cell r="FL111">
            <v>789.98</v>
          </cell>
          <cell r="FN111">
            <v>74042.759999999995</v>
          </cell>
          <cell r="FO111">
            <v>6170.23</v>
          </cell>
          <cell r="FP111">
            <v>6170.23</v>
          </cell>
          <cell r="FQ111">
            <v>6170.23</v>
          </cell>
          <cell r="FR111">
            <v>6170.23</v>
          </cell>
          <cell r="FS111">
            <v>6170.23</v>
          </cell>
          <cell r="FT111">
            <v>6170.23</v>
          </cell>
          <cell r="FU111">
            <v>6170.23</v>
          </cell>
          <cell r="FV111">
            <v>6170.23</v>
          </cell>
          <cell r="FW111">
            <v>6170.23</v>
          </cell>
          <cell r="FX111">
            <v>6170.23</v>
          </cell>
          <cell r="FY111">
            <v>6170.23</v>
          </cell>
          <cell r="FZ111">
            <v>6170.23</v>
          </cell>
          <cell r="GB111">
            <v>933821.41</v>
          </cell>
          <cell r="GC111">
            <v>67552.02</v>
          </cell>
          <cell r="GD111">
            <v>85195.05</v>
          </cell>
          <cell r="GE111">
            <v>104743.8</v>
          </cell>
          <cell r="GF111">
            <v>120664.58</v>
          </cell>
          <cell r="GG111">
            <v>92559.08</v>
          </cell>
          <cell r="GH111">
            <v>94655.86</v>
          </cell>
          <cell r="GI111">
            <v>72342.34</v>
          </cell>
          <cell r="GJ111">
            <v>56739.01</v>
          </cell>
          <cell r="GK111">
            <v>67283.27</v>
          </cell>
          <cell r="GL111">
            <v>59189.1</v>
          </cell>
          <cell r="GM111">
            <v>55063.23</v>
          </cell>
          <cell r="GN111">
            <v>57834.07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156889.79999999999</v>
          </cell>
          <cell r="Q112">
            <v>13074.15</v>
          </cell>
          <cell r="R112">
            <v>13074.15</v>
          </cell>
          <cell r="S112">
            <v>13074.15</v>
          </cell>
          <cell r="T112">
            <v>13074.15</v>
          </cell>
          <cell r="U112">
            <v>13074.15</v>
          </cell>
          <cell r="V112">
            <v>13074.15</v>
          </cell>
          <cell r="W112">
            <v>13074.15</v>
          </cell>
          <cell r="X112">
            <v>13074.15</v>
          </cell>
          <cell r="Y112">
            <v>13074.15</v>
          </cell>
          <cell r="Z112">
            <v>13074.15</v>
          </cell>
          <cell r="AA112">
            <v>13074.15</v>
          </cell>
          <cell r="AB112">
            <v>13074.15</v>
          </cell>
          <cell r="AD112">
            <v>3264070.96</v>
          </cell>
          <cell r="AE112">
            <v>203169.33000000002</v>
          </cell>
          <cell r="AF112">
            <v>312456.33</v>
          </cell>
          <cell r="AG112">
            <v>398462.33</v>
          </cell>
          <cell r="AH112">
            <v>580127.32999999996</v>
          </cell>
          <cell r="AI112">
            <v>509290.33</v>
          </cell>
          <cell r="AJ112">
            <v>392248.33</v>
          </cell>
          <cell r="AK112">
            <v>227138.33000000002</v>
          </cell>
          <cell r="AL112">
            <v>148898.33000000002</v>
          </cell>
          <cell r="AM112">
            <v>136951.33000000002</v>
          </cell>
          <cell r="AN112">
            <v>114134.33</v>
          </cell>
          <cell r="AO112">
            <v>119774.33</v>
          </cell>
          <cell r="AP112">
            <v>121420.33</v>
          </cell>
          <cell r="AR112">
            <v>5000</v>
          </cell>
          <cell r="AS112">
            <v>413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417</v>
          </cell>
          <cell r="BA112">
            <v>417</v>
          </cell>
          <cell r="BB112">
            <v>417</v>
          </cell>
          <cell r="BC112">
            <v>417</v>
          </cell>
          <cell r="BD112">
            <v>417</v>
          </cell>
          <cell r="BF112">
            <v>86012.52</v>
          </cell>
          <cell r="BG112">
            <v>7167.71</v>
          </cell>
          <cell r="BH112">
            <v>7167.71</v>
          </cell>
          <cell r="BI112">
            <v>7167.71</v>
          </cell>
          <cell r="BJ112">
            <v>7167.71</v>
          </cell>
          <cell r="BK112">
            <v>7167.71</v>
          </cell>
          <cell r="BL112">
            <v>7167.71</v>
          </cell>
          <cell r="BM112">
            <v>7167.71</v>
          </cell>
          <cell r="BN112">
            <v>7167.71</v>
          </cell>
          <cell r="BO112">
            <v>7167.71</v>
          </cell>
          <cell r="BP112">
            <v>7167.71</v>
          </cell>
          <cell r="BQ112">
            <v>7167.71</v>
          </cell>
          <cell r="BR112">
            <v>7167.71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36000</v>
          </cell>
          <cell r="CI112">
            <v>3000</v>
          </cell>
          <cell r="CJ112">
            <v>3000</v>
          </cell>
          <cell r="CK112">
            <v>3000</v>
          </cell>
          <cell r="CL112">
            <v>3000</v>
          </cell>
          <cell r="CM112">
            <v>3000</v>
          </cell>
          <cell r="CN112">
            <v>3000</v>
          </cell>
          <cell r="CO112">
            <v>3000</v>
          </cell>
          <cell r="CP112">
            <v>3000</v>
          </cell>
          <cell r="CQ112">
            <v>3000</v>
          </cell>
          <cell r="CR112">
            <v>3000</v>
          </cell>
          <cell r="CS112">
            <v>3000</v>
          </cell>
          <cell r="CT112">
            <v>3000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3547973.2800000003</v>
          </cell>
          <cell r="DK112">
            <v>226824.19</v>
          </cell>
          <cell r="DL112">
            <v>336115.19</v>
          </cell>
          <cell r="DM112">
            <v>422121.19</v>
          </cell>
          <cell r="DN112">
            <v>603786.18999999994</v>
          </cell>
          <cell r="DO112">
            <v>532949.18999999994</v>
          </cell>
          <cell r="DP112">
            <v>415907.19</v>
          </cell>
          <cell r="DQ112">
            <v>250797.19</v>
          </cell>
          <cell r="DR112">
            <v>172557.19</v>
          </cell>
          <cell r="DS112">
            <v>160610.19</v>
          </cell>
          <cell r="DT112">
            <v>137793.19</v>
          </cell>
          <cell r="DU112">
            <v>143433.19</v>
          </cell>
          <cell r="DV112">
            <v>145079.19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22400.04</v>
          </cell>
          <cell r="EM112">
            <v>1866.67</v>
          </cell>
          <cell r="EN112">
            <v>1866.67</v>
          </cell>
          <cell r="EO112">
            <v>1866.67</v>
          </cell>
          <cell r="EP112">
            <v>1866.67</v>
          </cell>
          <cell r="EQ112">
            <v>1866.67</v>
          </cell>
          <cell r="ER112">
            <v>1866.67</v>
          </cell>
          <cell r="ES112">
            <v>1866.67</v>
          </cell>
          <cell r="ET112">
            <v>1866.67</v>
          </cell>
          <cell r="EU112">
            <v>1866.67</v>
          </cell>
          <cell r="EV112">
            <v>1866.67</v>
          </cell>
          <cell r="EW112">
            <v>1866.67</v>
          </cell>
          <cell r="EX112">
            <v>1866.67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22400.04</v>
          </cell>
          <cell r="GC112">
            <v>1866.67</v>
          </cell>
          <cell r="GD112">
            <v>1866.67</v>
          </cell>
          <cell r="GE112">
            <v>1866.67</v>
          </cell>
          <cell r="GF112">
            <v>1866.67</v>
          </cell>
          <cell r="GG112">
            <v>1866.67</v>
          </cell>
          <cell r="GH112">
            <v>1866.67</v>
          </cell>
          <cell r="GI112">
            <v>1866.67</v>
          </cell>
          <cell r="GJ112">
            <v>1866.67</v>
          </cell>
          <cell r="GK112">
            <v>1866.67</v>
          </cell>
          <cell r="GL112">
            <v>1866.67</v>
          </cell>
          <cell r="GM112">
            <v>1866.67</v>
          </cell>
          <cell r="GN112">
            <v>1866.67</v>
          </cell>
        </row>
        <row r="113">
          <cell r="A113" t="str">
            <v>SSU  Taxes</v>
          </cell>
          <cell r="B113">
            <v>259245.61</v>
          </cell>
          <cell r="C113">
            <v>24286.440000000002</v>
          </cell>
          <cell r="D113">
            <v>24744.239999999998</v>
          </cell>
          <cell r="E113">
            <v>22230.84</v>
          </cell>
          <cell r="F113">
            <v>29292.81</v>
          </cell>
          <cell r="G113">
            <v>21222.16</v>
          </cell>
          <cell r="H113">
            <v>20675.5</v>
          </cell>
          <cell r="I113">
            <v>24687.16</v>
          </cell>
          <cell r="J113">
            <v>16976.419999999998</v>
          </cell>
          <cell r="K113">
            <v>20760.939999999999</v>
          </cell>
          <cell r="L113">
            <v>19967.559999999998</v>
          </cell>
          <cell r="M113">
            <v>16406.87</v>
          </cell>
          <cell r="N113">
            <v>17994.669999999998</v>
          </cell>
          <cell r="P113">
            <v>34819.839999999997</v>
          </cell>
          <cell r="Q113">
            <v>3261.97</v>
          </cell>
          <cell r="R113">
            <v>3323.4500000000003</v>
          </cell>
          <cell r="S113">
            <v>2985.87</v>
          </cell>
          <cell r="T113">
            <v>3934.38</v>
          </cell>
          <cell r="U113">
            <v>2850.3900000000003</v>
          </cell>
          <cell r="V113">
            <v>2776.9700000000003</v>
          </cell>
          <cell r="W113">
            <v>3315.7799999999997</v>
          </cell>
          <cell r="X113">
            <v>2280.14</v>
          </cell>
          <cell r="Y113">
            <v>2788.45</v>
          </cell>
          <cell r="Z113">
            <v>2681.8900000000003</v>
          </cell>
          <cell r="AA113">
            <v>2203.64</v>
          </cell>
          <cell r="AB113">
            <v>2416.91</v>
          </cell>
          <cell r="AD113">
            <v>191509.06</v>
          </cell>
          <cell r="AE113">
            <v>17940.8</v>
          </cell>
          <cell r="AF113">
            <v>18278.98</v>
          </cell>
          <cell r="AG113">
            <v>16422.3</v>
          </cell>
          <cell r="AH113">
            <v>21639.09</v>
          </cell>
          <cell r="AI113">
            <v>15677.16</v>
          </cell>
          <cell r="AJ113">
            <v>15273.34</v>
          </cell>
          <cell r="AK113">
            <v>18236.809999999998</v>
          </cell>
          <cell r="AL113">
            <v>12540.77</v>
          </cell>
          <cell r="AM113">
            <v>15336.45</v>
          </cell>
          <cell r="AN113">
            <v>14750.36</v>
          </cell>
          <cell r="AO113">
            <v>12120.029999999999</v>
          </cell>
          <cell r="AP113">
            <v>13292.970000000001</v>
          </cell>
          <cell r="AR113">
            <v>98891.13</v>
          </cell>
          <cell r="AS113">
            <v>9264.24</v>
          </cell>
          <cell r="AT113">
            <v>9438.869999999999</v>
          </cell>
          <cell r="AU113">
            <v>8480.119999999999</v>
          </cell>
          <cell r="AV113">
            <v>11173.96</v>
          </cell>
          <cell r="AW113">
            <v>8095.34</v>
          </cell>
          <cell r="AX113">
            <v>7886.83</v>
          </cell>
          <cell r="AY113">
            <v>9417.09</v>
          </cell>
          <cell r="AZ113">
            <v>6475.7800000000007</v>
          </cell>
          <cell r="BA113">
            <v>7919.41</v>
          </cell>
          <cell r="BB113">
            <v>7616.7699999999995</v>
          </cell>
          <cell r="BC113">
            <v>6258.52</v>
          </cell>
          <cell r="BD113">
            <v>6864.2000000000007</v>
          </cell>
          <cell r="BF113">
            <v>36370.5</v>
          </cell>
          <cell r="BG113">
            <v>3407.23</v>
          </cell>
          <cell r="BH113">
            <v>3471.46</v>
          </cell>
          <cell r="BI113">
            <v>3118.84</v>
          </cell>
          <cell r="BJ113">
            <v>4109.59</v>
          </cell>
          <cell r="BK113">
            <v>2977.33</v>
          </cell>
          <cell r="BL113">
            <v>2900.6400000000003</v>
          </cell>
          <cell r="BM113">
            <v>3463.45</v>
          </cell>
          <cell r="BN113">
            <v>2381.69</v>
          </cell>
          <cell r="BO113">
            <v>2912.63</v>
          </cell>
          <cell r="BP113">
            <v>2801.33</v>
          </cell>
          <cell r="BQ113">
            <v>2301.7800000000002</v>
          </cell>
          <cell r="BR113">
            <v>2524.5300000000002</v>
          </cell>
          <cell r="BT113">
            <v>8951.67</v>
          </cell>
          <cell r="BU113">
            <v>838.61</v>
          </cell>
          <cell r="BV113">
            <v>854.41000000000008</v>
          </cell>
          <cell r="BW113">
            <v>767.61999999999989</v>
          </cell>
          <cell r="BX113">
            <v>1011.47</v>
          </cell>
          <cell r="BY113">
            <v>732.8</v>
          </cell>
          <cell r="BZ113">
            <v>713.92000000000007</v>
          </cell>
          <cell r="CA113">
            <v>852.43999999999994</v>
          </cell>
          <cell r="CB113">
            <v>586.19000000000005</v>
          </cell>
          <cell r="CC113">
            <v>716.87</v>
          </cell>
          <cell r="CD113">
            <v>689.47</v>
          </cell>
          <cell r="CE113">
            <v>566.52</v>
          </cell>
          <cell r="CF113">
            <v>621.35</v>
          </cell>
          <cell r="CH113">
            <v>75067.06</v>
          </cell>
          <cell r="CI113">
            <v>7032.3700000000008</v>
          </cell>
          <cell r="CJ113">
            <v>7164.93</v>
          </cell>
          <cell r="CK113">
            <v>6437.15</v>
          </cell>
          <cell r="CL113">
            <v>8482.02</v>
          </cell>
          <cell r="CM113">
            <v>6145.08</v>
          </cell>
          <cell r="CN113">
            <v>5986.79</v>
          </cell>
          <cell r="CO113">
            <v>7148.4</v>
          </cell>
          <cell r="CP113">
            <v>4915.6900000000005</v>
          </cell>
          <cell r="CQ113">
            <v>6011.5300000000007</v>
          </cell>
          <cell r="CR113">
            <v>5781.7999999999993</v>
          </cell>
          <cell r="CS113">
            <v>4750.7699999999995</v>
          </cell>
          <cell r="CT113">
            <v>5210.53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704854.87</v>
          </cell>
          <cell r="DK113">
            <v>66031.66</v>
          </cell>
          <cell r="DL113">
            <v>67276.34</v>
          </cell>
          <cell r="DM113">
            <v>60442.740000000005</v>
          </cell>
          <cell r="DN113">
            <v>79643.320000000007</v>
          </cell>
          <cell r="DO113">
            <v>57700.26</v>
          </cell>
          <cell r="DP113">
            <v>56213.99</v>
          </cell>
          <cell r="DQ113">
            <v>67121.13</v>
          </cell>
          <cell r="DR113">
            <v>46156.68</v>
          </cell>
          <cell r="DS113">
            <v>56446.28</v>
          </cell>
          <cell r="DT113">
            <v>54289.18</v>
          </cell>
          <cell r="DU113">
            <v>44608.130000000005</v>
          </cell>
          <cell r="DV113">
            <v>48925.16</v>
          </cell>
          <cell r="DX113">
            <v>139391.5</v>
          </cell>
          <cell r="DY113">
            <v>13058.36</v>
          </cell>
          <cell r="DZ113">
            <v>13304.51</v>
          </cell>
          <cell r="EA113">
            <v>11953.11</v>
          </cell>
          <cell r="EB113">
            <v>15750.199999999999</v>
          </cell>
          <cell r="EC113">
            <v>11410.75</v>
          </cell>
          <cell r="ED113">
            <v>11116.83</v>
          </cell>
          <cell r="EE113">
            <v>13273.82</v>
          </cell>
          <cell r="EF113">
            <v>9127.91</v>
          </cell>
          <cell r="EG113">
            <v>11162.76</v>
          </cell>
          <cell r="EH113">
            <v>10736.18</v>
          </cell>
          <cell r="EI113">
            <v>8821.67</v>
          </cell>
          <cell r="EJ113">
            <v>9675.4</v>
          </cell>
          <cell r="EL113">
            <v>163546.09999999998</v>
          </cell>
          <cell r="EM113">
            <v>15321.19</v>
          </cell>
          <cell r="EN113">
            <v>15610</v>
          </cell>
          <cell r="EO113">
            <v>14024.41</v>
          </cell>
          <cell r="EP113">
            <v>18479.489999999998</v>
          </cell>
          <cell r="EQ113">
            <v>13388.08</v>
          </cell>
          <cell r="ER113">
            <v>13043.22</v>
          </cell>
          <cell r="ES113">
            <v>15573.990000000002</v>
          </cell>
          <cell r="ET113">
            <v>10709.65</v>
          </cell>
          <cell r="EU113">
            <v>13097.11</v>
          </cell>
          <cell r="EV113">
            <v>12596.61</v>
          </cell>
          <cell r="EW113">
            <v>10350.34</v>
          </cell>
          <cell r="EX113">
            <v>11352.01</v>
          </cell>
          <cell r="EZ113">
            <v>8279.39</v>
          </cell>
          <cell r="FA113">
            <v>755.55</v>
          </cell>
          <cell r="FB113">
            <v>766.76</v>
          </cell>
          <cell r="FC113">
            <v>705.28</v>
          </cell>
          <cell r="FD113">
            <v>878</v>
          </cell>
          <cell r="FE113">
            <v>680.62</v>
          </cell>
          <cell r="FF113">
            <v>667.25</v>
          </cell>
          <cell r="FG113">
            <v>765.36</v>
          </cell>
          <cell r="FH113">
            <v>576.78</v>
          </cell>
          <cell r="FI113">
            <v>669.32999999999993</v>
          </cell>
          <cell r="FJ113">
            <v>649.92999999999995</v>
          </cell>
          <cell r="FK113">
            <v>562.85</v>
          </cell>
          <cell r="FL113">
            <v>601.68000000000006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311216.99</v>
          </cell>
          <cell r="GC113">
            <v>29135.100000000002</v>
          </cell>
          <cell r="GD113">
            <v>29681.269999999997</v>
          </cell>
          <cell r="GE113">
            <v>26682.800000000003</v>
          </cell>
          <cell r="GF113">
            <v>35107.69</v>
          </cell>
          <cell r="GG113">
            <v>25479.449999999997</v>
          </cell>
          <cell r="GH113">
            <v>24827.3</v>
          </cell>
          <cell r="GI113">
            <v>29613.170000000002</v>
          </cell>
          <cell r="GJ113">
            <v>20414.34</v>
          </cell>
          <cell r="GK113">
            <v>24929.200000000001</v>
          </cell>
          <cell r="GL113">
            <v>23982.720000000001</v>
          </cell>
          <cell r="GM113">
            <v>19734.86</v>
          </cell>
          <cell r="GN113">
            <v>21629.09</v>
          </cell>
        </row>
        <row r="114">
          <cell r="A114" t="str">
            <v>Total Taxes - Other Than Income Taxes</v>
          </cell>
          <cell r="B114">
            <v>4015627.56</v>
          </cell>
          <cell r="C114">
            <v>325770.73</v>
          </cell>
          <cell r="D114">
            <v>327829.92</v>
          </cell>
          <cell r="E114">
            <v>323054.3</v>
          </cell>
          <cell r="F114">
            <v>343508.45</v>
          </cell>
          <cell r="G114">
            <v>365409.78</v>
          </cell>
          <cell r="H114">
            <v>328618.65000000002</v>
          </cell>
          <cell r="I114">
            <v>327256.39</v>
          </cell>
          <cell r="J114">
            <v>359303.21</v>
          </cell>
          <cell r="K114">
            <v>354002.85</v>
          </cell>
          <cell r="L114">
            <v>323258.05</v>
          </cell>
          <cell r="M114">
            <v>321200.08</v>
          </cell>
          <cell r="N114">
            <v>316415.15000000002</v>
          </cell>
          <cell r="P114">
            <v>518564.52</v>
          </cell>
          <cell r="Q114">
            <v>42234.74</v>
          </cell>
          <cell r="R114">
            <v>42215.16</v>
          </cell>
          <cell r="S114">
            <v>41519.56</v>
          </cell>
          <cell r="T114">
            <v>46589.54</v>
          </cell>
          <cell r="U114">
            <v>45726.47</v>
          </cell>
          <cell r="V114">
            <v>44941.67</v>
          </cell>
          <cell r="W114">
            <v>44595.81</v>
          </cell>
          <cell r="X114">
            <v>42611.69</v>
          </cell>
          <cell r="Y114">
            <v>43462.71</v>
          </cell>
          <cell r="Z114">
            <v>42014.62</v>
          </cell>
          <cell r="AA114">
            <v>41568.79</v>
          </cell>
          <cell r="AB114">
            <v>41083.760000000002</v>
          </cell>
          <cell r="AD114">
            <v>7135593.9199999999</v>
          </cell>
          <cell r="AE114">
            <v>526938.22</v>
          </cell>
          <cell r="AF114">
            <v>635549.14</v>
          </cell>
          <cell r="AG114">
            <v>718065.15</v>
          </cell>
          <cell r="AH114">
            <v>913704.54</v>
          </cell>
          <cell r="AI114">
            <v>843227.02</v>
          </cell>
          <cell r="AJ114">
            <v>714958.15</v>
          </cell>
          <cell r="AK114">
            <v>549930.76</v>
          </cell>
          <cell r="AL114">
            <v>468307.59</v>
          </cell>
          <cell r="AM114">
            <v>455994.78</v>
          </cell>
          <cell r="AN114">
            <v>433921.76</v>
          </cell>
          <cell r="AO114">
            <v>438272.1</v>
          </cell>
          <cell r="AP114">
            <v>436724.71</v>
          </cell>
          <cell r="AR114">
            <v>1261077.03</v>
          </cell>
          <cell r="AS114">
            <v>104638.41</v>
          </cell>
          <cell r="AT114">
            <v>104548.87</v>
          </cell>
          <cell r="AU114">
            <v>102637.32</v>
          </cell>
          <cell r="AV114">
            <v>113130.71</v>
          </cell>
          <cell r="AW114">
            <v>115610.68</v>
          </cell>
          <cell r="AX114">
            <v>104403.73</v>
          </cell>
          <cell r="AY114">
            <v>104527.03999999999</v>
          </cell>
          <cell r="AZ114">
            <v>102637.48</v>
          </cell>
          <cell r="BA114">
            <v>102671.75</v>
          </cell>
          <cell r="BB114">
            <v>103032.59</v>
          </cell>
          <cell r="BC114">
            <v>102324.68</v>
          </cell>
          <cell r="BD114">
            <v>100913.77</v>
          </cell>
          <cell r="BF114">
            <v>662071.51</v>
          </cell>
          <cell r="BG114">
            <v>55347.23</v>
          </cell>
          <cell r="BH114">
            <v>55401</v>
          </cell>
          <cell r="BI114">
            <v>54860.800000000003</v>
          </cell>
          <cell r="BJ114">
            <v>57011.28</v>
          </cell>
          <cell r="BK114">
            <v>55383.54</v>
          </cell>
          <cell r="BL114">
            <v>55428.959999999999</v>
          </cell>
          <cell r="BM114">
            <v>55553.279999999999</v>
          </cell>
          <cell r="BN114">
            <v>54718.03</v>
          </cell>
          <cell r="BO114">
            <v>54841.34</v>
          </cell>
          <cell r="BP114">
            <v>54904.79</v>
          </cell>
          <cell r="BQ114">
            <v>54509.75</v>
          </cell>
          <cell r="BR114">
            <v>54111.51</v>
          </cell>
          <cell r="BT114">
            <v>337582.82</v>
          </cell>
          <cell r="BU114">
            <v>26360.83</v>
          </cell>
          <cell r="BV114">
            <v>25285.439999999999</v>
          </cell>
          <cell r="BW114">
            <v>26540.75</v>
          </cell>
          <cell r="BX114">
            <v>30136.29</v>
          </cell>
          <cell r="BY114">
            <v>35367.94</v>
          </cell>
          <cell r="BZ114">
            <v>32064.6</v>
          </cell>
          <cell r="CA114">
            <v>27889.96</v>
          </cell>
          <cell r="CB114">
            <v>26382.31</v>
          </cell>
          <cell r="CC114">
            <v>25234.560000000001</v>
          </cell>
          <cell r="CD114">
            <v>32345.9</v>
          </cell>
          <cell r="CE114">
            <v>25099.51</v>
          </cell>
          <cell r="CF114">
            <v>24874.73</v>
          </cell>
          <cell r="CH114">
            <v>1419941.55</v>
          </cell>
          <cell r="CI114">
            <v>139785.72</v>
          </cell>
          <cell r="CJ114">
            <v>104912.39</v>
          </cell>
          <cell r="CK114">
            <v>103703.37</v>
          </cell>
          <cell r="CL114">
            <v>143558.82</v>
          </cell>
          <cell r="CM114">
            <v>132320.29</v>
          </cell>
          <cell r="CN114">
            <v>104652.63</v>
          </cell>
          <cell r="CO114">
            <v>139861.85999999999</v>
          </cell>
          <cell r="CP114">
            <v>103650.08</v>
          </cell>
          <cell r="CQ114">
            <v>103434.53</v>
          </cell>
          <cell r="CR114">
            <v>138774.14000000001</v>
          </cell>
          <cell r="CS114">
            <v>103337.54</v>
          </cell>
          <cell r="CT114">
            <v>101950.18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15350458.909999998</v>
          </cell>
          <cell r="DK114">
            <v>1221075.8799999999</v>
          </cell>
          <cell r="DL114">
            <v>1295741.92</v>
          </cell>
          <cell r="DM114">
            <v>1370381.25</v>
          </cell>
          <cell r="DN114">
            <v>1647639.63</v>
          </cell>
          <cell r="DO114">
            <v>1593045.72</v>
          </cell>
          <cell r="DP114">
            <v>1385068.39</v>
          </cell>
          <cell r="DQ114">
            <v>1249615.1000000001</v>
          </cell>
          <cell r="DR114">
            <v>1157610.3899999999</v>
          </cell>
          <cell r="DS114">
            <v>1139642.52</v>
          </cell>
          <cell r="DT114">
            <v>1128251.8500000001</v>
          </cell>
          <cell r="DU114">
            <v>1086312.45</v>
          </cell>
          <cell r="DV114">
            <v>1076073.81</v>
          </cell>
          <cell r="DX114">
            <v>2064903.89</v>
          </cell>
          <cell r="DY114">
            <v>170538.97</v>
          </cell>
          <cell r="DZ114">
            <v>175572.88</v>
          </cell>
          <cell r="EA114">
            <v>182489.41</v>
          </cell>
          <cell r="EB114">
            <v>188739.09</v>
          </cell>
          <cell r="EC114">
            <v>177097.2</v>
          </cell>
          <cell r="ED114">
            <v>176640.03</v>
          </cell>
          <cell r="EE114">
            <v>172393.89</v>
          </cell>
          <cell r="EF114">
            <v>163987.38</v>
          </cell>
          <cell r="EG114">
            <v>166223.45000000001</v>
          </cell>
          <cell r="EH114">
            <v>165304.94</v>
          </cell>
          <cell r="EI114">
            <v>161380.76999999999</v>
          </cell>
          <cell r="EJ114">
            <v>164535.88</v>
          </cell>
          <cell r="EL114">
            <v>5377825.1499999994</v>
          </cell>
          <cell r="EM114">
            <v>370537.51</v>
          </cell>
          <cell r="EN114">
            <v>463779.96</v>
          </cell>
          <cell r="EO114">
            <v>579335.38</v>
          </cell>
          <cell r="EP114">
            <v>661472.51</v>
          </cell>
          <cell r="EQ114">
            <v>531273.06999999995</v>
          </cell>
          <cell r="ER114">
            <v>556561.14</v>
          </cell>
          <cell r="ES114">
            <v>382119.92</v>
          </cell>
          <cell r="ET114">
            <v>356813.43</v>
          </cell>
          <cell r="EU114">
            <v>400500.88</v>
          </cell>
          <cell r="EV114">
            <v>362591.59</v>
          </cell>
          <cell r="EW114">
            <v>356585.32</v>
          </cell>
          <cell r="EX114">
            <v>356254.44</v>
          </cell>
          <cell r="EZ114">
            <v>137173.26</v>
          </cell>
          <cell r="FA114">
            <v>11539.53</v>
          </cell>
          <cell r="FB114">
            <v>11514.03</v>
          </cell>
          <cell r="FC114">
            <v>11415.85</v>
          </cell>
          <cell r="FD114">
            <v>11661.98</v>
          </cell>
          <cell r="FE114">
            <v>11391.19</v>
          </cell>
          <cell r="FF114">
            <v>11377.82</v>
          </cell>
          <cell r="FG114">
            <v>11512.63</v>
          </cell>
          <cell r="FH114">
            <v>11324.05</v>
          </cell>
          <cell r="FI114">
            <v>11379.9</v>
          </cell>
          <cell r="FJ114">
            <v>11433.91</v>
          </cell>
          <cell r="FK114">
            <v>11273.42</v>
          </cell>
          <cell r="FL114">
            <v>11348.95</v>
          </cell>
          <cell r="FN114">
            <v>226199.46</v>
          </cell>
          <cell r="FO114">
            <v>19463.63</v>
          </cell>
          <cell r="FP114">
            <v>18885.650000000001</v>
          </cell>
          <cell r="FQ114">
            <v>18307.68</v>
          </cell>
          <cell r="FR114">
            <v>19487.919999999998</v>
          </cell>
          <cell r="FS114">
            <v>18329.86</v>
          </cell>
          <cell r="FT114">
            <v>18329.86</v>
          </cell>
          <cell r="FU114">
            <v>18908.89</v>
          </cell>
          <cell r="FV114">
            <v>18972.28</v>
          </cell>
          <cell r="FW114">
            <v>18440.21</v>
          </cell>
          <cell r="FX114">
            <v>19608.78</v>
          </cell>
          <cell r="FY114">
            <v>18440.21</v>
          </cell>
          <cell r="FZ114">
            <v>19024.490000000002</v>
          </cell>
          <cell r="GB114">
            <v>7806101.7600000007</v>
          </cell>
          <cell r="GC114">
            <v>572079.64</v>
          </cell>
          <cell r="GD114">
            <v>669752.52</v>
          </cell>
          <cell r="GE114">
            <v>791548.32</v>
          </cell>
          <cell r="GF114">
            <v>881361.5</v>
          </cell>
          <cell r="GG114">
            <v>738091.32</v>
          </cell>
          <cell r="GH114">
            <v>762908.85</v>
          </cell>
          <cell r="GI114">
            <v>584935.32999999996</v>
          </cell>
          <cell r="GJ114">
            <v>551097.14</v>
          </cell>
          <cell r="GK114">
            <v>596544.43999999994</v>
          </cell>
          <cell r="GL114">
            <v>558939.22</v>
          </cell>
          <cell r="GM114">
            <v>547679.72</v>
          </cell>
          <cell r="GN114">
            <v>551163.76</v>
          </cell>
        </row>
        <row r="115">
          <cell r="A115" t="str">
            <v>Total Operating Expenses</v>
          </cell>
          <cell r="B115">
            <v>38616558.530000001</v>
          </cell>
          <cell r="C115">
            <v>3289924.44</v>
          </cell>
          <cell r="D115">
            <v>3313373.57</v>
          </cell>
          <cell r="E115">
            <v>3372742.55</v>
          </cell>
          <cell r="F115">
            <v>3531416.79</v>
          </cell>
          <cell r="G115">
            <v>3304613.84</v>
          </cell>
          <cell r="H115">
            <v>3229600.03</v>
          </cell>
          <cell r="I115">
            <v>3144516.75</v>
          </cell>
          <cell r="J115">
            <v>3118554.22</v>
          </cell>
          <cell r="K115">
            <v>3057470.25</v>
          </cell>
          <cell r="L115">
            <v>3154775.32</v>
          </cell>
          <cell r="M115">
            <v>3025906.57</v>
          </cell>
          <cell r="N115">
            <v>3073664.2</v>
          </cell>
          <cell r="P115">
            <v>5661569.7799999993</v>
          </cell>
          <cell r="Q115">
            <v>483676.01</v>
          </cell>
          <cell r="R115">
            <v>482071.29</v>
          </cell>
          <cell r="S115">
            <v>491948.4</v>
          </cell>
          <cell r="T115">
            <v>522205.29</v>
          </cell>
          <cell r="U115">
            <v>479110.26</v>
          </cell>
          <cell r="V115">
            <v>478064.85</v>
          </cell>
          <cell r="W115">
            <v>463116.96</v>
          </cell>
          <cell r="X115">
            <v>451002.63</v>
          </cell>
          <cell r="Y115">
            <v>449671.57</v>
          </cell>
          <cell r="Z115">
            <v>460414.93</v>
          </cell>
          <cell r="AA115">
            <v>448737.87</v>
          </cell>
          <cell r="AB115">
            <v>451549.72</v>
          </cell>
          <cell r="AD115">
            <v>34234300.059999995</v>
          </cell>
          <cell r="AE115">
            <v>2869059.84</v>
          </cell>
          <cell r="AF115">
            <v>2944618.66</v>
          </cell>
          <cell r="AG115">
            <v>3045327.82</v>
          </cell>
          <cell r="AH115">
            <v>3328726.99</v>
          </cell>
          <cell r="AI115">
            <v>3118050.4</v>
          </cell>
          <cell r="AJ115">
            <v>2957761.9</v>
          </cell>
          <cell r="AK115">
            <v>2775382.01</v>
          </cell>
          <cell r="AL115">
            <v>2664563.09</v>
          </cell>
          <cell r="AM115">
            <v>2614925.09</v>
          </cell>
          <cell r="AN115">
            <v>2685243.81</v>
          </cell>
          <cell r="AO115">
            <v>2598390.64</v>
          </cell>
          <cell r="AP115">
            <v>2632249.81</v>
          </cell>
          <cell r="AR115">
            <v>13709019.229999999</v>
          </cell>
          <cell r="AS115">
            <v>1231744.0900000001</v>
          </cell>
          <cell r="AT115">
            <v>1165062.04</v>
          </cell>
          <cell r="AU115">
            <v>1231554.22</v>
          </cell>
          <cell r="AV115">
            <v>1255837.99</v>
          </cell>
          <cell r="AW115">
            <v>1143619.98</v>
          </cell>
          <cell r="AX115">
            <v>1137535.9099999999</v>
          </cell>
          <cell r="AY115">
            <v>1096626.8400000001</v>
          </cell>
          <cell r="AZ115">
            <v>1101861.8999999999</v>
          </cell>
          <cell r="BA115">
            <v>1080019.82</v>
          </cell>
          <cell r="BB115">
            <v>1123172.72</v>
          </cell>
          <cell r="BC115">
            <v>1062454.01</v>
          </cell>
          <cell r="BD115">
            <v>1079529.71</v>
          </cell>
          <cell r="BF115">
            <v>6129930.3900000006</v>
          </cell>
          <cell r="BG115">
            <v>530222.09</v>
          </cell>
          <cell r="BH115">
            <v>522485.35</v>
          </cell>
          <cell r="BI115">
            <v>522894.46</v>
          </cell>
          <cell r="BJ115">
            <v>541997.34</v>
          </cell>
          <cell r="BK115">
            <v>515012.09</v>
          </cell>
          <cell r="BL115">
            <v>507586.07</v>
          </cell>
          <cell r="BM115">
            <v>504463.45</v>
          </cell>
          <cell r="BN115">
            <v>497859.24</v>
          </cell>
          <cell r="BO115">
            <v>489941.62</v>
          </cell>
          <cell r="BP115">
            <v>508792.15</v>
          </cell>
          <cell r="BQ115">
            <v>491363.68</v>
          </cell>
          <cell r="BR115">
            <v>497312.85</v>
          </cell>
          <cell r="BT115">
            <v>1840639.37</v>
          </cell>
          <cell r="BU115">
            <v>148071.26999999999</v>
          </cell>
          <cell r="BV115">
            <v>155117.1</v>
          </cell>
          <cell r="BW115">
            <v>155873.12</v>
          </cell>
          <cell r="BX115">
            <v>166204.18</v>
          </cell>
          <cell r="BY115">
            <v>159833.37</v>
          </cell>
          <cell r="BZ115">
            <v>155987.70000000001</v>
          </cell>
          <cell r="CA115">
            <v>148439.07</v>
          </cell>
          <cell r="CB115">
            <v>153434.76999999999</v>
          </cell>
          <cell r="CC115">
            <v>146497.93</v>
          </cell>
          <cell r="CD115">
            <v>157482.96</v>
          </cell>
          <cell r="CE115">
            <v>142649.70000000001</v>
          </cell>
          <cell r="CF115">
            <v>151048.20000000001</v>
          </cell>
          <cell r="CH115">
            <v>12285255.449999999</v>
          </cell>
          <cell r="CI115">
            <v>1080405.18</v>
          </cell>
          <cell r="CJ115">
            <v>1036655.73</v>
          </cell>
          <cell r="CK115">
            <v>1046357.8</v>
          </cell>
          <cell r="CL115">
            <v>1129545.05</v>
          </cell>
          <cell r="CM115">
            <v>1045341.19</v>
          </cell>
          <cell r="CN115">
            <v>1005641.7</v>
          </cell>
          <cell r="CO115">
            <v>1022144.86</v>
          </cell>
          <cell r="CP115">
            <v>974688.4</v>
          </cell>
          <cell r="CQ115">
            <v>958946.23</v>
          </cell>
          <cell r="CR115">
            <v>1046294.67</v>
          </cell>
          <cell r="CS115">
            <v>964388.38</v>
          </cell>
          <cell r="CT115">
            <v>974846.26</v>
          </cell>
          <cell r="CV115">
            <v>753.41000000014901</v>
          </cell>
          <cell r="CW115">
            <v>58.100000000093132</v>
          </cell>
          <cell r="CX115">
            <v>58.570000000065193</v>
          </cell>
          <cell r="CY115">
            <v>59.080000000074506</v>
          </cell>
          <cell r="CZ115">
            <v>59.649999999906868</v>
          </cell>
          <cell r="DA115">
            <v>60.28000000002794</v>
          </cell>
          <cell r="DB115">
            <v>61.010000000009313</v>
          </cell>
          <cell r="DC115">
            <v>61.870000000111759</v>
          </cell>
          <cell r="DD115">
            <v>62.889999999897555</v>
          </cell>
          <cell r="DE115">
            <v>64.159999999916181</v>
          </cell>
          <cell r="DF115">
            <v>65.860000000102445</v>
          </cell>
          <cell r="DG115">
            <v>73.520000000018626</v>
          </cell>
          <cell r="DH115">
            <v>68.419999999925494</v>
          </cell>
          <cell r="DJ115">
            <v>112478026.22</v>
          </cell>
          <cell r="DK115">
            <v>9633161.0199999977</v>
          </cell>
          <cell r="DL115">
            <v>9619442.3100000024</v>
          </cell>
          <cell r="DM115">
            <v>9866757.4500000011</v>
          </cell>
          <cell r="DN115">
            <v>10475993.280000001</v>
          </cell>
          <cell r="DO115">
            <v>9765641.4099999983</v>
          </cell>
          <cell r="DP115">
            <v>9472239.1699999999</v>
          </cell>
          <cell r="DQ115">
            <v>9154751.8099999987</v>
          </cell>
          <cell r="DR115">
            <v>8962027.1400000006</v>
          </cell>
          <cell r="DS115">
            <v>8797536.6699999999</v>
          </cell>
          <cell r="DT115">
            <v>9136242.4200000018</v>
          </cell>
          <cell r="DU115">
            <v>8733964.3699999992</v>
          </cell>
          <cell r="DV115">
            <v>8860269.1699999999</v>
          </cell>
          <cell r="DX115">
            <v>22146377.169999998</v>
          </cell>
          <cell r="DY115">
            <v>1968098.61</v>
          </cell>
          <cell r="DZ115">
            <v>1895095.87</v>
          </cell>
          <cell r="EA115">
            <v>1926176.31</v>
          </cell>
          <cell r="EB115">
            <v>1989774.24</v>
          </cell>
          <cell r="EC115">
            <v>1872848.07</v>
          </cell>
          <cell r="ED115">
            <v>1848277.08</v>
          </cell>
          <cell r="EE115">
            <v>1813688.07</v>
          </cell>
          <cell r="EF115">
            <v>1771131.32</v>
          </cell>
          <cell r="EG115">
            <v>1733420.17</v>
          </cell>
          <cell r="EH115">
            <v>1787105.17</v>
          </cell>
          <cell r="EI115">
            <v>1722343.1</v>
          </cell>
          <cell r="EJ115">
            <v>1818419.16</v>
          </cell>
          <cell r="EL115">
            <v>31303156.07</v>
          </cell>
          <cell r="EM115">
            <v>2612718.06</v>
          </cell>
          <cell r="EN115">
            <v>2662177.96</v>
          </cell>
          <cell r="EO115">
            <v>2824639.48</v>
          </cell>
          <cell r="EP115">
            <v>3073726.52</v>
          </cell>
          <cell r="EQ115">
            <v>2745677.83</v>
          </cell>
          <cell r="ER115">
            <v>2782687.25</v>
          </cell>
          <cell r="ES115">
            <v>2478917.08</v>
          </cell>
          <cell r="ET115">
            <v>2395422</v>
          </cell>
          <cell r="EU115">
            <v>2446056.54</v>
          </cell>
          <cell r="EV115">
            <v>2443853.2400000002</v>
          </cell>
          <cell r="EW115">
            <v>2366512.37</v>
          </cell>
          <cell r="EX115">
            <v>2470767.7400000002</v>
          </cell>
          <cell r="EZ115">
            <v>767535.83</v>
          </cell>
          <cell r="FA115">
            <v>68369.42</v>
          </cell>
          <cell r="FB115">
            <v>66118.3</v>
          </cell>
          <cell r="FC115">
            <v>65943.259999999995</v>
          </cell>
          <cell r="FD115">
            <v>69256.539999999994</v>
          </cell>
          <cell r="FE115">
            <v>65304.45</v>
          </cell>
          <cell r="FF115">
            <v>63487.12</v>
          </cell>
          <cell r="FG115">
            <v>63079.31</v>
          </cell>
          <cell r="FH115">
            <v>61941.83</v>
          </cell>
          <cell r="FI115">
            <v>60158.15</v>
          </cell>
          <cell r="FJ115">
            <v>62796.06</v>
          </cell>
          <cell r="FK115">
            <v>59868.88</v>
          </cell>
          <cell r="FL115">
            <v>61212.51</v>
          </cell>
          <cell r="FN115">
            <v>226199.46</v>
          </cell>
          <cell r="FO115">
            <v>19463.63</v>
          </cell>
          <cell r="FP115">
            <v>18885.650000000001</v>
          </cell>
          <cell r="FQ115">
            <v>18307.680000000051</v>
          </cell>
          <cell r="FR115">
            <v>19487.919999999998</v>
          </cell>
          <cell r="FS115">
            <v>18329.86</v>
          </cell>
          <cell r="FT115">
            <v>18329.86</v>
          </cell>
          <cell r="FU115">
            <v>18908.89</v>
          </cell>
          <cell r="FV115">
            <v>18972.28</v>
          </cell>
          <cell r="FW115">
            <v>18440.21</v>
          </cell>
          <cell r="FX115">
            <v>19608.78</v>
          </cell>
          <cell r="FY115">
            <v>18440.21</v>
          </cell>
          <cell r="FZ115">
            <v>19024.490000000002</v>
          </cell>
          <cell r="GB115">
            <v>54443268.529999986</v>
          </cell>
          <cell r="GC115">
            <v>4668649.72</v>
          </cell>
          <cell r="GD115">
            <v>4642277.78</v>
          </cell>
          <cell r="GE115">
            <v>4835066.7300000004</v>
          </cell>
          <cell r="GF115">
            <v>5152245.22</v>
          </cell>
          <cell r="GG115">
            <v>4702160.21</v>
          </cell>
          <cell r="GH115">
            <v>4712781.3099999996</v>
          </cell>
          <cell r="GI115">
            <v>4374593.3499999996</v>
          </cell>
          <cell r="GJ115">
            <v>4247467.43</v>
          </cell>
          <cell r="GK115">
            <v>4258075.07</v>
          </cell>
          <cell r="GL115">
            <v>4313363.25</v>
          </cell>
          <cell r="GM115">
            <v>4167164.56</v>
          </cell>
          <cell r="GN115">
            <v>4369423.9000000004</v>
          </cell>
        </row>
        <row r="116">
          <cell r="A116" t="str">
            <v>Operating (Income) Loss</v>
          </cell>
          <cell r="B116">
            <v>18015170.470000003</v>
          </cell>
          <cell r="C116">
            <v>-385317.44</v>
          </cell>
          <cell r="D116">
            <v>1296579.43</v>
          </cell>
          <cell r="E116">
            <v>2704046.45</v>
          </cell>
          <cell r="F116">
            <v>4295848.21</v>
          </cell>
          <cell r="G116">
            <v>3272921.16</v>
          </cell>
          <cell r="H116">
            <v>3501413.97</v>
          </cell>
          <cell r="I116">
            <v>1226776.25</v>
          </cell>
          <cell r="J116">
            <v>791578.78</v>
          </cell>
          <cell r="K116">
            <v>404355.75</v>
          </cell>
          <cell r="L116">
            <v>57943.6800000004</v>
          </cell>
          <cell r="M116">
            <v>154426.43</v>
          </cell>
          <cell r="N116">
            <v>694597.8</v>
          </cell>
          <cell r="P116">
            <v>2675488.2200000002</v>
          </cell>
          <cell r="Q116">
            <v>-47909.01</v>
          </cell>
          <cell r="R116">
            <v>237100.71</v>
          </cell>
          <cell r="S116">
            <v>583054.6</v>
          </cell>
          <cell r="T116">
            <v>954240.71</v>
          </cell>
          <cell r="U116">
            <v>397256.74</v>
          </cell>
          <cell r="V116">
            <v>627568.15</v>
          </cell>
          <cell r="W116">
            <v>13731.04</v>
          </cell>
          <cell r="X116">
            <v>-4450.6299999999756</v>
          </cell>
          <cell r="Y116">
            <v>-40205.57</v>
          </cell>
          <cell r="Z116">
            <v>-76759.929999999993</v>
          </cell>
          <cell r="AA116">
            <v>-71008.87</v>
          </cell>
          <cell r="AB116">
            <v>102870.28</v>
          </cell>
          <cell r="AD116">
            <v>16804918.939999998</v>
          </cell>
          <cell r="AE116">
            <v>-242294.84</v>
          </cell>
          <cell r="AF116">
            <v>1815387.34</v>
          </cell>
          <cell r="AG116">
            <v>3134805.18</v>
          </cell>
          <cell r="AH116">
            <v>4941428.01</v>
          </cell>
          <cell r="AI116">
            <v>2376590.6</v>
          </cell>
          <cell r="AJ116">
            <v>3237035.1</v>
          </cell>
          <cell r="AK116">
            <v>568610.99</v>
          </cell>
          <cell r="AL116">
            <v>214186.91</v>
          </cell>
          <cell r="AM116">
            <v>120523.91</v>
          </cell>
          <cell r="AN116">
            <v>-95410.810000000172</v>
          </cell>
          <cell r="AO116">
            <v>-19231.64000000013</v>
          </cell>
          <cell r="AP116">
            <v>753288.19</v>
          </cell>
          <cell r="AR116">
            <v>7402837.7699999996</v>
          </cell>
          <cell r="AS116">
            <v>188378.91</v>
          </cell>
          <cell r="AT116">
            <v>552147.96</v>
          </cell>
          <cell r="AU116">
            <v>1270140.78</v>
          </cell>
          <cell r="AV116">
            <v>1933551.01</v>
          </cell>
          <cell r="AW116">
            <v>703111.02</v>
          </cell>
          <cell r="AX116">
            <v>1065727.0900000001</v>
          </cell>
          <cell r="AY116">
            <v>293360.15999999997</v>
          </cell>
          <cell r="AZ116">
            <v>122873.1</v>
          </cell>
          <cell r="BA116">
            <v>357490.18</v>
          </cell>
          <cell r="BB116">
            <v>274841.28000000003</v>
          </cell>
          <cell r="BC116">
            <v>320378.99</v>
          </cell>
          <cell r="BD116">
            <v>320837.28999999998</v>
          </cell>
          <cell r="BF116">
            <v>2878155.61</v>
          </cell>
          <cell r="BG116">
            <v>193116.91</v>
          </cell>
          <cell r="BH116">
            <v>348335.65</v>
          </cell>
          <cell r="BI116">
            <v>569379.54</v>
          </cell>
          <cell r="BJ116">
            <v>866671.66</v>
          </cell>
          <cell r="BK116">
            <v>430215.91</v>
          </cell>
          <cell r="BL116">
            <v>514035.93</v>
          </cell>
          <cell r="BM116">
            <v>82116.55</v>
          </cell>
          <cell r="BN116">
            <v>30121.759999999998</v>
          </cell>
          <cell r="BO116">
            <v>-5110.6200000000536</v>
          </cell>
          <cell r="BP116">
            <v>-38517.15</v>
          </cell>
          <cell r="BQ116">
            <v>-6626.679999999993</v>
          </cell>
          <cell r="BR116">
            <v>-105583.85</v>
          </cell>
          <cell r="BT116">
            <v>468099.63</v>
          </cell>
          <cell r="BU116">
            <v>-43136.27</v>
          </cell>
          <cell r="BV116">
            <v>103960.9</v>
          </cell>
          <cell r="BW116">
            <v>214643.88</v>
          </cell>
          <cell r="BX116">
            <v>249766.82</v>
          </cell>
          <cell r="BY116">
            <v>-67455.37</v>
          </cell>
          <cell r="BZ116">
            <v>125856.3</v>
          </cell>
          <cell r="CA116">
            <v>-119316.07</v>
          </cell>
          <cell r="CB116">
            <v>-46641.77</v>
          </cell>
          <cell r="CC116">
            <v>-38365.93</v>
          </cell>
          <cell r="CD116">
            <v>-35751.96</v>
          </cell>
          <cell r="CE116">
            <v>-31051.7</v>
          </cell>
          <cell r="CF116">
            <v>155590.79999999999</v>
          </cell>
          <cell r="CH116">
            <v>3223741.55</v>
          </cell>
          <cell r="CI116">
            <v>169843.82</v>
          </cell>
          <cell r="CJ116">
            <v>302598.27</v>
          </cell>
          <cell r="CK116">
            <v>381190.2</v>
          </cell>
          <cell r="CL116">
            <v>337358.95</v>
          </cell>
          <cell r="CM116">
            <v>371129.81</v>
          </cell>
          <cell r="CN116">
            <v>370392.3</v>
          </cell>
          <cell r="CO116">
            <v>285037.14</v>
          </cell>
          <cell r="CP116">
            <v>265470.59999999998</v>
          </cell>
          <cell r="CQ116">
            <v>229374.77</v>
          </cell>
          <cell r="CR116">
            <v>120128.33</v>
          </cell>
          <cell r="CS116">
            <v>194258.62</v>
          </cell>
          <cell r="CT116">
            <v>196958.74</v>
          </cell>
          <cell r="CV116">
            <v>-753.41000000014901</v>
          </cell>
          <cell r="CW116">
            <v>-58.100000000093132</v>
          </cell>
          <cell r="CX116">
            <v>-58.570000000065193</v>
          </cell>
          <cell r="CY116">
            <v>-59.080000000074506</v>
          </cell>
          <cell r="CZ116">
            <v>-59.649999999906868</v>
          </cell>
          <cell r="DA116">
            <v>-60.28000000002794</v>
          </cell>
          <cell r="DB116">
            <v>-61.010000000009313</v>
          </cell>
          <cell r="DC116">
            <v>-61.870000000111759</v>
          </cell>
          <cell r="DD116">
            <v>-62.889999999897555</v>
          </cell>
          <cell r="DE116">
            <v>-64.159999999916181</v>
          </cell>
          <cell r="DF116">
            <v>-65.860000000102445</v>
          </cell>
          <cell r="DG116">
            <v>-73.520000000018626</v>
          </cell>
          <cell r="DH116">
            <v>-68.419999999925494</v>
          </cell>
          <cell r="DJ116">
            <v>51467658.780000009</v>
          </cell>
          <cell r="DK116">
            <v>-167376.01999999839</v>
          </cell>
          <cell r="DL116">
            <v>4656051.6900000004</v>
          </cell>
          <cell r="DM116">
            <v>8857201.5500000007</v>
          </cell>
          <cell r="DN116">
            <v>13578805.720000001</v>
          </cell>
          <cell r="DO116">
            <v>7483709.5899999999</v>
          </cell>
          <cell r="DP116">
            <v>9441967.8300000019</v>
          </cell>
          <cell r="DQ116">
            <v>2350254.19</v>
          </cell>
          <cell r="DR116">
            <v>1373075.86</v>
          </cell>
          <cell r="DS116">
            <v>1027998.33</v>
          </cell>
          <cell r="DT116">
            <v>206407.57999999914</v>
          </cell>
          <cell r="DU116">
            <v>541071.63000000129</v>
          </cell>
          <cell r="DV116">
            <v>2118490.83</v>
          </cell>
          <cell r="DX116">
            <v>9404318.8300000001</v>
          </cell>
          <cell r="DY116">
            <v>180519.39</v>
          </cell>
          <cell r="DZ116">
            <v>1003745.13</v>
          </cell>
          <cell r="EA116">
            <v>2188264.69</v>
          </cell>
          <cell r="EB116">
            <v>2008719.76</v>
          </cell>
          <cell r="EC116">
            <v>1595290.93</v>
          </cell>
          <cell r="ED116">
            <v>1462411.92</v>
          </cell>
          <cell r="EE116">
            <v>658621.93000000005</v>
          </cell>
          <cell r="EF116">
            <v>124204.68</v>
          </cell>
          <cell r="EG116">
            <v>262021.83</v>
          </cell>
          <cell r="EH116">
            <v>-110209.17</v>
          </cell>
          <cell r="EI116">
            <v>-17593.09999999986</v>
          </cell>
          <cell r="EJ116">
            <v>48320.840000000317</v>
          </cell>
          <cell r="EL116">
            <v>12370355.930000002</v>
          </cell>
          <cell r="EM116">
            <v>-310620.06</v>
          </cell>
          <cell r="EN116">
            <v>1174698.04</v>
          </cell>
          <cell r="EO116">
            <v>3147792.52</v>
          </cell>
          <cell r="EP116">
            <v>4154177.48</v>
          </cell>
          <cell r="EQ116">
            <v>2514914.17</v>
          </cell>
          <cell r="ER116">
            <v>2641705.75</v>
          </cell>
          <cell r="ES116">
            <v>8501.9199999999255</v>
          </cell>
          <cell r="ET116">
            <v>-365028</v>
          </cell>
          <cell r="EU116">
            <v>395365.46</v>
          </cell>
          <cell r="EV116">
            <v>-338504.24</v>
          </cell>
          <cell r="EW116">
            <v>-336455.37</v>
          </cell>
          <cell r="EX116">
            <v>-316191.74</v>
          </cell>
          <cell r="EZ116">
            <v>239716.17</v>
          </cell>
          <cell r="FA116">
            <v>9275.58</v>
          </cell>
          <cell r="FB116">
            <v>19021.7</v>
          </cell>
          <cell r="FC116">
            <v>20852.740000000002</v>
          </cell>
          <cell r="FD116">
            <v>18898.46</v>
          </cell>
          <cell r="FE116">
            <v>22951.55</v>
          </cell>
          <cell r="FF116">
            <v>22986.880000000001</v>
          </cell>
          <cell r="FG116">
            <v>23968.69</v>
          </cell>
          <cell r="FH116">
            <v>22326.17</v>
          </cell>
          <cell r="FI116">
            <v>22096.85</v>
          </cell>
          <cell r="FJ116">
            <v>17885.939999999999</v>
          </cell>
          <cell r="FK116">
            <v>19621.12</v>
          </cell>
          <cell r="FL116">
            <v>19830.490000000002</v>
          </cell>
          <cell r="FN116">
            <v>-226199.46</v>
          </cell>
          <cell r="FO116">
            <v>-19463.63</v>
          </cell>
          <cell r="FP116">
            <v>-18885.650000000001</v>
          </cell>
          <cell r="FQ116">
            <v>-18307.680000000051</v>
          </cell>
          <cell r="FR116">
            <v>-19487.919999999998</v>
          </cell>
          <cell r="FS116">
            <v>-18329.86</v>
          </cell>
          <cell r="FT116">
            <v>-18329.86</v>
          </cell>
          <cell r="FU116">
            <v>-18908.89</v>
          </cell>
          <cell r="FV116">
            <v>-18972.28</v>
          </cell>
          <cell r="FW116">
            <v>-18440.21</v>
          </cell>
          <cell r="FX116">
            <v>-19608.78</v>
          </cell>
          <cell r="FY116">
            <v>-18440.21</v>
          </cell>
          <cell r="FZ116">
            <v>-19024.490000000002</v>
          </cell>
          <cell r="GB116">
            <v>21788191.470000003</v>
          </cell>
          <cell r="GC116">
            <v>-140288.72</v>
          </cell>
          <cell r="GD116">
            <v>2178579.2200000002</v>
          </cell>
          <cell r="GE116">
            <v>5338602.2699999996</v>
          </cell>
          <cell r="GF116">
            <v>6162307.7800000003</v>
          </cell>
          <cell r="GG116">
            <v>4114826.79</v>
          </cell>
          <cell r="GH116">
            <v>4108774.69</v>
          </cell>
          <cell r="GI116">
            <v>672183.65</v>
          </cell>
          <cell r="GJ116">
            <v>-237469.43</v>
          </cell>
          <cell r="GK116">
            <v>661043.93000000005</v>
          </cell>
          <cell r="GL116">
            <v>-450436.25</v>
          </cell>
          <cell r="GM116">
            <v>-352867.56</v>
          </cell>
          <cell r="GN116">
            <v>-267064.90000000002</v>
          </cell>
        </row>
        <row r="117">
          <cell r="A117" t="str">
            <v>Interest Income</v>
          </cell>
          <cell r="B117">
            <v>423837.96</v>
          </cell>
          <cell r="C117">
            <v>35319.83</v>
          </cell>
          <cell r="D117">
            <v>35319.83</v>
          </cell>
          <cell r="E117">
            <v>35319.83</v>
          </cell>
          <cell r="F117">
            <v>35319.83</v>
          </cell>
          <cell r="G117">
            <v>35319.83</v>
          </cell>
          <cell r="H117">
            <v>35319.83</v>
          </cell>
          <cell r="I117">
            <v>35319.83</v>
          </cell>
          <cell r="J117">
            <v>35319.83</v>
          </cell>
          <cell r="K117">
            <v>35319.83</v>
          </cell>
          <cell r="L117">
            <v>35319.83</v>
          </cell>
          <cell r="M117">
            <v>35319.83</v>
          </cell>
          <cell r="N117">
            <v>35319.83</v>
          </cell>
          <cell r="P117">
            <v>72964.56</v>
          </cell>
          <cell r="Q117">
            <v>6080.38</v>
          </cell>
          <cell r="R117">
            <v>6080.38</v>
          </cell>
          <cell r="S117">
            <v>6080.38</v>
          </cell>
          <cell r="T117">
            <v>6080.38</v>
          </cell>
          <cell r="U117">
            <v>6080.38</v>
          </cell>
          <cell r="V117">
            <v>6080.38</v>
          </cell>
          <cell r="W117">
            <v>6080.38</v>
          </cell>
          <cell r="X117">
            <v>6080.38</v>
          </cell>
          <cell r="Y117">
            <v>6080.38</v>
          </cell>
          <cell r="Z117">
            <v>6080.38</v>
          </cell>
          <cell r="AA117">
            <v>6080.38</v>
          </cell>
          <cell r="AB117">
            <v>6080.38</v>
          </cell>
          <cell r="AD117">
            <v>477488.28</v>
          </cell>
          <cell r="AE117">
            <v>39790.69</v>
          </cell>
          <cell r="AF117">
            <v>39790.69</v>
          </cell>
          <cell r="AG117">
            <v>39790.69</v>
          </cell>
          <cell r="AH117">
            <v>39790.69</v>
          </cell>
          <cell r="AI117">
            <v>39790.69</v>
          </cell>
          <cell r="AJ117">
            <v>39790.69</v>
          </cell>
          <cell r="AK117">
            <v>39790.69</v>
          </cell>
          <cell r="AL117">
            <v>39790.69</v>
          </cell>
          <cell r="AM117">
            <v>39790.69</v>
          </cell>
          <cell r="AN117">
            <v>39790.69</v>
          </cell>
          <cell r="AO117">
            <v>39790.69</v>
          </cell>
          <cell r="AP117">
            <v>39790.69</v>
          </cell>
          <cell r="AR117">
            <v>225331.56</v>
          </cell>
          <cell r="AS117">
            <v>18777.63</v>
          </cell>
          <cell r="AT117">
            <v>18777.63</v>
          </cell>
          <cell r="AU117">
            <v>18777.63</v>
          </cell>
          <cell r="AV117">
            <v>18777.63</v>
          </cell>
          <cell r="AW117">
            <v>18777.63</v>
          </cell>
          <cell r="AX117">
            <v>18777.63</v>
          </cell>
          <cell r="AY117">
            <v>18777.63</v>
          </cell>
          <cell r="AZ117">
            <v>18777.63</v>
          </cell>
          <cell r="BA117">
            <v>18777.63</v>
          </cell>
          <cell r="BB117">
            <v>18777.63</v>
          </cell>
          <cell r="BC117">
            <v>18777.63</v>
          </cell>
          <cell r="BD117">
            <v>18777.63</v>
          </cell>
          <cell r="BF117">
            <v>93351.6</v>
          </cell>
          <cell r="BG117">
            <v>7779.3</v>
          </cell>
          <cell r="BH117">
            <v>7779.3</v>
          </cell>
          <cell r="BI117">
            <v>7779.3</v>
          </cell>
          <cell r="BJ117">
            <v>7779.3</v>
          </cell>
          <cell r="BK117">
            <v>7779.3</v>
          </cell>
          <cell r="BL117">
            <v>7779.3</v>
          </cell>
          <cell r="BM117">
            <v>7779.3</v>
          </cell>
          <cell r="BN117">
            <v>7779.3</v>
          </cell>
          <cell r="BO117">
            <v>7779.3</v>
          </cell>
          <cell r="BP117">
            <v>7779.3</v>
          </cell>
          <cell r="BQ117">
            <v>7779.3</v>
          </cell>
          <cell r="BR117">
            <v>7779.3</v>
          </cell>
          <cell r="BT117">
            <v>11803.08</v>
          </cell>
          <cell r="BU117">
            <v>983.59</v>
          </cell>
          <cell r="BV117">
            <v>983.59</v>
          </cell>
          <cell r="BW117">
            <v>983.59</v>
          </cell>
          <cell r="BX117">
            <v>983.59</v>
          </cell>
          <cell r="BY117">
            <v>983.59</v>
          </cell>
          <cell r="BZ117">
            <v>983.59</v>
          </cell>
          <cell r="CA117">
            <v>983.59</v>
          </cell>
          <cell r="CB117">
            <v>983.59</v>
          </cell>
          <cell r="CC117">
            <v>983.59</v>
          </cell>
          <cell r="CD117">
            <v>983.59</v>
          </cell>
          <cell r="CE117">
            <v>983.59</v>
          </cell>
          <cell r="CF117">
            <v>983.59</v>
          </cell>
          <cell r="CH117">
            <v>143783.04000000001</v>
          </cell>
          <cell r="CI117">
            <v>11981.92</v>
          </cell>
          <cell r="CJ117">
            <v>11981.92</v>
          </cell>
          <cell r="CK117">
            <v>11981.92</v>
          </cell>
          <cell r="CL117">
            <v>11981.92</v>
          </cell>
          <cell r="CM117">
            <v>11981.92</v>
          </cell>
          <cell r="CN117">
            <v>11981.92</v>
          </cell>
          <cell r="CO117">
            <v>11981.92</v>
          </cell>
          <cell r="CP117">
            <v>11981.92</v>
          </cell>
          <cell r="CQ117">
            <v>11981.92</v>
          </cell>
          <cell r="CR117">
            <v>11981.92</v>
          </cell>
          <cell r="CS117">
            <v>11981.92</v>
          </cell>
          <cell r="CT117">
            <v>11981.92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1448560.08</v>
          </cell>
          <cell r="DK117">
            <v>120713.34</v>
          </cell>
          <cell r="DL117">
            <v>120713.34</v>
          </cell>
          <cell r="DM117">
            <v>120713.34</v>
          </cell>
          <cell r="DN117">
            <v>120713.34</v>
          </cell>
          <cell r="DO117">
            <v>120713.34</v>
          </cell>
          <cell r="DP117">
            <v>120713.34</v>
          </cell>
          <cell r="DQ117">
            <v>120713.34</v>
          </cell>
          <cell r="DR117">
            <v>120713.34</v>
          </cell>
          <cell r="DS117">
            <v>120713.34</v>
          </cell>
          <cell r="DT117">
            <v>120713.34</v>
          </cell>
          <cell r="DU117">
            <v>120713.34</v>
          </cell>
          <cell r="DV117">
            <v>120713.34</v>
          </cell>
          <cell r="DX117">
            <v>225331.56</v>
          </cell>
          <cell r="DY117">
            <v>18777.63</v>
          </cell>
          <cell r="DZ117">
            <v>18777.63</v>
          </cell>
          <cell r="EA117">
            <v>18777.63</v>
          </cell>
          <cell r="EB117">
            <v>18777.63</v>
          </cell>
          <cell r="EC117">
            <v>18777.63</v>
          </cell>
          <cell r="ED117">
            <v>18777.63</v>
          </cell>
          <cell r="EE117">
            <v>18777.63</v>
          </cell>
          <cell r="EF117">
            <v>18777.63</v>
          </cell>
          <cell r="EG117">
            <v>18777.63</v>
          </cell>
          <cell r="EH117">
            <v>18777.63</v>
          </cell>
          <cell r="EI117">
            <v>18777.63</v>
          </cell>
          <cell r="EJ117">
            <v>18777.63</v>
          </cell>
          <cell r="EL117">
            <v>369114.6</v>
          </cell>
          <cell r="EM117">
            <v>30759.55</v>
          </cell>
          <cell r="EN117">
            <v>30759.55</v>
          </cell>
          <cell r="EO117">
            <v>30759.55</v>
          </cell>
          <cell r="EP117">
            <v>30759.55</v>
          </cell>
          <cell r="EQ117">
            <v>30759.55</v>
          </cell>
          <cell r="ER117">
            <v>30759.55</v>
          </cell>
          <cell r="ES117">
            <v>30759.55</v>
          </cell>
          <cell r="ET117">
            <v>30759.55</v>
          </cell>
          <cell r="EU117">
            <v>30759.55</v>
          </cell>
          <cell r="EV117">
            <v>30759.55</v>
          </cell>
          <cell r="EW117">
            <v>30759.55</v>
          </cell>
          <cell r="EX117">
            <v>30759.55</v>
          </cell>
          <cell r="EZ117">
            <v>11803.08</v>
          </cell>
          <cell r="FA117">
            <v>983.59</v>
          </cell>
          <cell r="FB117">
            <v>983.59</v>
          </cell>
          <cell r="FC117">
            <v>983.59</v>
          </cell>
          <cell r="FD117">
            <v>983.59</v>
          </cell>
          <cell r="FE117">
            <v>983.59</v>
          </cell>
          <cell r="FF117">
            <v>983.59</v>
          </cell>
          <cell r="FG117">
            <v>983.59</v>
          </cell>
          <cell r="FH117">
            <v>983.59</v>
          </cell>
          <cell r="FI117">
            <v>983.59</v>
          </cell>
          <cell r="FJ117">
            <v>983.59</v>
          </cell>
          <cell r="FK117">
            <v>983.59</v>
          </cell>
          <cell r="FL117">
            <v>983.59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606249.24</v>
          </cell>
          <cell r="GC117">
            <v>50520.77</v>
          </cell>
          <cell r="GD117">
            <v>50520.77</v>
          </cell>
          <cell r="GE117">
            <v>50520.77</v>
          </cell>
          <cell r="GF117">
            <v>50520.77</v>
          </cell>
          <cell r="GG117">
            <v>50520.77</v>
          </cell>
          <cell r="GH117">
            <v>50520.77</v>
          </cell>
          <cell r="GI117">
            <v>50520.77</v>
          </cell>
          <cell r="GJ117">
            <v>50520.77</v>
          </cell>
          <cell r="GK117">
            <v>50520.77</v>
          </cell>
          <cell r="GL117">
            <v>50520.77</v>
          </cell>
          <cell r="GM117">
            <v>50520.77</v>
          </cell>
          <cell r="GN117">
            <v>50520.77</v>
          </cell>
        </row>
        <row r="118">
          <cell r="A118" t="str">
            <v>Others Income</v>
          </cell>
          <cell r="B118">
            <v>524586</v>
          </cell>
          <cell r="C118">
            <v>43715.5</v>
          </cell>
          <cell r="D118">
            <v>43715.5</v>
          </cell>
          <cell r="E118">
            <v>43715.5</v>
          </cell>
          <cell r="F118">
            <v>43715.5</v>
          </cell>
          <cell r="G118">
            <v>43715.5</v>
          </cell>
          <cell r="H118">
            <v>43715.5</v>
          </cell>
          <cell r="I118">
            <v>43715.5</v>
          </cell>
          <cell r="J118">
            <v>43715.5</v>
          </cell>
          <cell r="K118">
            <v>43715.5</v>
          </cell>
          <cell r="L118">
            <v>43715.5</v>
          </cell>
          <cell r="M118">
            <v>43715.5</v>
          </cell>
          <cell r="N118">
            <v>43715.5</v>
          </cell>
          <cell r="P118">
            <v>10230.36</v>
          </cell>
          <cell r="Q118">
            <v>852.53</v>
          </cell>
          <cell r="R118">
            <v>852.53</v>
          </cell>
          <cell r="S118">
            <v>852.53</v>
          </cell>
          <cell r="T118">
            <v>852.53</v>
          </cell>
          <cell r="U118">
            <v>852.53</v>
          </cell>
          <cell r="V118">
            <v>852.53</v>
          </cell>
          <cell r="W118">
            <v>852.53</v>
          </cell>
          <cell r="X118">
            <v>852.53</v>
          </cell>
          <cell r="Y118">
            <v>852.53</v>
          </cell>
          <cell r="Z118">
            <v>852.53</v>
          </cell>
          <cell r="AA118">
            <v>852.53</v>
          </cell>
          <cell r="AB118">
            <v>852.53</v>
          </cell>
          <cell r="AD118">
            <v>52290.12</v>
          </cell>
          <cell r="AE118">
            <v>4357.51</v>
          </cell>
          <cell r="AF118">
            <v>4357.51</v>
          </cell>
          <cell r="AG118">
            <v>4357.51</v>
          </cell>
          <cell r="AH118">
            <v>4357.51</v>
          </cell>
          <cell r="AI118">
            <v>4357.51</v>
          </cell>
          <cell r="AJ118">
            <v>4357.51</v>
          </cell>
          <cell r="AK118">
            <v>4357.51</v>
          </cell>
          <cell r="AL118">
            <v>4357.51</v>
          </cell>
          <cell r="AM118">
            <v>4357.51</v>
          </cell>
          <cell r="AN118">
            <v>4357.51</v>
          </cell>
          <cell r="AO118">
            <v>4357.51</v>
          </cell>
          <cell r="AP118">
            <v>4357.51</v>
          </cell>
          <cell r="AR118">
            <v>430826.72</v>
          </cell>
          <cell r="AS118">
            <v>35615.56</v>
          </cell>
          <cell r="AT118">
            <v>35615.56</v>
          </cell>
          <cell r="AU118">
            <v>35615.56</v>
          </cell>
          <cell r="AV118">
            <v>35615.56</v>
          </cell>
          <cell r="AW118">
            <v>36045.56</v>
          </cell>
          <cell r="AX118">
            <v>36045.56</v>
          </cell>
          <cell r="AY118">
            <v>36045.56</v>
          </cell>
          <cell r="AZ118">
            <v>36045.56</v>
          </cell>
          <cell r="BA118">
            <v>36045.56</v>
          </cell>
          <cell r="BB118">
            <v>36045.56</v>
          </cell>
          <cell r="BC118">
            <v>36045.56</v>
          </cell>
          <cell r="BD118">
            <v>36045.56</v>
          </cell>
          <cell r="BF118">
            <v>9245.0400000000009</v>
          </cell>
          <cell r="BG118">
            <v>770.42</v>
          </cell>
          <cell r="BH118">
            <v>770.42</v>
          </cell>
          <cell r="BI118">
            <v>770.42</v>
          </cell>
          <cell r="BJ118">
            <v>770.42</v>
          </cell>
          <cell r="BK118">
            <v>770.42</v>
          </cell>
          <cell r="BL118">
            <v>770.42</v>
          </cell>
          <cell r="BM118">
            <v>770.42</v>
          </cell>
          <cell r="BN118">
            <v>770.42</v>
          </cell>
          <cell r="BO118">
            <v>770.42</v>
          </cell>
          <cell r="BP118">
            <v>770.42</v>
          </cell>
          <cell r="BQ118">
            <v>770.42</v>
          </cell>
          <cell r="BR118">
            <v>770.42</v>
          </cell>
          <cell r="BT118">
            <v>1923.24</v>
          </cell>
          <cell r="BU118">
            <v>160.27000000000001</v>
          </cell>
          <cell r="BV118">
            <v>160.27000000000001</v>
          </cell>
          <cell r="BW118">
            <v>160.27000000000001</v>
          </cell>
          <cell r="BX118">
            <v>160.27000000000001</v>
          </cell>
          <cell r="BY118">
            <v>160.27000000000001</v>
          </cell>
          <cell r="BZ118">
            <v>160.27000000000001</v>
          </cell>
          <cell r="CA118">
            <v>160.27000000000001</v>
          </cell>
          <cell r="CB118">
            <v>160.27000000000001</v>
          </cell>
          <cell r="CC118">
            <v>160.27000000000001</v>
          </cell>
          <cell r="CD118">
            <v>160.27000000000001</v>
          </cell>
          <cell r="CE118">
            <v>160.27000000000001</v>
          </cell>
          <cell r="CF118">
            <v>160.27000000000001</v>
          </cell>
          <cell r="CH118">
            <v>26203.68</v>
          </cell>
          <cell r="CI118">
            <v>2183.64</v>
          </cell>
          <cell r="CJ118">
            <v>2183.64</v>
          </cell>
          <cell r="CK118">
            <v>2183.64</v>
          </cell>
          <cell r="CL118">
            <v>2183.64</v>
          </cell>
          <cell r="CM118">
            <v>2183.64</v>
          </cell>
          <cell r="CN118">
            <v>2183.64</v>
          </cell>
          <cell r="CO118">
            <v>2183.64</v>
          </cell>
          <cell r="CP118">
            <v>2183.64</v>
          </cell>
          <cell r="CQ118">
            <v>2183.64</v>
          </cell>
          <cell r="CR118">
            <v>2183.64</v>
          </cell>
          <cell r="CS118">
            <v>2183.64</v>
          </cell>
          <cell r="CT118">
            <v>2183.64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1055305.1599999999</v>
          </cell>
          <cell r="DK118">
            <v>87655.43</v>
          </cell>
          <cell r="DL118">
            <v>87655.43</v>
          </cell>
          <cell r="DM118">
            <v>87655.43</v>
          </cell>
          <cell r="DN118">
            <v>87655.43</v>
          </cell>
          <cell r="DO118">
            <v>88085.43</v>
          </cell>
          <cell r="DP118">
            <v>88085.43</v>
          </cell>
          <cell r="DQ118">
            <v>88085.43</v>
          </cell>
          <cell r="DR118">
            <v>88085.43</v>
          </cell>
          <cell r="DS118">
            <v>88085.43</v>
          </cell>
          <cell r="DT118">
            <v>88085.43</v>
          </cell>
          <cell r="DU118">
            <v>88085.43</v>
          </cell>
          <cell r="DV118">
            <v>88085.43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1948023.96</v>
          </cell>
          <cell r="C119">
            <v>162335.32999999999</v>
          </cell>
          <cell r="D119">
            <v>162335.32999999999</v>
          </cell>
          <cell r="E119">
            <v>162335.32999999999</v>
          </cell>
          <cell r="F119">
            <v>162335.32999999999</v>
          </cell>
          <cell r="G119">
            <v>162335.32999999999</v>
          </cell>
          <cell r="H119">
            <v>162335.32999999999</v>
          </cell>
          <cell r="I119">
            <v>162335.32999999999</v>
          </cell>
          <cell r="J119">
            <v>162335.32999999999</v>
          </cell>
          <cell r="K119">
            <v>162335.32999999999</v>
          </cell>
          <cell r="L119">
            <v>162335.32999999999</v>
          </cell>
          <cell r="M119">
            <v>162335.32999999999</v>
          </cell>
          <cell r="N119">
            <v>162335.32999999999</v>
          </cell>
          <cell r="P119">
            <v>83194.92</v>
          </cell>
          <cell r="Q119">
            <v>6932.91</v>
          </cell>
          <cell r="R119">
            <v>6932.91</v>
          </cell>
          <cell r="S119">
            <v>6932.91</v>
          </cell>
          <cell r="T119">
            <v>6932.91</v>
          </cell>
          <cell r="U119">
            <v>6932.91</v>
          </cell>
          <cell r="V119">
            <v>6932.91</v>
          </cell>
          <cell r="W119">
            <v>6932.91</v>
          </cell>
          <cell r="X119">
            <v>6932.91</v>
          </cell>
          <cell r="Y119">
            <v>6932.91</v>
          </cell>
          <cell r="Z119">
            <v>6932.91</v>
          </cell>
          <cell r="AA119">
            <v>6932.91</v>
          </cell>
          <cell r="AB119">
            <v>6932.91</v>
          </cell>
          <cell r="AD119">
            <v>529778.4</v>
          </cell>
          <cell r="AE119">
            <v>44148.2</v>
          </cell>
          <cell r="AF119">
            <v>44148.2</v>
          </cell>
          <cell r="AG119">
            <v>44148.2</v>
          </cell>
          <cell r="AH119">
            <v>44148.2</v>
          </cell>
          <cell r="AI119">
            <v>44148.2</v>
          </cell>
          <cell r="AJ119">
            <v>44148.2</v>
          </cell>
          <cell r="AK119">
            <v>44148.2</v>
          </cell>
          <cell r="AL119">
            <v>44148.2</v>
          </cell>
          <cell r="AM119">
            <v>44148.2</v>
          </cell>
          <cell r="AN119">
            <v>44148.2</v>
          </cell>
          <cell r="AO119">
            <v>44148.2</v>
          </cell>
          <cell r="AP119">
            <v>44148.2</v>
          </cell>
          <cell r="AR119">
            <v>731158.28</v>
          </cell>
          <cell r="AS119">
            <v>60643.19</v>
          </cell>
          <cell r="AT119">
            <v>60643.19</v>
          </cell>
          <cell r="AU119">
            <v>60643.19</v>
          </cell>
          <cell r="AV119">
            <v>60643.19</v>
          </cell>
          <cell r="AW119">
            <v>61073.19</v>
          </cell>
          <cell r="AX119">
            <v>61073.19</v>
          </cell>
          <cell r="AY119">
            <v>61073.19</v>
          </cell>
          <cell r="AZ119">
            <v>61073.19</v>
          </cell>
          <cell r="BA119">
            <v>61073.19</v>
          </cell>
          <cell r="BB119">
            <v>61073.19</v>
          </cell>
          <cell r="BC119">
            <v>61073.19</v>
          </cell>
          <cell r="BD119">
            <v>61073.19</v>
          </cell>
          <cell r="BF119">
            <v>102596.64</v>
          </cell>
          <cell r="BG119">
            <v>8549.7199999999993</v>
          </cell>
          <cell r="BH119">
            <v>8549.7199999999993</v>
          </cell>
          <cell r="BI119">
            <v>8549.7199999999993</v>
          </cell>
          <cell r="BJ119">
            <v>8549.7199999999993</v>
          </cell>
          <cell r="BK119">
            <v>8549.7199999999993</v>
          </cell>
          <cell r="BL119">
            <v>8549.7199999999993</v>
          </cell>
          <cell r="BM119">
            <v>8549.7199999999993</v>
          </cell>
          <cell r="BN119">
            <v>8549.7199999999993</v>
          </cell>
          <cell r="BO119">
            <v>8549.7199999999993</v>
          </cell>
          <cell r="BP119">
            <v>8549.7199999999993</v>
          </cell>
          <cell r="BQ119">
            <v>8549.7199999999993</v>
          </cell>
          <cell r="BR119">
            <v>8549.7199999999993</v>
          </cell>
          <cell r="BT119">
            <v>13726.32</v>
          </cell>
          <cell r="BU119">
            <v>1143.8599999999999</v>
          </cell>
          <cell r="BV119">
            <v>1143.8599999999999</v>
          </cell>
          <cell r="BW119">
            <v>1143.8599999999999</v>
          </cell>
          <cell r="BX119">
            <v>1143.8599999999999</v>
          </cell>
          <cell r="BY119">
            <v>1143.8599999999999</v>
          </cell>
          <cell r="BZ119">
            <v>1143.8599999999999</v>
          </cell>
          <cell r="CA119">
            <v>1143.8599999999999</v>
          </cell>
          <cell r="CB119">
            <v>1143.8599999999999</v>
          </cell>
          <cell r="CC119">
            <v>1143.8599999999999</v>
          </cell>
          <cell r="CD119">
            <v>1143.8599999999999</v>
          </cell>
          <cell r="CE119">
            <v>1143.8599999999999</v>
          </cell>
          <cell r="CF119">
            <v>1143.8599999999999</v>
          </cell>
          <cell r="CH119">
            <v>169986.72</v>
          </cell>
          <cell r="CI119">
            <v>14165.56</v>
          </cell>
          <cell r="CJ119">
            <v>14165.56</v>
          </cell>
          <cell r="CK119">
            <v>14165.56</v>
          </cell>
          <cell r="CL119">
            <v>14165.56</v>
          </cell>
          <cell r="CM119">
            <v>14165.56</v>
          </cell>
          <cell r="CN119">
            <v>14165.56</v>
          </cell>
          <cell r="CO119">
            <v>14165.56</v>
          </cell>
          <cell r="CP119">
            <v>14165.56</v>
          </cell>
          <cell r="CQ119">
            <v>14165.56</v>
          </cell>
          <cell r="CR119">
            <v>14165.56</v>
          </cell>
          <cell r="CS119">
            <v>14165.56</v>
          </cell>
          <cell r="CT119">
            <v>14165.56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3578465.24</v>
          </cell>
          <cell r="DK119">
            <v>297918.77</v>
          </cell>
          <cell r="DL119">
            <v>297918.77</v>
          </cell>
          <cell r="DM119">
            <v>297918.77</v>
          </cell>
          <cell r="DN119">
            <v>297918.77</v>
          </cell>
          <cell r="DO119">
            <v>298348.77</v>
          </cell>
          <cell r="DP119">
            <v>298348.77</v>
          </cell>
          <cell r="DQ119">
            <v>298348.77</v>
          </cell>
          <cell r="DR119">
            <v>298348.77</v>
          </cell>
          <cell r="DS119">
            <v>298348.77</v>
          </cell>
          <cell r="DT119">
            <v>298348.77</v>
          </cell>
          <cell r="DU119">
            <v>298348.77</v>
          </cell>
          <cell r="DV119">
            <v>298348.77</v>
          </cell>
          <cell r="DX119">
            <v>225331.56</v>
          </cell>
          <cell r="DY119">
            <v>18777.63</v>
          </cell>
          <cell r="DZ119">
            <v>18777.63</v>
          </cell>
          <cell r="EA119">
            <v>18777.63</v>
          </cell>
          <cell r="EB119">
            <v>18777.63</v>
          </cell>
          <cell r="EC119">
            <v>18777.63</v>
          </cell>
          <cell r="ED119">
            <v>18777.63</v>
          </cell>
          <cell r="EE119">
            <v>18777.63</v>
          </cell>
          <cell r="EF119">
            <v>18777.63</v>
          </cell>
          <cell r="EG119">
            <v>18777.63</v>
          </cell>
          <cell r="EH119">
            <v>18777.63</v>
          </cell>
          <cell r="EI119">
            <v>18777.63</v>
          </cell>
          <cell r="EJ119">
            <v>18777.63</v>
          </cell>
          <cell r="EL119">
            <v>369114.6</v>
          </cell>
          <cell r="EM119">
            <v>30759.55</v>
          </cell>
          <cell r="EN119">
            <v>30759.55</v>
          </cell>
          <cell r="EO119">
            <v>30759.55</v>
          </cell>
          <cell r="EP119">
            <v>30759.55</v>
          </cell>
          <cell r="EQ119">
            <v>30759.55</v>
          </cell>
          <cell r="ER119">
            <v>30759.55</v>
          </cell>
          <cell r="ES119">
            <v>30759.55</v>
          </cell>
          <cell r="ET119">
            <v>30759.55</v>
          </cell>
          <cell r="EU119">
            <v>30759.55</v>
          </cell>
          <cell r="EV119">
            <v>30759.55</v>
          </cell>
          <cell r="EW119">
            <v>30759.55</v>
          </cell>
          <cell r="EX119">
            <v>30759.55</v>
          </cell>
          <cell r="EZ119">
            <v>11803.08</v>
          </cell>
          <cell r="FA119">
            <v>983.59</v>
          </cell>
          <cell r="FB119">
            <v>983.59</v>
          </cell>
          <cell r="FC119">
            <v>983.59</v>
          </cell>
          <cell r="FD119">
            <v>983.59</v>
          </cell>
          <cell r="FE119">
            <v>983.59</v>
          </cell>
          <cell r="FF119">
            <v>983.59</v>
          </cell>
          <cell r="FG119">
            <v>983.59</v>
          </cell>
          <cell r="FH119">
            <v>983.59</v>
          </cell>
          <cell r="FI119">
            <v>983.59</v>
          </cell>
          <cell r="FJ119">
            <v>983.59</v>
          </cell>
          <cell r="FK119">
            <v>983.59</v>
          </cell>
          <cell r="FL119">
            <v>983.59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606249.24</v>
          </cell>
          <cell r="GC119">
            <v>50520.77</v>
          </cell>
          <cell r="GD119">
            <v>50520.77</v>
          </cell>
          <cell r="GE119">
            <v>50520.77</v>
          </cell>
          <cell r="GF119">
            <v>50520.77</v>
          </cell>
          <cell r="GG119">
            <v>50520.77</v>
          </cell>
          <cell r="GH119">
            <v>50520.77</v>
          </cell>
          <cell r="GI119">
            <v>50520.77</v>
          </cell>
          <cell r="GJ119">
            <v>50520.77</v>
          </cell>
          <cell r="GK119">
            <v>50520.77</v>
          </cell>
          <cell r="GL119">
            <v>50520.77</v>
          </cell>
          <cell r="GM119">
            <v>50520.77</v>
          </cell>
          <cell r="GN119">
            <v>50520.77</v>
          </cell>
        </row>
        <row r="120">
          <cell r="A120" t="str">
            <v>Long Term Interest Expenses</v>
          </cell>
          <cell r="B120">
            <v>5147830.5599999996</v>
          </cell>
          <cell r="C120">
            <v>428985.88</v>
          </cell>
          <cell r="D120">
            <v>428985.88</v>
          </cell>
          <cell r="E120">
            <v>428985.88</v>
          </cell>
          <cell r="F120">
            <v>428985.88</v>
          </cell>
          <cell r="G120">
            <v>428985.88</v>
          </cell>
          <cell r="H120">
            <v>428985.88</v>
          </cell>
          <cell r="I120">
            <v>428985.88</v>
          </cell>
          <cell r="J120">
            <v>428985.88</v>
          </cell>
          <cell r="K120">
            <v>428985.88</v>
          </cell>
          <cell r="L120">
            <v>428985.88</v>
          </cell>
          <cell r="M120">
            <v>428985.88</v>
          </cell>
          <cell r="N120">
            <v>428985.88</v>
          </cell>
          <cell r="P120">
            <v>886208.76</v>
          </cell>
          <cell r="Q120">
            <v>73850.73</v>
          </cell>
          <cell r="R120">
            <v>73850.73</v>
          </cell>
          <cell r="S120">
            <v>73850.73</v>
          </cell>
          <cell r="T120">
            <v>73850.73</v>
          </cell>
          <cell r="U120">
            <v>73850.73</v>
          </cell>
          <cell r="V120">
            <v>73850.73</v>
          </cell>
          <cell r="W120">
            <v>73850.73</v>
          </cell>
          <cell r="X120">
            <v>73850.73</v>
          </cell>
          <cell r="Y120">
            <v>73850.73</v>
          </cell>
          <cell r="Z120">
            <v>73850.73</v>
          </cell>
          <cell r="AA120">
            <v>73850.73</v>
          </cell>
          <cell r="AB120">
            <v>73850.73</v>
          </cell>
          <cell r="AD120">
            <v>5799454.6799999997</v>
          </cell>
          <cell r="AE120">
            <v>483287.89</v>
          </cell>
          <cell r="AF120">
            <v>483287.89</v>
          </cell>
          <cell r="AG120">
            <v>483287.89</v>
          </cell>
          <cell r="AH120">
            <v>483287.89</v>
          </cell>
          <cell r="AI120">
            <v>483287.89</v>
          </cell>
          <cell r="AJ120">
            <v>483287.89</v>
          </cell>
          <cell r="AK120">
            <v>483287.89</v>
          </cell>
          <cell r="AL120">
            <v>483287.89</v>
          </cell>
          <cell r="AM120">
            <v>483287.89</v>
          </cell>
          <cell r="AN120">
            <v>483287.89</v>
          </cell>
          <cell r="AO120">
            <v>483287.89</v>
          </cell>
          <cell r="AP120">
            <v>483287.89</v>
          </cell>
          <cell r="AR120">
            <v>2736821.28</v>
          </cell>
          <cell r="AS120">
            <v>228068.44</v>
          </cell>
          <cell r="AT120">
            <v>228068.44</v>
          </cell>
          <cell r="AU120">
            <v>228068.44</v>
          </cell>
          <cell r="AV120">
            <v>228068.44</v>
          </cell>
          <cell r="AW120">
            <v>228068.44</v>
          </cell>
          <cell r="AX120">
            <v>228068.44</v>
          </cell>
          <cell r="AY120">
            <v>228068.44</v>
          </cell>
          <cell r="AZ120">
            <v>228068.44</v>
          </cell>
          <cell r="BA120">
            <v>228068.44</v>
          </cell>
          <cell r="BB120">
            <v>228068.44</v>
          </cell>
          <cell r="BC120">
            <v>228068.44</v>
          </cell>
          <cell r="BD120">
            <v>228068.44</v>
          </cell>
          <cell r="BF120">
            <v>1133826</v>
          </cell>
          <cell r="BG120">
            <v>94485.5</v>
          </cell>
          <cell r="BH120">
            <v>94485.5</v>
          </cell>
          <cell r="BI120">
            <v>94485.5</v>
          </cell>
          <cell r="BJ120">
            <v>94485.5</v>
          </cell>
          <cell r="BK120">
            <v>94485.5</v>
          </cell>
          <cell r="BL120">
            <v>94485.5</v>
          </cell>
          <cell r="BM120">
            <v>94485.5</v>
          </cell>
          <cell r="BN120">
            <v>94485.5</v>
          </cell>
          <cell r="BO120">
            <v>94485.5</v>
          </cell>
          <cell r="BP120">
            <v>94485.5</v>
          </cell>
          <cell r="BQ120">
            <v>94485.5</v>
          </cell>
          <cell r="BR120">
            <v>94485.5</v>
          </cell>
          <cell r="BT120">
            <v>143357.28</v>
          </cell>
          <cell r="BU120">
            <v>11946.44</v>
          </cell>
          <cell r="BV120">
            <v>11946.44</v>
          </cell>
          <cell r="BW120">
            <v>11946.44</v>
          </cell>
          <cell r="BX120">
            <v>11946.44</v>
          </cell>
          <cell r="BY120">
            <v>11946.44</v>
          </cell>
          <cell r="BZ120">
            <v>11946.44</v>
          </cell>
          <cell r="CA120">
            <v>11946.44</v>
          </cell>
          <cell r="CB120">
            <v>11946.44</v>
          </cell>
          <cell r="CC120">
            <v>11946.44</v>
          </cell>
          <cell r="CD120">
            <v>11946.44</v>
          </cell>
          <cell r="CE120">
            <v>11946.44</v>
          </cell>
          <cell r="CF120">
            <v>11946.44</v>
          </cell>
          <cell r="CH120">
            <v>1746352.68</v>
          </cell>
          <cell r="CI120">
            <v>145529.39000000001</v>
          </cell>
          <cell r="CJ120">
            <v>145529.39000000001</v>
          </cell>
          <cell r="CK120">
            <v>145529.39000000001</v>
          </cell>
          <cell r="CL120">
            <v>145529.39000000001</v>
          </cell>
          <cell r="CM120">
            <v>145529.39000000001</v>
          </cell>
          <cell r="CN120">
            <v>145529.39000000001</v>
          </cell>
          <cell r="CO120">
            <v>145529.39000000001</v>
          </cell>
          <cell r="CP120">
            <v>145529.39000000001</v>
          </cell>
          <cell r="CQ120">
            <v>145529.39000000001</v>
          </cell>
          <cell r="CR120">
            <v>145529.39000000001</v>
          </cell>
          <cell r="CS120">
            <v>145529.39000000001</v>
          </cell>
          <cell r="CT120">
            <v>145529.39000000001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17593851.240000002</v>
          </cell>
          <cell r="DK120">
            <v>1466154.27</v>
          </cell>
          <cell r="DL120">
            <v>1466154.27</v>
          </cell>
          <cell r="DM120">
            <v>1466154.27</v>
          </cell>
          <cell r="DN120">
            <v>1466154.27</v>
          </cell>
          <cell r="DO120">
            <v>1466154.27</v>
          </cell>
          <cell r="DP120">
            <v>1466154.27</v>
          </cell>
          <cell r="DQ120">
            <v>1466154.27</v>
          </cell>
          <cell r="DR120">
            <v>1466154.27</v>
          </cell>
          <cell r="DS120">
            <v>1466154.27</v>
          </cell>
          <cell r="DT120">
            <v>1466154.27</v>
          </cell>
          <cell r="DU120">
            <v>1466154.27</v>
          </cell>
          <cell r="DV120">
            <v>1466154.27</v>
          </cell>
          <cell r="DX120">
            <v>2736821.28</v>
          </cell>
          <cell r="DY120">
            <v>228068.44</v>
          </cell>
          <cell r="DZ120">
            <v>228068.44</v>
          </cell>
          <cell r="EA120">
            <v>228068.44</v>
          </cell>
          <cell r="EB120">
            <v>228068.44</v>
          </cell>
          <cell r="EC120">
            <v>228068.44</v>
          </cell>
          <cell r="ED120">
            <v>228068.44</v>
          </cell>
          <cell r="EE120">
            <v>228068.44</v>
          </cell>
          <cell r="EF120">
            <v>228068.44</v>
          </cell>
          <cell r="EG120">
            <v>228068.44</v>
          </cell>
          <cell r="EH120">
            <v>228068.44</v>
          </cell>
          <cell r="EI120">
            <v>228068.44</v>
          </cell>
          <cell r="EJ120">
            <v>228068.44</v>
          </cell>
          <cell r="EL120">
            <v>4483173.96</v>
          </cell>
          <cell r="EM120">
            <v>373597.83</v>
          </cell>
          <cell r="EN120">
            <v>373597.83</v>
          </cell>
          <cell r="EO120">
            <v>373597.83</v>
          </cell>
          <cell r="EP120">
            <v>373597.83</v>
          </cell>
          <cell r="EQ120">
            <v>373597.83</v>
          </cell>
          <cell r="ER120">
            <v>373597.83</v>
          </cell>
          <cell r="ES120">
            <v>373597.83</v>
          </cell>
          <cell r="ET120">
            <v>373597.83</v>
          </cell>
          <cell r="EU120">
            <v>373597.83</v>
          </cell>
          <cell r="EV120">
            <v>373597.83</v>
          </cell>
          <cell r="EW120">
            <v>373597.83</v>
          </cell>
          <cell r="EX120">
            <v>373597.83</v>
          </cell>
          <cell r="EZ120">
            <v>143357.28</v>
          </cell>
          <cell r="FA120">
            <v>11946.44</v>
          </cell>
          <cell r="FB120">
            <v>11946.44</v>
          </cell>
          <cell r="FC120">
            <v>11946.44</v>
          </cell>
          <cell r="FD120">
            <v>11946.44</v>
          </cell>
          <cell r="FE120">
            <v>11946.44</v>
          </cell>
          <cell r="FF120">
            <v>11946.44</v>
          </cell>
          <cell r="FG120">
            <v>11946.44</v>
          </cell>
          <cell r="FH120">
            <v>11946.44</v>
          </cell>
          <cell r="FI120">
            <v>11946.44</v>
          </cell>
          <cell r="FJ120">
            <v>11946.44</v>
          </cell>
          <cell r="FK120">
            <v>11946.44</v>
          </cell>
          <cell r="FL120">
            <v>11946.44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7363352.5199999996</v>
          </cell>
          <cell r="GC120">
            <v>613612.71</v>
          </cell>
          <cell r="GD120">
            <v>613612.71</v>
          </cell>
          <cell r="GE120">
            <v>613612.71</v>
          </cell>
          <cell r="GF120">
            <v>613612.71</v>
          </cell>
          <cell r="GG120">
            <v>613612.71</v>
          </cell>
          <cell r="GH120">
            <v>613612.71</v>
          </cell>
          <cell r="GI120">
            <v>613612.71</v>
          </cell>
          <cell r="GJ120">
            <v>613612.71</v>
          </cell>
          <cell r="GK120">
            <v>613612.71</v>
          </cell>
          <cell r="GL120">
            <v>613612.71</v>
          </cell>
          <cell r="GM120">
            <v>613612.71</v>
          </cell>
          <cell r="GN120">
            <v>613612.71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>
            <v>648123.06999999995</v>
          </cell>
          <cell r="C125">
            <v>73075.45</v>
          </cell>
          <cell r="D125">
            <v>68666.429999999993</v>
          </cell>
          <cell r="E125">
            <v>60507.59</v>
          </cell>
          <cell r="F125">
            <v>51917.13</v>
          </cell>
          <cell r="G125">
            <v>45006.29</v>
          </cell>
          <cell r="H125">
            <v>37140.019999999997</v>
          </cell>
          <cell r="I125">
            <v>33450.410000000003</v>
          </cell>
          <cell r="J125">
            <v>47371.67</v>
          </cell>
          <cell r="K125">
            <v>51582.65</v>
          </cell>
          <cell r="L125">
            <v>51865.38</v>
          </cell>
          <cell r="M125">
            <v>57017.4</v>
          </cell>
          <cell r="N125">
            <v>70522.649999999994</v>
          </cell>
          <cell r="P125">
            <v>111575.62</v>
          </cell>
          <cell r="Q125">
            <v>12580.08</v>
          </cell>
          <cell r="R125">
            <v>11821.06</v>
          </cell>
          <cell r="S125">
            <v>10416.5</v>
          </cell>
          <cell r="T125">
            <v>8937.6299999999992</v>
          </cell>
          <cell r="U125">
            <v>7747.92</v>
          </cell>
          <cell r="V125">
            <v>6393.73</v>
          </cell>
          <cell r="W125">
            <v>5758.55</v>
          </cell>
          <cell r="X125">
            <v>8155.12</v>
          </cell>
          <cell r="Y125">
            <v>8880.0499999999993</v>
          </cell>
          <cell r="Z125">
            <v>8928.7199999999993</v>
          </cell>
          <cell r="AA125">
            <v>9815.65</v>
          </cell>
          <cell r="AB125">
            <v>12140.61</v>
          </cell>
          <cell r="AD125">
            <v>730163.98</v>
          </cell>
          <cell r="AE125">
            <v>82325.509999999995</v>
          </cell>
          <cell r="AF125">
            <v>77358.38</v>
          </cell>
          <cell r="AG125">
            <v>68166.78</v>
          </cell>
          <cell r="AH125">
            <v>58488.92</v>
          </cell>
          <cell r="AI125">
            <v>50703.29</v>
          </cell>
          <cell r="AJ125">
            <v>41841.29</v>
          </cell>
          <cell r="AK125">
            <v>37684.639999999999</v>
          </cell>
          <cell r="AL125">
            <v>53368.09</v>
          </cell>
          <cell r="AM125">
            <v>58112.1</v>
          </cell>
          <cell r="AN125">
            <v>58430.62</v>
          </cell>
          <cell r="AO125">
            <v>64234.79</v>
          </cell>
          <cell r="AP125">
            <v>79449.570000000007</v>
          </cell>
          <cell r="AR125">
            <v>344571.76</v>
          </cell>
          <cell r="AS125">
            <v>38850.239999999998</v>
          </cell>
          <cell r="AT125">
            <v>36506.199999999997</v>
          </cell>
          <cell r="AU125">
            <v>32168.59</v>
          </cell>
          <cell r="AV125">
            <v>27601.51</v>
          </cell>
          <cell r="AW125">
            <v>23927.4</v>
          </cell>
          <cell r="AX125">
            <v>19745.330000000002</v>
          </cell>
          <cell r="AY125">
            <v>17783.759999999998</v>
          </cell>
          <cell r="AZ125">
            <v>25184.94</v>
          </cell>
          <cell r="BA125">
            <v>27423.69</v>
          </cell>
          <cell r="BB125">
            <v>27574</v>
          </cell>
          <cell r="BC125">
            <v>30313.05</v>
          </cell>
          <cell r="BD125">
            <v>37493.050000000003</v>
          </cell>
          <cell r="BF125">
            <v>142751.16</v>
          </cell>
          <cell r="BG125">
            <v>16095.1</v>
          </cell>
          <cell r="BH125">
            <v>15124</v>
          </cell>
          <cell r="BI125">
            <v>13326.99</v>
          </cell>
          <cell r="BJ125">
            <v>11434.91</v>
          </cell>
          <cell r="BK125">
            <v>9912.7800000000007</v>
          </cell>
          <cell r="BL125">
            <v>8180.21</v>
          </cell>
          <cell r="BM125">
            <v>7367.56</v>
          </cell>
          <cell r="BN125">
            <v>10433.76</v>
          </cell>
          <cell r="BO125">
            <v>11361.24</v>
          </cell>
          <cell r="BP125">
            <v>11423.51</v>
          </cell>
          <cell r="BQ125">
            <v>12558.26</v>
          </cell>
          <cell r="BR125">
            <v>15532.84</v>
          </cell>
          <cell r="BT125">
            <v>18048.990000000002</v>
          </cell>
          <cell r="BU125">
            <v>2035.01</v>
          </cell>
          <cell r="BV125">
            <v>1912.23</v>
          </cell>
          <cell r="BW125">
            <v>1685.02</v>
          </cell>
          <cell r="BX125">
            <v>1445.79</v>
          </cell>
          <cell r="BY125">
            <v>1253.3399999999999</v>
          </cell>
          <cell r="BZ125">
            <v>1034.28</v>
          </cell>
          <cell r="CA125">
            <v>931.53</v>
          </cell>
          <cell r="CB125">
            <v>1319.21</v>
          </cell>
          <cell r="CC125">
            <v>1436.48</v>
          </cell>
          <cell r="CD125">
            <v>1444.35</v>
          </cell>
          <cell r="CE125">
            <v>1587.83</v>
          </cell>
          <cell r="CF125">
            <v>1963.92</v>
          </cell>
          <cell r="CH125">
            <v>219869.59</v>
          </cell>
          <cell r="CI125">
            <v>24790.15</v>
          </cell>
          <cell r="CJ125">
            <v>23294.43</v>
          </cell>
          <cell r="CK125">
            <v>20526.63</v>
          </cell>
          <cell r="CL125">
            <v>17612.39</v>
          </cell>
          <cell r="CM125">
            <v>15267.96</v>
          </cell>
          <cell r="CN125">
            <v>12599.4</v>
          </cell>
          <cell r="CO125">
            <v>11347.73</v>
          </cell>
          <cell r="CP125">
            <v>16070.39</v>
          </cell>
          <cell r="CQ125">
            <v>17498.919999999998</v>
          </cell>
          <cell r="CR125">
            <v>17594.84</v>
          </cell>
          <cell r="CS125">
            <v>19342.61</v>
          </cell>
          <cell r="CT125">
            <v>23924.14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>
            <v>2215104.17</v>
          </cell>
          <cell r="DK125">
            <v>249751.54</v>
          </cell>
          <cell r="DL125">
            <v>234682.73</v>
          </cell>
          <cell r="DM125">
            <v>206798.1</v>
          </cell>
          <cell r="DN125">
            <v>177438.28</v>
          </cell>
          <cell r="DO125">
            <v>153818.98000000001</v>
          </cell>
          <cell r="DP125">
            <v>126934.26</v>
          </cell>
          <cell r="DQ125">
            <v>114324.18</v>
          </cell>
          <cell r="DR125">
            <v>161903.18</v>
          </cell>
          <cell r="DS125">
            <v>176295.13</v>
          </cell>
          <cell r="DT125">
            <v>177261.42</v>
          </cell>
          <cell r="DU125">
            <v>194869.59</v>
          </cell>
          <cell r="DV125">
            <v>241026.78</v>
          </cell>
          <cell r="DX125">
            <v>344571.76</v>
          </cell>
          <cell r="DY125">
            <v>38850.239999999998</v>
          </cell>
          <cell r="DZ125">
            <v>36506.199999999997</v>
          </cell>
          <cell r="EA125">
            <v>32168.59</v>
          </cell>
          <cell r="EB125">
            <v>27601.51</v>
          </cell>
          <cell r="EC125">
            <v>23927.4</v>
          </cell>
          <cell r="ED125">
            <v>19745.330000000002</v>
          </cell>
          <cell r="EE125">
            <v>17783.759999999998</v>
          </cell>
          <cell r="EF125">
            <v>25184.94</v>
          </cell>
          <cell r="EG125">
            <v>27423.69</v>
          </cell>
          <cell r="EH125">
            <v>27574</v>
          </cell>
          <cell r="EI125">
            <v>30313.05</v>
          </cell>
          <cell r="EJ125">
            <v>37493.050000000003</v>
          </cell>
          <cell r="EL125">
            <v>564441.36</v>
          </cell>
          <cell r="EM125">
            <v>63640.39</v>
          </cell>
          <cell r="EN125">
            <v>59800.639999999999</v>
          </cell>
          <cell r="EO125">
            <v>52695.22</v>
          </cell>
          <cell r="EP125">
            <v>45213.9</v>
          </cell>
          <cell r="EQ125">
            <v>39195.35</v>
          </cell>
          <cell r="ER125">
            <v>32344.73</v>
          </cell>
          <cell r="ES125">
            <v>29131.5</v>
          </cell>
          <cell r="ET125">
            <v>41255.33</v>
          </cell>
          <cell r="EU125">
            <v>44922.61</v>
          </cell>
          <cell r="EV125">
            <v>45168.84</v>
          </cell>
          <cell r="EW125">
            <v>49655.66</v>
          </cell>
          <cell r="EX125">
            <v>61417.19</v>
          </cell>
          <cell r="EZ125">
            <v>18048.990000000002</v>
          </cell>
          <cell r="FA125">
            <v>2035.01</v>
          </cell>
          <cell r="FB125">
            <v>1912.23</v>
          </cell>
          <cell r="FC125">
            <v>1685.02</v>
          </cell>
          <cell r="FD125">
            <v>1445.79</v>
          </cell>
          <cell r="FE125">
            <v>1253.3399999999999</v>
          </cell>
          <cell r="FF125">
            <v>1034.28</v>
          </cell>
          <cell r="FG125">
            <v>931.53</v>
          </cell>
          <cell r="FH125">
            <v>1319.21</v>
          </cell>
          <cell r="FI125">
            <v>1436.48</v>
          </cell>
          <cell r="FJ125">
            <v>1444.35</v>
          </cell>
          <cell r="FK125">
            <v>1587.83</v>
          </cell>
          <cell r="FL125">
            <v>1963.92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>
            <v>927062.11</v>
          </cell>
          <cell r="GC125">
            <v>104525.64</v>
          </cell>
          <cell r="GD125">
            <v>98219.07</v>
          </cell>
          <cell r="GE125">
            <v>86548.83</v>
          </cell>
          <cell r="GF125">
            <v>74261.2</v>
          </cell>
          <cell r="GG125">
            <v>64376.09</v>
          </cell>
          <cell r="GH125">
            <v>53124.34</v>
          </cell>
          <cell r="GI125">
            <v>47846.79</v>
          </cell>
          <cell r="GJ125">
            <v>67759.48</v>
          </cell>
          <cell r="GK125">
            <v>73782.78</v>
          </cell>
          <cell r="GL125">
            <v>74187.19</v>
          </cell>
          <cell r="GM125">
            <v>81556.539999999994</v>
          </cell>
          <cell r="GN125">
            <v>100874.16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24000</v>
          </cell>
          <cell r="BG129">
            <v>2000</v>
          </cell>
          <cell r="BH129">
            <v>2000</v>
          </cell>
          <cell r="BI129">
            <v>2000</v>
          </cell>
          <cell r="BJ129">
            <v>2000</v>
          </cell>
          <cell r="BK129">
            <v>2000</v>
          </cell>
          <cell r="BL129">
            <v>2000</v>
          </cell>
          <cell r="BM129">
            <v>2000</v>
          </cell>
          <cell r="BN129">
            <v>2000</v>
          </cell>
          <cell r="BO129">
            <v>2000</v>
          </cell>
          <cell r="BP129">
            <v>2000</v>
          </cell>
          <cell r="BQ129">
            <v>2000</v>
          </cell>
          <cell r="BR129">
            <v>2000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24000</v>
          </cell>
          <cell r="DK129">
            <v>2000</v>
          </cell>
          <cell r="DL129">
            <v>2000</v>
          </cell>
          <cell r="DM129">
            <v>2000</v>
          </cell>
          <cell r="DN129">
            <v>2000</v>
          </cell>
          <cell r="DO129">
            <v>2000</v>
          </cell>
          <cell r="DP129">
            <v>2000</v>
          </cell>
          <cell r="DQ129">
            <v>2000</v>
          </cell>
          <cell r="DR129">
            <v>2000</v>
          </cell>
          <cell r="DS129">
            <v>2000</v>
          </cell>
          <cell r="DT129">
            <v>2000</v>
          </cell>
          <cell r="DU129">
            <v>2000</v>
          </cell>
          <cell r="DV129">
            <v>2000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316601.56</v>
          </cell>
          <cell r="C130">
            <v>24335</v>
          </cell>
          <cell r="D130">
            <v>24443.13</v>
          </cell>
          <cell r="E130">
            <v>27255.360000000001</v>
          </cell>
          <cell r="F130">
            <v>29812.19</v>
          </cell>
          <cell r="G130">
            <v>25976.18</v>
          </cell>
          <cell r="H130">
            <v>28619.200000000001</v>
          </cell>
          <cell r="I130">
            <v>26701.41</v>
          </cell>
          <cell r="J130">
            <v>27278.05</v>
          </cell>
          <cell r="K130">
            <v>25545.26</v>
          </cell>
          <cell r="L130">
            <v>25545.26</v>
          </cell>
          <cell r="M130">
            <v>25545.26</v>
          </cell>
          <cell r="N130">
            <v>25545.26</v>
          </cell>
          <cell r="P130">
            <v>29820.61</v>
          </cell>
          <cell r="Q130">
            <v>877.9</v>
          </cell>
          <cell r="R130">
            <v>876.3</v>
          </cell>
          <cell r="S130">
            <v>968.2</v>
          </cell>
          <cell r="T130">
            <v>2890.15</v>
          </cell>
          <cell r="U130">
            <v>3123.61</v>
          </cell>
          <cell r="V130">
            <v>3424.64</v>
          </cell>
          <cell r="W130">
            <v>3095.18</v>
          </cell>
          <cell r="X130">
            <v>3032.23</v>
          </cell>
          <cell r="Y130">
            <v>2883.1</v>
          </cell>
          <cell r="Z130">
            <v>2883.1</v>
          </cell>
          <cell r="AA130">
            <v>2883.1</v>
          </cell>
          <cell r="AB130">
            <v>2883.1</v>
          </cell>
          <cell r="AD130">
            <v>387434.91</v>
          </cell>
          <cell r="AE130">
            <v>31075.21</v>
          </cell>
          <cell r="AF130">
            <v>30336.78</v>
          </cell>
          <cell r="AG130">
            <v>33650.32</v>
          </cell>
          <cell r="AH130">
            <v>36167.46</v>
          </cell>
          <cell r="AI130">
            <v>31286.41</v>
          </cell>
          <cell r="AJ130">
            <v>34128.720000000001</v>
          </cell>
          <cell r="AK130">
            <v>32161.99</v>
          </cell>
          <cell r="AL130">
            <v>32846.660000000003</v>
          </cell>
          <cell r="AM130">
            <v>31445.34</v>
          </cell>
          <cell r="AN130">
            <v>31445.34</v>
          </cell>
          <cell r="AO130">
            <v>31445.34</v>
          </cell>
          <cell r="AP130">
            <v>31445.34</v>
          </cell>
          <cell r="AR130">
            <v>193833.08</v>
          </cell>
          <cell r="AS130">
            <v>15829.03</v>
          </cell>
          <cell r="AT130">
            <v>15135.15</v>
          </cell>
          <cell r="AU130">
            <v>16942.36</v>
          </cell>
          <cell r="AV130">
            <v>18248.400000000001</v>
          </cell>
          <cell r="AW130">
            <v>15631.06</v>
          </cell>
          <cell r="AX130">
            <v>17240.96</v>
          </cell>
          <cell r="AY130">
            <v>16118.18</v>
          </cell>
          <cell r="AZ130">
            <v>16512.98</v>
          </cell>
          <cell r="BA130">
            <v>15543.74</v>
          </cell>
          <cell r="BB130">
            <v>15543.74</v>
          </cell>
          <cell r="BC130">
            <v>15543.74</v>
          </cell>
          <cell r="BD130">
            <v>15543.74</v>
          </cell>
          <cell r="BF130">
            <v>48537.19</v>
          </cell>
          <cell r="BG130">
            <v>3370.69</v>
          </cell>
          <cell r="BH130">
            <v>3330.13</v>
          </cell>
          <cell r="BI130">
            <v>3669.37</v>
          </cell>
          <cell r="BJ130">
            <v>4783.6499999999996</v>
          </cell>
          <cell r="BK130">
            <v>4234.5</v>
          </cell>
          <cell r="BL130">
            <v>4588.3900000000003</v>
          </cell>
          <cell r="BM130">
            <v>4312.6499999999996</v>
          </cell>
          <cell r="BN130">
            <v>4337.17</v>
          </cell>
          <cell r="BO130">
            <v>3977.66</v>
          </cell>
          <cell r="BP130">
            <v>3977.66</v>
          </cell>
          <cell r="BQ130">
            <v>3977.66</v>
          </cell>
          <cell r="BR130">
            <v>3977.66</v>
          </cell>
          <cell r="BT130">
            <v>11811.61</v>
          </cell>
          <cell r="BU130">
            <v>901.89</v>
          </cell>
          <cell r="BV130">
            <v>906.76</v>
          </cell>
          <cell r="BW130">
            <v>1014.7</v>
          </cell>
          <cell r="BX130">
            <v>1125.6099999999999</v>
          </cell>
          <cell r="BY130">
            <v>989.85</v>
          </cell>
          <cell r="BZ130">
            <v>1074.55</v>
          </cell>
          <cell r="CA130">
            <v>1033.67</v>
          </cell>
          <cell r="CB130">
            <v>1003.94</v>
          </cell>
          <cell r="CC130">
            <v>940.16</v>
          </cell>
          <cell r="CD130">
            <v>940.16</v>
          </cell>
          <cell r="CE130">
            <v>940.16</v>
          </cell>
          <cell r="CF130">
            <v>940.16</v>
          </cell>
          <cell r="CH130">
            <v>158077.71</v>
          </cell>
          <cell r="CI130">
            <v>10736.11</v>
          </cell>
          <cell r="CJ130">
            <v>10453.27</v>
          </cell>
          <cell r="CK130">
            <v>11583.55</v>
          </cell>
          <cell r="CL130">
            <v>12638.24</v>
          </cell>
          <cell r="CM130">
            <v>10991.51</v>
          </cell>
          <cell r="CN130">
            <v>12018.57</v>
          </cell>
          <cell r="CO130">
            <v>15298.95</v>
          </cell>
          <cell r="CP130">
            <v>15584.39</v>
          </cell>
          <cell r="CQ130">
            <v>14693.28</v>
          </cell>
          <cell r="CR130">
            <v>14693.28</v>
          </cell>
          <cell r="CS130">
            <v>14693.28</v>
          </cell>
          <cell r="CT130">
            <v>14693.28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1146116.67</v>
          </cell>
          <cell r="DK130">
            <v>87125.83</v>
          </cell>
          <cell r="DL130">
            <v>85481.52</v>
          </cell>
          <cell r="DM130">
            <v>95083.86</v>
          </cell>
          <cell r="DN130">
            <v>105665.7</v>
          </cell>
          <cell r="DO130">
            <v>92233.12</v>
          </cell>
          <cell r="DP130">
            <v>101095.03</v>
          </cell>
          <cell r="DQ130">
            <v>98722.03</v>
          </cell>
          <cell r="DR130">
            <v>100595.42</v>
          </cell>
          <cell r="DS130">
            <v>95028.54</v>
          </cell>
          <cell r="DT130">
            <v>95028.54</v>
          </cell>
          <cell r="DU130">
            <v>95028.54</v>
          </cell>
          <cell r="DV130">
            <v>95028.54</v>
          </cell>
          <cell r="DX130">
            <v>244727.16</v>
          </cell>
          <cell r="DY130">
            <v>13538.86</v>
          </cell>
          <cell r="DZ130">
            <v>13203.94</v>
          </cell>
          <cell r="EA130">
            <v>15148.47</v>
          </cell>
          <cell r="EB130">
            <v>24585.01</v>
          </cell>
          <cell r="EC130">
            <v>21425.3</v>
          </cell>
          <cell r="ED130">
            <v>23772.080000000002</v>
          </cell>
          <cell r="EE130">
            <v>22323.01</v>
          </cell>
          <cell r="EF130">
            <v>23014.01</v>
          </cell>
          <cell r="EG130">
            <v>21929.119999999999</v>
          </cell>
          <cell r="EH130">
            <v>21929.119999999999</v>
          </cell>
          <cell r="EI130">
            <v>21929.119999999999</v>
          </cell>
          <cell r="EJ130">
            <v>21929.119999999999</v>
          </cell>
          <cell r="EL130">
            <v>166040.95000000001</v>
          </cell>
          <cell r="EM130">
            <v>12455.83</v>
          </cell>
          <cell r="EN130">
            <v>11932.5</v>
          </cell>
          <cell r="EO130">
            <v>13042.83</v>
          </cell>
          <cell r="EP130">
            <v>15858.14</v>
          </cell>
          <cell r="EQ130">
            <v>13633.52</v>
          </cell>
          <cell r="ER130">
            <v>14988.28</v>
          </cell>
          <cell r="ES130">
            <v>14079.87</v>
          </cell>
          <cell r="ET130">
            <v>14642.7</v>
          </cell>
          <cell r="EU130">
            <v>13851.82</v>
          </cell>
          <cell r="EV130">
            <v>13851.82</v>
          </cell>
          <cell r="EW130">
            <v>13851.82</v>
          </cell>
          <cell r="EX130">
            <v>13851.82</v>
          </cell>
          <cell r="EZ130">
            <v>12376.58</v>
          </cell>
          <cell r="FA130">
            <v>897.64</v>
          </cell>
          <cell r="FB130">
            <v>871.06</v>
          </cell>
          <cell r="FC130">
            <v>956.3</v>
          </cell>
          <cell r="FD130">
            <v>1042.5</v>
          </cell>
          <cell r="FE130">
            <v>916.99</v>
          </cell>
          <cell r="FF130">
            <v>992.81</v>
          </cell>
          <cell r="FG130">
            <v>1125.52</v>
          </cell>
          <cell r="FH130">
            <v>1116.52</v>
          </cell>
          <cell r="FI130">
            <v>1114.31</v>
          </cell>
          <cell r="FJ130">
            <v>1114.31</v>
          </cell>
          <cell r="FK130">
            <v>1114.31</v>
          </cell>
          <cell r="FL130">
            <v>1114.31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423144.69</v>
          </cell>
          <cell r="GC130">
            <v>26892.33</v>
          </cell>
          <cell r="GD130">
            <v>26007.5</v>
          </cell>
          <cell r="GE130">
            <v>29147.599999999999</v>
          </cell>
          <cell r="GF130">
            <v>41485.65</v>
          </cell>
          <cell r="GG130">
            <v>35975.81</v>
          </cell>
          <cell r="GH130">
            <v>39753.17</v>
          </cell>
          <cell r="GI130">
            <v>37528.400000000001</v>
          </cell>
          <cell r="GJ130">
            <v>38773.230000000003</v>
          </cell>
          <cell r="GK130">
            <v>36895.25</v>
          </cell>
          <cell r="GL130">
            <v>36895.25</v>
          </cell>
          <cell r="GM130">
            <v>36895.25</v>
          </cell>
          <cell r="GN130">
            <v>36895.25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1500</v>
          </cell>
          <cell r="C152">
            <v>800</v>
          </cell>
          <cell r="D152">
            <v>500</v>
          </cell>
          <cell r="E152">
            <v>200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>
            <v>324000</v>
          </cell>
          <cell r="AE152">
            <v>27000</v>
          </cell>
          <cell r="AF152">
            <v>27000</v>
          </cell>
          <cell r="AG152">
            <v>27000</v>
          </cell>
          <cell r="AH152">
            <v>27000</v>
          </cell>
          <cell r="AI152">
            <v>27000</v>
          </cell>
          <cell r="AJ152">
            <v>27000</v>
          </cell>
          <cell r="AK152">
            <v>27000</v>
          </cell>
          <cell r="AL152">
            <v>27000</v>
          </cell>
          <cell r="AM152">
            <v>27000</v>
          </cell>
          <cell r="AN152">
            <v>27000</v>
          </cell>
          <cell r="AO152">
            <v>27000</v>
          </cell>
          <cell r="AP152">
            <v>27000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264000</v>
          </cell>
          <cell r="BG152">
            <v>22000</v>
          </cell>
          <cell r="BH152">
            <v>22000</v>
          </cell>
          <cell r="BI152">
            <v>22000</v>
          </cell>
          <cell r="BJ152">
            <v>22000</v>
          </cell>
          <cell r="BK152">
            <v>22000</v>
          </cell>
          <cell r="BL152">
            <v>22000</v>
          </cell>
          <cell r="BM152">
            <v>22000</v>
          </cell>
          <cell r="BN152">
            <v>22000</v>
          </cell>
          <cell r="BO152">
            <v>22000</v>
          </cell>
          <cell r="BP152">
            <v>22000</v>
          </cell>
          <cell r="BQ152">
            <v>22000</v>
          </cell>
          <cell r="BR152">
            <v>22000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 t="str">
            <v>0</v>
          </cell>
          <cell r="CI152" t="str">
            <v>0</v>
          </cell>
          <cell r="CJ152" t="str">
            <v>0</v>
          </cell>
          <cell r="CK152" t="str">
            <v>0</v>
          </cell>
          <cell r="CL152" t="str">
            <v>0</v>
          </cell>
          <cell r="CM152" t="str">
            <v>0</v>
          </cell>
          <cell r="CN152" t="str">
            <v>0</v>
          </cell>
          <cell r="CO152" t="str">
            <v>0</v>
          </cell>
          <cell r="CP152" t="str">
            <v>0</v>
          </cell>
          <cell r="CQ152" t="str">
            <v>0</v>
          </cell>
          <cell r="CR152" t="str">
            <v>0</v>
          </cell>
          <cell r="CS152" t="str">
            <v>0</v>
          </cell>
          <cell r="CT152" t="str">
            <v>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589500</v>
          </cell>
          <cell r="DK152">
            <v>49800</v>
          </cell>
          <cell r="DL152">
            <v>49500</v>
          </cell>
          <cell r="DM152">
            <v>49200</v>
          </cell>
          <cell r="DN152">
            <v>49000</v>
          </cell>
          <cell r="DO152">
            <v>49000</v>
          </cell>
          <cell r="DP152">
            <v>49000</v>
          </cell>
          <cell r="DQ152">
            <v>49000</v>
          </cell>
          <cell r="DR152">
            <v>49000</v>
          </cell>
          <cell r="DS152">
            <v>49000</v>
          </cell>
          <cell r="DT152">
            <v>49000</v>
          </cell>
          <cell r="DU152">
            <v>49000</v>
          </cell>
          <cell r="DV152">
            <v>49000</v>
          </cell>
          <cell r="DX152">
            <v>60000</v>
          </cell>
          <cell r="DY152">
            <v>5000</v>
          </cell>
          <cell r="DZ152">
            <v>5000</v>
          </cell>
          <cell r="EA152">
            <v>5000</v>
          </cell>
          <cell r="EB152">
            <v>5000</v>
          </cell>
          <cell r="EC152">
            <v>5000</v>
          </cell>
          <cell r="ED152">
            <v>5000</v>
          </cell>
          <cell r="EE152">
            <v>5000</v>
          </cell>
          <cell r="EF152">
            <v>5000</v>
          </cell>
          <cell r="EG152">
            <v>5000</v>
          </cell>
          <cell r="EH152">
            <v>5000</v>
          </cell>
          <cell r="EI152">
            <v>5000</v>
          </cell>
          <cell r="EJ152">
            <v>5000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 t="str">
            <v>0</v>
          </cell>
          <cell r="FA152" t="str">
            <v>0</v>
          </cell>
          <cell r="FB152" t="str">
            <v>0</v>
          </cell>
          <cell r="FC152" t="str">
            <v>0</v>
          </cell>
          <cell r="FD152" t="str">
            <v>0</v>
          </cell>
          <cell r="FE152" t="str">
            <v>0</v>
          </cell>
          <cell r="FF152" t="str">
            <v>0</v>
          </cell>
          <cell r="FG152" t="str">
            <v>0</v>
          </cell>
          <cell r="FH152" t="str">
            <v>0</v>
          </cell>
          <cell r="FI152" t="str">
            <v>0</v>
          </cell>
          <cell r="FJ152" t="str">
            <v>0</v>
          </cell>
          <cell r="FK152" t="str">
            <v>0</v>
          </cell>
          <cell r="FL152" t="str">
            <v>0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60000</v>
          </cell>
          <cell r="GC152">
            <v>5000</v>
          </cell>
          <cell r="GD152">
            <v>5000</v>
          </cell>
          <cell r="GE152">
            <v>5000</v>
          </cell>
          <cell r="GF152">
            <v>5000</v>
          </cell>
          <cell r="GG152">
            <v>5000</v>
          </cell>
          <cell r="GH152">
            <v>5000</v>
          </cell>
          <cell r="GI152">
            <v>5000</v>
          </cell>
          <cell r="GJ152">
            <v>5000</v>
          </cell>
          <cell r="GK152">
            <v>5000</v>
          </cell>
          <cell r="GL152">
            <v>5000</v>
          </cell>
          <cell r="GM152">
            <v>5000</v>
          </cell>
          <cell r="GN152">
            <v>5000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-108980.61</v>
          </cell>
          <cell r="C155">
            <v>-6449.84</v>
          </cell>
          <cell r="D155">
            <v>-10751.69</v>
          </cell>
          <cell r="E155">
            <v>-11788.36</v>
          </cell>
          <cell r="F155">
            <v>-10159.5</v>
          </cell>
          <cell r="G155">
            <v>-13857.82</v>
          </cell>
          <cell r="H155">
            <v>11552.21</v>
          </cell>
          <cell r="I155">
            <v>-11811.04</v>
          </cell>
          <cell r="J155">
            <v>-10885.89</v>
          </cell>
          <cell r="K155">
            <v>-11207.17</v>
          </cell>
          <cell r="L155">
            <v>-11207.17</v>
          </cell>
          <cell r="M155">
            <v>-11207.17</v>
          </cell>
          <cell r="N155">
            <v>-11207.17</v>
          </cell>
          <cell r="P155">
            <v>-13933.87</v>
          </cell>
          <cell r="Q155">
            <v>-639.39</v>
          </cell>
          <cell r="R155">
            <v>-802.94</v>
          </cell>
          <cell r="S155">
            <v>-876.86</v>
          </cell>
          <cell r="T155">
            <v>-892</v>
          </cell>
          <cell r="U155">
            <v>-947.39</v>
          </cell>
          <cell r="V155">
            <v>-1409.24</v>
          </cell>
          <cell r="W155">
            <v>-1572.03</v>
          </cell>
          <cell r="X155">
            <v>-1423.14</v>
          </cell>
          <cell r="Y155">
            <v>-1342.72</v>
          </cell>
          <cell r="Z155">
            <v>-1342.72</v>
          </cell>
          <cell r="AA155">
            <v>-1342.72</v>
          </cell>
          <cell r="AB155">
            <v>-1342.72</v>
          </cell>
          <cell r="AD155">
            <v>-225712.23</v>
          </cell>
          <cell r="AE155">
            <v>-10929.81</v>
          </cell>
          <cell r="AF155">
            <v>-15703.42</v>
          </cell>
          <cell r="AG155">
            <v>-20484.240000000002</v>
          </cell>
          <cell r="AH155">
            <v>-14513.92</v>
          </cell>
          <cell r="AI155">
            <v>-17745.14</v>
          </cell>
          <cell r="AJ155">
            <v>-18382.52</v>
          </cell>
          <cell r="AK155">
            <v>-17174.759999999998</v>
          </cell>
          <cell r="AL155">
            <v>-17527.54</v>
          </cell>
          <cell r="AM155">
            <v>-23312.720000000001</v>
          </cell>
          <cell r="AN155">
            <v>-23312.720000000001</v>
          </cell>
          <cell r="AO155">
            <v>-23312.720000000001</v>
          </cell>
          <cell r="AP155">
            <v>-23312.720000000001</v>
          </cell>
          <cell r="AR155">
            <v>-80917.48</v>
          </cell>
          <cell r="AS155">
            <v>-1664.89</v>
          </cell>
          <cell r="AT155">
            <v>-2771.63</v>
          </cell>
          <cell r="AU155">
            <v>-4049.5</v>
          </cell>
          <cell r="AV155">
            <v>-5180.1099999999997</v>
          </cell>
          <cell r="AW155">
            <v>-5886.08</v>
          </cell>
          <cell r="AX155">
            <v>-6794.42</v>
          </cell>
          <cell r="AY155">
            <v>-7666.75</v>
          </cell>
          <cell r="AZ155">
            <v>-8314.1</v>
          </cell>
          <cell r="BA155">
            <v>-9647.5</v>
          </cell>
          <cell r="BB155">
            <v>-9647.5</v>
          </cell>
          <cell r="BC155">
            <v>-9647.5</v>
          </cell>
          <cell r="BD155">
            <v>-9647.5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-7920.22</v>
          </cell>
          <cell r="BU155">
            <v>-683.34</v>
          </cell>
          <cell r="BV155">
            <v>-940.36</v>
          </cell>
          <cell r="BW155">
            <v>-1067.27</v>
          </cell>
          <cell r="BX155">
            <v>-1211.03</v>
          </cell>
          <cell r="BY155">
            <v>-1279.1400000000001</v>
          </cell>
          <cell r="BZ155">
            <v>-801.96</v>
          </cell>
          <cell r="CA155">
            <v>-236.64</v>
          </cell>
          <cell r="CB155">
            <v>-274.2</v>
          </cell>
          <cell r="CC155">
            <v>-356.57</v>
          </cell>
          <cell r="CD155">
            <v>-356.57</v>
          </cell>
          <cell r="CE155">
            <v>-356.57</v>
          </cell>
          <cell r="CF155">
            <v>-356.57</v>
          </cell>
          <cell r="CH155">
            <v>-62128.41</v>
          </cell>
          <cell r="CI155">
            <v>-1569.23</v>
          </cell>
          <cell r="CJ155">
            <v>-2417.5500000000002</v>
          </cell>
          <cell r="CK155">
            <v>-3477.69</v>
          </cell>
          <cell r="CL155">
            <v>-3288.1</v>
          </cell>
          <cell r="CM155">
            <v>-4416.47</v>
          </cell>
          <cell r="CN155">
            <v>-4919.68</v>
          </cell>
          <cell r="CO155">
            <v>-5452.21</v>
          </cell>
          <cell r="CP155">
            <v>-6262.64</v>
          </cell>
          <cell r="CQ155">
            <v>-7581.21</v>
          </cell>
          <cell r="CR155">
            <v>-7581.21</v>
          </cell>
          <cell r="CS155">
            <v>-7581.21</v>
          </cell>
          <cell r="CT155">
            <v>-7581.21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-499592.82</v>
          </cell>
          <cell r="DK155">
            <v>-21936.5</v>
          </cell>
          <cell r="DL155">
            <v>-33387.589999999997</v>
          </cell>
          <cell r="DM155">
            <v>-41743.919999999998</v>
          </cell>
          <cell r="DN155">
            <v>-35244.660000000003</v>
          </cell>
          <cell r="DO155">
            <v>-44132.04</v>
          </cell>
          <cell r="DP155">
            <v>-20755.61</v>
          </cell>
          <cell r="DQ155">
            <v>-43913.43</v>
          </cell>
          <cell r="DR155">
            <v>-44687.51</v>
          </cell>
          <cell r="DS155">
            <v>-53447.89</v>
          </cell>
          <cell r="DT155">
            <v>-53447.89</v>
          </cell>
          <cell r="DU155">
            <v>-53447.89</v>
          </cell>
          <cell r="DV155">
            <v>-53447.89</v>
          </cell>
          <cell r="DX155">
            <v>-33768.76</v>
          </cell>
          <cell r="DY155">
            <v>-1669.17</v>
          </cell>
          <cell r="DZ155">
            <v>-2222.2399999999998</v>
          </cell>
          <cell r="EA155">
            <v>-2881.59</v>
          </cell>
          <cell r="EB155">
            <v>-2261.9</v>
          </cell>
          <cell r="EC155">
            <v>-3328.53</v>
          </cell>
          <cell r="ED155">
            <v>-4220</v>
          </cell>
          <cell r="EE155">
            <v>-3669.25</v>
          </cell>
          <cell r="EF155">
            <v>-2889.36</v>
          </cell>
          <cell r="EG155">
            <v>-2656.68</v>
          </cell>
          <cell r="EH155">
            <v>-2656.68</v>
          </cell>
          <cell r="EI155">
            <v>-2656.68</v>
          </cell>
          <cell r="EJ155">
            <v>-2656.68</v>
          </cell>
          <cell r="EL155">
            <v>-78678.59</v>
          </cell>
          <cell r="EM155">
            <v>-6456.82</v>
          </cell>
          <cell r="EN155">
            <v>-7029.51</v>
          </cell>
          <cell r="EO155">
            <v>-3414.47</v>
          </cell>
          <cell r="EP155">
            <v>-3947.71</v>
          </cell>
          <cell r="EQ155">
            <v>-2736.95</v>
          </cell>
          <cell r="ER155">
            <v>-5550.26</v>
          </cell>
          <cell r="ES155">
            <v>-7342.83</v>
          </cell>
          <cell r="ET155">
            <v>-7509.92</v>
          </cell>
          <cell r="EU155">
            <v>-8672.5300000000007</v>
          </cell>
          <cell r="EV155">
            <v>-8672.5300000000007</v>
          </cell>
          <cell r="EW155">
            <v>-8672.5300000000007</v>
          </cell>
          <cell r="EX155">
            <v>-8672.5300000000007</v>
          </cell>
          <cell r="EZ155">
            <v>-176.17</v>
          </cell>
          <cell r="FA155">
            <v>-3.45</v>
          </cell>
          <cell r="FB155">
            <v>-12.55</v>
          </cell>
          <cell r="FC155">
            <v>-20.36</v>
          </cell>
          <cell r="FD155">
            <v>-24.15</v>
          </cell>
          <cell r="FE155">
            <v>-24.21</v>
          </cell>
          <cell r="FF155">
            <v>-26.85</v>
          </cell>
          <cell r="FG155">
            <v>-24.38</v>
          </cell>
          <cell r="FH155">
            <v>-16.22</v>
          </cell>
          <cell r="FI155">
            <v>-6</v>
          </cell>
          <cell r="FJ155">
            <v>-6</v>
          </cell>
          <cell r="FK155">
            <v>-6</v>
          </cell>
          <cell r="FL155">
            <v>-6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-112623.52</v>
          </cell>
          <cell r="GC155">
            <v>-8129.44</v>
          </cell>
          <cell r="GD155">
            <v>-9264.2999999999993</v>
          </cell>
          <cell r="GE155">
            <v>-6316.42</v>
          </cell>
          <cell r="GF155">
            <v>-6233.76</v>
          </cell>
          <cell r="GG155">
            <v>-6089.69</v>
          </cell>
          <cell r="GH155">
            <v>-9797.11</v>
          </cell>
          <cell r="GI155">
            <v>-11036.46</v>
          </cell>
          <cell r="GJ155">
            <v>-10415.5</v>
          </cell>
          <cell r="GK155">
            <v>-11335.21</v>
          </cell>
          <cell r="GL155">
            <v>-11335.21</v>
          </cell>
          <cell r="GM155">
            <v>-11335.21</v>
          </cell>
          <cell r="GN155">
            <v>-11335.21</v>
          </cell>
        </row>
        <row r="156">
          <cell r="A156" t="str">
            <v>Total ShortTerm</v>
          </cell>
          <cell r="B156">
            <v>857244.0199999999</v>
          </cell>
          <cell r="C156">
            <v>91760.61</v>
          </cell>
          <cell r="D156">
            <v>82857.87</v>
          </cell>
          <cell r="E156">
            <v>76174.59</v>
          </cell>
          <cell r="F156">
            <v>71569.819999999992</v>
          </cell>
          <cell r="G156">
            <v>57124.65</v>
          </cell>
          <cell r="H156">
            <v>77311.429999999993</v>
          </cell>
          <cell r="I156">
            <v>48340.780000000006</v>
          </cell>
          <cell r="J156">
            <v>63763.83</v>
          </cell>
          <cell r="K156">
            <v>65920.740000000005</v>
          </cell>
          <cell r="L156">
            <v>66203.47</v>
          </cell>
          <cell r="M156">
            <v>71355.490000000005</v>
          </cell>
          <cell r="N156">
            <v>84860.739999999991</v>
          </cell>
          <cell r="P156">
            <v>127462.35999999999</v>
          </cell>
          <cell r="Q156">
            <v>12818.59</v>
          </cell>
          <cell r="R156">
            <v>11894.419999999998</v>
          </cell>
          <cell r="S156">
            <v>10507.84</v>
          </cell>
          <cell r="T156">
            <v>10935.779999999999</v>
          </cell>
          <cell r="U156">
            <v>9924.1400000000012</v>
          </cell>
          <cell r="V156">
            <v>8409.1299999999992</v>
          </cell>
          <cell r="W156">
            <v>7281.7</v>
          </cell>
          <cell r="X156">
            <v>9764.2100000000009</v>
          </cell>
          <cell r="Y156">
            <v>10420.43</v>
          </cell>
          <cell r="Z156">
            <v>10469.1</v>
          </cell>
          <cell r="AA156">
            <v>11356.03</v>
          </cell>
          <cell r="AB156">
            <v>13680.990000000002</v>
          </cell>
          <cell r="AD156">
            <v>1215886.6599999999</v>
          </cell>
          <cell r="AE156">
            <v>129470.91</v>
          </cell>
          <cell r="AF156">
            <v>118991.74</v>
          </cell>
          <cell r="AG156">
            <v>108332.86</v>
          </cell>
          <cell r="AH156">
            <v>107142.46</v>
          </cell>
          <cell r="AI156">
            <v>91244.56</v>
          </cell>
          <cell r="AJ156">
            <v>84587.49</v>
          </cell>
          <cell r="AK156">
            <v>79671.87000000001</v>
          </cell>
          <cell r="AL156">
            <v>95687.209999999992</v>
          </cell>
          <cell r="AM156">
            <v>93244.72</v>
          </cell>
          <cell r="AN156">
            <v>93563.24</v>
          </cell>
          <cell r="AO156">
            <v>99367.41</v>
          </cell>
          <cell r="AP156">
            <v>114582.19</v>
          </cell>
          <cell r="AR156">
            <v>457487.35999999999</v>
          </cell>
          <cell r="AS156">
            <v>53014.38</v>
          </cell>
          <cell r="AT156">
            <v>48869.72</v>
          </cell>
          <cell r="AU156">
            <v>45061.45</v>
          </cell>
          <cell r="AV156">
            <v>40669.800000000003</v>
          </cell>
          <cell r="AW156">
            <v>33672.379999999997</v>
          </cell>
          <cell r="AX156">
            <v>30191.870000000003</v>
          </cell>
          <cell r="AY156">
            <v>26235.190000000002</v>
          </cell>
          <cell r="AZ156">
            <v>33383.82</v>
          </cell>
          <cell r="BA156">
            <v>33319.93</v>
          </cell>
          <cell r="BB156">
            <v>33470.239999999998</v>
          </cell>
          <cell r="BC156">
            <v>36209.29</v>
          </cell>
          <cell r="BD156">
            <v>43389.29</v>
          </cell>
          <cell r="BF156">
            <v>479288.35</v>
          </cell>
          <cell r="BG156">
            <v>43465.789999999994</v>
          </cell>
          <cell r="BH156">
            <v>42454.130000000005</v>
          </cell>
          <cell r="BI156">
            <v>40996.36</v>
          </cell>
          <cell r="BJ156">
            <v>40218.559999999998</v>
          </cell>
          <cell r="BK156">
            <v>38147.279999999999</v>
          </cell>
          <cell r="BL156">
            <v>36768.6</v>
          </cell>
          <cell r="BM156">
            <v>35680.21</v>
          </cell>
          <cell r="BN156">
            <v>38770.93</v>
          </cell>
          <cell r="BO156">
            <v>39338.9</v>
          </cell>
          <cell r="BP156">
            <v>39401.17</v>
          </cell>
          <cell r="BQ156">
            <v>40535.919999999998</v>
          </cell>
          <cell r="BR156">
            <v>43510.5</v>
          </cell>
          <cell r="BT156">
            <v>21940.38</v>
          </cell>
          <cell r="BU156">
            <v>2253.56</v>
          </cell>
          <cell r="BV156">
            <v>1878.6299999999997</v>
          </cell>
          <cell r="BW156">
            <v>1632.4500000000003</v>
          </cell>
          <cell r="BX156">
            <v>1360.3699999999997</v>
          </cell>
          <cell r="BY156">
            <v>964.05</v>
          </cell>
          <cell r="BZ156">
            <v>1306.8699999999999</v>
          </cell>
          <cell r="CA156">
            <v>1728.56</v>
          </cell>
          <cell r="CB156">
            <v>2048.9500000000003</v>
          </cell>
          <cell r="CC156">
            <v>2020.07</v>
          </cell>
          <cell r="CD156">
            <v>2027.9399999999998</v>
          </cell>
          <cell r="CE156">
            <v>2171.4199999999996</v>
          </cell>
          <cell r="CF156">
            <v>2547.5099999999998</v>
          </cell>
          <cell r="CH156">
            <v>315818.89</v>
          </cell>
          <cell r="CI156">
            <v>33957.03</v>
          </cell>
          <cell r="CJ156">
            <v>31330.149999999998</v>
          </cell>
          <cell r="CK156">
            <v>28632.49</v>
          </cell>
          <cell r="CL156">
            <v>26962.53</v>
          </cell>
          <cell r="CM156">
            <v>21843</v>
          </cell>
          <cell r="CN156">
            <v>19698.29</v>
          </cell>
          <cell r="CO156">
            <v>21194.47</v>
          </cell>
          <cell r="CP156">
            <v>25392.14</v>
          </cell>
          <cell r="CQ156">
            <v>24610.989999999998</v>
          </cell>
          <cell r="CR156">
            <v>24706.910000000003</v>
          </cell>
          <cell r="CS156">
            <v>26454.68</v>
          </cell>
          <cell r="CT156">
            <v>31036.21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3475128.02</v>
          </cell>
          <cell r="DK156">
            <v>366740.87</v>
          </cell>
          <cell r="DL156">
            <v>338276.66000000003</v>
          </cell>
          <cell r="DM156">
            <v>311338.04000000004</v>
          </cell>
          <cell r="DN156">
            <v>298859.31999999995</v>
          </cell>
          <cell r="DO156">
            <v>252920.05999999997</v>
          </cell>
          <cell r="DP156">
            <v>258273.68</v>
          </cell>
          <cell r="DQ156">
            <v>220132.77999999997</v>
          </cell>
          <cell r="DR156">
            <v>268811.08999999997</v>
          </cell>
          <cell r="DS156">
            <v>268875.77999999997</v>
          </cell>
          <cell r="DT156">
            <v>269842.07</v>
          </cell>
          <cell r="DU156">
            <v>287450.23999999999</v>
          </cell>
          <cell r="DV156">
            <v>333607.43</v>
          </cell>
          <cell r="DX156">
            <v>615530.16</v>
          </cell>
          <cell r="DY156">
            <v>55719.93</v>
          </cell>
          <cell r="DZ156">
            <v>52487.9</v>
          </cell>
          <cell r="EA156">
            <v>49435.47</v>
          </cell>
          <cell r="EB156">
            <v>54924.619999999995</v>
          </cell>
          <cell r="EC156">
            <v>47024.17</v>
          </cell>
          <cell r="ED156">
            <v>44297.41</v>
          </cell>
          <cell r="EE156">
            <v>41437.519999999997</v>
          </cell>
          <cell r="EF156">
            <v>50309.59</v>
          </cell>
          <cell r="EG156">
            <v>51696.13</v>
          </cell>
          <cell r="EH156">
            <v>51846.439999999995</v>
          </cell>
          <cell r="EI156">
            <v>54585.49</v>
          </cell>
          <cell r="EJ156">
            <v>61765.49</v>
          </cell>
          <cell r="EL156">
            <v>651803.72000000009</v>
          </cell>
          <cell r="EM156">
            <v>69639.399999999994</v>
          </cell>
          <cell r="EN156">
            <v>64703.63</v>
          </cell>
          <cell r="EO156">
            <v>62323.58</v>
          </cell>
          <cell r="EP156">
            <v>57124.33</v>
          </cell>
          <cell r="EQ156">
            <v>50091.92</v>
          </cell>
          <cell r="ER156">
            <v>41782.75</v>
          </cell>
          <cell r="ES156">
            <v>35868.54</v>
          </cell>
          <cell r="ET156">
            <v>48388.11</v>
          </cell>
          <cell r="EU156">
            <v>50101.9</v>
          </cell>
          <cell r="EV156">
            <v>50348.13</v>
          </cell>
          <cell r="EW156">
            <v>54834.950000000004</v>
          </cell>
          <cell r="EX156">
            <v>66596.48000000001</v>
          </cell>
          <cell r="EZ156">
            <v>30249.4</v>
          </cell>
          <cell r="FA156">
            <v>2929.2000000000003</v>
          </cell>
          <cell r="FB156">
            <v>2770.74</v>
          </cell>
          <cell r="FC156">
            <v>2620.9599999999996</v>
          </cell>
          <cell r="FD156">
            <v>2464.14</v>
          </cell>
          <cell r="FE156">
            <v>2146.12</v>
          </cell>
          <cell r="FF156">
            <v>2000.24</v>
          </cell>
          <cell r="FG156">
            <v>2032.67</v>
          </cell>
          <cell r="FH156">
            <v>2419.5100000000002</v>
          </cell>
          <cell r="FI156">
            <v>2544.79</v>
          </cell>
          <cell r="FJ156">
            <v>2552.66</v>
          </cell>
          <cell r="FK156">
            <v>2696.14</v>
          </cell>
          <cell r="FL156">
            <v>3072.23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1297583.28</v>
          </cell>
          <cell r="GC156">
            <v>128288.53</v>
          </cell>
          <cell r="GD156">
            <v>119962.27</v>
          </cell>
          <cell r="GE156">
            <v>114380.01</v>
          </cell>
          <cell r="GF156">
            <v>114513.09000000001</v>
          </cell>
          <cell r="GG156">
            <v>99262.209999999992</v>
          </cell>
          <cell r="GH156">
            <v>88080.4</v>
          </cell>
          <cell r="GI156">
            <v>79338.73000000001</v>
          </cell>
          <cell r="GJ156">
            <v>101117.20999999999</v>
          </cell>
          <cell r="GK156">
            <v>104342.82</v>
          </cell>
          <cell r="GL156">
            <v>104747.23000000001</v>
          </cell>
          <cell r="GM156">
            <v>112116.57999999999</v>
          </cell>
          <cell r="GN156">
            <v>131434.20000000001</v>
          </cell>
        </row>
        <row r="157">
          <cell r="A157" t="str">
            <v>Short Term Interest Expenses</v>
          </cell>
          <cell r="B157">
            <v>857244.02</v>
          </cell>
          <cell r="C157">
            <v>91760.61</v>
          </cell>
          <cell r="D157">
            <v>82857.87</v>
          </cell>
          <cell r="E157">
            <v>76174.59</v>
          </cell>
          <cell r="F157">
            <v>71569.820000000007</v>
          </cell>
          <cell r="G157">
            <v>57124.65</v>
          </cell>
          <cell r="H157">
            <v>77311.429999999993</v>
          </cell>
          <cell r="I157">
            <v>48340.78</v>
          </cell>
          <cell r="J157">
            <v>63763.83</v>
          </cell>
          <cell r="K157">
            <v>65920.740000000005</v>
          </cell>
          <cell r="L157">
            <v>66203.47</v>
          </cell>
          <cell r="M157">
            <v>71355.490000000005</v>
          </cell>
          <cell r="N157">
            <v>84860.74</v>
          </cell>
          <cell r="P157">
            <v>127462.36</v>
          </cell>
          <cell r="Q157">
            <v>12818.59</v>
          </cell>
          <cell r="R157">
            <v>11894.42</v>
          </cell>
          <cell r="S157">
            <v>10507.84</v>
          </cell>
          <cell r="T157">
            <v>10935.78</v>
          </cell>
          <cell r="U157">
            <v>9924.14</v>
          </cell>
          <cell r="V157">
            <v>8409.1299999999992</v>
          </cell>
          <cell r="W157">
            <v>7281.7</v>
          </cell>
          <cell r="X157">
            <v>9764.2099999999991</v>
          </cell>
          <cell r="Y157">
            <v>10420.43</v>
          </cell>
          <cell r="Z157">
            <v>10469.1</v>
          </cell>
          <cell r="AA157">
            <v>11356.03</v>
          </cell>
          <cell r="AB157">
            <v>13680.99</v>
          </cell>
          <cell r="AD157">
            <v>1215886.6599999999</v>
          </cell>
          <cell r="AE157">
            <v>129470.91</v>
          </cell>
          <cell r="AF157">
            <v>118991.74</v>
          </cell>
          <cell r="AG157">
            <v>108332.86</v>
          </cell>
          <cell r="AH157">
            <v>107142.46</v>
          </cell>
          <cell r="AI157">
            <v>91244.56</v>
          </cell>
          <cell r="AJ157">
            <v>84587.49</v>
          </cell>
          <cell r="AK157">
            <v>79671.87</v>
          </cell>
          <cell r="AL157">
            <v>95687.21</v>
          </cell>
          <cell r="AM157">
            <v>93244.72</v>
          </cell>
          <cell r="AN157">
            <v>93563.24</v>
          </cell>
          <cell r="AO157">
            <v>99367.41</v>
          </cell>
          <cell r="AP157">
            <v>114582.19</v>
          </cell>
          <cell r="AR157">
            <v>457487.35999999999</v>
          </cell>
          <cell r="AS157">
            <v>53014.38</v>
          </cell>
          <cell r="AT157">
            <v>48869.72</v>
          </cell>
          <cell r="AU157">
            <v>45061.45</v>
          </cell>
          <cell r="AV157">
            <v>40669.800000000003</v>
          </cell>
          <cell r="AW157">
            <v>33672.379999999997</v>
          </cell>
          <cell r="AX157">
            <v>30191.87</v>
          </cell>
          <cell r="AY157">
            <v>26235.19</v>
          </cell>
          <cell r="AZ157">
            <v>33383.82</v>
          </cell>
          <cell r="BA157">
            <v>33319.93</v>
          </cell>
          <cell r="BB157">
            <v>33470.239999999998</v>
          </cell>
          <cell r="BC157">
            <v>36209.29</v>
          </cell>
          <cell r="BD157">
            <v>43389.29</v>
          </cell>
          <cell r="BF157">
            <v>479288.35</v>
          </cell>
          <cell r="BG157">
            <v>43465.79</v>
          </cell>
          <cell r="BH157">
            <v>42454.13</v>
          </cell>
          <cell r="BI157">
            <v>40996.36</v>
          </cell>
          <cell r="BJ157">
            <v>40218.559999999998</v>
          </cell>
          <cell r="BK157">
            <v>38147.279999999999</v>
          </cell>
          <cell r="BL157">
            <v>36768.6</v>
          </cell>
          <cell r="BM157">
            <v>35680.21</v>
          </cell>
          <cell r="BN157">
            <v>38770.93</v>
          </cell>
          <cell r="BO157">
            <v>39338.9</v>
          </cell>
          <cell r="BP157">
            <v>39401.17</v>
          </cell>
          <cell r="BQ157">
            <v>40535.919999999998</v>
          </cell>
          <cell r="BR157">
            <v>43510.5</v>
          </cell>
          <cell r="BT157">
            <v>21940.38</v>
          </cell>
          <cell r="BU157">
            <v>2253.56</v>
          </cell>
          <cell r="BV157">
            <v>1878.63</v>
          </cell>
          <cell r="BW157">
            <v>1632.45</v>
          </cell>
          <cell r="BX157">
            <v>1360.37</v>
          </cell>
          <cell r="BY157">
            <v>964.05</v>
          </cell>
          <cell r="BZ157">
            <v>1306.8699999999999</v>
          </cell>
          <cell r="CA157">
            <v>1728.56</v>
          </cell>
          <cell r="CB157">
            <v>2048.9499999999998</v>
          </cell>
          <cell r="CC157">
            <v>2020.07</v>
          </cell>
          <cell r="CD157">
            <v>2027.94</v>
          </cell>
          <cell r="CE157">
            <v>2171.42</v>
          </cell>
          <cell r="CF157">
            <v>2547.5100000000002</v>
          </cell>
          <cell r="CH157">
            <v>315818.89</v>
          </cell>
          <cell r="CI157">
            <v>33957.03</v>
          </cell>
          <cell r="CJ157">
            <v>31330.15</v>
          </cell>
          <cell r="CK157">
            <v>28632.49</v>
          </cell>
          <cell r="CL157">
            <v>26962.53</v>
          </cell>
          <cell r="CM157">
            <v>21843</v>
          </cell>
          <cell r="CN157">
            <v>19698.29</v>
          </cell>
          <cell r="CO157">
            <v>21194.47</v>
          </cell>
          <cell r="CP157">
            <v>25392.14</v>
          </cell>
          <cell r="CQ157">
            <v>24610.99</v>
          </cell>
          <cell r="CR157">
            <v>24706.91</v>
          </cell>
          <cell r="CS157">
            <v>26454.68</v>
          </cell>
          <cell r="CT157">
            <v>31036.21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3475128.02</v>
          </cell>
          <cell r="DK157">
            <v>366740.87</v>
          </cell>
          <cell r="DL157">
            <v>338276.66</v>
          </cell>
          <cell r="DM157">
            <v>311338.03999999998</v>
          </cell>
          <cell r="DN157">
            <v>298859.32</v>
          </cell>
          <cell r="DO157">
            <v>252920.06</v>
          </cell>
          <cell r="DP157">
            <v>258273.68</v>
          </cell>
          <cell r="DQ157">
            <v>220132.78</v>
          </cell>
          <cell r="DR157">
            <v>268811.09000000003</v>
          </cell>
          <cell r="DS157">
            <v>268875.78000000003</v>
          </cell>
          <cell r="DT157">
            <v>269842.07</v>
          </cell>
          <cell r="DU157">
            <v>287450.23999999999</v>
          </cell>
          <cell r="DV157">
            <v>333607.43</v>
          </cell>
          <cell r="DX157">
            <v>615530.16</v>
          </cell>
          <cell r="DY157">
            <v>55719.93</v>
          </cell>
          <cell r="DZ157">
            <v>52487.9</v>
          </cell>
          <cell r="EA157">
            <v>49435.47</v>
          </cell>
          <cell r="EB157">
            <v>54924.62</v>
          </cell>
          <cell r="EC157">
            <v>47024.17</v>
          </cell>
          <cell r="ED157">
            <v>44297.41</v>
          </cell>
          <cell r="EE157">
            <v>41437.519999999997</v>
          </cell>
          <cell r="EF157">
            <v>50309.59</v>
          </cell>
          <cell r="EG157">
            <v>51696.13</v>
          </cell>
          <cell r="EH157">
            <v>51846.44</v>
          </cell>
          <cell r="EI157">
            <v>54585.49</v>
          </cell>
          <cell r="EJ157">
            <v>61765.49</v>
          </cell>
          <cell r="EL157">
            <v>651803.72</v>
          </cell>
          <cell r="EM157">
            <v>69639.399999999994</v>
          </cell>
          <cell r="EN157">
            <v>64703.63</v>
          </cell>
          <cell r="EO157">
            <v>62323.58</v>
          </cell>
          <cell r="EP157">
            <v>57124.33</v>
          </cell>
          <cell r="EQ157">
            <v>50091.92</v>
          </cell>
          <cell r="ER157">
            <v>41782.75</v>
          </cell>
          <cell r="ES157">
            <v>35868.54</v>
          </cell>
          <cell r="ET157">
            <v>48388.11</v>
          </cell>
          <cell r="EU157">
            <v>50101.9</v>
          </cell>
          <cell r="EV157">
            <v>50348.13</v>
          </cell>
          <cell r="EW157">
            <v>54834.95</v>
          </cell>
          <cell r="EX157">
            <v>66596.479999999996</v>
          </cell>
          <cell r="EZ157">
            <v>30249.4</v>
          </cell>
          <cell r="FA157">
            <v>2929.2</v>
          </cell>
          <cell r="FB157">
            <v>2770.74</v>
          </cell>
          <cell r="FC157">
            <v>2620.96</v>
          </cell>
          <cell r="FD157">
            <v>2464.14</v>
          </cell>
          <cell r="FE157">
            <v>2146.12</v>
          </cell>
          <cell r="FF157">
            <v>2000.24</v>
          </cell>
          <cell r="FG157">
            <v>2032.67</v>
          </cell>
          <cell r="FH157">
            <v>2419.5100000000002</v>
          </cell>
          <cell r="FI157">
            <v>2544.79</v>
          </cell>
          <cell r="FJ157">
            <v>2552.66</v>
          </cell>
          <cell r="FK157">
            <v>2696.14</v>
          </cell>
          <cell r="FL157">
            <v>3072.23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1297583.28</v>
          </cell>
          <cell r="GC157">
            <v>128288.53</v>
          </cell>
          <cell r="GD157">
            <v>119962.27</v>
          </cell>
          <cell r="GE157">
            <v>114380.01</v>
          </cell>
          <cell r="GF157">
            <v>114513.09</v>
          </cell>
          <cell r="GG157">
            <v>99262.21</v>
          </cell>
          <cell r="GH157">
            <v>88080.4</v>
          </cell>
          <cell r="GI157">
            <v>79338.73</v>
          </cell>
          <cell r="GJ157">
            <v>101117.21</v>
          </cell>
          <cell r="GK157">
            <v>104342.82</v>
          </cell>
          <cell r="GL157">
            <v>104747.23</v>
          </cell>
          <cell r="GM157">
            <v>112116.58</v>
          </cell>
          <cell r="GN157">
            <v>131434.20000000001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</row>
        <row r="159">
          <cell r="A159" t="str">
            <v>ShortTerm Interest Expenses</v>
          </cell>
          <cell r="B159">
            <v>648123.06999999995</v>
          </cell>
          <cell r="C159">
            <v>73075.45</v>
          </cell>
          <cell r="D159">
            <v>68666.429999999993</v>
          </cell>
          <cell r="E159">
            <v>60507.59</v>
          </cell>
          <cell r="F159">
            <v>51917.13</v>
          </cell>
          <cell r="G159">
            <v>45006.29</v>
          </cell>
          <cell r="H159">
            <v>37140.019999999997</v>
          </cell>
          <cell r="I159">
            <v>33450.410000000003</v>
          </cell>
          <cell r="J159">
            <v>47371.67</v>
          </cell>
          <cell r="K159">
            <v>51582.65</v>
          </cell>
          <cell r="L159">
            <v>51865.38</v>
          </cell>
          <cell r="M159">
            <v>57017.4</v>
          </cell>
          <cell r="N159">
            <v>70522.649999999994</v>
          </cell>
          <cell r="P159">
            <v>111575.62</v>
          </cell>
          <cell r="Q159">
            <v>12580.08</v>
          </cell>
          <cell r="R159">
            <v>11821.06</v>
          </cell>
          <cell r="S159">
            <v>10416.5</v>
          </cell>
          <cell r="T159">
            <v>8937.6299999999992</v>
          </cell>
          <cell r="U159">
            <v>7747.92</v>
          </cell>
          <cell r="V159">
            <v>6393.73</v>
          </cell>
          <cell r="W159">
            <v>5758.55</v>
          </cell>
          <cell r="X159">
            <v>8155.12</v>
          </cell>
          <cell r="Y159">
            <v>8880.0499999999993</v>
          </cell>
          <cell r="Z159">
            <v>8928.7199999999993</v>
          </cell>
          <cell r="AA159">
            <v>9815.65</v>
          </cell>
          <cell r="AB159">
            <v>12140.61</v>
          </cell>
          <cell r="AD159">
            <v>730163.98</v>
          </cell>
          <cell r="AE159">
            <v>82325.509999999995</v>
          </cell>
          <cell r="AF159">
            <v>77358.38</v>
          </cell>
          <cell r="AG159">
            <v>68166.78</v>
          </cell>
          <cell r="AH159">
            <v>58488.92</v>
          </cell>
          <cell r="AI159">
            <v>50703.29</v>
          </cell>
          <cell r="AJ159">
            <v>41841.29</v>
          </cell>
          <cell r="AK159">
            <v>37684.639999999999</v>
          </cell>
          <cell r="AL159">
            <v>53368.09</v>
          </cell>
          <cell r="AM159">
            <v>58112.1</v>
          </cell>
          <cell r="AN159">
            <v>58430.62</v>
          </cell>
          <cell r="AO159">
            <v>64234.79</v>
          </cell>
          <cell r="AP159">
            <v>79449.570000000007</v>
          </cell>
          <cell r="AR159">
            <v>344571.76</v>
          </cell>
          <cell r="AS159">
            <v>38850.239999999998</v>
          </cell>
          <cell r="AT159">
            <v>36506.199999999997</v>
          </cell>
          <cell r="AU159">
            <v>32168.59</v>
          </cell>
          <cell r="AV159">
            <v>27601.51</v>
          </cell>
          <cell r="AW159">
            <v>23927.4</v>
          </cell>
          <cell r="AX159">
            <v>19745.330000000002</v>
          </cell>
          <cell r="AY159">
            <v>17783.759999999998</v>
          </cell>
          <cell r="AZ159">
            <v>25184.94</v>
          </cell>
          <cell r="BA159">
            <v>27423.69</v>
          </cell>
          <cell r="BB159">
            <v>27574</v>
          </cell>
          <cell r="BC159">
            <v>30313.05</v>
          </cell>
          <cell r="BD159">
            <v>37493.050000000003</v>
          </cell>
          <cell r="BF159">
            <v>142751.16</v>
          </cell>
          <cell r="BG159">
            <v>16095.1</v>
          </cell>
          <cell r="BH159">
            <v>15124</v>
          </cell>
          <cell r="BI159">
            <v>13326.99</v>
          </cell>
          <cell r="BJ159">
            <v>11434.91</v>
          </cell>
          <cell r="BK159">
            <v>9912.7800000000007</v>
          </cell>
          <cell r="BL159">
            <v>8180.21</v>
          </cell>
          <cell r="BM159">
            <v>7367.56</v>
          </cell>
          <cell r="BN159">
            <v>10433.76</v>
          </cell>
          <cell r="BO159">
            <v>11361.24</v>
          </cell>
          <cell r="BP159">
            <v>11423.51</v>
          </cell>
          <cell r="BQ159">
            <v>12558.26</v>
          </cell>
          <cell r="BR159">
            <v>15532.84</v>
          </cell>
          <cell r="BT159">
            <v>18048.990000000002</v>
          </cell>
          <cell r="BU159">
            <v>2035.01</v>
          </cell>
          <cell r="BV159">
            <v>1912.23</v>
          </cell>
          <cell r="BW159">
            <v>1685.02</v>
          </cell>
          <cell r="BX159">
            <v>1445.79</v>
          </cell>
          <cell r="BY159">
            <v>1253.3399999999999</v>
          </cell>
          <cell r="BZ159">
            <v>1034.28</v>
          </cell>
          <cell r="CA159">
            <v>931.53</v>
          </cell>
          <cell r="CB159">
            <v>1319.21</v>
          </cell>
          <cell r="CC159">
            <v>1436.48</v>
          </cell>
          <cell r="CD159">
            <v>1444.35</v>
          </cell>
          <cell r="CE159">
            <v>1587.83</v>
          </cell>
          <cell r="CF159">
            <v>1963.92</v>
          </cell>
          <cell r="CH159">
            <v>219869.59</v>
          </cell>
          <cell r="CI159">
            <v>24790.15</v>
          </cell>
          <cell r="CJ159">
            <v>23294.43</v>
          </cell>
          <cell r="CK159">
            <v>20526.63</v>
          </cell>
          <cell r="CL159">
            <v>17612.39</v>
          </cell>
          <cell r="CM159">
            <v>15267.96</v>
          </cell>
          <cell r="CN159">
            <v>12599.4</v>
          </cell>
          <cell r="CO159">
            <v>11347.73</v>
          </cell>
          <cell r="CP159">
            <v>16070.39</v>
          </cell>
          <cell r="CQ159">
            <v>17498.919999999998</v>
          </cell>
          <cell r="CR159">
            <v>17594.84</v>
          </cell>
          <cell r="CS159">
            <v>19342.61</v>
          </cell>
          <cell r="CT159">
            <v>23924.14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2215104.17</v>
          </cell>
          <cell r="DK159">
            <v>249751.54</v>
          </cell>
          <cell r="DL159">
            <v>234682.73</v>
          </cell>
          <cell r="DM159">
            <v>206798.1</v>
          </cell>
          <cell r="DN159">
            <v>177438.28</v>
          </cell>
          <cell r="DO159">
            <v>153818.98000000001</v>
          </cell>
          <cell r="DP159">
            <v>126934.26</v>
          </cell>
          <cell r="DQ159">
            <v>114324.18</v>
          </cell>
          <cell r="DR159">
            <v>161903.18</v>
          </cell>
          <cell r="DS159">
            <v>176295.13</v>
          </cell>
          <cell r="DT159">
            <v>177261.42</v>
          </cell>
          <cell r="DU159">
            <v>194869.59</v>
          </cell>
          <cell r="DV159">
            <v>241026.78</v>
          </cell>
          <cell r="DX159">
            <v>344571.76</v>
          </cell>
          <cell r="DY159">
            <v>38850.239999999998</v>
          </cell>
          <cell r="DZ159">
            <v>36506.199999999997</v>
          </cell>
          <cell r="EA159">
            <v>32168.59</v>
          </cell>
          <cell r="EB159">
            <v>27601.51</v>
          </cell>
          <cell r="EC159">
            <v>23927.4</v>
          </cell>
          <cell r="ED159">
            <v>19745.330000000002</v>
          </cell>
          <cell r="EE159">
            <v>17783.759999999998</v>
          </cell>
          <cell r="EF159">
            <v>25184.94</v>
          </cell>
          <cell r="EG159">
            <v>27423.69</v>
          </cell>
          <cell r="EH159">
            <v>27574</v>
          </cell>
          <cell r="EI159">
            <v>30313.05</v>
          </cell>
          <cell r="EJ159">
            <v>37493.050000000003</v>
          </cell>
          <cell r="EL159">
            <v>564441.36</v>
          </cell>
          <cell r="EM159">
            <v>63640.39</v>
          </cell>
          <cell r="EN159">
            <v>59800.639999999999</v>
          </cell>
          <cell r="EO159">
            <v>52695.22</v>
          </cell>
          <cell r="EP159">
            <v>45213.9</v>
          </cell>
          <cell r="EQ159">
            <v>39195.35</v>
          </cell>
          <cell r="ER159">
            <v>32344.73</v>
          </cell>
          <cell r="ES159">
            <v>29131.5</v>
          </cell>
          <cell r="ET159">
            <v>41255.33</v>
          </cell>
          <cell r="EU159">
            <v>44922.61</v>
          </cell>
          <cell r="EV159">
            <v>45168.84</v>
          </cell>
          <cell r="EW159">
            <v>49655.66</v>
          </cell>
          <cell r="EX159">
            <v>61417.19</v>
          </cell>
          <cell r="EZ159">
            <v>18048.990000000002</v>
          </cell>
          <cell r="FA159">
            <v>2035.01</v>
          </cell>
          <cell r="FB159">
            <v>1912.23</v>
          </cell>
          <cell r="FC159">
            <v>1685.02</v>
          </cell>
          <cell r="FD159">
            <v>1445.79</v>
          </cell>
          <cell r="FE159">
            <v>1253.3399999999999</v>
          </cell>
          <cell r="FF159">
            <v>1034.28</v>
          </cell>
          <cell r="FG159">
            <v>931.53</v>
          </cell>
          <cell r="FH159">
            <v>1319.21</v>
          </cell>
          <cell r="FI159">
            <v>1436.48</v>
          </cell>
          <cell r="FJ159">
            <v>1444.35</v>
          </cell>
          <cell r="FK159">
            <v>1587.83</v>
          </cell>
          <cell r="FL159">
            <v>1963.92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927062.11</v>
          </cell>
          <cell r="GC159">
            <v>104525.64</v>
          </cell>
          <cell r="GD159">
            <v>98219.07</v>
          </cell>
          <cell r="GE159">
            <v>86548.83</v>
          </cell>
          <cell r="GF159">
            <v>74261.2</v>
          </cell>
          <cell r="GG159">
            <v>64376.09</v>
          </cell>
          <cell r="GH159">
            <v>53124.34</v>
          </cell>
          <cell r="GI159">
            <v>47846.79</v>
          </cell>
          <cell r="GJ159">
            <v>67759.48</v>
          </cell>
          <cell r="GK159">
            <v>73782.78</v>
          </cell>
          <cell r="GL159">
            <v>74187.19</v>
          </cell>
          <cell r="GM159">
            <v>81556.539999999994</v>
          </cell>
          <cell r="GN159">
            <v>100874.16</v>
          </cell>
        </row>
        <row r="160">
          <cell r="A160" t="str">
            <v>ShortTerm Interest - Div. Other</v>
          </cell>
          <cell r="B160">
            <v>209120.95000000007</v>
          </cell>
          <cell r="C160">
            <v>18685.160000000003</v>
          </cell>
          <cell r="D160">
            <v>14191.440000000002</v>
          </cell>
          <cell r="E160">
            <v>15667</v>
          </cell>
          <cell r="F160">
            <v>19652.69000000001</v>
          </cell>
          <cell r="G160">
            <v>12118.36</v>
          </cell>
          <cell r="H160">
            <v>40171.409999999996</v>
          </cell>
          <cell r="I160">
            <v>14890.369999999995</v>
          </cell>
          <cell r="J160">
            <v>16392.160000000003</v>
          </cell>
          <cell r="K160">
            <v>14338.090000000004</v>
          </cell>
          <cell r="L160">
            <v>14338.090000000004</v>
          </cell>
          <cell r="M160">
            <v>14338.090000000004</v>
          </cell>
          <cell r="N160">
            <v>14338.090000000011</v>
          </cell>
          <cell r="P160">
            <v>15886.740000000005</v>
          </cell>
          <cell r="Q160">
            <v>238.51000000000022</v>
          </cell>
          <cell r="R160">
            <v>73.360000000000582</v>
          </cell>
          <cell r="S160">
            <v>91.340000000000146</v>
          </cell>
          <cell r="T160">
            <v>1998.1500000000015</v>
          </cell>
          <cell r="U160">
            <v>2176.2199999999993</v>
          </cell>
          <cell r="V160">
            <v>2015.3999999999996</v>
          </cell>
          <cell r="W160">
            <v>1523.1499999999996</v>
          </cell>
          <cell r="X160">
            <v>1609.0899999999992</v>
          </cell>
          <cell r="Y160">
            <v>1540.380000000001</v>
          </cell>
          <cell r="Z160">
            <v>1540.380000000001</v>
          </cell>
          <cell r="AA160">
            <v>1540.380000000001</v>
          </cell>
          <cell r="AB160">
            <v>1540.3799999999992</v>
          </cell>
          <cell r="AD160">
            <v>485722.67999999993</v>
          </cell>
          <cell r="AE160">
            <v>47145.400000000009</v>
          </cell>
          <cell r="AF160">
            <v>41633.360000000001</v>
          </cell>
          <cell r="AG160">
            <v>40166.080000000002</v>
          </cell>
          <cell r="AH160">
            <v>48653.540000000008</v>
          </cell>
          <cell r="AI160">
            <v>40541.269999999997</v>
          </cell>
          <cell r="AJ160">
            <v>42746.200000000004</v>
          </cell>
          <cell r="AK160">
            <v>41987.229999999996</v>
          </cell>
          <cell r="AL160">
            <v>42319.12000000001</v>
          </cell>
          <cell r="AM160">
            <v>35132.620000000003</v>
          </cell>
          <cell r="AN160">
            <v>35132.620000000003</v>
          </cell>
          <cell r="AO160">
            <v>35132.620000000003</v>
          </cell>
          <cell r="AP160">
            <v>35132.619999999995</v>
          </cell>
          <cell r="AR160">
            <v>112915.59999999998</v>
          </cell>
          <cell r="AS160">
            <v>14164.14</v>
          </cell>
          <cell r="AT160">
            <v>12363.520000000004</v>
          </cell>
          <cell r="AU160">
            <v>12892.859999999997</v>
          </cell>
          <cell r="AV160">
            <v>13068.290000000005</v>
          </cell>
          <cell r="AW160">
            <v>9744.9799999999959</v>
          </cell>
          <cell r="AX160">
            <v>10446.539999999997</v>
          </cell>
          <cell r="AY160">
            <v>8451.43</v>
          </cell>
          <cell r="AZ160">
            <v>8198.880000000001</v>
          </cell>
          <cell r="BA160">
            <v>5896.2400000000016</v>
          </cell>
          <cell r="BB160">
            <v>5896.239999999998</v>
          </cell>
          <cell r="BC160">
            <v>5896.2400000000016</v>
          </cell>
          <cell r="BD160">
            <v>5896.239999999998</v>
          </cell>
          <cell r="BF160">
            <v>336537.18999999994</v>
          </cell>
          <cell r="BG160">
            <v>27370.690000000002</v>
          </cell>
          <cell r="BH160">
            <v>27330.129999999997</v>
          </cell>
          <cell r="BI160">
            <v>27669.370000000003</v>
          </cell>
          <cell r="BJ160">
            <v>28783.649999999998</v>
          </cell>
          <cell r="BK160">
            <v>28234.5</v>
          </cell>
          <cell r="BL160">
            <v>28588.39</v>
          </cell>
          <cell r="BM160">
            <v>28312.649999999998</v>
          </cell>
          <cell r="BN160">
            <v>28337.17</v>
          </cell>
          <cell r="BO160">
            <v>27977.660000000003</v>
          </cell>
          <cell r="BP160">
            <v>27977.659999999996</v>
          </cell>
          <cell r="BQ160">
            <v>27977.659999999996</v>
          </cell>
          <cell r="BR160">
            <v>27977.66</v>
          </cell>
          <cell r="BT160">
            <v>3891.3899999999994</v>
          </cell>
          <cell r="BU160">
            <v>218.54999999999995</v>
          </cell>
          <cell r="BV160">
            <v>-33.599999999999909</v>
          </cell>
          <cell r="BW160">
            <v>-52.569999999999936</v>
          </cell>
          <cell r="BX160">
            <v>-85.420000000000073</v>
          </cell>
          <cell r="BY160">
            <v>-289.28999999999996</v>
          </cell>
          <cell r="BZ160">
            <v>272.58999999999992</v>
          </cell>
          <cell r="CA160">
            <v>797.03</v>
          </cell>
          <cell r="CB160">
            <v>729.73999999999978</v>
          </cell>
          <cell r="CC160">
            <v>583.58999999999992</v>
          </cell>
          <cell r="CD160">
            <v>583.59000000000015</v>
          </cell>
          <cell r="CE160">
            <v>583.59000000000015</v>
          </cell>
          <cell r="CF160">
            <v>583.59000000000015</v>
          </cell>
          <cell r="CH160">
            <v>95949.300000000017</v>
          </cell>
          <cell r="CI160">
            <v>9166.8799999999974</v>
          </cell>
          <cell r="CJ160">
            <v>8035.7200000000012</v>
          </cell>
          <cell r="CK160">
            <v>8105.8600000000006</v>
          </cell>
          <cell r="CL160">
            <v>9350.14</v>
          </cell>
          <cell r="CM160">
            <v>6575.0400000000009</v>
          </cell>
          <cell r="CN160">
            <v>7098.8900000000012</v>
          </cell>
          <cell r="CO160">
            <v>9846.7400000000016</v>
          </cell>
          <cell r="CP160">
            <v>9321.75</v>
          </cell>
          <cell r="CQ160">
            <v>7112.0700000000033</v>
          </cell>
          <cell r="CR160">
            <v>7112.07</v>
          </cell>
          <cell r="CS160">
            <v>7112.07</v>
          </cell>
          <cell r="CT160">
            <v>7112.07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1260023.8500000001</v>
          </cell>
          <cell r="DK160">
            <v>116989.32999999999</v>
          </cell>
          <cell r="DL160">
            <v>103593.92999999996</v>
          </cell>
          <cell r="DM160">
            <v>104539.93999999997</v>
          </cell>
          <cell r="DN160">
            <v>121421.04000000001</v>
          </cell>
          <cell r="DO160">
            <v>99101.079999999987</v>
          </cell>
          <cell r="DP160">
            <v>131339.41999999998</v>
          </cell>
          <cell r="DQ160">
            <v>105808.6</v>
          </cell>
          <cell r="DR160">
            <v>106907.91000000003</v>
          </cell>
          <cell r="DS160">
            <v>92580.650000000023</v>
          </cell>
          <cell r="DT160">
            <v>92580.65</v>
          </cell>
          <cell r="DU160">
            <v>92580.65</v>
          </cell>
          <cell r="DV160">
            <v>92580.65</v>
          </cell>
          <cell r="DX160">
            <v>270958.40000000002</v>
          </cell>
          <cell r="DY160">
            <v>16869.690000000002</v>
          </cell>
          <cell r="DZ160">
            <v>15981.700000000004</v>
          </cell>
          <cell r="EA160">
            <v>17266.88</v>
          </cell>
          <cell r="EB160">
            <v>27323.110000000004</v>
          </cell>
          <cell r="EC160">
            <v>23096.769999999997</v>
          </cell>
          <cell r="ED160">
            <v>24552.080000000002</v>
          </cell>
          <cell r="EE160">
            <v>23653.759999999998</v>
          </cell>
          <cell r="EF160">
            <v>25124.649999999998</v>
          </cell>
          <cell r="EG160">
            <v>24272.44</v>
          </cell>
          <cell r="EH160">
            <v>24272.440000000002</v>
          </cell>
          <cell r="EI160">
            <v>24272.44</v>
          </cell>
          <cell r="EJ160">
            <v>24272.439999999995</v>
          </cell>
          <cell r="EL160">
            <v>87362.359999999986</v>
          </cell>
          <cell r="EM160">
            <v>5999.0099999999948</v>
          </cell>
          <cell r="EN160">
            <v>4902.989999999998</v>
          </cell>
          <cell r="EO160">
            <v>9628.36</v>
          </cell>
          <cell r="EP160">
            <v>11910.43</v>
          </cell>
          <cell r="EQ160">
            <v>10896.57</v>
          </cell>
          <cell r="ER160">
            <v>9438.02</v>
          </cell>
          <cell r="ES160">
            <v>6737.0400000000009</v>
          </cell>
          <cell r="ET160">
            <v>7132.7799999999988</v>
          </cell>
          <cell r="EU160">
            <v>5179.2900000000009</v>
          </cell>
          <cell r="EV160">
            <v>5179.2900000000009</v>
          </cell>
          <cell r="EW160">
            <v>5179.2899999999936</v>
          </cell>
          <cell r="EX160">
            <v>5179.2899999999936</v>
          </cell>
          <cell r="EZ160">
            <v>12200.41</v>
          </cell>
          <cell r="FA160">
            <v>894.18999999999983</v>
          </cell>
          <cell r="FB160">
            <v>858.50999999999976</v>
          </cell>
          <cell r="FC160">
            <v>935.94</v>
          </cell>
          <cell r="FD160">
            <v>1018.3499999999999</v>
          </cell>
          <cell r="FE160">
            <v>892.78</v>
          </cell>
          <cell r="FF160">
            <v>965.96</v>
          </cell>
          <cell r="FG160">
            <v>1101.1400000000001</v>
          </cell>
          <cell r="FH160">
            <v>1100.3000000000002</v>
          </cell>
          <cell r="FI160">
            <v>1108.31</v>
          </cell>
          <cell r="FJ160">
            <v>1108.31</v>
          </cell>
          <cell r="FK160">
            <v>1108.31</v>
          </cell>
          <cell r="FL160">
            <v>1108.31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370521.17000000004</v>
          </cell>
          <cell r="GC160">
            <v>23762.89</v>
          </cell>
          <cell r="GD160">
            <v>21743.199999999997</v>
          </cell>
          <cell r="GE160">
            <v>27831.179999999993</v>
          </cell>
          <cell r="GF160">
            <v>40251.89</v>
          </cell>
          <cell r="GG160">
            <v>34886.12000000001</v>
          </cell>
          <cell r="GH160">
            <v>34956.06</v>
          </cell>
          <cell r="GI160">
            <v>31491.939999999995</v>
          </cell>
          <cell r="GJ160">
            <v>33357.73000000001</v>
          </cell>
          <cell r="GK160">
            <v>30560.040000000008</v>
          </cell>
          <cell r="GL160">
            <v>30560.039999999994</v>
          </cell>
          <cell r="GM160">
            <v>30560.040000000008</v>
          </cell>
          <cell r="GN160">
            <v>30560.040000000008</v>
          </cell>
        </row>
        <row r="161">
          <cell r="A161" t="str">
            <v>Total Interest Expense</v>
          </cell>
          <cell r="B161">
            <v>6005074.5800000001</v>
          </cell>
          <cell r="C161">
            <v>520746.49</v>
          </cell>
          <cell r="D161">
            <v>511843.75</v>
          </cell>
          <cell r="E161">
            <v>505160.47</v>
          </cell>
          <cell r="F161">
            <v>500555.7</v>
          </cell>
          <cell r="G161">
            <v>486110.53</v>
          </cell>
          <cell r="H161">
            <v>506297.31</v>
          </cell>
          <cell r="I161">
            <v>477326.66</v>
          </cell>
          <cell r="J161">
            <v>492749.71</v>
          </cell>
          <cell r="K161">
            <v>494906.62</v>
          </cell>
          <cell r="L161">
            <v>495189.35</v>
          </cell>
          <cell r="M161">
            <v>500341.37</v>
          </cell>
          <cell r="N161">
            <v>513846.62</v>
          </cell>
          <cell r="P161">
            <v>1013671.12</v>
          </cell>
          <cell r="Q161">
            <v>86669.32</v>
          </cell>
          <cell r="R161">
            <v>85745.15</v>
          </cell>
          <cell r="S161">
            <v>84358.57</v>
          </cell>
          <cell r="T161">
            <v>84786.51</v>
          </cell>
          <cell r="U161">
            <v>83774.87</v>
          </cell>
          <cell r="V161">
            <v>82259.86</v>
          </cell>
          <cell r="W161">
            <v>81132.429999999993</v>
          </cell>
          <cell r="X161">
            <v>83614.94</v>
          </cell>
          <cell r="Y161">
            <v>84271.16</v>
          </cell>
          <cell r="Z161">
            <v>84319.83</v>
          </cell>
          <cell r="AA161">
            <v>85206.76</v>
          </cell>
          <cell r="AB161">
            <v>87531.72</v>
          </cell>
          <cell r="AD161">
            <v>7015341.3399999999</v>
          </cell>
          <cell r="AE161">
            <v>612758.80000000005</v>
          </cell>
          <cell r="AF161">
            <v>602279.63</v>
          </cell>
          <cell r="AG161">
            <v>591620.75</v>
          </cell>
          <cell r="AH161">
            <v>590430.35</v>
          </cell>
          <cell r="AI161">
            <v>574532.44999999995</v>
          </cell>
          <cell r="AJ161">
            <v>567875.38</v>
          </cell>
          <cell r="AK161">
            <v>562959.76</v>
          </cell>
          <cell r="AL161">
            <v>578975.1</v>
          </cell>
          <cell r="AM161">
            <v>576532.61</v>
          </cell>
          <cell r="AN161">
            <v>576851.13</v>
          </cell>
          <cell r="AO161">
            <v>582655.30000000005</v>
          </cell>
          <cell r="AP161">
            <v>597870.07999999996</v>
          </cell>
          <cell r="AR161">
            <v>3194308.64</v>
          </cell>
          <cell r="AS161">
            <v>281082.82</v>
          </cell>
          <cell r="AT161">
            <v>276938.15999999997</v>
          </cell>
          <cell r="AU161">
            <v>273129.89</v>
          </cell>
          <cell r="AV161">
            <v>268738.24</v>
          </cell>
          <cell r="AW161">
            <v>261740.82</v>
          </cell>
          <cell r="AX161">
            <v>258260.31</v>
          </cell>
          <cell r="AY161">
            <v>254303.63</v>
          </cell>
          <cell r="AZ161">
            <v>261452.26</v>
          </cell>
          <cell r="BA161">
            <v>261388.37</v>
          </cell>
          <cell r="BB161">
            <v>261538.68</v>
          </cell>
          <cell r="BC161">
            <v>264277.73</v>
          </cell>
          <cell r="BD161">
            <v>271457.73</v>
          </cell>
          <cell r="BF161">
            <v>1613114.35</v>
          </cell>
          <cell r="BG161">
            <v>137951.29</v>
          </cell>
          <cell r="BH161">
            <v>136939.63</v>
          </cell>
          <cell r="BI161">
            <v>135481.85999999999</v>
          </cell>
          <cell r="BJ161">
            <v>134704.06</v>
          </cell>
          <cell r="BK161">
            <v>132632.78</v>
          </cell>
          <cell r="BL161">
            <v>131254.1</v>
          </cell>
          <cell r="BM161">
            <v>130165.71</v>
          </cell>
          <cell r="BN161">
            <v>133256.43</v>
          </cell>
          <cell r="BO161">
            <v>133824.4</v>
          </cell>
          <cell r="BP161">
            <v>133886.67000000001</v>
          </cell>
          <cell r="BQ161">
            <v>135021.42000000001</v>
          </cell>
          <cell r="BR161">
            <v>137996</v>
          </cell>
          <cell r="BT161">
            <v>165297.66</v>
          </cell>
          <cell r="BU161">
            <v>14200</v>
          </cell>
          <cell r="BV161">
            <v>13825.07</v>
          </cell>
          <cell r="BW161">
            <v>13578.89</v>
          </cell>
          <cell r="BX161">
            <v>13306.81</v>
          </cell>
          <cell r="BY161">
            <v>12910.49</v>
          </cell>
          <cell r="BZ161">
            <v>13253.31</v>
          </cell>
          <cell r="CA161">
            <v>13675</v>
          </cell>
          <cell r="CB161">
            <v>13995.39</v>
          </cell>
          <cell r="CC161">
            <v>13966.51</v>
          </cell>
          <cell r="CD161">
            <v>13974.38</v>
          </cell>
          <cell r="CE161">
            <v>14117.86</v>
          </cell>
          <cell r="CF161">
            <v>14493.95</v>
          </cell>
          <cell r="CH161">
            <v>2062171.57</v>
          </cell>
          <cell r="CI161">
            <v>179486.42</v>
          </cell>
          <cell r="CJ161">
            <v>176859.54</v>
          </cell>
          <cell r="CK161">
            <v>174161.88</v>
          </cell>
          <cell r="CL161">
            <v>172491.92</v>
          </cell>
          <cell r="CM161">
            <v>167372.39000000001</v>
          </cell>
          <cell r="CN161">
            <v>165227.68</v>
          </cell>
          <cell r="CO161">
            <v>166723.85999999999</v>
          </cell>
          <cell r="CP161">
            <v>170921.53</v>
          </cell>
          <cell r="CQ161">
            <v>170140.38</v>
          </cell>
          <cell r="CR161">
            <v>170236.3</v>
          </cell>
          <cell r="CS161">
            <v>171984.07</v>
          </cell>
          <cell r="CT161">
            <v>176565.6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21068979.260000002</v>
          </cell>
          <cell r="DK161">
            <v>1832895.14</v>
          </cell>
          <cell r="DL161">
            <v>1804430.93</v>
          </cell>
          <cell r="DM161">
            <v>1777492.31</v>
          </cell>
          <cell r="DN161">
            <v>1765013.59</v>
          </cell>
          <cell r="DO161">
            <v>1719074.33</v>
          </cell>
          <cell r="DP161">
            <v>1724427.95</v>
          </cell>
          <cell r="DQ161">
            <v>1686287.05</v>
          </cell>
          <cell r="DR161">
            <v>1734965.36</v>
          </cell>
          <cell r="DS161">
            <v>1735030.05</v>
          </cell>
          <cell r="DT161">
            <v>1735996.34</v>
          </cell>
          <cell r="DU161">
            <v>1753604.51</v>
          </cell>
          <cell r="DV161">
            <v>1799761.7</v>
          </cell>
          <cell r="DX161">
            <v>3352351.44</v>
          </cell>
          <cell r="DY161">
            <v>283788.37</v>
          </cell>
          <cell r="DZ161">
            <v>280556.34000000003</v>
          </cell>
          <cell r="EA161">
            <v>277503.90999999997</v>
          </cell>
          <cell r="EB161">
            <v>282993.06</v>
          </cell>
          <cell r="EC161">
            <v>275092.61</v>
          </cell>
          <cell r="ED161">
            <v>272365.84999999998</v>
          </cell>
          <cell r="EE161">
            <v>269505.96000000002</v>
          </cell>
          <cell r="EF161">
            <v>278378.03000000003</v>
          </cell>
          <cell r="EG161">
            <v>279764.57</v>
          </cell>
          <cell r="EH161">
            <v>279914.88</v>
          </cell>
          <cell r="EI161">
            <v>282653.93</v>
          </cell>
          <cell r="EJ161">
            <v>289833.93</v>
          </cell>
          <cell r="EL161">
            <v>5134977.68</v>
          </cell>
          <cell r="EM161">
            <v>443237.23</v>
          </cell>
          <cell r="EN161">
            <v>438301.46</v>
          </cell>
          <cell r="EO161">
            <v>435921.41</v>
          </cell>
          <cell r="EP161">
            <v>430722.16</v>
          </cell>
          <cell r="EQ161">
            <v>423689.75</v>
          </cell>
          <cell r="ER161">
            <v>415380.58</v>
          </cell>
          <cell r="ES161">
            <v>409466.37</v>
          </cell>
          <cell r="ET161">
            <v>421985.94</v>
          </cell>
          <cell r="EU161">
            <v>423699.73</v>
          </cell>
          <cell r="EV161">
            <v>423945.96</v>
          </cell>
          <cell r="EW161">
            <v>428432.78</v>
          </cell>
          <cell r="EX161">
            <v>440194.31</v>
          </cell>
          <cell r="EZ161">
            <v>173606.68</v>
          </cell>
          <cell r="FA161">
            <v>14875.64</v>
          </cell>
          <cell r="FB161">
            <v>14717.18</v>
          </cell>
          <cell r="FC161">
            <v>14567.4</v>
          </cell>
          <cell r="FD161">
            <v>14410.58</v>
          </cell>
          <cell r="FE161">
            <v>14092.56</v>
          </cell>
          <cell r="FF161">
            <v>13946.68</v>
          </cell>
          <cell r="FG161">
            <v>13979.11</v>
          </cell>
          <cell r="FH161">
            <v>14365.95</v>
          </cell>
          <cell r="FI161">
            <v>14491.23</v>
          </cell>
          <cell r="FJ161">
            <v>14499.1</v>
          </cell>
          <cell r="FK161">
            <v>14642.58</v>
          </cell>
          <cell r="FL161">
            <v>15018.67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8660935.8000000007</v>
          </cell>
          <cell r="GC161">
            <v>741901.24</v>
          </cell>
          <cell r="GD161">
            <v>733574.98</v>
          </cell>
          <cell r="GE161">
            <v>727992.72</v>
          </cell>
          <cell r="GF161">
            <v>728125.8</v>
          </cell>
          <cell r="GG161">
            <v>712874.92</v>
          </cell>
          <cell r="GH161">
            <v>701693.11</v>
          </cell>
          <cell r="GI161">
            <v>692951.44</v>
          </cell>
          <cell r="GJ161">
            <v>714729.92</v>
          </cell>
          <cell r="GK161">
            <v>717955.53</v>
          </cell>
          <cell r="GL161">
            <v>718359.94</v>
          </cell>
          <cell r="GM161">
            <v>725729.29</v>
          </cell>
          <cell r="GN161">
            <v>745046.91</v>
          </cell>
        </row>
        <row r="162">
          <cell r="A162" t="str">
            <v>Donations</v>
          </cell>
          <cell r="B162">
            <v>265284</v>
          </cell>
          <cell r="C162">
            <v>31950</v>
          </cell>
          <cell r="D162">
            <v>15077</v>
          </cell>
          <cell r="E162">
            <v>15077</v>
          </cell>
          <cell r="F162">
            <v>40487</v>
          </cell>
          <cell r="G162">
            <v>15077</v>
          </cell>
          <cell r="H162">
            <v>34260</v>
          </cell>
          <cell r="I162">
            <v>6540</v>
          </cell>
          <cell r="J162">
            <v>6540</v>
          </cell>
          <cell r="K162">
            <v>55249</v>
          </cell>
          <cell r="L162">
            <v>6540</v>
          </cell>
          <cell r="M162">
            <v>6540</v>
          </cell>
          <cell r="N162">
            <v>31947</v>
          </cell>
          <cell r="P162">
            <v>12079</v>
          </cell>
          <cell r="Q162">
            <v>725</v>
          </cell>
          <cell r="R162">
            <v>1227</v>
          </cell>
          <cell r="S162">
            <v>1227</v>
          </cell>
          <cell r="T162">
            <v>1227</v>
          </cell>
          <cell r="U162">
            <v>1227</v>
          </cell>
          <cell r="V162">
            <v>725</v>
          </cell>
          <cell r="W162">
            <v>725</v>
          </cell>
          <cell r="X162">
            <v>725</v>
          </cell>
          <cell r="Y162">
            <v>2096</v>
          </cell>
          <cell r="Z162">
            <v>725</v>
          </cell>
          <cell r="AA162">
            <v>725</v>
          </cell>
          <cell r="AB162">
            <v>725</v>
          </cell>
          <cell r="AD162">
            <v>119773</v>
          </cell>
          <cell r="AE162">
            <v>15414</v>
          </cell>
          <cell r="AF162">
            <v>9972</v>
          </cell>
          <cell r="AG162">
            <v>8309</v>
          </cell>
          <cell r="AH162">
            <v>13529</v>
          </cell>
          <cell r="AI162">
            <v>10064</v>
          </cell>
          <cell r="AJ162">
            <v>4464</v>
          </cell>
          <cell r="AK162">
            <v>5989</v>
          </cell>
          <cell r="AL162">
            <v>5499</v>
          </cell>
          <cell r="AM162">
            <v>15241</v>
          </cell>
          <cell r="AN162">
            <v>4326</v>
          </cell>
          <cell r="AO162">
            <v>20935</v>
          </cell>
          <cell r="AP162">
            <v>6031</v>
          </cell>
          <cell r="AR162">
            <v>77704</v>
          </cell>
          <cell r="AS162">
            <v>15220</v>
          </cell>
          <cell r="AT162">
            <v>2649</v>
          </cell>
          <cell r="AU162">
            <v>2649</v>
          </cell>
          <cell r="AV162">
            <v>17119</v>
          </cell>
          <cell r="AW162">
            <v>2899</v>
          </cell>
          <cell r="AX162">
            <v>0</v>
          </cell>
          <cell r="AY162">
            <v>14970</v>
          </cell>
          <cell r="AZ162">
            <v>0</v>
          </cell>
          <cell r="BA162">
            <v>7230</v>
          </cell>
          <cell r="BB162">
            <v>14968</v>
          </cell>
          <cell r="BC162">
            <v>0</v>
          </cell>
          <cell r="BD162">
            <v>0</v>
          </cell>
          <cell r="BF162">
            <v>21266</v>
          </cell>
          <cell r="BG162">
            <v>1000</v>
          </cell>
          <cell r="BH162">
            <v>1939</v>
          </cell>
          <cell r="BI162">
            <v>1385</v>
          </cell>
          <cell r="BJ162">
            <v>3787</v>
          </cell>
          <cell r="BK162">
            <v>1385</v>
          </cell>
          <cell r="BL162">
            <v>1000</v>
          </cell>
          <cell r="BM162">
            <v>1554</v>
          </cell>
          <cell r="BN162">
            <v>1000</v>
          </cell>
          <cell r="BO162">
            <v>2606</v>
          </cell>
          <cell r="BP162">
            <v>1000</v>
          </cell>
          <cell r="BQ162">
            <v>1000</v>
          </cell>
          <cell r="BR162">
            <v>3610</v>
          </cell>
          <cell r="BT162">
            <v>4210</v>
          </cell>
          <cell r="BU162" t="str">
            <v>0</v>
          </cell>
          <cell r="BV162">
            <v>466</v>
          </cell>
          <cell r="BW162">
            <v>175</v>
          </cell>
          <cell r="BX162">
            <v>175</v>
          </cell>
          <cell r="BY162">
            <v>175</v>
          </cell>
          <cell r="BZ162">
            <v>0</v>
          </cell>
          <cell r="CA162">
            <v>647</v>
          </cell>
          <cell r="CB162">
            <v>342</v>
          </cell>
          <cell r="CC162">
            <v>1029</v>
          </cell>
          <cell r="CD162">
            <v>0</v>
          </cell>
          <cell r="CE162">
            <v>92</v>
          </cell>
          <cell r="CF162">
            <v>1109</v>
          </cell>
          <cell r="CH162">
            <v>28737</v>
          </cell>
          <cell r="CI162">
            <v>1554</v>
          </cell>
          <cell r="CJ162">
            <v>4699</v>
          </cell>
          <cell r="CK162">
            <v>1872</v>
          </cell>
          <cell r="CL162">
            <v>1696</v>
          </cell>
          <cell r="CM162">
            <v>2620</v>
          </cell>
          <cell r="CN162">
            <v>1000</v>
          </cell>
          <cell r="CO162">
            <v>2294</v>
          </cell>
          <cell r="CP162">
            <v>2113</v>
          </cell>
          <cell r="CQ162">
            <v>4609</v>
          </cell>
          <cell r="CR162">
            <v>1693</v>
          </cell>
          <cell r="CS162">
            <v>1185</v>
          </cell>
          <cell r="CT162">
            <v>3402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529053</v>
          </cell>
          <cell r="DK162">
            <v>65863</v>
          </cell>
          <cell r="DL162">
            <v>36029</v>
          </cell>
          <cell r="DM162">
            <v>30694</v>
          </cell>
          <cell r="DN162">
            <v>78020</v>
          </cell>
          <cell r="DO162">
            <v>33447</v>
          </cell>
          <cell r="DP162">
            <v>41449</v>
          </cell>
          <cell r="DQ162">
            <v>32719</v>
          </cell>
          <cell r="DR162">
            <v>16219</v>
          </cell>
          <cell r="DS162">
            <v>88060</v>
          </cell>
          <cell r="DT162">
            <v>29252</v>
          </cell>
          <cell r="DU162">
            <v>30477</v>
          </cell>
          <cell r="DV162">
            <v>46824</v>
          </cell>
          <cell r="DX162">
            <v>86954.28</v>
          </cell>
          <cell r="DY162">
            <v>7246.19</v>
          </cell>
          <cell r="DZ162">
            <v>7246.19</v>
          </cell>
          <cell r="EA162">
            <v>7246.19</v>
          </cell>
          <cell r="EB162">
            <v>7246.19</v>
          </cell>
          <cell r="EC162">
            <v>7246.19</v>
          </cell>
          <cell r="ED162">
            <v>7246.19</v>
          </cell>
          <cell r="EE162">
            <v>7246.19</v>
          </cell>
          <cell r="EF162">
            <v>7246.19</v>
          </cell>
          <cell r="EG162">
            <v>7246.19</v>
          </cell>
          <cell r="EH162">
            <v>7246.19</v>
          </cell>
          <cell r="EI162">
            <v>7246.19</v>
          </cell>
          <cell r="EJ162">
            <v>7246.19</v>
          </cell>
          <cell r="EL162">
            <v>48686.28</v>
          </cell>
          <cell r="EM162">
            <v>4057.19</v>
          </cell>
          <cell r="EN162">
            <v>4057.19</v>
          </cell>
          <cell r="EO162">
            <v>4057.19</v>
          </cell>
          <cell r="EP162">
            <v>4057.19</v>
          </cell>
          <cell r="EQ162">
            <v>4057.19</v>
          </cell>
          <cell r="ER162">
            <v>4057.19</v>
          </cell>
          <cell r="ES162">
            <v>4057.19</v>
          </cell>
          <cell r="ET162">
            <v>4057.19</v>
          </cell>
          <cell r="EU162">
            <v>4057.19</v>
          </cell>
          <cell r="EV162">
            <v>4057.19</v>
          </cell>
          <cell r="EW162">
            <v>4057.19</v>
          </cell>
          <cell r="EX162">
            <v>4057.19</v>
          </cell>
          <cell r="EZ162">
            <v>419.04</v>
          </cell>
          <cell r="FA162">
            <v>34.92</v>
          </cell>
          <cell r="FB162">
            <v>34.92</v>
          </cell>
          <cell r="FC162">
            <v>34.92</v>
          </cell>
          <cell r="FD162">
            <v>34.92</v>
          </cell>
          <cell r="FE162">
            <v>34.92</v>
          </cell>
          <cell r="FF162">
            <v>34.92</v>
          </cell>
          <cell r="FG162">
            <v>34.92</v>
          </cell>
          <cell r="FH162">
            <v>34.92</v>
          </cell>
          <cell r="FI162">
            <v>34.92</v>
          </cell>
          <cell r="FJ162">
            <v>34.92</v>
          </cell>
          <cell r="FK162">
            <v>34.92</v>
          </cell>
          <cell r="FL162">
            <v>34.92</v>
          </cell>
          <cell r="FN162">
            <v>5593.8</v>
          </cell>
          <cell r="FO162">
            <v>466.15</v>
          </cell>
          <cell r="FP162">
            <v>466.15</v>
          </cell>
          <cell r="FQ162">
            <v>466.15</v>
          </cell>
          <cell r="FR162">
            <v>466.15</v>
          </cell>
          <cell r="FS162">
            <v>466.15</v>
          </cell>
          <cell r="FT162">
            <v>466.15</v>
          </cell>
          <cell r="FU162">
            <v>466.15</v>
          </cell>
          <cell r="FV162">
            <v>466.15</v>
          </cell>
          <cell r="FW162">
            <v>466.15</v>
          </cell>
          <cell r="FX162">
            <v>466.15</v>
          </cell>
          <cell r="FY162">
            <v>466.15</v>
          </cell>
          <cell r="FZ162">
            <v>466.15</v>
          </cell>
          <cell r="GB162">
            <v>141653.4</v>
          </cell>
          <cell r="GC162">
            <v>11804.45</v>
          </cell>
          <cell r="GD162">
            <v>11804.45</v>
          </cell>
          <cell r="GE162">
            <v>11804.45</v>
          </cell>
          <cell r="GF162">
            <v>11804.45</v>
          </cell>
          <cell r="GG162">
            <v>11804.45</v>
          </cell>
          <cell r="GH162">
            <v>11804.45</v>
          </cell>
          <cell r="GI162">
            <v>11804.45</v>
          </cell>
          <cell r="GJ162">
            <v>11804.45</v>
          </cell>
          <cell r="GK162">
            <v>11804.45</v>
          </cell>
          <cell r="GL162">
            <v>11804.45</v>
          </cell>
          <cell r="GM162">
            <v>11804.45</v>
          </cell>
          <cell r="GN162">
            <v>11804.45</v>
          </cell>
        </row>
        <row r="163">
          <cell r="A163" t="str">
            <v>Other Non-Operating Expense</v>
          </cell>
          <cell r="B163">
            <v>107915.68</v>
          </cell>
          <cell r="C163">
            <v>17701.34</v>
          </cell>
          <cell r="D163">
            <v>6373.1</v>
          </cell>
          <cell r="E163">
            <v>19676.79</v>
          </cell>
          <cell r="F163">
            <v>8190.03</v>
          </cell>
          <cell r="G163">
            <v>19159.66</v>
          </cell>
          <cell r="H163">
            <v>7513.28</v>
          </cell>
          <cell r="I163">
            <v>18166.23</v>
          </cell>
          <cell r="J163">
            <v>2113.4</v>
          </cell>
          <cell r="K163">
            <v>5237.8599999999997</v>
          </cell>
          <cell r="L163">
            <v>1414.58</v>
          </cell>
          <cell r="M163">
            <v>1010</v>
          </cell>
          <cell r="N163">
            <v>1359.41</v>
          </cell>
          <cell r="P163">
            <v>14648.87</v>
          </cell>
          <cell r="Q163">
            <v>2217.9</v>
          </cell>
          <cell r="R163">
            <v>696.38</v>
          </cell>
          <cell r="S163">
            <v>2483.23</v>
          </cell>
          <cell r="T163">
            <v>940.41</v>
          </cell>
          <cell r="U163">
            <v>2413.77</v>
          </cell>
          <cell r="V163">
            <v>849.52</v>
          </cell>
          <cell r="W163">
            <v>2280.34</v>
          </cell>
          <cell r="X163">
            <v>538.20000000000005</v>
          </cell>
          <cell r="Y163">
            <v>957.85</v>
          </cell>
          <cell r="Z163">
            <v>444.34</v>
          </cell>
          <cell r="AA163">
            <v>390</v>
          </cell>
          <cell r="AB163">
            <v>436.93</v>
          </cell>
          <cell r="AD163">
            <v>89136.77</v>
          </cell>
          <cell r="AE163">
            <v>12912.44</v>
          </cell>
          <cell r="AF163">
            <v>4544.08</v>
          </cell>
          <cell r="AG163">
            <v>14371.74</v>
          </cell>
          <cell r="AH163">
            <v>5886.28</v>
          </cell>
          <cell r="AI163">
            <v>13989.73</v>
          </cell>
          <cell r="AJ163">
            <v>5386.35</v>
          </cell>
          <cell r="AK163">
            <v>13255.87</v>
          </cell>
          <cell r="AL163">
            <v>3674.1</v>
          </cell>
          <cell r="AM163">
            <v>5982.19</v>
          </cell>
          <cell r="AN163">
            <v>3157.87</v>
          </cell>
          <cell r="AO163">
            <v>2859</v>
          </cell>
          <cell r="AP163">
            <v>3117.12</v>
          </cell>
          <cell r="AR163">
            <v>42052.4</v>
          </cell>
          <cell r="AS163">
            <v>6336.38</v>
          </cell>
          <cell r="AT163">
            <v>2015.14</v>
          </cell>
          <cell r="AU163">
            <v>7089.93</v>
          </cell>
          <cell r="AV163">
            <v>2708.22</v>
          </cell>
          <cell r="AW163">
            <v>6892.67</v>
          </cell>
          <cell r="AX163">
            <v>2450.0700000000002</v>
          </cell>
          <cell r="AY163">
            <v>6513.72</v>
          </cell>
          <cell r="AZ163">
            <v>1565.9</v>
          </cell>
          <cell r="BA163">
            <v>2757.75</v>
          </cell>
          <cell r="BB163">
            <v>1299.33</v>
          </cell>
          <cell r="BC163">
            <v>1145</v>
          </cell>
          <cell r="BD163">
            <v>1278.29</v>
          </cell>
          <cell r="BF163">
            <v>16880.830000000002</v>
          </cell>
          <cell r="BG163">
            <v>2448.3000000000002</v>
          </cell>
          <cell r="BH163">
            <v>859.02</v>
          </cell>
          <cell r="BI163">
            <v>2725.45</v>
          </cell>
          <cell r="BJ163">
            <v>1113.93</v>
          </cell>
          <cell r="BK163">
            <v>2652.9</v>
          </cell>
          <cell r="BL163">
            <v>1018.98</v>
          </cell>
          <cell r="BM163">
            <v>2513.5300000000002</v>
          </cell>
          <cell r="BN163">
            <v>693.8</v>
          </cell>
          <cell r="BO163">
            <v>1132.1400000000001</v>
          </cell>
          <cell r="BP163">
            <v>595.76</v>
          </cell>
          <cell r="BQ163">
            <v>539</v>
          </cell>
          <cell r="BR163">
            <v>588.02</v>
          </cell>
          <cell r="BT163">
            <v>2562.87</v>
          </cell>
          <cell r="BU163">
            <v>469.93</v>
          </cell>
          <cell r="BV163">
            <v>78.77</v>
          </cell>
          <cell r="BW163">
            <v>538.14</v>
          </cell>
          <cell r="BX163">
            <v>141.5</v>
          </cell>
          <cell r="BY163">
            <v>520.28</v>
          </cell>
          <cell r="BZ163">
            <v>118.14</v>
          </cell>
          <cell r="CA163">
            <v>485.98</v>
          </cell>
          <cell r="CB163">
            <v>38.1</v>
          </cell>
          <cell r="CC163">
            <v>145.99</v>
          </cell>
          <cell r="CD163">
            <v>13.97</v>
          </cell>
          <cell r="CE163">
            <v>0</v>
          </cell>
          <cell r="CF163">
            <v>12.07</v>
          </cell>
          <cell r="CH163">
            <v>200159.59</v>
          </cell>
          <cell r="CI163">
            <v>18829.71</v>
          </cell>
          <cell r="CJ163">
            <v>15549.51</v>
          </cell>
          <cell r="CK163">
            <v>19401.72</v>
          </cell>
          <cell r="CL163">
            <v>16075.62</v>
          </cell>
          <cell r="CM163">
            <v>19251.990000000002</v>
          </cell>
          <cell r="CN163">
            <v>15879.66</v>
          </cell>
          <cell r="CO163">
            <v>18964.330000000002</v>
          </cell>
          <cell r="CP163">
            <v>15208.5</v>
          </cell>
          <cell r="CQ163">
            <v>16113.22</v>
          </cell>
          <cell r="CR163">
            <v>15006.15</v>
          </cell>
          <cell r="CS163">
            <v>14889</v>
          </cell>
          <cell r="CT163">
            <v>14990.18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>
            <v>473357.01</v>
          </cell>
          <cell r="DK163">
            <v>60916</v>
          </cell>
          <cell r="DL163">
            <v>30116</v>
          </cell>
          <cell r="DM163">
            <v>66287</v>
          </cell>
          <cell r="DN163">
            <v>35055.99</v>
          </cell>
          <cell r="DO163">
            <v>64881</v>
          </cell>
          <cell r="DP163">
            <v>33216</v>
          </cell>
          <cell r="DQ163">
            <v>62180</v>
          </cell>
          <cell r="DR163">
            <v>23832</v>
          </cell>
          <cell r="DS163">
            <v>32327</v>
          </cell>
          <cell r="DT163">
            <v>21932</v>
          </cell>
          <cell r="DU163">
            <v>20832</v>
          </cell>
          <cell r="DV163">
            <v>21782.02</v>
          </cell>
          <cell r="DX163">
            <v>2460</v>
          </cell>
          <cell r="DY163">
            <v>205</v>
          </cell>
          <cell r="DZ163">
            <v>205</v>
          </cell>
          <cell r="EA163">
            <v>205</v>
          </cell>
          <cell r="EB163">
            <v>205</v>
          </cell>
          <cell r="EC163">
            <v>205</v>
          </cell>
          <cell r="ED163">
            <v>205</v>
          </cell>
          <cell r="EE163">
            <v>205</v>
          </cell>
          <cell r="EF163">
            <v>205</v>
          </cell>
          <cell r="EG163">
            <v>205</v>
          </cell>
          <cell r="EH163">
            <v>205</v>
          </cell>
          <cell r="EI163">
            <v>205</v>
          </cell>
          <cell r="EJ163">
            <v>205</v>
          </cell>
          <cell r="EL163">
            <v>2400</v>
          </cell>
          <cell r="EM163">
            <v>200</v>
          </cell>
          <cell r="EN163">
            <v>200</v>
          </cell>
          <cell r="EO163">
            <v>200</v>
          </cell>
          <cell r="EP163">
            <v>200</v>
          </cell>
          <cell r="EQ163">
            <v>200</v>
          </cell>
          <cell r="ER163">
            <v>200</v>
          </cell>
          <cell r="ES163">
            <v>200</v>
          </cell>
          <cell r="ET163">
            <v>200</v>
          </cell>
          <cell r="EU163">
            <v>200</v>
          </cell>
          <cell r="EV163">
            <v>200</v>
          </cell>
          <cell r="EW163">
            <v>200</v>
          </cell>
          <cell r="EX163">
            <v>200</v>
          </cell>
          <cell r="EZ163" t="str">
            <v>0</v>
          </cell>
          <cell r="FA163" t="str">
            <v>0</v>
          </cell>
          <cell r="FB163" t="str">
            <v>0</v>
          </cell>
          <cell r="FC163" t="str">
            <v>0</v>
          </cell>
          <cell r="FD163" t="str">
            <v>0</v>
          </cell>
          <cell r="FE163" t="str">
            <v>0</v>
          </cell>
          <cell r="FF163" t="str">
            <v>0</v>
          </cell>
          <cell r="FG163" t="str">
            <v>0</v>
          </cell>
          <cell r="FH163" t="str">
            <v>0</v>
          </cell>
          <cell r="FI163" t="str">
            <v>0</v>
          </cell>
          <cell r="FJ163" t="str">
            <v>0</v>
          </cell>
          <cell r="FK163" t="str">
            <v>0</v>
          </cell>
          <cell r="FL163" t="str">
            <v>0</v>
          </cell>
          <cell r="FN163">
            <v>148006.20000000001</v>
          </cell>
          <cell r="FO163">
            <v>13333.85</v>
          </cell>
          <cell r="FP163">
            <v>13333.85</v>
          </cell>
          <cell r="FQ163">
            <v>13333.85</v>
          </cell>
          <cell r="FR163">
            <v>13333.85</v>
          </cell>
          <cell r="FS163">
            <v>13333.85</v>
          </cell>
          <cell r="FT163">
            <v>13333.85</v>
          </cell>
          <cell r="FU163">
            <v>13333.85</v>
          </cell>
          <cell r="FV163">
            <v>10933.85</v>
          </cell>
          <cell r="FW163">
            <v>10933.85</v>
          </cell>
          <cell r="FX163">
            <v>10933.85</v>
          </cell>
          <cell r="FY163">
            <v>10933.85</v>
          </cell>
          <cell r="FZ163">
            <v>10933.85</v>
          </cell>
          <cell r="GB163">
            <v>152866.20000000001</v>
          </cell>
          <cell r="GC163">
            <v>13738.85</v>
          </cell>
          <cell r="GD163">
            <v>13738.85</v>
          </cell>
          <cell r="GE163">
            <v>13738.85</v>
          </cell>
          <cell r="GF163">
            <v>13738.85</v>
          </cell>
          <cell r="GG163">
            <v>13738.85</v>
          </cell>
          <cell r="GH163">
            <v>13738.85</v>
          </cell>
          <cell r="GI163">
            <v>13738.85</v>
          </cell>
          <cell r="GJ163">
            <v>11338.85</v>
          </cell>
          <cell r="GK163">
            <v>11338.85</v>
          </cell>
          <cell r="GL163">
            <v>11338.85</v>
          </cell>
          <cell r="GM163">
            <v>11338.85</v>
          </cell>
          <cell r="GN163">
            <v>11338.85</v>
          </cell>
        </row>
        <row r="164">
          <cell r="A164" t="str">
            <v>Total Non-Operating Expense</v>
          </cell>
          <cell r="B164">
            <v>6378274.2599999998</v>
          </cell>
          <cell r="C164">
            <v>570397.82999999996</v>
          </cell>
          <cell r="D164">
            <v>533293.85</v>
          </cell>
          <cell r="E164">
            <v>539914.26</v>
          </cell>
          <cell r="F164">
            <v>549232.73</v>
          </cell>
          <cell r="G164">
            <v>520347.19</v>
          </cell>
          <cell r="H164">
            <v>548070.59</v>
          </cell>
          <cell r="I164">
            <v>502032.89</v>
          </cell>
          <cell r="J164">
            <v>501403.11</v>
          </cell>
          <cell r="K164">
            <v>555393.48</v>
          </cell>
          <cell r="L164">
            <v>503143.93</v>
          </cell>
          <cell r="M164">
            <v>507891.37</v>
          </cell>
          <cell r="N164">
            <v>547153.03</v>
          </cell>
          <cell r="P164">
            <v>1040398.99</v>
          </cell>
          <cell r="Q164">
            <v>89612.22</v>
          </cell>
          <cell r="R164">
            <v>87668.53</v>
          </cell>
          <cell r="S164">
            <v>88068.800000000003</v>
          </cell>
          <cell r="T164">
            <v>86953.919999999998</v>
          </cell>
          <cell r="U164">
            <v>87415.64</v>
          </cell>
          <cell r="V164">
            <v>83834.38</v>
          </cell>
          <cell r="W164">
            <v>84137.77</v>
          </cell>
          <cell r="X164">
            <v>84878.14</v>
          </cell>
          <cell r="Y164">
            <v>87325.01</v>
          </cell>
          <cell r="Z164">
            <v>85489.17</v>
          </cell>
          <cell r="AA164">
            <v>86321.76</v>
          </cell>
          <cell r="AB164">
            <v>88693.65</v>
          </cell>
          <cell r="AD164">
            <v>7224251.1099999994</v>
          </cell>
          <cell r="AE164">
            <v>641085.24</v>
          </cell>
          <cell r="AF164">
            <v>616795.71</v>
          </cell>
          <cell r="AG164">
            <v>614301.49</v>
          </cell>
          <cell r="AH164">
            <v>609845.63</v>
          </cell>
          <cell r="AI164">
            <v>598586.18000000005</v>
          </cell>
          <cell r="AJ164">
            <v>577725.73</v>
          </cell>
          <cell r="AK164">
            <v>582204.63</v>
          </cell>
          <cell r="AL164">
            <v>588148.19999999995</v>
          </cell>
          <cell r="AM164">
            <v>597755.80000000005</v>
          </cell>
          <cell r="AN164">
            <v>584335</v>
          </cell>
          <cell r="AO164">
            <v>606449.30000000005</v>
          </cell>
          <cell r="AP164">
            <v>607018.19999999995</v>
          </cell>
          <cell r="AR164">
            <v>3314065.04</v>
          </cell>
          <cell r="AS164">
            <v>302639.2</v>
          </cell>
          <cell r="AT164">
            <v>281602.3</v>
          </cell>
          <cell r="AU164">
            <v>282868.82</v>
          </cell>
          <cell r="AV164">
            <v>288565.46000000002</v>
          </cell>
          <cell r="AW164">
            <v>271532.49</v>
          </cell>
          <cell r="AX164">
            <v>260710.38</v>
          </cell>
          <cell r="AY164">
            <v>275787.34999999998</v>
          </cell>
          <cell r="AZ164">
            <v>263018.15999999997</v>
          </cell>
          <cell r="BA164">
            <v>271376.12</v>
          </cell>
          <cell r="BB164">
            <v>277806.01</v>
          </cell>
          <cell r="BC164">
            <v>265422.73</v>
          </cell>
          <cell r="BD164">
            <v>272736.02</v>
          </cell>
          <cell r="BF164">
            <v>1651261.18</v>
          </cell>
          <cell r="BG164">
            <v>141399.59</v>
          </cell>
          <cell r="BH164">
            <v>139737.65</v>
          </cell>
          <cell r="BI164">
            <v>139592.31</v>
          </cell>
          <cell r="BJ164">
            <v>139604.99</v>
          </cell>
          <cell r="BK164">
            <v>136670.68</v>
          </cell>
          <cell r="BL164">
            <v>133273.07999999999</v>
          </cell>
          <cell r="BM164">
            <v>134233.24</v>
          </cell>
          <cell r="BN164">
            <v>134950.23000000001</v>
          </cell>
          <cell r="BO164">
            <v>137562.54</v>
          </cell>
          <cell r="BP164">
            <v>135482.43</v>
          </cell>
          <cell r="BQ164">
            <v>136560.42000000001</v>
          </cell>
          <cell r="BR164">
            <v>142194.01999999999</v>
          </cell>
          <cell r="BT164">
            <v>172070.53</v>
          </cell>
          <cell r="BU164">
            <v>14669.93</v>
          </cell>
          <cell r="BV164">
            <v>14369.84</v>
          </cell>
          <cell r="BW164">
            <v>14292.03</v>
          </cell>
          <cell r="BX164">
            <v>13623.31</v>
          </cell>
          <cell r="BY164">
            <v>13605.77</v>
          </cell>
          <cell r="BZ164">
            <v>13371.45</v>
          </cell>
          <cell r="CA164">
            <v>14807.98</v>
          </cell>
          <cell r="CB164">
            <v>14375.49</v>
          </cell>
          <cell r="CC164">
            <v>15141.5</v>
          </cell>
          <cell r="CD164">
            <v>13988.35</v>
          </cell>
          <cell r="CE164">
            <v>14209.86</v>
          </cell>
          <cell r="CF164">
            <v>15615.02</v>
          </cell>
          <cell r="CH164">
            <v>2291068.16</v>
          </cell>
          <cell r="CI164">
            <v>199870.13</v>
          </cell>
          <cell r="CJ164">
            <v>197108.05</v>
          </cell>
          <cell r="CK164">
            <v>195435.6</v>
          </cell>
          <cell r="CL164">
            <v>190263.54</v>
          </cell>
          <cell r="CM164">
            <v>189244.38</v>
          </cell>
          <cell r="CN164">
            <v>182107.34</v>
          </cell>
          <cell r="CO164">
            <v>187982.19</v>
          </cell>
          <cell r="CP164">
            <v>188243.03</v>
          </cell>
          <cell r="CQ164">
            <v>190862.6</v>
          </cell>
          <cell r="CR164">
            <v>186935.45</v>
          </cell>
          <cell r="CS164">
            <v>188058.07</v>
          </cell>
          <cell r="CT164">
            <v>194957.78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22071389.270000003</v>
          </cell>
          <cell r="DK164">
            <v>1959674.14</v>
          </cell>
          <cell r="DL164">
            <v>1870575.93</v>
          </cell>
          <cell r="DM164">
            <v>1874473.31</v>
          </cell>
          <cell r="DN164">
            <v>1878089.58</v>
          </cell>
          <cell r="DO164">
            <v>1817402.33</v>
          </cell>
          <cell r="DP164">
            <v>1799092.95</v>
          </cell>
          <cell r="DQ164">
            <v>1781186.05</v>
          </cell>
          <cell r="DR164">
            <v>1775016.36</v>
          </cell>
          <cell r="DS164">
            <v>1855417.05</v>
          </cell>
          <cell r="DT164">
            <v>1787180.34</v>
          </cell>
          <cell r="DU164">
            <v>1804913.51</v>
          </cell>
          <cell r="DV164">
            <v>1868367.72</v>
          </cell>
          <cell r="DX164">
            <v>3441765.72</v>
          </cell>
          <cell r="DY164">
            <v>291239.56</v>
          </cell>
          <cell r="DZ164">
            <v>288007.53000000003</v>
          </cell>
          <cell r="EA164">
            <v>284955.09999999998</v>
          </cell>
          <cell r="EB164">
            <v>290444.25</v>
          </cell>
          <cell r="EC164">
            <v>282543.8</v>
          </cell>
          <cell r="ED164">
            <v>279817.03999999998</v>
          </cell>
          <cell r="EE164">
            <v>276957.15000000002</v>
          </cell>
          <cell r="EF164">
            <v>285829.21999999997</v>
          </cell>
          <cell r="EG164">
            <v>287215.76</v>
          </cell>
          <cell r="EH164">
            <v>287366.07</v>
          </cell>
          <cell r="EI164">
            <v>290105.12</v>
          </cell>
          <cell r="EJ164">
            <v>297285.12</v>
          </cell>
          <cell r="EL164">
            <v>5186063.96</v>
          </cell>
          <cell r="EM164">
            <v>447494.42</v>
          </cell>
          <cell r="EN164">
            <v>442558.65</v>
          </cell>
          <cell r="EO164">
            <v>440178.6</v>
          </cell>
          <cell r="EP164">
            <v>434979.35</v>
          </cell>
          <cell r="EQ164">
            <v>427946.94</v>
          </cell>
          <cell r="ER164">
            <v>419637.77</v>
          </cell>
          <cell r="ES164">
            <v>413723.56</v>
          </cell>
          <cell r="ET164">
            <v>426243.13</v>
          </cell>
          <cell r="EU164">
            <v>427956.92</v>
          </cell>
          <cell r="EV164">
            <v>428203.15</v>
          </cell>
          <cell r="EW164">
            <v>432689.97</v>
          </cell>
          <cell r="EX164">
            <v>444451.5</v>
          </cell>
          <cell r="EZ164">
            <v>174025.72</v>
          </cell>
          <cell r="FA164">
            <v>14910.56</v>
          </cell>
          <cell r="FB164">
            <v>14752.1</v>
          </cell>
          <cell r="FC164">
            <v>14602.32</v>
          </cell>
          <cell r="FD164">
            <v>14445.5</v>
          </cell>
          <cell r="FE164">
            <v>14127.48</v>
          </cell>
          <cell r="FF164">
            <v>13981.6</v>
          </cell>
          <cell r="FG164">
            <v>14014.03</v>
          </cell>
          <cell r="FH164">
            <v>14400.87</v>
          </cell>
          <cell r="FI164">
            <v>14526.15</v>
          </cell>
          <cell r="FJ164">
            <v>14534.02</v>
          </cell>
          <cell r="FK164">
            <v>14677.5</v>
          </cell>
          <cell r="FL164">
            <v>15053.59</v>
          </cell>
          <cell r="FN164">
            <v>153600</v>
          </cell>
          <cell r="FO164">
            <v>13800</v>
          </cell>
          <cell r="FP164">
            <v>13800</v>
          </cell>
          <cell r="FQ164">
            <v>13800</v>
          </cell>
          <cell r="FR164">
            <v>13800</v>
          </cell>
          <cell r="FS164">
            <v>13800</v>
          </cell>
          <cell r="FT164">
            <v>13800</v>
          </cell>
          <cell r="FU164">
            <v>13800</v>
          </cell>
          <cell r="FV164">
            <v>11400</v>
          </cell>
          <cell r="FW164">
            <v>11400</v>
          </cell>
          <cell r="FX164">
            <v>11400</v>
          </cell>
          <cell r="FY164">
            <v>11400</v>
          </cell>
          <cell r="FZ164">
            <v>11400</v>
          </cell>
          <cell r="GB164">
            <v>8955455.4000000004</v>
          </cell>
          <cell r="GC164">
            <v>767444.54</v>
          </cell>
          <cell r="GD164">
            <v>759118.28</v>
          </cell>
          <cell r="GE164">
            <v>753536.02</v>
          </cell>
          <cell r="GF164">
            <v>753669.1</v>
          </cell>
          <cell r="GG164">
            <v>738418.22</v>
          </cell>
          <cell r="GH164">
            <v>727236.41</v>
          </cell>
          <cell r="GI164">
            <v>718494.74</v>
          </cell>
          <cell r="GJ164">
            <v>737873.22</v>
          </cell>
          <cell r="GK164">
            <v>741098.83</v>
          </cell>
          <cell r="GL164">
            <v>741503.24</v>
          </cell>
          <cell r="GM164">
            <v>748872.59</v>
          </cell>
          <cell r="GN164">
            <v>768190.21</v>
          </cell>
        </row>
        <row r="165">
          <cell r="A165" t="str">
            <v>Total Other Non-Operating Income/Expense</v>
          </cell>
          <cell r="B165">
            <v>4430250.3</v>
          </cell>
          <cell r="C165">
            <v>408062.5</v>
          </cell>
          <cell r="D165">
            <v>370958.52</v>
          </cell>
          <cell r="E165">
            <v>377578.93</v>
          </cell>
          <cell r="F165">
            <v>386897.4</v>
          </cell>
          <cell r="G165">
            <v>358011.86</v>
          </cell>
          <cell r="H165">
            <v>385735.26</v>
          </cell>
          <cell r="I165">
            <v>339697.56</v>
          </cell>
          <cell r="J165">
            <v>339067.78</v>
          </cell>
          <cell r="K165">
            <v>393058.15</v>
          </cell>
          <cell r="L165">
            <v>340808.6</v>
          </cell>
          <cell r="M165">
            <v>345556.04</v>
          </cell>
          <cell r="N165">
            <v>384817.7</v>
          </cell>
          <cell r="P165">
            <v>957204.07</v>
          </cell>
          <cell r="Q165">
            <v>82679.31</v>
          </cell>
          <cell r="R165">
            <v>80735.62</v>
          </cell>
          <cell r="S165">
            <v>81135.89</v>
          </cell>
          <cell r="T165">
            <v>80021.009999999995</v>
          </cell>
          <cell r="U165">
            <v>80482.73</v>
          </cell>
          <cell r="V165">
            <v>76901.47</v>
          </cell>
          <cell r="W165">
            <v>77204.86</v>
          </cell>
          <cell r="X165">
            <v>77945.23</v>
          </cell>
          <cell r="Y165">
            <v>80392.100000000006</v>
          </cell>
          <cell r="Z165">
            <v>78556.259999999995</v>
          </cell>
          <cell r="AA165">
            <v>79388.850000000006</v>
          </cell>
          <cell r="AB165">
            <v>81760.740000000005</v>
          </cell>
          <cell r="AD165">
            <v>6694472.7100000009</v>
          </cell>
          <cell r="AE165">
            <v>596937.04</v>
          </cell>
          <cell r="AF165">
            <v>572647.51</v>
          </cell>
          <cell r="AG165">
            <v>570153.29</v>
          </cell>
          <cell r="AH165">
            <v>565697.43000000005</v>
          </cell>
          <cell r="AI165">
            <v>554437.98</v>
          </cell>
          <cell r="AJ165">
            <v>533577.53</v>
          </cell>
          <cell r="AK165">
            <v>538056.43000000005</v>
          </cell>
          <cell r="AL165">
            <v>544000</v>
          </cell>
          <cell r="AM165">
            <v>553607.6</v>
          </cell>
          <cell r="AN165">
            <v>540186.80000000005</v>
          </cell>
          <cell r="AO165">
            <v>562301.1</v>
          </cell>
          <cell r="AP165">
            <v>562870</v>
          </cell>
          <cell r="AR165">
            <v>2582906.7599999998</v>
          </cell>
          <cell r="AS165">
            <v>241996.01</v>
          </cell>
          <cell r="AT165">
            <v>220959.11</v>
          </cell>
          <cell r="AU165">
            <v>222225.63</v>
          </cell>
          <cell r="AV165">
            <v>227922.27</v>
          </cell>
          <cell r="AW165">
            <v>210459.3</v>
          </cell>
          <cell r="AX165">
            <v>199637.19</v>
          </cell>
          <cell r="AY165">
            <v>214714.16</v>
          </cell>
          <cell r="AZ165">
            <v>201944.97</v>
          </cell>
          <cell r="BA165">
            <v>210302.93</v>
          </cell>
          <cell r="BB165">
            <v>216732.82</v>
          </cell>
          <cell r="BC165">
            <v>204349.54</v>
          </cell>
          <cell r="BD165">
            <v>211662.83</v>
          </cell>
          <cell r="BF165">
            <v>1548664.54</v>
          </cell>
          <cell r="BG165">
            <v>132849.87</v>
          </cell>
          <cell r="BH165">
            <v>131187.93</v>
          </cell>
          <cell r="BI165">
            <v>131042.59</v>
          </cell>
          <cell r="BJ165">
            <v>131055.27</v>
          </cell>
          <cell r="BK165">
            <v>128120.96000000001</v>
          </cell>
          <cell r="BL165">
            <v>124723.36</v>
          </cell>
          <cell r="BM165">
            <v>125683.52</v>
          </cell>
          <cell r="BN165">
            <v>126400.51</v>
          </cell>
          <cell r="BO165">
            <v>129012.82</v>
          </cell>
          <cell r="BP165">
            <v>126932.71</v>
          </cell>
          <cell r="BQ165">
            <v>128010.7</v>
          </cell>
          <cell r="BR165">
            <v>133644.29999999999</v>
          </cell>
          <cell r="BT165">
            <v>158344.21</v>
          </cell>
          <cell r="BU165">
            <v>13526.07</v>
          </cell>
          <cell r="BV165">
            <v>13225.98</v>
          </cell>
          <cell r="BW165">
            <v>13148.17</v>
          </cell>
          <cell r="BX165">
            <v>12479.45</v>
          </cell>
          <cell r="BY165">
            <v>12461.91</v>
          </cell>
          <cell r="BZ165">
            <v>12227.59</v>
          </cell>
          <cell r="CA165">
            <v>13664.12</v>
          </cell>
          <cell r="CB165">
            <v>13231.63</v>
          </cell>
          <cell r="CC165">
            <v>13997.64</v>
          </cell>
          <cell r="CD165">
            <v>12844.49</v>
          </cell>
          <cell r="CE165">
            <v>13066</v>
          </cell>
          <cell r="CF165">
            <v>14471.16</v>
          </cell>
          <cell r="CH165">
            <v>2121081.44</v>
          </cell>
          <cell r="CI165">
            <v>185704.57</v>
          </cell>
          <cell r="CJ165">
            <v>182942.49</v>
          </cell>
          <cell r="CK165">
            <v>181270.04</v>
          </cell>
          <cell r="CL165">
            <v>176097.98</v>
          </cell>
          <cell r="CM165">
            <v>175078.82</v>
          </cell>
          <cell r="CN165">
            <v>167941.78</v>
          </cell>
          <cell r="CO165">
            <v>173816.63</v>
          </cell>
          <cell r="CP165">
            <v>174077.47</v>
          </cell>
          <cell r="CQ165">
            <v>176697.04</v>
          </cell>
          <cell r="CR165">
            <v>172769.89</v>
          </cell>
          <cell r="CS165">
            <v>173892.51</v>
          </cell>
          <cell r="CT165">
            <v>180792.22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18492924.030000001</v>
          </cell>
          <cell r="DK165">
            <v>1661755.37</v>
          </cell>
          <cell r="DL165">
            <v>1572657.16</v>
          </cell>
          <cell r="DM165">
            <v>1576554.54</v>
          </cell>
          <cell r="DN165">
            <v>1580170.81</v>
          </cell>
          <cell r="DO165">
            <v>1519053.56</v>
          </cell>
          <cell r="DP165">
            <v>1500744.18</v>
          </cell>
          <cell r="DQ165">
            <v>1482837.28</v>
          </cell>
          <cell r="DR165">
            <v>1476667.59</v>
          </cell>
          <cell r="DS165">
            <v>1557068.28</v>
          </cell>
          <cell r="DT165">
            <v>1488831.57</v>
          </cell>
          <cell r="DU165">
            <v>1506564.74</v>
          </cell>
          <cell r="DV165">
            <v>1570018.95</v>
          </cell>
          <cell r="DX165">
            <v>3216434.16</v>
          </cell>
          <cell r="DY165">
            <v>272461.93</v>
          </cell>
          <cell r="DZ165">
            <v>269229.90000000002</v>
          </cell>
          <cell r="EA165">
            <v>266177.46999999997</v>
          </cell>
          <cell r="EB165">
            <v>271666.62</v>
          </cell>
          <cell r="EC165">
            <v>263766.17</v>
          </cell>
          <cell r="ED165">
            <v>261039.41</v>
          </cell>
          <cell r="EE165">
            <v>258179.52</v>
          </cell>
          <cell r="EF165">
            <v>267051.59000000003</v>
          </cell>
          <cell r="EG165">
            <v>268438.13</v>
          </cell>
          <cell r="EH165">
            <v>268588.44</v>
          </cell>
          <cell r="EI165">
            <v>271327.49</v>
          </cell>
          <cell r="EJ165">
            <v>278507.49</v>
          </cell>
          <cell r="EL165">
            <v>4816949.3600000003</v>
          </cell>
          <cell r="EM165">
            <v>416734.87</v>
          </cell>
          <cell r="EN165">
            <v>411799.1</v>
          </cell>
          <cell r="EO165">
            <v>409419.05</v>
          </cell>
          <cell r="EP165">
            <v>404219.8</v>
          </cell>
          <cell r="EQ165">
            <v>397187.39</v>
          </cell>
          <cell r="ER165">
            <v>388878.22</v>
          </cell>
          <cell r="ES165">
            <v>382964.01</v>
          </cell>
          <cell r="ET165">
            <v>395483.58</v>
          </cell>
          <cell r="EU165">
            <v>397197.37</v>
          </cell>
          <cell r="EV165">
            <v>397443.6</v>
          </cell>
          <cell r="EW165">
            <v>401930.42</v>
          </cell>
          <cell r="EX165">
            <v>413691.95</v>
          </cell>
          <cell r="EZ165">
            <v>162222.64000000001</v>
          </cell>
          <cell r="FA165">
            <v>13926.97</v>
          </cell>
          <cell r="FB165">
            <v>13768.51</v>
          </cell>
          <cell r="FC165">
            <v>13618.73</v>
          </cell>
          <cell r="FD165">
            <v>13461.91</v>
          </cell>
          <cell r="FE165">
            <v>13143.89</v>
          </cell>
          <cell r="FF165">
            <v>12998.01</v>
          </cell>
          <cell r="FG165">
            <v>13030.44</v>
          </cell>
          <cell r="FH165">
            <v>13417.28</v>
          </cell>
          <cell r="FI165">
            <v>13542.56</v>
          </cell>
          <cell r="FJ165">
            <v>13550.43</v>
          </cell>
          <cell r="FK165">
            <v>13693.91</v>
          </cell>
          <cell r="FL165">
            <v>14070</v>
          </cell>
          <cell r="FN165">
            <v>153600</v>
          </cell>
          <cell r="FO165">
            <v>13800</v>
          </cell>
          <cell r="FP165">
            <v>13800</v>
          </cell>
          <cell r="FQ165">
            <v>13800</v>
          </cell>
          <cell r="FR165">
            <v>13800</v>
          </cell>
          <cell r="FS165">
            <v>13800</v>
          </cell>
          <cell r="FT165">
            <v>13800</v>
          </cell>
          <cell r="FU165">
            <v>13800</v>
          </cell>
          <cell r="FV165">
            <v>11400</v>
          </cell>
          <cell r="FW165">
            <v>11400</v>
          </cell>
          <cell r="FX165">
            <v>11400</v>
          </cell>
          <cell r="FY165">
            <v>11400</v>
          </cell>
          <cell r="FZ165">
            <v>11400</v>
          </cell>
          <cell r="GB165">
            <v>8349206.160000002</v>
          </cell>
          <cell r="GC165">
            <v>716923.77</v>
          </cell>
          <cell r="GD165">
            <v>708597.51</v>
          </cell>
          <cell r="GE165">
            <v>703015.25</v>
          </cell>
          <cell r="GF165">
            <v>703148.33</v>
          </cell>
          <cell r="GG165">
            <v>687897.45</v>
          </cell>
          <cell r="GH165">
            <v>676715.64</v>
          </cell>
          <cell r="GI165">
            <v>667973.97</v>
          </cell>
          <cell r="GJ165">
            <v>687352.45</v>
          </cell>
          <cell r="GK165">
            <v>690578.06</v>
          </cell>
          <cell r="GL165">
            <v>690982.47</v>
          </cell>
          <cell r="GM165">
            <v>698351.82</v>
          </cell>
          <cell r="GN165">
            <v>717669.44</v>
          </cell>
        </row>
        <row r="166">
          <cell r="A166" t="str">
            <v>Other Non-Operating Income/(Expense)</v>
          </cell>
          <cell r="B166">
            <v>1150986.3200000003</v>
          </cell>
          <cell r="C166">
            <v>77364.159999999989</v>
          </cell>
          <cell r="D166">
            <v>105565.39999999998</v>
          </cell>
          <cell r="E166">
            <v>92261.709999999919</v>
          </cell>
          <cell r="F166">
            <v>78338.469999999987</v>
          </cell>
          <cell r="G166">
            <v>92778.84000000004</v>
          </cell>
          <cell r="H166">
            <v>85242.219999999987</v>
          </cell>
          <cell r="I166">
            <v>102309.26999999992</v>
          </cell>
          <cell r="J166">
            <v>118362.09999999999</v>
          </cell>
          <cell r="K166">
            <v>66528.63999999997</v>
          </cell>
          <cell r="L166">
            <v>119060.92</v>
          </cell>
          <cell r="M166">
            <v>119465.49999999996</v>
          </cell>
          <cell r="N166">
            <v>93709.089999999924</v>
          </cell>
          <cell r="P166">
            <v>-16497.509999999951</v>
          </cell>
          <cell r="Q166">
            <v>-2090.3699999999908</v>
          </cell>
          <cell r="R166">
            <v>-1070.8500000000013</v>
          </cell>
          <cell r="S166">
            <v>-2857.6999999999925</v>
          </cell>
          <cell r="T166">
            <v>-1314.88</v>
          </cell>
          <cell r="U166">
            <v>-2788.2400000000007</v>
          </cell>
          <cell r="V166">
            <v>-721.99000000000069</v>
          </cell>
          <cell r="W166">
            <v>-2152.8100000000077</v>
          </cell>
          <cell r="X166">
            <v>-410.66999999999371</v>
          </cell>
          <cell r="Y166">
            <v>-2201.3199999999879</v>
          </cell>
          <cell r="Z166">
            <v>-316.80999999999312</v>
          </cell>
          <cell r="AA166">
            <v>-262.46999999999662</v>
          </cell>
          <cell r="AB166">
            <v>-309.39999999998963</v>
          </cell>
          <cell r="AD166">
            <v>-156619.64999999921</v>
          </cell>
          <cell r="AE166">
            <v>-23968.929999999993</v>
          </cell>
          <cell r="AF166">
            <v>-10158.570000000007</v>
          </cell>
          <cell r="AG166">
            <v>-18323.23000000004</v>
          </cell>
          <cell r="AH166">
            <v>-15057.770000000077</v>
          </cell>
          <cell r="AI166">
            <v>-19696.220000000147</v>
          </cell>
          <cell r="AJ166">
            <v>-5492.8400000000256</v>
          </cell>
          <cell r="AK166">
            <v>-14887.360000000044</v>
          </cell>
          <cell r="AL166">
            <v>-4815.5900000000256</v>
          </cell>
          <cell r="AM166">
            <v>-16865.680000000109</v>
          </cell>
          <cell r="AN166">
            <v>-3126.3600000000442</v>
          </cell>
          <cell r="AO166">
            <v>-19436.490000000049</v>
          </cell>
          <cell r="AP166">
            <v>-4790.6100000000442</v>
          </cell>
          <cell r="AR166">
            <v>386070.32000000036</v>
          </cell>
          <cell r="AS166">
            <v>20309.179999999997</v>
          </cell>
          <cell r="AT166">
            <v>37201.419999999984</v>
          </cell>
          <cell r="AU166">
            <v>32126.630000000008</v>
          </cell>
          <cell r="AV166">
            <v>22038.339999999971</v>
          </cell>
          <cell r="AW166">
            <v>32503.890000000018</v>
          </cell>
          <cell r="AX166">
            <v>39845.489999999991</v>
          </cell>
          <cell r="AY166">
            <v>20811.840000000029</v>
          </cell>
          <cell r="AZ166">
            <v>40729.660000000033</v>
          </cell>
          <cell r="BA166">
            <v>32307.81</v>
          </cell>
          <cell r="BB166">
            <v>26028.229999999985</v>
          </cell>
          <cell r="BC166">
            <v>41150.559999999998</v>
          </cell>
          <cell r="BD166">
            <v>41017.26999999996</v>
          </cell>
          <cell r="BF166">
            <v>-28901.78999999995</v>
          </cell>
          <cell r="BG166">
            <v>-2677.8799999999874</v>
          </cell>
          <cell r="BH166">
            <v>-2027.5999999999885</v>
          </cell>
          <cell r="BI166">
            <v>-3340.0300000000107</v>
          </cell>
          <cell r="BJ166">
            <v>-4130.509999999992</v>
          </cell>
          <cell r="BK166">
            <v>-3267.4799999999932</v>
          </cell>
          <cell r="BL166">
            <v>-1248.5599999999804</v>
          </cell>
          <cell r="BM166">
            <v>-3297.1099999999833</v>
          </cell>
          <cell r="BN166">
            <v>-923.38000000001648</v>
          </cell>
          <cell r="BO166">
            <v>-2967.720000000013</v>
          </cell>
          <cell r="BP166">
            <v>-825.33999999997923</v>
          </cell>
          <cell r="BQ166">
            <v>-768.57999999999902</v>
          </cell>
          <cell r="BR166">
            <v>-3427.5999999999885</v>
          </cell>
          <cell r="BT166">
            <v>-4849.6299999999883</v>
          </cell>
          <cell r="BU166">
            <v>-309.65999999999974</v>
          </cell>
          <cell r="BV166">
            <v>-384.49999999999989</v>
          </cell>
          <cell r="BW166">
            <v>-552.87000000000069</v>
          </cell>
          <cell r="BX166">
            <v>-156.22999999999945</v>
          </cell>
          <cell r="BY166">
            <v>-535.0100000000001</v>
          </cell>
          <cell r="BZ166">
            <v>42.129999999999313</v>
          </cell>
          <cell r="CA166">
            <v>-972.70999999999901</v>
          </cell>
          <cell r="CB166">
            <v>-219.82999999999981</v>
          </cell>
          <cell r="CC166">
            <v>-1014.7199999999992</v>
          </cell>
          <cell r="CD166">
            <v>146.29999999999939</v>
          </cell>
          <cell r="CE166">
            <v>68.27000000000055</v>
          </cell>
          <cell r="CF166">
            <v>-960.79999999999916</v>
          </cell>
          <cell r="CH166">
            <v>-202692.90999999989</v>
          </cell>
          <cell r="CI166">
            <v>-18200.069999999992</v>
          </cell>
          <cell r="CJ166">
            <v>-18064.869999999981</v>
          </cell>
          <cell r="CK166">
            <v>-19090.080000000002</v>
          </cell>
          <cell r="CL166">
            <v>-15587.979999999998</v>
          </cell>
          <cell r="CM166">
            <v>-19688.349999999991</v>
          </cell>
          <cell r="CN166">
            <v>-14696.020000000006</v>
          </cell>
          <cell r="CO166">
            <v>-19074.690000000017</v>
          </cell>
          <cell r="CP166">
            <v>-15137.860000000002</v>
          </cell>
          <cell r="CQ166">
            <v>-18538.580000000002</v>
          </cell>
          <cell r="CR166">
            <v>-14515.510000000026</v>
          </cell>
          <cell r="CS166">
            <v>-13890.360000000002</v>
          </cell>
          <cell r="CT166">
            <v>-16208.539999999995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1127495.1500000004</v>
          </cell>
          <cell r="DK166">
            <v>50426.430000000022</v>
          </cell>
          <cell r="DL166">
            <v>111060.43000000002</v>
          </cell>
          <cell r="DM166">
            <v>80224.430000000022</v>
          </cell>
          <cell r="DN166">
            <v>64129.440000000031</v>
          </cell>
          <cell r="DO166">
            <v>79307.430000000022</v>
          </cell>
          <cell r="DP166">
            <v>102970.43000000002</v>
          </cell>
          <cell r="DQ166">
            <v>82736.430000000022</v>
          </cell>
          <cell r="DR166">
            <v>137584.43000000002</v>
          </cell>
          <cell r="DS166">
            <v>57248.430000000022</v>
          </cell>
          <cell r="DT166">
            <v>126451.43000000002</v>
          </cell>
          <cell r="DU166">
            <v>126326.43000000002</v>
          </cell>
          <cell r="DV166">
            <v>109029.41</v>
          </cell>
          <cell r="DX166">
            <v>-89414.280000000203</v>
          </cell>
          <cell r="DY166">
            <v>-7451.1899999999987</v>
          </cell>
          <cell r="DZ166">
            <v>-7451.1899999999987</v>
          </cell>
          <cell r="EA166">
            <v>-7451.1899999999987</v>
          </cell>
          <cell r="EB166">
            <v>-7451.1899999999987</v>
          </cell>
          <cell r="EC166">
            <v>-7451.1899999999987</v>
          </cell>
          <cell r="ED166">
            <v>-7451.1899999999987</v>
          </cell>
          <cell r="EE166">
            <v>-7451.1899999999987</v>
          </cell>
          <cell r="EF166">
            <v>-7451.1899999999405</v>
          </cell>
          <cell r="EG166">
            <v>-7451.1899999999987</v>
          </cell>
          <cell r="EH166">
            <v>-7451.1899999999987</v>
          </cell>
          <cell r="EI166">
            <v>-7451.1899999999987</v>
          </cell>
          <cell r="EJ166">
            <v>-7451.1899999999987</v>
          </cell>
          <cell r="EL166">
            <v>-51086.28000000061</v>
          </cell>
          <cell r="EM166">
            <v>-4257.1900000000132</v>
          </cell>
          <cell r="EN166">
            <v>-4257.1900000000132</v>
          </cell>
          <cell r="EO166">
            <v>-4257.1900000000132</v>
          </cell>
          <cell r="EP166">
            <v>-4257.1900000000132</v>
          </cell>
          <cell r="EQ166">
            <v>-4257.1900000000132</v>
          </cell>
          <cell r="ER166">
            <v>-4257.1900000000132</v>
          </cell>
          <cell r="ES166">
            <v>-4257.1900000000132</v>
          </cell>
          <cell r="ET166">
            <v>-4257.1900000000132</v>
          </cell>
          <cell r="EU166">
            <v>-4257.1900000000132</v>
          </cell>
          <cell r="EV166">
            <v>-4257.1900000000132</v>
          </cell>
          <cell r="EW166">
            <v>-4257.189999999955</v>
          </cell>
          <cell r="EX166">
            <v>-4257.1900000000132</v>
          </cell>
          <cell r="EZ166">
            <v>-419.04000000002088</v>
          </cell>
          <cell r="FA166">
            <v>-34.919999999999959</v>
          </cell>
          <cell r="FB166">
            <v>-34.919999999999959</v>
          </cell>
          <cell r="FC166">
            <v>-34.919999999999959</v>
          </cell>
          <cell r="FD166">
            <v>-34.919999999999959</v>
          </cell>
          <cell r="FE166">
            <v>-34.919999999999959</v>
          </cell>
          <cell r="FF166">
            <v>-34.919999999999959</v>
          </cell>
          <cell r="FG166">
            <v>-34.919999999999959</v>
          </cell>
          <cell r="FH166">
            <v>-34.919999999999959</v>
          </cell>
          <cell r="FI166">
            <v>-34.919999999999959</v>
          </cell>
          <cell r="FJ166">
            <v>-34.919999999999959</v>
          </cell>
          <cell r="FK166">
            <v>-34.919999999999959</v>
          </cell>
          <cell r="FL166">
            <v>-34.919999999999959</v>
          </cell>
          <cell r="FN166">
            <v>-153600</v>
          </cell>
          <cell r="FO166">
            <v>-13800</v>
          </cell>
          <cell r="FP166">
            <v>-13800</v>
          </cell>
          <cell r="FQ166">
            <v>-13800</v>
          </cell>
          <cell r="FR166">
            <v>-13800</v>
          </cell>
          <cell r="FS166">
            <v>-13800</v>
          </cell>
          <cell r="FT166">
            <v>-13800</v>
          </cell>
          <cell r="FU166">
            <v>-13800</v>
          </cell>
          <cell r="FV166">
            <v>-11400</v>
          </cell>
          <cell r="FW166">
            <v>-11400</v>
          </cell>
          <cell r="FX166">
            <v>-11400</v>
          </cell>
          <cell r="FY166">
            <v>-11400</v>
          </cell>
          <cell r="FZ166">
            <v>-11400</v>
          </cell>
          <cell r="GB166">
            <v>-294519.59999999939</v>
          </cell>
          <cell r="GC166">
            <v>-25543.300000000025</v>
          </cell>
          <cell r="GD166">
            <v>-25543.300000000025</v>
          </cell>
          <cell r="GE166">
            <v>-25543.300000000025</v>
          </cell>
          <cell r="GF166">
            <v>-25543.299999999908</v>
          </cell>
          <cell r="GG166">
            <v>-25543.299999999908</v>
          </cell>
          <cell r="GH166">
            <v>-25543.300000000025</v>
          </cell>
          <cell r="GI166">
            <v>-25543.300000000025</v>
          </cell>
          <cell r="GJ166">
            <v>-23143.299999999908</v>
          </cell>
          <cell r="GK166">
            <v>-23143.299999999908</v>
          </cell>
          <cell r="GL166">
            <v>-23143.300000000025</v>
          </cell>
          <cell r="GM166">
            <v>-23143.299999999908</v>
          </cell>
          <cell r="GN166">
            <v>-23143.299999999908</v>
          </cell>
        </row>
        <row r="167">
          <cell r="A167" t="str">
            <v>Income / Loss, Before Income Taxes</v>
          </cell>
          <cell r="B167">
            <v>13584920.169999998</v>
          </cell>
          <cell r="C167">
            <v>-793379.94</v>
          </cell>
          <cell r="D167">
            <v>925620.91</v>
          </cell>
          <cell r="E167">
            <v>2326467.52</v>
          </cell>
          <cell r="F167">
            <v>3908950.81</v>
          </cell>
          <cell r="G167">
            <v>2914909.3</v>
          </cell>
          <cell r="H167">
            <v>3115678.71</v>
          </cell>
          <cell r="I167">
            <v>887078.69</v>
          </cell>
          <cell r="J167">
            <v>452511</v>
          </cell>
          <cell r="K167">
            <v>11297.599999999744</v>
          </cell>
          <cell r="L167">
            <v>-282864.92</v>
          </cell>
          <cell r="M167">
            <v>-191129.61</v>
          </cell>
          <cell r="N167">
            <v>309780.09999999998</v>
          </cell>
          <cell r="P167">
            <v>1718284.15</v>
          </cell>
          <cell r="Q167">
            <v>-130588.32</v>
          </cell>
          <cell r="R167">
            <v>156365.09</v>
          </cell>
          <cell r="S167">
            <v>501918.71</v>
          </cell>
          <cell r="T167">
            <v>874219.7</v>
          </cell>
          <cell r="U167">
            <v>316774.01</v>
          </cell>
          <cell r="V167">
            <v>550666.68000000005</v>
          </cell>
          <cell r="W167">
            <v>-63473.82</v>
          </cell>
          <cell r="X167">
            <v>-82395.86</v>
          </cell>
          <cell r="Y167">
            <v>-120597.67</v>
          </cell>
          <cell r="Z167">
            <v>-155316.19</v>
          </cell>
          <cell r="AA167">
            <v>-150397.72</v>
          </cell>
          <cell r="AB167">
            <v>21109.54</v>
          </cell>
          <cell r="AD167">
            <v>10110446.23</v>
          </cell>
          <cell r="AE167">
            <v>-839231.88</v>
          </cell>
          <cell r="AF167">
            <v>1242739.83</v>
          </cell>
          <cell r="AG167">
            <v>2564651.89</v>
          </cell>
          <cell r="AH167">
            <v>4375730.58</v>
          </cell>
          <cell r="AI167">
            <v>1822152.62</v>
          </cell>
          <cell r="AJ167">
            <v>2703457.57</v>
          </cell>
          <cell r="AK167">
            <v>30554.560000000172</v>
          </cell>
          <cell r="AL167">
            <v>-329813.09000000003</v>
          </cell>
          <cell r="AM167">
            <v>-433083.69</v>
          </cell>
          <cell r="AN167">
            <v>-635597.61</v>
          </cell>
          <cell r="AO167">
            <v>-581532.74</v>
          </cell>
          <cell r="AP167">
            <v>190418.19</v>
          </cell>
          <cell r="AR167">
            <v>4819931.01</v>
          </cell>
          <cell r="AS167">
            <v>-53617.1</v>
          </cell>
          <cell r="AT167">
            <v>331188.84999999998</v>
          </cell>
          <cell r="AU167">
            <v>1047915.15</v>
          </cell>
          <cell r="AV167">
            <v>1705628.74</v>
          </cell>
          <cell r="AW167">
            <v>492651.72</v>
          </cell>
          <cell r="AX167">
            <v>866089.9</v>
          </cell>
          <cell r="AY167">
            <v>78645.999999999942</v>
          </cell>
          <cell r="AZ167">
            <v>-79071.869999999937</v>
          </cell>
          <cell r="BA167">
            <v>147187.25</v>
          </cell>
          <cell r="BB167">
            <v>58108.460000000079</v>
          </cell>
          <cell r="BC167">
            <v>116029.45</v>
          </cell>
          <cell r="BD167">
            <v>109174.46</v>
          </cell>
          <cell r="BF167">
            <v>1329491.07</v>
          </cell>
          <cell r="BG167">
            <v>60267.040000000125</v>
          </cell>
          <cell r="BH167">
            <v>217147.72</v>
          </cell>
          <cell r="BI167">
            <v>438336.95</v>
          </cell>
          <cell r="BJ167">
            <v>735616.39</v>
          </cell>
          <cell r="BK167">
            <v>302094.95</v>
          </cell>
          <cell r="BL167">
            <v>389312.57</v>
          </cell>
          <cell r="BM167">
            <v>-43566.97</v>
          </cell>
          <cell r="BN167">
            <v>-96278.75</v>
          </cell>
          <cell r="BO167">
            <v>-134123.44</v>
          </cell>
          <cell r="BP167">
            <v>-165449.85999999999</v>
          </cell>
          <cell r="BQ167">
            <v>-134637.38</v>
          </cell>
          <cell r="BR167">
            <v>-239228.15</v>
          </cell>
          <cell r="BT167">
            <v>309755.42</v>
          </cell>
          <cell r="BU167">
            <v>-56662.34</v>
          </cell>
          <cell r="BV167">
            <v>90734.92</v>
          </cell>
          <cell r="BW167">
            <v>201495.71</v>
          </cell>
          <cell r="BX167">
            <v>237287.37</v>
          </cell>
          <cell r="BY167">
            <v>-79917.279999999999</v>
          </cell>
          <cell r="BZ167">
            <v>113628.71</v>
          </cell>
          <cell r="CA167">
            <v>-132980.19</v>
          </cell>
          <cell r="CB167">
            <v>-59873.4</v>
          </cell>
          <cell r="CC167">
            <v>-52363.57</v>
          </cell>
          <cell r="CD167">
            <v>-48596.45</v>
          </cell>
          <cell r="CE167">
            <v>-44117.7</v>
          </cell>
          <cell r="CF167">
            <v>141119.64000000001</v>
          </cell>
          <cell r="CH167">
            <v>1102660.1100000001</v>
          </cell>
          <cell r="CI167">
            <v>-15860.75</v>
          </cell>
          <cell r="CJ167">
            <v>119655.78</v>
          </cell>
          <cell r="CK167">
            <v>199920.16</v>
          </cell>
          <cell r="CL167">
            <v>161260.97</v>
          </cell>
          <cell r="CM167">
            <v>196050.99</v>
          </cell>
          <cell r="CN167">
            <v>202450.52</v>
          </cell>
          <cell r="CO167">
            <v>111220.51</v>
          </cell>
          <cell r="CP167">
            <v>91393.129999999946</v>
          </cell>
          <cell r="CQ167">
            <v>52677.730000000098</v>
          </cell>
          <cell r="CR167">
            <v>-52641.56</v>
          </cell>
          <cell r="CS167">
            <v>20366.11</v>
          </cell>
          <cell r="CT167">
            <v>16166.52</v>
          </cell>
          <cell r="CV167">
            <v>-753.41000000014901</v>
          </cell>
          <cell r="CW167">
            <v>-58.100000000093132</v>
          </cell>
          <cell r="CX167">
            <v>-58.570000000065193</v>
          </cell>
          <cell r="CY167">
            <v>-59.080000000074506</v>
          </cell>
          <cell r="CZ167">
            <v>-59.649999999906868</v>
          </cell>
          <cell r="DA167">
            <v>-60.28000000002794</v>
          </cell>
          <cell r="DB167">
            <v>-61.010000000009313</v>
          </cell>
          <cell r="DC167">
            <v>-61.870000000111759</v>
          </cell>
          <cell r="DD167">
            <v>-62.889999999897555</v>
          </cell>
          <cell r="DE167">
            <v>-64.159999999916181</v>
          </cell>
          <cell r="DF167">
            <v>-65.860000000102445</v>
          </cell>
          <cell r="DG167">
            <v>-73.520000000018626</v>
          </cell>
          <cell r="DH167">
            <v>-68.419999999925494</v>
          </cell>
          <cell r="DJ167">
            <v>32974734.750000007</v>
          </cell>
          <cell r="DK167">
            <v>-1829131.39</v>
          </cell>
          <cell r="DL167">
            <v>3083394.53</v>
          </cell>
          <cell r="DM167">
            <v>7280647.0100000016</v>
          </cell>
          <cell r="DN167">
            <v>11998634.91</v>
          </cell>
          <cell r="DO167">
            <v>5964656.0299999993</v>
          </cell>
          <cell r="DP167">
            <v>7941223.6500000013</v>
          </cell>
          <cell r="DQ167">
            <v>867416.91000000061</v>
          </cell>
          <cell r="DR167">
            <v>-103591.73</v>
          </cell>
          <cell r="DS167">
            <v>-529069.94999999949</v>
          </cell>
          <cell r="DT167">
            <v>-1282423.99</v>
          </cell>
          <cell r="DU167">
            <v>-965493.10999999871</v>
          </cell>
          <cell r="DV167">
            <v>548471.88000000059</v>
          </cell>
          <cell r="DX167">
            <v>6187884.6700000009</v>
          </cell>
          <cell r="DY167">
            <v>-91942.539999999804</v>
          </cell>
          <cell r="DZ167">
            <v>734515.23</v>
          </cell>
          <cell r="EA167">
            <v>1922087.22</v>
          </cell>
          <cell r="EB167">
            <v>1737053.14</v>
          </cell>
          <cell r="EC167">
            <v>1331524.76</v>
          </cell>
          <cell r="ED167">
            <v>1201372.51</v>
          </cell>
          <cell r="EE167">
            <v>400442.41</v>
          </cell>
          <cell r="EF167">
            <v>-142846.91</v>
          </cell>
          <cell r="EG167">
            <v>-6416.2999999999302</v>
          </cell>
          <cell r="EH167">
            <v>-378797.61</v>
          </cell>
          <cell r="EI167">
            <v>-288920.59000000003</v>
          </cell>
          <cell r="EJ167">
            <v>-230186.65</v>
          </cell>
          <cell r="EL167">
            <v>7553406.5700000003</v>
          </cell>
          <cell r="EM167">
            <v>-727354.93</v>
          </cell>
          <cell r="EN167">
            <v>762898.94</v>
          </cell>
          <cell r="EO167">
            <v>2738373.47</v>
          </cell>
          <cell r="EP167">
            <v>3749957.68</v>
          </cell>
          <cell r="EQ167">
            <v>2117726.7799999998</v>
          </cell>
          <cell r="ER167">
            <v>2252827.5299999998</v>
          </cell>
          <cell r="ES167">
            <v>-374462.09</v>
          </cell>
          <cell r="ET167">
            <v>-760511.58</v>
          </cell>
          <cell r="EU167">
            <v>-1831.9099999999162</v>
          </cell>
          <cell r="EV167">
            <v>-735947.84</v>
          </cell>
          <cell r="EW167">
            <v>-738385.79</v>
          </cell>
          <cell r="EX167">
            <v>-729883.69</v>
          </cell>
          <cell r="EZ167">
            <v>77493.53</v>
          </cell>
          <cell r="FA167">
            <v>-4651.3900000000003</v>
          </cell>
          <cell r="FB167">
            <v>5253.19</v>
          </cell>
          <cell r="FC167">
            <v>7234.01</v>
          </cell>
          <cell r="FD167">
            <v>5436.549999999992</v>
          </cell>
          <cell r="FE167">
            <v>9807.66</v>
          </cell>
          <cell r="FF167">
            <v>9988.8700000000008</v>
          </cell>
          <cell r="FG167">
            <v>10938.25</v>
          </cell>
          <cell r="FH167">
            <v>8908.89</v>
          </cell>
          <cell r="FI167">
            <v>8554.2900000000009</v>
          </cell>
          <cell r="FJ167">
            <v>4335.5099999999948</v>
          </cell>
          <cell r="FK167">
            <v>5927.21</v>
          </cell>
          <cell r="FL167">
            <v>5760.49</v>
          </cell>
          <cell r="FN167">
            <v>-379799.46</v>
          </cell>
          <cell r="FO167">
            <v>-33263.629999999997</v>
          </cell>
          <cell r="FP167">
            <v>-32685.65</v>
          </cell>
          <cell r="FQ167">
            <v>-32107.680000000051</v>
          </cell>
          <cell r="FR167">
            <v>-33287.919999999998</v>
          </cell>
          <cell r="FS167">
            <v>-32129.86</v>
          </cell>
          <cell r="FT167">
            <v>-32129.86</v>
          </cell>
          <cell r="FU167">
            <v>-32708.89</v>
          </cell>
          <cell r="FV167">
            <v>-30372.28</v>
          </cell>
          <cell r="FW167">
            <v>-29840.21</v>
          </cell>
          <cell r="FX167">
            <v>-31008.78</v>
          </cell>
          <cell r="FY167">
            <v>-29840.21</v>
          </cell>
          <cell r="FZ167">
            <v>-30424.49</v>
          </cell>
          <cell r="GB167">
            <v>13438985.309999999</v>
          </cell>
          <cell r="GC167">
            <v>-857212.49</v>
          </cell>
          <cell r="GD167">
            <v>1469981.71</v>
          </cell>
          <cell r="GE167">
            <v>4635587.0199999996</v>
          </cell>
          <cell r="GF167">
            <v>5459159.4500000002</v>
          </cell>
          <cell r="GG167">
            <v>3426929.34</v>
          </cell>
          <cell r="GH167">
            <v>3432059.05</v>
          </cell>
          <cell r="GI167">
            <v>4209.6799999999348</v>
          </cell>
          <cell r="GJ167">
            <v>-924821.88</v>
          </cell>
          <cell r="GK167">
            <v>-29534.129999999539</v>
          </cell>
          <cell r="GL167">
            <v>-1141418.72</v>
          </cell>
          <cell r="GM167">
            <v>-1051219.3799999999</v>
          </cell>
          <cell r="GN167">
            <v>-984734.34</v>
          </cell>
        </row>
        <row r="168">
          <cell r="A168" t="str">
            <v>Total Provision (Benefit) for Inc Tax</v>
          </cell>
          <cell r="B168">
            <v>5393214</v>
          </cell>
          <cell r="C168">
            <v>-314972</v>
          </cell>
          <cell r="D168">
            <v>367472</v>
          </cell>
          <cell r="E168">
            <v>923608</v>
          </cell>
          <cell r="F168">
            <v>1551853</v>
          </cell>
          <cell r="G168">
            <v>1157219</v>
          </cell>
          <cell r="H168">
            <v>1236924</v>
          </cell>
          <cell r="I168">
            <v>352170</v>
          </cell>
          <cell r="J168">
            <v>179647</v>
          </cell>
          <cell r="K168">
            <v>4485</v>
          </cell>
          <cell r="L168">
            <v>-112297</v>
          </cell>
          <cell r="M168">
            <v>-75878</v>
          </cell>
          <cell r="N168">
            <v>122983</v>
          </cell>
          <cell r="P168">
            <v>682158</v>
          </cell>
          <cell r="Q168">
            <v>-51844</v>
          </cell>
          <cell r="R168">
            <v>62077</v>
          </cell>
          <cell r="S168">
            <v>199262</v>
          </cell>
          <cell r="T168">
            <v>347065</v>
          </cell>
          <cell r="U168">
            <v>125759</v>
          </cell>
          <cell r="V168">
            <v>218615</v>
          </cell>
          <cell r="W168">
            <v>-25199</v>
          </cell>
          <cell r="X168">
            <v>-32711</v>
          </cell>
          <cell r="Y168">
            <v>-47877</v>
          </cell>
          <cell r="Z168">
            <v>-61661</v>
          </cell>
          <cell r="AA168">
            <v>-59708</v>
          </cell>
          <cell r="AB168">
            <v>8380</v>
          </cell>
          <cell r="AD168">
            <v>4013849</v>
          </cell>
          <cell r="AE168">
            <v>-333175</v>
          </cell>
          <cell r="AF168">
            <v>493368</v>
          </cell>
          <cell r="AG168">
            <v>1018167</v>
          </cell>
          <cell r="AH168">
            <v>1737165</v>
          </cell>
          <cell r="AI168">
            <v>723395</v>
          </cell>
          <cell r="AJ168">
            <v>1073273</v>
          </cell>
          <cell r="AK168">
            <v>12130</v>
          </cell>
          <cell r="AL168">
            <v>-130936</v>
          </cell>
          <cell r="AM168">
            <v>-171934</v>
          </cell>
          <cell r="AN168">
            <v>-252332</v>
          </cell>
          <cell r="AO168">
            <v>-230868</v>
          </cell>
          <cell r="AP168">
            <v>75596</v>
          </cell>
          <cell r="AR168">
            <v>1913512</v>
          </cell>
          <cell r="AS168">
            <v>-21286</v>
          </cell>
          <cell r="AT168">
            <v>131482</v>
          </cell>
          <cell r="AU168">
            <v>416022</v>
          </cell>
          <cell r="AV168">
            <v>677135</v>
          </cell>
          <cell r="AW168">
            <v>195583</v>
          </cell>
          <cell r="AX168">
            <v>343838</v>
          </cell>
          <cell r="AY168">
            <v>31222</v>
          </cell>
          <cell r="AZ168">
            <v>-31392</v>
          </cell>
          <cell r="BA168">
            <v>58433</v>
          </cell>
          <cell r="BB168">
            <v>23069</v>
          </cell>
          <cell r="BC168">
            <v>46064</v>
          </cell>
          <cell r="BD168">
            <v>43342</v>
          </cell>
          <cell r="BF168">
            <v>527808</v>
          </cell>
          <cell r="BG168">
            <v>23926</v>
          </cell>
          <cell r="BH168">
            <v>86208</v>
          </cell>
          <cell r="BI168">
            <v>174020</v>
          </cell>
          <cell r="BJ168">
            <v>292040</v>
          </cell>
          <cell r="BK168">
            <v>119932</v>
          </cell>
          <cell r="BL168">
            <v>154557</v>
          </cell>
          <cell r="BM168">
            <v>-17296</v>
          </cell>
          <cell r="BN168">
            <v>-38223</v>
          </cell>
          <cell r="BO168">
            <v>-53247</v>
          </cell>
          <cell r="BP168">
            <v>-65684</v>
          </cell>
          <cell r="BQ168">
            <v>-53451</v>
          </cell>
          <cell r="BR168">
            <v>-94974</v>
          </cell>
          <cell r="BT168">
            <v>122973</v>
          </cell>
          <cell r="BU168">
            <v>-22495</v>
          </cell>
          <cell r="BV168">
            <v>36022</v>
          </cell>
          <cell r="BW168">
            <v>79994</v>
          </cell>
          <cell r="BX168">
            <v>94203</v>
          </cell>
          <cell r="BY168">
            <v>-31727</v>
          </cell>
          <cell r="BZ168">
            <v>45111</v>
          </cell>
          <cell r="CA168">
            <v>-52793</v>
          </cell>
          <cell r="CB168">
            <v>-23770</v>
          </cell>
          <cell r="CC168">
            <v>-20788</v>
          </cell>
          <cell r="CD168">
            <v>-19293</v>
          </cell>
          <cell r="CE168">
            <v>-17515</v>
          </cell>
          <cell r="CF168">
            <v>56024</v>
          </cell>
          <cell r="CH168">
            <v>437756.12</v>
          </cell>
          <cell r="CI168">
            <v>-6296.22</v>
          </cell>
          <cell r="CJ168">
            <v>47503.46</v>
          </cell>
          <cell r="CK168">
            <v>79368.22</v>
          </cell>
          <cell r="CL168">
            <v>64021.21</v>
          </cell>
          <cell r="CM168">
            <v>77831.7</v>
          </cell>
          <cell r="CN168">
            <v>80372.800000000003</v>
          </cell>
          <cell r="CO168">
            <v>44154.43</v>
          </cell>
          <cell r="CP168">
            <v>36282.959999999999</v>
          </cell>
          <cell r="CQ168">
            <v>20912.900000000001</v>
          </cell>
          <cell r="CR168">
            <v>-20898.849999999999</v>
          </cell>
          <cell r="CS168">
            <v>8084.929999999993</v>
          </cell>
          <cell r="CT168">
            <v>6418.5799999999872</v>
          </cell>
          <cell r="CV168">
            <v>-299.10000000000002</v>
          </cell>
          <cell r="CW168">
            <v>-23.07</v>
          </cell>
          <cell r="CX168">
            <v>-23.25</v>
          </cell>
          <cell r="CY168">
            <v>-23.45</v>
          </cell>
          <cell r="CZ168">
            <v>-23.68</v>
          </cell>
          <cell r="DA168">
            <v>-23.93</v>
          </cell>
          <cell r="DB168">
            <v>-24.22</v>
          </cell>
          <cell r="DC168">
            <v>-24.56</v>
          </cell>
          <cell r="DD168">
            <v>-24.97</v>
          </cell>
          <cell r="DE168">
            <v>-25.47</v>
          </cell>
          <cell r="DF168">
            <v>-26.15</v>
          </cell>
          <cell r="DG168">
            <v>-29.19</v>
          </cell>
          <cell r="DH168">
            <v>-27.16</v>
          </cell>
          <cell r="DJ168">
            <v>13090971.02</v>
          </cell>
          <cell r="DK168">
            <v>-726165.29</v>
          </cell>
          <cell r="DL168">
            <v>1224109.21</v>
          </cell>
          <cell r="DM168">
            <v>2890417.77</v>
          </cell>
          <cell r="DN168">
            <v>4763458.53</v>
          </cell>
          <cell r="DO168">
            <v>2367968.77</v>
          </cell>
          <cell r="DP168">
            <v>3152666.58</v>
          </cell>
          <cell r="DQ168">
            <v>344363.87</v>
          </cell>
          <cell r="DR168">
            <v>-41127.01</v>
          </cell>
          <cell r="DS168">
            <v>-210040.57</v>
          </cell>
          <cell r="DT168">
            <v>-509123</v>
          </cell>
          <cell r="DU168">
            <v>-383300.26</v>
          </cell>
          <cell r="DV168">
            <v>217742.42</v>
          </cell>
          <cell r="DX168">
            <v>2438645</v>
          </cell>
          <cell r="DY168">
            <v>-36235</v>
          </cell>
          <cell r="DZ168">
            <v>289473</v>
          </cell>
          <cell r="EA168">
            <v>757496</v>
          </cell>
          <cell r="EB168">
            <v>684572</v>
          </cell>
          <cell r="EC168">
            <v>524754</v>
          </cell>
          <cell r="ED168">
            <v>473461</v>
          </cell>
          <cell r="EE168">
            <v>157814</v>
          </cell>
          <cell r="EF168">
            <v>-56297</v>
          </cell>
          <cell r="EG168">
            <v>-2529</v>
          </cell>
          <cell r="EH168">
            <v>-149285</v>
          </cell>
          <cell r="EI168">
            <v>-113862</v>
          </cell>
          <cell r="EJ168">
            <v>-90717</v>
          </cell>
          <cell r="EL168">
            <v>2976795</v>
          </cell>
          <cell r="EM168">
            <v>-286651</v>
          </cell>
          <cell r="EN168">
            <v>300658</v>
          </cell>
          <cell r="EO168">
            <v>1079194</v>
          </cell>
          <cell r="EP168">
            <v>1477858</v>
          </cell>
          <cell r="EQ168">
            <v>834596</v>
          </cell>
          <cell r="ER168">
            <v>887839</v>
          </cell>
          <cell r="ES168">
            <v>-147576</v>
          </cell>
          <cell r="ET168">
            <v>-299718</v>
          </cell>
          <cell r="EU168">
            <v>-722</v>
          </cell>
          <cell r="EV168">
            <v>-290037</v>
          </cell>
          <cell r="EW168">
            <v>-290998</v>
          </cell>
          <cell r="EX168">
            <v>-287648</v>
          </cell>
          <cell r="EZ168">
            <v>30541</v>
          </cell>
          <cell r="FA168">
            <v>-1833</v>
          </cell>
          <cell r="FB168">
            <v>2071</v>
          </cell>
          <cell r="FC168">
            <v>2850</v>
          </cell>
          <cell r="FD168">
            <v>2143</v>
          </cell>
          <cell r="FE168">
            <v>3865</v>
          </cell>
          <cell r="FF168">
            <v>3937</v>
          </cell>
          <cell r="FG168">
            <v>4311</v>
          </cell>
          <cell r="FH168">
            <v>3511</v>
          </cell>
          <cell r="FI168">
            <v>3371</v>
          </cell>
          <cell r="FJ168">
            <v>1709</v>
          </cell>
          <cell r="FK168">
            <v>2336</v>
          </cell>
          <cell r="FL168">
            <v>2270</v>
          </cell>
          <cell r="FN168">
            <v>-149679</v>
          </cell>
          <cell r="FO168">
            <v>-13109</v>
          </cell>
          <cell r="FP168">
            <v>-12881</v>
          </cell>
          <cell r="FQ168">
            <v>-12654</v>
          </cell>
          <cell r="FR168">
            <v>-13119</v>
          </cell>
          <cell r="FS168">
            <v>-12662</v>
          </cell>
          <cell r="FT168">
            <v>-12662</v>
          </cell>
          <cell r="FU168">
            <v>-12891</v>
          </cell>
          <cell r="FV168">
            <v>-11970</v>
          </cell>
          <cell r="FW168">
            <v>-11760</v>
          </cell>
          <cell r="FX168">
            <v>-12221</v>
          </cell>
          <cell r="FY168">
            <v>-11760</v>
          </cell>
          <cell r="FZ168">
            <v>-11990</v>
          </cell>
          <cell r="GB168">
            <v>5296302</v>
          </cell>
          <cell r="GC168">
            <v>-337828</v>
          </cell>
          <cell r="GD168">
            <v>579321</v>
          </cell>
          <cell r="GE168">
            <v>1826886</v>
          </cell>
          <cell r="GF168">
            <v>2151454</v>
          </cell>
          <cell r="GG168">
            <v>1350553</v>
          </cell>
          <cell r="GH168">
            <v>1352575</v>
          </cell>
          <cell r="GI168">
            <v>1658</v>
          </cell>
          <cell r="GJ168">
            <v>-364474</v>
          </cell>
          <cell r="GK168">
            <v>-11640</v>
          </cell>
          <cell r="GL168">
            <v>-449834</v>
          </cell>
          <cell r="GM168">
            <v>-414284</v>
          </cell>
          <cell r="GN168">
            <v>-388085</v>
          </cell>
        </row>
        <row r="169">
          <cell r="A169" t="str">
            <v>Income / Loss, Before Cumulative Effect</v>
          </cell>
          <cell r="B169">
            <v>8191706.1699999999</v>
          </cell>
          <cell r="C169">
            <v>-478407.94</v>
          </cell>
          <cell r="D169">
            <v>558148.91</v>
          </cell>
          <cell r="E169">
            <v>1402859.52</v>
          </cell>
          <cell r="F169">
            <v>2357097.81</v>
          </cell>
          <cell r="G169">
            <v>1757690.3</v>
          </cell>
          <cell r="H169">
            <v>1878754.71</v>
          </cell>
          <cell r="I169">
            <v>534908.68999999994</v>
          </cell>
          <cell r="J169">
            <v>272864</v>
          </cell>
          <cell r="K169">
            <v>6812.5999999997439</v>
          </cell>
          <cell r="L169">
            <v>-170567.92</v>
          </cell>
          <cell r="M169">
            <v>-115251.61</v>
          </cell>
          <cell r="N169">
            <v>186797.1</v>
          </cell>
          <cell r="P169">
            <v>1036126.15</v>
          </cell>
          <cell r="Q169">
            <v>-78744.320000000007</v>
          </cell>
          <cell r="R169">
            <v>94288.09</v>
          </cell>
          <cell r="S169">
            <v>302656.71000000002</v>
          </cell>
          <cell r="T169">
            <v>527154.69999999995</v>
          </cell>
          <cell r="U169">
            <v>191015.01</v>
          </cell>
          <cell r="V169">
            <v>332051.68</v>
          </cell>
          <cell r="W169">
            <v>-38274.82</v>
          </cell>
          <cell r="X169">
            <v>-49684.86</v>
          </cell>
          <cell r="Y169">
            <v>-72720.67</v>
          </cell>
          <cell r="Z169">
            <v>-93655.19</v>
          </cell>
          <cell r="AA169">
            <v>-90689.72</v>
          </cell>
          <cell r="AB169">
            <v>12729.54</v>
          </cell>
          <cell r="AD169">
            <v>6096597.2300000004</v>
          </cell>
          <cell r="AE169">
            <v>-506056.88</v>
          </cell>
          <cell r="AF169">
            <v>749371.83</v>
          </cell>
          <cell r="AG169">
            <v>1546484.89</v>
          </cell>
          <cell r="AH169">
            <v>2638565.58</v>
          </cell>
          <cell r="AI169">
            <v>1098757.6200000001</v>
          </cell>
          <cell r="AJ169">
            <v>1630184.57</v>
          </cell>
          <cell r="AK169">
            <v>18424.560000000172</v>
          </cell>
          <cell r="AL169">
            <v>-198877.09</v>
          </cell>
          <cell r="AM169">
            <v>-261149.69</v>
          </cell>
          <cell r="AN169">
            <v>-383265.61</v>
          </cell>
          <cell r="AO169">
            <v>-350664.74</v>
          </cell>
          <cell r="AP169">
            <v>114822.19</v>
          </cell>
          <cell r="AR169">
            <v>2906419.01</v>
          </cell>
          <cell r="AS169">
            <v>-32331.1</v>
          </cell>
          <cell r="AT169">
            <v>199706.85</v>
          </cell>
          <cell r="AU169">
            <v>631893.15</v>
          </cell>
          <cell r="AV169">
            <v>1028493.74</v>
          </cell>
          <cell r="AW169">
            <v>297068.71999999997</v>
          </cell>
          <cell r="AX169">
            <v>522251.9</v>
          </cell>
          <cell r="AY169">
            <v>47423.999999999942</v>
          </cell>
          <cell r="AZ169">
            <v>-47679.869999999937</v>
          </cell>
          <cell r="BA169">
            <v>88754.25</v>
          </cell>
          <cell r="BB169">
            <v>35039.460000000079</v>
          </cell>
          <cell r="BC169">
            <v>69965.45</v>
          </cell>
          <cell r="BD169">
            <v>65832.460000000079</v>
          </cell>
          <cell r="BF169">
            <v>801683.07</v>
          </cell>
          <cell r="BG169">
            <v>36341.040000000125</v>
          </cell>
          <cell r="BH169">
            <v>130939.72</v>
          </cell>
          <cell r="BI169">
            <v>264316.95</v>
          </cell>
          <cell r="BJ169">
            <v>443576.39</v>
          </cell>
          <cell r="BK169">
            <v>182162.95</v>
          </cell>
          <cell r="BL169">
            <v>234755.57</v>
          </cell>
          <cell r="BM169">
            <v>-26270.97</v>
          </cell>
          <cell r="BN169">
            <v>-58055.75</v>
          </cell>
          <cell r="BO169">
            <v>-80876.440000000061</v>
          </cell>
          <cell r="BP169">
            <v>-99765.86</v>
          </cell>
          <cell r="BQ169">
            <v>-81186.38</v>
          </cell>
          <cell r="BR169">
            <v>-144254.15</v>
          </cell>
          <cell r="BT169">
            <v>186782.42</v>
          </cell>
          <cell r="BU169">
            <v>-34167.339999999997</v>
          </cell>
          <cell r="BV169">
            <v>54712.92</v>
          </cell>
          <cell r="BW169">
            <v>121501.71</v>
          </cell>
          <cell r="BX169">
            <v>143084.37</v>
          </cell>
          <cell r="BY169">
            <v>-48190.28</v>
          </cell>
          <cell r="BZ169">
            <v>68517.710000000006</v>
          </cell>
          <cell r="CA169">
            <v>-80187.19</v>
          </cell>
          <cell r="CB169">
            <v>-36103.4</v>
          </cell>
          <cell r="CC169">
            <v>-31575.57</v>
          </cell>
          <cell r="CD169">
            <v>-29303.45</v>
          </cell>
          <cell r="CE169">
            <v>-26602.7</v>
          </cell>
          <cell r="CF169">
            <v>85095.64</v>
          </cell>
          <cell r="CH169">
            <v>664903.99</v>
          </cell>
          <cell r="CI169">
            <v>-9564.5299999999697</v>
          </cell>
          <cell r="CJ169">
            <v>72152.319999999949</v>
          </cell>
          <cell r="CK169">
            <v>120551.94</v>
          </cell>
          <cell r="CL169">
            <v>97239.759999999951</v>
          </cell>
          <cell r="CM169">
            <v>118219.29</v>
          </cell>
          <cell r="CN169">
            <v>122077.72</v>
          </cell>
          <cell r="CO169">
            <v>67066.080000000075</v>
          </cell>
          <cell r="CP169">
            <v>55110.169999999925</v>
          </cell>
          <cell r="CQ169">
            <v>31764.830000000075</v>
          </cell>
          <cell r="CR169">
            <v>-31742.71</v>
          </cell>
          <cell r="CS169">
            <v>12281.180000000051</v>
          </cell>
          <cell r="CT169">
            <v>9747.94</v>
          </cell>
          <cell r="CV169">
            <v>-454.31000000052154</v>
          </cell>
          <cell r="CW169">
            <v>-35.03000000002794</v>
          </cell>
          <cell r="CX169">
            <v>-35.320000000065193</v>
          </cell>
          <cell r="CY169">
            <v>-35.630000000121072</v>
          </cell>
          <cell r="CZ169">
            <v>-35.96999999997206</v>
          </cell>
          <cell r="DA169">
            <v>-36.350000000093132</v>
          </cell>
          <cell r="DB169">
            <v>-36.790000000037253</v>
          </cell>
          <cell r="DC169">
            <v>-37.310000000055879</v>
          </cell>
          <cell r="DD169">
            <v>-37.919999999925494</v>
          </cell>
          <cell r="DE169">
            <v>-38.689999999944121</v>
          </cell>
          <cell r="DF169">
            <v>-39.710000000195578</v>
          </cell>
          <cell r="DG169">
            <v>-44.330000000074506</v>
          </cell>
          <cell r="DH169">
            <v>-41.260000000009313</v>
          </cell>
          <cell r="DJ169">
            <v>19883763.730000004</v>
          </cell>
          <cell r="DK169">
            <v>-1102966.1000000001</v>
          </cell>
          <cell r="DL169">
            <v>1859285.32</v>
          </cell>
          <cell r="DM169">
            <v>4390229.24</v>
          </cell>
          <cell r="DN169">
            <v>7235176.3800000008</v>
          </cell>
          <cell r="DO169">
            <v>3596687.26</v>
          </cell>
          <cell r="DP169">
            <v>4788557.07</v>
          </cell>
          <cell r="DQ169">
            <v>523053.0400000005</v>
          </cell>
          <cell r="DR169">
            <v>-62464.72</v>
          </cell>
          <cell r="DS169">
            <v>-319029.37999999942</v>
          </cell>
          <cell r="DT169">
            <v>-773300.99000000069</v>
          </cell>
          <cell r="DU169">
            <v>-582192.8499999987</v>
          </cell>
          <cell r="DV169">
            <v>330729.46000000066</v>
          </cell>
          <cell r="DX169">
            <v>3749239.67</v>
          </cell>
          <cell r="DY169">
            <v>-55707.539999999804</v>
          </cell>
          <cell r="DZ169">
            <v>445042.23</v>
          </cell>
          <cell r="EA169">
            <v>1164591.22</v>
          </cell>
          <cell r="EB169">
            <v>1052481.1399999999</v>
          </cell>
          <cell r="EC169">
            <v>806770.76</v>
          </cell>
          <cell r="ED169">
            <v>727911.51</v>
          </cell>
          <cell r="EE169">
            <v>242628.41</v>
          </cell>
          <cell r="EF169">
            <v>-86549.910000000091</v>
          </cell>
          <cell r="EG169">
            <v>-3887.2999999999302</v>
          </cell>
          <cell r="EH169">
            <v>-229512.61</v>
          </cell>
          <cell r="EI169">
            <v>-175058.59</v>
          </cell>
          <cell r="EJ169">
            <v>-139469.65</v>
          </cell>
          <cell r="EL169">
            <v>4576611.57</v>
          </cell>
          <cell r="EM169">
            <v>-440703.93</v>
          </cell>
          <cell r="EN169">
            <v>462240.94</v>
          </cell>
          <cell r="EO169">
            <v>1659179.47</v>
          </cell>
          <cell r="EP169">
            <v>2272099.6800000002</v>
          </cell>
          <cell r="EQ169">
            <v>1283130.78</v>
          </cell>
          <cell r="ER169">
            <v>1364988.53</v>
          </cell>
          <cell r="ES169">
            <v>-226886.09</v>
          </cell>
          <cell r="ET169">
            <v>-460793.58</v>
          </cell>
          <cell r="EU169">
            <v>-1109.9099999999162</v>
          </cell>
          <cell r="EV169">
            <v>-445910.84</v>
          </cell>
          <cell r="EW169">
            <v>-447387.79</v>
          </cell>
          <cell r="EX169">
            <v>-442235.69</v>
          </cell>
          <cell r="EZ169">
            <v>46952.53</v>
          </cell>
          <cell r="FA169">
            <v>-2818.39</v>
          </cell>
          <cell r="FB169">
            <v>3182.19</v>
          </cell>
          <cell r="FC169">
            <v>4384.01</v>
          </cell>
          <cell r="FD169">
            <v>3293.549999999992</v>
          </cell>
          <cell r="FE169">
            <v>5942.66</v>
          </cell>
          <cell r="FF169">
            <v>6051.87</v>
          </cell>
          <cell r="FG169">
            <v>6627.25</v>
          </cell>
          <cell r="FH169">
            <v>5397.89</v>
          </cell>
          <cell r="FI169">
            <v>5183.29</v>
          </cell>
          <cell r="FJ169">
            <v>2626.5099999999948</v>
          </cell>
          <cell r="FK169">
            <v>3591.21</v>
          </cell>
          <cell r="FL169">
            <v>3490.4900000000052</v>
          </cell>
          <cell r="FN169">
            <v>-230120.46</v>
          </cell>
          <cell r="FO169">
            <v>-20154.63</v>
          </cell>
          <cell r="FP169">
            <v>-19804.650000000001</v>
          </cell>
          <cell r="FQ169">
            <v>-19453.680000000051</v>
          </cell>
          <cell r="FR169">
            <v>-20168.919999999998</v>
          </cell>
          <cell r="FS169">
            <v>-19467.86</v>
          </cell>
          <cell r="FT169">
            <v>-19467.86</v>
          </cell>
          <cell r="FU169">
            <v>-19817.89</v>
          </cell>
          <cell r="FV169">
            <v>-18402.28</v>
          </cell>
          <cell r="FW169">
            <v>-18080.21</v>
          </cell>
          <cell r="FX169">
            <v>-18787.78</v>
          </cell>
          <cell r="FY169">
            <v>-18080.21</v>
          </cell>
          <cell r="FZ169">
            <v>-18434.490000000002</v>
          </cell>
          <cell r="GB169">
            <v>8142683.3100000005</v>
          </cell>
          <cell r="GC169">
            <v>-519384.49</v>
          </cell>
          <cell r="GD169">
            <v>890660.71</v>
          </cell>
          <cell r="GE169">
            <v>2808701.02</v>
          </cell>
          <cell r="GF169">
            <v>3307705.45</v>
          </cell>
          <cell r="GG169">
            <v>2076376.34</v>
          </cell>
          <cell r="GH169">
            <v>2079484.05</v>
          </cell>
          <cell r="GI169">
            <v>2551.6799999999348</v>
          </cell>
          <cell r="GJ169">
            <v>-560347.88</v>
          </cell>
          <cell r="GK169">
            <v>-17894.129999999539</v>
          </cell>
          <cell r="GL169">
            <v>-691584.72</v>
          </cell>
          <cell r="GM169">
            <v>-636935.38</v>
          </cell>
          <cell r="GN169">
            <v>-596649.34</v>
          </cell>
        </row>
        <row r="170">
          <cell r="A170" t="str">
            <v>Income Statement - Net (Income) Loss</v>
          </cell>
          <cell r="B170">
            <v>8191706.1699999999</v>
          </cell>
          <cell r="C170">
            <v>-478407.94</v>
          </cell>
          <cell r="D170">
            <v>558148.91</v>
          </cell>
          <cell r="E170">
            <v>1402859.52</v>
          </cell>
          <cell r="F170">
            <v>2357097.81</v>
          </cell>
          <cell r="G170">
            <v>1757690.3</v>
          </cell>
          <cell r="H170">
            <v>1878754.71</v>
          </cell>
          <cell r="I170">
            <v>534908.68999999994</v>
          </cell>
          <cell r="J170">
            <v>272864</v>
          </cell>
          <cell r="K170">
            <v>6812.5999999997439</v>
          </cell>
          <cell r="L170">
            <v>-170567.92</v>
          </cell>
          <cell r="M170">
            <v>-115251.61</v>
          </cell>
          <cell r="N170">
            <v>186797.1</v>
          </cell>
          <cell r="P170">
            <v>1036126.15</v>
          </cell>
          <cell r="Q170">
            <v>-78744.320000000007</v>
          </cell>
          <cell r="R170">
            <v>94288.09</v>
          </cell>
          <cell r="S170">
            <v>302656.71000000002</v>
          </cell>
          <cell r="T170">
            <v>527154.69999999995</v>
          </cell>
          <cell r="U170">
            <v>191015.01</v>
          </cell>
          <cell r="V170">
            <v>332051.68</v>
          </cell>
          <cell r="W170">
            <v>-38274.82</v>
          </cell>
          <cell r="X170">
            <v>-49684.86</v>
          </cell>
          <cell r="Y170">
            <v>-72720.67</v>
          </cell>
          <cell r="Z170">
            <v>-93655.19</v>
          </cell>
          <cell r="AA170">
            <v>-90689.72</v>
          </cell>
          <cell r="AB170">
            <v>12729.54</v>
          </cell>
          <cell r="AD170">
            <v>6096597.2300000004</v>
          </cell>
          <cell r="AE170">
            <v>-506056.88</v>
          </cell>
          <cell r="AF170">
            <v>749371.83</v>
          </cell>
          <cell r="AG170">
            <v>1546484.89</v>
          </cell>
          <cell r="AH170">
            <v>2638565.58</v>
          </cell>
          <cell r="AI170">
            <v>1098757.6200000001</v>
          </cell>
          <cell r="AJ170">
            <v>1630184.57</v>
          </cell>
          <cell r="AK170">
            <v>18424.560000000172</v>
          </cell>
          <cell r="AL170">
            <v>-198877.09</v>
          </cell>
          <cell r="AM170">
            <v>-261149.69</v>
          </cell>
          <cell r="AN170">
            <v>-383265.61</v>
          </cell>
          <cell r="AO170">
            <v>-350664.74</v>
          </cell>
          <cell r="AP170">
            <v>114822.19</v>
          </cell>
          <cell r="AR170">
            <v>2906419.01</v>
          </cell>
          <cell r="AS170">
            <v>-32331.1</v>
          </cell>
          <cell r="AT170">
            <v>199706.85</v>
          </cell>
          <cell r="AU170">
            <v>631893.15</v>
          </cell>
          <cell r="AV170">
            <v>1028493.74</v>
          </cell>
          <cell r="AW170">
            <v>297068.71999999997</v>
          </cell>
          <cell r="AX170">
            <v>522251.9</v>
          </cell>
          <cell r="AY170">
            <v>47423.999999999942</v>
          </cell>
          <cell r="AZ170">
            <v>-47679.869999999937</v>
          </cell>
          <cell r="BA170">
            <v>88754.25</v>
          </cell>
          <cell r="BB170">
            <v>35039.460000000079</v>
          </cell>
          <cell r="BC170">
            <v>69965.45</v>
          </cell>
          <cell r="BD170">
            <v>65832.460000000079</v>
          </cell>
          <cell r="BF170">
            <v>801683.07</v>
          </cell>
          <cell r="BG170">
            <v>36341.040000000125</v>
          </cell>
          <cell r="BH170">
            <v>130939.72</v>
          </cell>
          <cell r="BI170">
            <v>264316.95</v>
          </cell>
          <cell r="BJ170">
            <v>443576.39</v>
          </cell>
          <cell r="BK170">
            <v>182162.95</v>
          </cell>
          <cell r="BL170">
            <v>234755.57</v>
          </cell>
          <cell r="BM170">
            <v>-26270.97</v>
          </cell>
          <cell r="BN170">
            <v>-58055.75</v>
          </cell>
          <cell r="BO170">
            <v>-80876.440000000061</v>
          </cell>
          <cell r="BP170">
            <v>-99765.86</v>
          </cell>
          <cell r="BQ170">
            <v>-81186.38</v>
          </cell>
          <cell r="BR170">
            <v>-144254.15</v>
          </cell>
          <cell r="BT170">
            <v>186782.42</v>
          </cell>
          <cell r="BU170">
            <v>-34167.339999999997</v>
          </cell>
          <cell r="BV170">
            <v>54712.92</v>
          </cell>
          <cell r="BW170">
            <v>121501.71</v>
          </cell>
          <cell r="BX170">
            <v>143084.37</v>
          </cell>
          <cell r="BY170">
            <v>-48190.28</v>
          </cell>
          <cell r="BZ170">
            <v>68517.710000000006</v>
          </cell>
          <cell r="CA170">
            <v>-80187.19</v>
          </cell>
          <cell r="CB170">
            <v>-36103.4</v>
          </cell>
          <cell r="CC170">
            <v>-31575.57</v>
          </cell>
          <cell r="CD170">
            <v>-29303.45</v>
          </cell>
          <cell r="CE170">
            <v>-26602.7</v>
          </cell>
          <cell r="CF170">
            <v>85095.64</v>
          </cell>
          <cell r="CH170">
            <v>664903.99</v>
          </cell>
          <cell r="CI170">
            <v>-9564.5299999999697</v>
          </cell>
          <cell r="CJ170">
            <v>72152.319999999949</v>
          </cell>
          <cell r="CK170">
            <v>120551.94</v>
          </cell>
          <cell r="CL170">
            <v>97239.759999999951</v>
          </cell>
          <cell r="CM170">
            <v>118219.29</v>
          </cell>
          <cell r="CN170">
            <v>122077.72</v>
          </cell>
          <cell r="CO170">
            <v>67066.080000000075</v>
          </cell>
          <cell r="CP170">
            <v>55110.169999999925</v>
          </cell>
          <cell r="CQ170">
            <v>31764.830000000075</v>
          </cell>
          <cell r="CR170">
            <v>-31742.71</v>
          </cell>
          <cell r="CS170">
            <v>12281.180000000051</v>
          </cell>
          <cell r="CT170">
            <v>9747.94</v>
          </cell>
          <cell r="CV170">
            <v>-454.31000000052154</v>
          </cell>
          <cell r="CW170">
            <v>-35.03000000002794</v>
          </cell>
          <cell r="CX170">
            <v>-35.320000000065193</v>
          </cell>
          <cell r="CY170">
            <v>-35.630000000121072</v>
          </cell>
          <cell r="CZ170">
            <v>-35.96999999997206</v>
          </cell>
          <cell r="DA170">
            <v>-36.350000000093132</v>
          </cell>
          <cell r="DB170">
            <v>-36.790000000037253</v>
          </cell>
          <cell r="DC170">
            <v>-37.310000000055879</v>
          </cell>
          <cell r="DD170">
            <v>-37.919999999925494</v>
          </cell>
          <cell r="DE170">
            <v>-38.689999999944121</v>
          </cell>
          <cell r="DF170">
            <v>-39.710000000195578</v>
          </cell>
          <cell r="DG170">
            <v>-44.330000000074506</v>
          </cell>
          <cell r="DH170">
            <v>-41.260000000009313</v>
          </cell>
          <cell r="DJ170">
            <v>19883763.730000004</v>
          </cell>
          <cell r="DK170">
            <v>-1102966.1000000001</v>
          </cell>
          <cell r="DL170">
            <v>1859285.32</v>
          </cell>
          <cell r="DM170">
            <v>4390229.24</v>
          </cell>
          <cell r="DN170">
            <v>7235176.3800000008</v>
          </cell>
          <cell r="DO170">
            <v>3596687.26</v>
          </cell>
          <cell r="DP170">
            <v>4788557.07</v>
          </cell>
          <cell r="DQ170">
            <v>523053.0400000005</v>
          </cell>
          <cell r="DR170">
            <v>-62464.72</v>
          </cell>
          <cell r="DS170">
            <v>-319029.37999999942</v>
          </cell>
          <cell r="DT170">
            <v>-773300.99000000069</v>
          </cell>
          <cell r="DU170">
            <v>-582192.8499999987</v>
          </cell>
          <cell r="DV170">
            <v>330729.46000000066</v>
          </cell>
          <cell r="DX170">
            <v>3749239.67</v>
          </cell>
          <cell r="DY170">
            <v>-55707.539999999804</v>
          </cell>
          <cell r="DZ170">
            <v>445042.23</v>
          </cell>
          <cell r="EA170">
            <v>1164591.22</v>
          </cell>
          <cell r="EB170">
            <v>1052481.1399999999</v>
          </cell>
          <cell r="EC170">
            <v>806770.76</v>
          </cell>
          <cell r="ED170">
            <v>727911.51</v>
          </cell>
          <cell r="EE170">
            <v>242628.41</v>
          </cell>
          <cell r="EF170">
            <v>-86549.910000000091</v>
          </cell>
          <cell r="EG170">
            <v>-3887.2999999999302</v>
          </cell>
          <cell r="EH170">
            <v>-229512.61</v>
          </cell>
          <cell r="EI170">
            <v>-175058.59</v>
          </cell>
          <cell r="EJ170">
            <v>-139469.65</v>
          </cell>
          <cell r="EL170">
            <v>4576611.57</v>
          </cell>
          <cell r="EM170">
            <v>-440703.93</v>
          </cell>
          <cell r="EN170">
            <v>462240.94</v>
          </cell>
          <cell r="EO170">
            <v>1659179.47</v>
          </cell>
          <cell r="EP170">
            <v>2272099.6800000002</v>
          </cell>
          <cell r="EQ170">
            <v>1283130.78</v>
          </cell>
          <cell r="ER170">
            <v>1364988.53</v>
          </cell>
          <cell r="ES170">
            <v>-226886.09</v>
          </cell>
          <cell r="ET170">
            <v>-460793.58</v>
          </cell>
          <cell r="EU170">
            <v>-1109.9099999999162</v>
          </cell>
          <cell r="EV170">
            <v>-445910.84</v>
          </cell>
          <cell r="EW170">
            <v>-447387.79</v>
          </cell>
          <cell r="EX170">
            <v>-442235.69</v>
          </cell>
          <cell r="EZ170">
            <v>46952.53</v>
          </cell>
          <cell r="FA170">
            <v>-2818.39</v>
          </cell>
          <cell r="FB170">
            <v>3182.19</v>
          </cell>
          <cell r="FC170">
            <v>4384.01</v>
          </cell>
          <cell r="FD170">
            <v>3293.549999999992</v>
          </cell>
          <cell r="FE170">
            <v>5942.66</v>
          </cell>
          <cell r="FF170">
            <v>6051.87</v>
          </cell>
          <cell r="FG170">
            <v>6627.25</v>
          </cell>
          <cell r="FH170">
            <v>5397.89</v>
          </cell>
          <cell r="FI170">
            <v>5183.29</v>
          </cell>
          <cell r="FJ170">
            <v>2626.5099999999948</v>
          </cell>
          <cell r="FK170">
            <v>3591.21</v>
          </cell>
          <cell r="FL170">
            <v>3490.4900000000052</v>
          </cell>
          <cell r="FN170">
            <v>-230120.46</v>
          </cell>
          <cell r="FO170">
            <v>-20154.63</v>
          </cell>
          <cell r="FP170">
            <v>-19804.650000000001</v>
          </cell>
          <cell r="FQ170">
            <v>-19453.680000000051</v>
          </cell>
          <cell r="FR170">
            <v>-20168.919999999998</v>
          </cell>
          <cell r="FS170">
            <v>-19467.86</v>
          </cell>
          <cell r="FT170">
            <v>-19467.86</v>
          </cell>
          <cell r="FU170">
            <v>-19817.89</v>
          </cell>
          <cell r="FV170">
            <v>-18402.28</v>
          </cell>
          <cell r="FW170">
            <v>-18080.21</v>
          </cell>
          <cell r="FX170">
            <v>-18787.78</v>
          </cell>
          <cell r="FY170">
            <v>-18080.21</v>
          </cell>
          <cell r="FZ170">
            <v>-18434.490000000002</v>
          </cell>
          <cell r="GB170">
            <v>8142683.3100000005</v>
          </cell>
          <cell r="GC170">
            <v>-519384.49</v>
          </cell>
          <cell r="GD170">
            <v>890660.71</v>
          </cell>
          <cell r="GE170">
            <v>2808701.02</v>
          </cell>
          <cell r="GF170">
            <v>3307705.45</v>
          </cell>
          <cell r="GG170">
            <v>2076376.34</v>
          </cell>
          <cell r="GH170">
            <v>2079484.05</v>
          </cell>
          <cell r="GI170">
            <v>2551.6799999999348</v>
          </cell>
          <cell r="GJ170">
            <v>-560347.88</v>
          </cell>
          <cell r="GK170">
            <v>-17894.129999999539</v>
          </cell>
          <cell r="GL170">
            <v>-691584.72</v>
          </cell>
          <cell r="GM170">
            <v>-636935.38</v>
          </cell>
          <cell r="GN170">
            <v>-596649.34</v>
          </cell>
        </row>
        <row r="172">
          <cell r="A172" t="str">
            <v>Labor</v>
          </cell>
          <cell r="B172">
            <v>4885276.2699999996</v>
          </cell>
          <cell r="C172">
            <v>423484.12</v>
          </cell>
          <cell r="D172">
            <v>421210.41</v>
          </cell>
          <cell r="E172">
            <v>400550.51</v>
          </cell>
          <cell r="F172">
            <v>433575.89</v>
          </cell>
          <cell r="G172">
            <v>400550.51</v>
          </cell>
          <cell r="H172">
            <v>393417.82</v>
          </cell>
          <cell r="I172">
            <v>404580.96</v>
          </cell>
          <cell r="J172">
            <v>404147.32</v>
          </cell>
          <cell r="K172">
            <v>388212.63</v>
          </cell>
          <cell r="L172">
            <v>419034.93</v>
          </cell>
          <cell r="M172">
            <v>388212.63</v>
          </cell>
          <cell r="N172">
            <v>408298.54</v>
          </cell>
          <cell r="P172">
            <v>866910.49</v>
          </cell>
          <cell r="Q172">
            <v>76457.240000000005</v>
          </cell>
          <cell r="R172">
            <v>73629.070000000007</v>
          </cell>
          <cell r="S172">
            <v>70800.899999999994</v>
          </cell>
          <cell r="T172">
            <v>76506.53</v>
          </cell>
          <cell r="U172">
            <v>70845.899999999994</v>
          </cell>
          <cell r="V172">
            <v>70845.899999999994</v>
          </cell>
          <cell r="W172">
            <v>73676.210000000006</v>
          </cell>
          <cell r="X172">
            <v>69676.210000000006</v>
          </cell>
          <cell r="Y172">
            <v>70990.240000000005</v>
          </cell>
          <cell r="Z172">
            <v>72664.62</v>
          </cell>
          <cell r="AA172">
            <v>70990.240000000005</v>
          </cell>
          <cell r="AB172">
            <v>69827.429999999993</v>
          </cell>
          <cell r="AD172">
            <v>3362053.63</v>
          </cell>
          <cell r="AE172">
            <v>293632.01</v>
          </cell>
          <cell r="AF172">
            <v>282072.75</v>
          </cell>
          <cell r="AG172">
            <v>270513.52</v>
          </cell>
          <cell r="AH172">
            <v>293632.01</v>
          </cell>
          <cell r="AI172">
            <v>270513.52</v>
          </cell>
          <cell r="AJ172">
            <v>270513.52</v>
          </cell>
          <cell r="AK172">
            <v>282072.75</v>
          </cell>
          <cell r="AL172">
            <v>282072.75</v>
          </cell>
          <cell r="AM172">
            <v>270585.69</v>
          </cell>
          <cell r="AN172">
            <v>293711.06</v>
          </cell>
          <cell r="AO172">
            <v>270585.69</v>
          </cell>
          <cell r="AP172">
            <v>282148.36</v>
          </cell>
          <cell r="AR172">
            <v>2223515.25</v>
          </cell>
          <cell r="AS172">
            <v>194178.36</v>
          </cell>
          <cell r="AT172">
            <v>186595.53</v>
          </cell>
          <cell r="AU172">
            <v>179012.71</v>
          </cell>
          <cell r="AV172">
            <v>194178.36</v>
          </cell>
          <cell r="AW172">
            <v>179012.71</v>
          </cell>
          <cell r="AX172">
            <v>179012.71</v>
          </cell>
          <cell r="AY172">
            <v>186595.53</v>
          </cell>
          <cell r="AZ172">
            <v>186595.53</v>
          </cell>
          <cell r="BA172">
            <v>178900.35</v>
          </cell>
          <cell r="BB172">
            <v>194055.3</v>
          </cell>
          <cell r="BC172">
            <v>178900.35</v>
          </cell>
          <cell r="BD172">
            <v>186477.81</v>
          </cell>
          <cell r="BF172">
            <v>746178.16</v>
          </cell>
          <cell r="BG172">
            <v>65083.9</v>
          </cell>
          <cell r="BH172">
            <v>62596.14</v>
          </cell>
          <cell r="BI172">
            <v>60108.38</v>
          </cell>
          <cell r="BJ172">
            <v>65083.9</v>
          </cell>
          <cell r="BK172">
            <v>60108.38</v>
          </cell>
          <cell r="BL172">
            <v>60108.38</v>
          </cell>
          <cell r="BM172">
            <v>62596.14</v>
          </cell>
          <cell r="BN172">
            <v>62596.14</v>
          </cell>
          <cell r="BO172">
            <v>60108.38</v>
          </cell>
          <cell r="BP172">
            <v>65083.9</v>
          </cell>
          <cell r="BQ172">
            <v>60108.38</v>
          </cell>
          <cell r="BR172">
            <v>62596.14</v>
          </cell>
          <cell r="BT172">
            <v>171169.8</v>
          </cell>
          <cell r="BU172">
            <v>14822.51</v>
          </cell>
          <cell r="BV172">
            <v>14288.2</v>
          </cell>
          <cell r="BW172">
            <v>13753.89</v>
          </cell>
          <cell r="BX172">
            <v>14914.04</v>
          </cell>
          <cell r="BY172">
            <v>13837.46</v>
          </cell>
          <cell r="BZ172">
            <v>13837.46</v>
          </cell>
          <cell r="CA172">
            <v>14375.76</v>
          </cell>
          <cell r="CB172">
            <v>14375.76</v>
          </cell>
          <cell r="CC172">
            <v>13837.46</v>
          </cell>
          <cell r="CD172">
            <v>14914.04</v>
          </cell>
          <cell r="CE172">
            <v>13837.46</v>
          </cell>
          <cell r="CF172">
            <v>14375.76</v>
          </cell>
          <cell r="CH172">
            <v>1991921.15</v>
          </cell>
          <cell r="CI172">
            <v>173069.22</v>
          </cell>
          <cell r="CJ172">
            <v>166281.15</v>
          </cell>
          <cell r="CK172">
            <v>159493.1</v>
          </cell>
          <cell r="CL172">
            <v>173280.45</v>
          </cell>
          <cell r="CM172">
            <v>159685.96</v>
          </cell>
          <cell r="CN172">
            <v>159685.96</v>
          </cell>
          <cell r="CO172">
            <v>166483.19</v>
          </cell>
          <cell r="CP172">
            <v>166483.19</v>
          </cell>
          <cell r="CQ172">
            <v>161695.06</v>
          </cell>
          <cell r="CR172">
            <v>175480.87</v>
          </cell>
          <cell r="CS172">
            <v>161695.06</v>
          </cell>
          <cell r="CT172">
            <v>168587.94</v>
          </cell>
          <cell r="CV172">
            <v>2790649.87</v>
          </cell>
          <cell r="CW172">
            <v>244730.25</v>
          </cell>
          <cell r="CX172">
            <v>234089.82</v>
          </cell>
          <cell r="CY172">
            <v>223474.45</v>
          </cell>
          <cell r="CZ172">
            <v>245046.54</v>
          </cell>
          <cell r="DA172">
            <v>223738.15</v>
          </cell>
          <cell r="DB172">
            <v>223738.15</v>
          </cell>
          <cell r="DC172">
            <v>234414.63</v>
          </cell>
          <cell r="DD172">
            <v>234414.63</v>
          </cell>
          <cell r="DE172">
            <v>223759.4</v>
          </cell>
          <cell r="DF172">
            <v>245069.82</v>
          </cell>
          <cell r="DG172">
            <v>223759.4</v>
          </cell>
          <cell r="DH172">
            <v>234414.63</v>
          </cell>
          <cell r="DJ172">
            <v>17037674.619999997</v>
          </cell>
          <cell r="DK172">
            <v>1485457.61</v>
          </cell>
          <cell r="DL172">
            <v>1440763.07</v>
          </cell>
          <cell r="DM172">
            <v>1377707.46</v>
          </cell>
          <cell r="DN172">
            <v>1496217.72</v>
          </cell>
          <cell r="DO172">
            <v>1378292.59</v>
          </cell>
          <cell r="DP172">
            <v>1371159.9</v>
          </cell>
          <cell r="DQ172">
            <v>1424795.17</v>
          </cell>
          <cell r="DR172">
            <v>1420361.53</v>
          </cell>
          <cell r="DS172">
            <v>1368089.21</v>
          </cell>
          <cell r="DT172">
            <v>1480014.54</v>
          </cell>
          <cell r="DU172">
            <v>1368089.21</v>
          </cell>
          <cell r="DV172">
            <v>1426726.61</v>
          </cell>
          <cell r="DX172">
            <v>3535097.2</v>
          </cell>
          <cell r="DY172">
            <v>308354.2</v>
          </cell>
          <cell r="DZ172">
            <v>297956.7</v>
          </cell>
          <cell r="EA172">
            <v>286434.74</v>
          </cell>
          <cell r="EB172">
            <v>309921.69</v>
          </cell>
          <cell r="EC172">
            <v>285498.73</v>
          </cell>
          <cell r="ED172">
            <v>284533.46999999997</v>
          </cell>
          <cell r="EE172">
            <v>296403.62</v>
          </cell>
          <cell r="EF172">
            <v>295488.38</v>
          </cell>
          <cell r="EG172">
            <v>283377.88</v>
          </cell>
          <cell r="EH172">
            <v>307598.84999999998</v>
          </cell>
          <cell r="EI172">
            <v>283377.88</v>
          </cell>
          <cell r="EJ172">
            <v>296151.06</v>
          </cell>
          <cell r="EL172">
            <v>3678807.27</v>
          </cell>
          <cell r="EM172">
            <v>321138.71000000002</v>
          </cell>
          <cell r="EN172">
            <v>309724.15999999997</v>
          </cell>
          <cell r="EO172">
            <v>297494.89</v>
          </cell>
          <cell r="EP172">
            <v>322282.45</v>
          </cell>
          <cell r="EQ172">
            <v>296842.90000000002</v>
          </cell>
          <cell r="ER172">
            <v>296509.44</v>
          </cell>
          <cell r="ES172">
            <v>307852.65999999997</v>
          </cell>
          <cell r="ET172">
            <v>307852.65999999997</v>
          </cell>
          <cell r="EU172">
            <v>295551.42</v>
          </cell>
          <cell r="EV172">
            <v>320153.90000000002</v>
          </cell>
          <cell r="EW172">
            <v>295551.42</v>
          </cell>
          <cell r="EX172">
            <v>307852.65999999997</v>
          </cell>
          <cell r="EZ172">
            <v>129227.99</v>
          </cell>
          <cell r="FA172">
            <v>11227.9</v>
          </cell>
          <cell r="FB172">
            <v>10834.56</v>
          </cell>
          <cell r="FC172">
            <v>10441.209999999999</v>
          </cell>
          <cell r="FD172">
            <v>11227.9</v>
          </cell>
          <cell r="FE172">
            <v>10441.209999999999</v>
          </cell>
          <cell r="FF172">
            <v>10441.209999999999</v>
          </cell>
          <cell r="FG172">
            <v>10834.56</v>
          </cell>
          <cell r="FH172">
            <v>10834.56</v>
          </cell>
          <cell r="FI172">
            <v>10441.209999999999</v>
          </cell>
          <cell r="FJ172">
            <v>11227.9</v>
          </cell>
          <cell r="FK172">
            <v>10441.209999999999</v>
          </cell>
          <cell r="FL172">
            <v>10834.56</v>
          </cell>
          <cell r="FN172">
            <v>1802634.66</v>
          </cell>
          <cell r="FO172">
            <v>156711.94</v>
          </cell>
          <cell r="FP172">
            <v>149898.38</v>
          </cell>
          <cell r="FQ172">
            <v>143084.84</v>
          </cell>
          <cell r="FR172">
            <v>157003.09</v>
          </cell>
          <cell r="FS172">
            <v>143350.68</v>
          </cell>
          <cell r="FT172">
            <v>143350.68</v>
          </cell>
          <cell r="FU172">
            <v>152695.95000000001</v>
          </cell>
          <cell r="FV172">
            <v>152695.95000000001</v>
          </cell>
          <cell r="FW172">
            <v>145755.26</v>
          </cell>
          <cell r="FX172">
            <v>159636.68</v>
          </cell>
          <cell r="FY172">
            <v>145755.26</v>
          </cell>
          <cell r="FZ172">
            <v>152695.95000000001</v>
          </cell>
          <cell r="GB172">
            <v>9145767.120000001</v>
          </cell>
          <cell r="GC172">
            <v>797432.75</v>
          </cell>
          <cell r="GD172">
            <v>768413.8</v>
          </cell>
          <cell r="GE172">
            <v>737455.68</v>
          </cell>
          <cell r="GF172">
            <v>800435.13</v>
          </cell>
          <cell r="GG172">
            <v>736133.52</v>
          </cell>
          <cell r="GH172">
            <v>734834.8</v>
          </cell>
          <cell r="GI172">
            <v>767786.79</v>
          </cell>
          <cell r="GJ172">
            <v>766871.55</v>
          </cell>
          <cell r="GK172">
            <v>735125.77</v>
          </cell>
          <cell r="GL172">
            <v>798617.33</v>
          </cell>
          <cell r="GM172">
            <v>735125.77</v>
          </cell>
          <cell r="GN172">
            <v>767534.23</v>
          </cell>
        </row>
        <row r="173">
          <cell r="A173" t="str">
            <v>Benefits</v>
          </cell>
          <cell r="B173">
            <v>1968766.22</v>
          </cell>
          <cell r="C173">
            <v>170664.08</v>
          </cell>
          <cell r="D173">
            <v>169747.78</v>
          </cell>
          <cell r="E173">
            <v>161421.85</v>
          </cell>
          <cell r="F173">
            <v>174731.06</v>
          </cell>
          <cell r="G173">
            <v>161421.85</v>
          </cell>
          <cell r="H173">
            <v>158547.39000000001</v>
          </cell>
          <cell r="I173">
            <v>163046.10999999999</v>
          </cell>
          <cell r="J173">
            <v>162871.35999999999</v>
          </cell>
          <cell r="K173">
            <v>156449.69</v>
          </cell>
          <cell r="L173">
            <v>168871.06</v>
          </cell>
          <cell r="M173">
            <v>156449.69</v>
          </cell>
          <cell r="N173">
            <v>164544.29999999999</v>
          </cell>
          <cell r="P173">
            <v>349364.91</v>
          </cell>
          <cell r="Q173">
            <v>30812.26</v>
          </cell>
          <cell r="R173">
            <v>29672.51</v>
          </cell>
          <cell r="S173">
            <v>28532.76</v>
          </cell>
          <cell r="T173">
            <v>30832.13</v>
          </cell>
          <cell r="U173">
            <v>28550.9</v>
          </cell>
          <cell r="V173">
            <v>28550.9</v>
          </cell>
          <cell r="W173">
            <v>29691.51</v>
          </cell>
          <cell r="X173">
            <v>28079.51</v>
          </cell>
          <cell r="Y173">
            <v>28609.07</v>
          </cell>
          <cell r="Z173">
            <v>29283.84</v>
          </cell>
          <cell r="AA173">
            <v>28609.07</v>
          </cell>
          <cell r="AB173">
            <v>28140.45</v>
          </cell>
          <cell r="AD173">
            <v>1354907.62</v>
          </cell>
          <cell r="AE173">
            <v>118333.71</v>
          </cell>
          <cell r="AF173">
            <v>113675.32</v>
          </cell>
          <cell r="AG173">
            <v>109016.94</v>
          </cell>
          <cell r="AH173">
            <v>118333.71</v>
          </cell>
          <cell r="AI173">
            <v>109016.94</v>
          </cell>
          <cell r="AJ173">
            <v>109016.94</v>
          </cell>
          <cell r="AK173">
            <v>113675.32</v>
          </cell>
          <cell r="AL173">
            <v>113675.32</v>
          </cell>
          <cell r="AM173">
            <v>109046.03</v>
          </cell>
          <cell r="AN173">
            <v>118365.57</v>
          </cell>
          <cell r="AO173">
            <v>109046.03</v>
          </cell>
          <cell r="AP173">
            <v>113705.79</v>
          </cell>
          <cell r="AR173">
            <v>896076.53</v>
          </cell>
          <cell r="AS173">
            <v>78253.87</v>
          </cell>
          <cell r="AT173">
            <v>75197.990000000005</v>
          </cell>
          <cell r="AU173">
            <v>72142.11</v>
          </cell>
          <cell r="AV173">
            <v>78253.87</v>
          </cell>
          <cell r="AW173">
            <v>72142.11</v>
          </cell>
          <cell r="AX173">
            <v>72142.11</v>
          </cell>
          <cell r="AY173">
            <v>75197.990000000005</v>
          </cell>
          <cell r="AZ173">
            <v>75197.990000000005</v>
          </cell>
          <cell r="BA173">
            <v>72096.83</v>
          </cell>
          <cell r="BB173">
            <v>78204.28</v>
          </cell>
          <cell r="BC173">
            <v>72096.83</v>
          </cell>
          <cell r="BD173">
            <v>75150.55</v>
          </cell>
          <cell r="BF173">
            <v>300709.83</v>
          </cell>
          <cell r="BG173">
            <v>26228.81</v>
          </cell>
          <cell r="BH173">
            <v>25226.25</v>
          </cell>
          <cell r="BI173">
            <v>24223.68</v>
          </cell>
          <cell r="BJ173">
            <v>26228.81</v>
          </cell>
          <cell r="BK173">
            <v>24223.68</v>
          </cell>
          <cell r="BL173">
            <v>24223.68</v>
          </cell>
          <cell r="BM173">
            <v>25226.25</v>
          </cell>
          <cell r="BN173">
            <v>25226.25</v>
          </cell>
          <cell r="BO173">
            <v>24223.68</v>
          </cell>
          <cell r="BP173">
            <v>26228.81</v>
          </cell>
          <cell r="BQ173">
            <v>24223.68</v>
          </cell>
          <cell r="BR173">
            <v>25226.25</v>
          </cell>
          <cell r="BT173">
            <v>68981.36</v>
          </cell>
          <cell r="BU173">
            <v>5973.47</v>
          </cell>
          <cell r="BV173">
            <v>5758.14</v>
          </cell>
          <cell r="BW173">
            <v>5542.81</v>
          </cell>
          <cell r="BX173">
            <v>6010.36</v>
          </cell>
          <cell r="BY173">
            <v>5576.49</v>
          </cell>
          <cell r="BZ173">
            <v>5576.49</v>
          </cell>
          <cell r="CA173">
            <v>5793.42</v>
          </cell>
          <cell r="CB173">
            <v>5793.42</v>
          </cell>
          <cell r="CC173">
            <v>5576.49</v>
          </cell>
          <cell r="CD173">
            <v>6010.36</v>
          </cell>
          <cell r="CE173">
            <v>5576.49</v>
          </cell>
          <cell r="CF173">
            <v>5793.42</v>
          </cell>
          <cell r="CH173">
            <v>802744.29</v>
          </cell>
          <cell r="CI173">
            <v>69746.899999999994</v>
          </cell>
          <cell r="CJ173">
            <v>67011.320000000007</v>
          </cell>
          <cell r="CK173">
            <v>64275.71</v>
          </cell>
          <cell r="CL173">
            <v>69832.03</v>
          </cell>
          <cell r="CM173">
            <v>64353.440000000002</v>
          </cell>
          <cell r="CN173">
            <v>64353.440000000002</v>
          </cell>
          <cell r="CO173">
            <v>67092.740000000005</v>
          </cell>
          <cell r="CP173">
            <v>67092.740000000005</v>
          </cell>
          <cell r="CQ173">
            <v>65163.11</v>
          </cell>
          <cell r="CR173">
            <v>70718.81</v>
          </cell>
          <cell r="CS173">
            <v>65163.11</v>
          </cell>
          <cell r="CT173">
            <v>67940.94</v>
          </cell>
          <cell r="CV173">
            <v>1705338.66</v>
          </cell>
          <cell r="CW173">
            <v>146911.28</v>
          </cell>
          <cell r="CX173">
            <v>142794.17000000001</v>
          </cell>
          <cell r="CY173">
            <v>138626.18</v>
          </cell>
          <cell r="CZ173">
            <v>147119.76</v>
          </cell>
          <cell r="DA173">
            <v>138652.45000000001</v>
          </cell>
          <cell r="DB173">
            <v>138592.45000000001</v>
          </cell>
          <cell r="DC173">
            <v>142784.07</v>
          </cell>
          <cell r="DD173">
            <v>142814.07</v>
          </cell>
          <cell r="DE173">
            <v>138571.01</v>
          </cell>
          <cell r="DF173">
            <v>147068.14000000001</v>
          </cell>
          <cell r="DG173">
            <v>138571.01</v>
          </cell>
          <cell r="DH173">
            <v>142834.07</v>
          </cell>
          <cell r="DJ173">
            <v>7446889.419999999</v>
          </cell>
          <cell r="DK173">
            <v>646924.38</v>
          </cell>
          <cell r="DL173">
            <v>629083.48</v>
          </cell>
          <cell r="DM173">
            <v>603782.04</v>
          </cell>
          <cell r="DN173">
            <v>651341.73</v>
          </cell>
          <cell r="DO173">
            <v>603937.86</v>
          </cell>
          <cell r="DP173">
            <v>601003.4</v>
          </cell>
          <cell r="DQ173">
            <v>622507.41</v>
          </cell>
          <cell r="DR173">
            <v>620750.66</v>
          </cell>
          <cell r="DS173">
            <v>599735.91</v>
          </cell>
          <cell r="DT173">
            <v>644750.87</v>
          </cell>
          <cell r="DU173">
            <v>599735.91</v>
          </cell>
          <cell r="DV173">
            <v>623335.77</v>
          </cell>
          <cell r="DX173">
            <v>1134766.07</v>
          </cell>
          <cell r="DY173">
            <v>98981.69</v>
          </cell>
          <cell r="DZ173">
            <v>95644.1</v>
          </cell>
          <cell r="EA173">
            <v>91945.54</v>
          </cell>
          <cell r="EB173">
            <v>99484.86</v>
          </cell>
          <cell r="EC173">
            <v>91645.07</v>
          </cell>
          <cell r="ED173">
            <v>91335.22</v>
          </cell>
          <cell r="EE173">
            <v>95145.56</v>
          </cell>
          <cell r="EF173">
            <v>94851.76</v>
          </cell>
          <cell r="EG173">
            <v>90964.28</v>
          </cell>
          <cell r="EH173">
            <v>98739.23</v>
          </cell>
          <cell r="EI173">
            <v>90964.28</v>
          </cell>
          <cell r="EJ173">
            <v>95064.48</v>
          </cell>
          <cell r="EL173">
            <v>1180897.04</v>
          </cell>
          <cell r="EM173">
            <v>103085.52</v>
          </cell>
          <cell r="EN173">
            <v>99421.45</v>
          </cell>
          <cell r="EO173">
            <v>95495.85</v>
          </cell>
          <cell r="EP173">
            <v>103452.66</v>
          </cell>
          <cell r="EQ173">
            <v>95286.56</v>
          </cell>
          <cell r="ER173">
            <v>95179.520000000004</v>
          </cell>
          <cell r="ES173">
            <v>98820.7</v>
          </cell>
          <cell r="ET173">
            <v>98820.7</v>
          </cell>
          <cell r="EU173">
            <v>94871.99</v>
          </cell>
          <cell r="EV173">
            <v>102769.4</v>
          </cell>
          <cell r="EW173">
            <v>94871.99</v>
          </cell>
          <cell r="EX173">
            <v>98820.7</v>
          </cell>
          <cell r="EZ173">
            <v>41482.19</v>
          </cell>
          <cell r="FA173">
            <v>3604.16</v>
          </cell>
          <cell r="FB173">
            <v>3477.89</v>
          </cell>
          <cell r="FC173">
            <v>3351.63</v>
          </cell>
          <cell r="FD173">
            <v>3604.16</v>
          </cell>
          <cell r="FE173">
            <v>3351.63</v>
          </cell>
          <cell r="FF173">
            <v>3351.63</v>
          </cell>
          <cell r="FG173">
            <v>3477.89</v>
          </cell>
          <cell r="FH173">
            <v>3477.89</v>
          </cell>
          <cell r="FI173">
            <v>3351.63</v>
          </cell>
          <cell r="FJ173">
            <v>3604.16</v>
          </cell>
          <cell r="FK173">
            <v>3351.63</v>
          </cell>
          <cell r="FL173">
            <v>3477.89</v>
          </cell>
          <cell r="FN173">
            <v>717821.67</v>
          </cell>
          <cell r="FO173">
            <v>61898.53</v>
          </cell>
          <cell r="FP173">
            <v>59758.38</v>
          </cell>
          <cell r="FQ173">
            <v>57592.22</v>
          </cell>
          <cell r="FR173">
            <v>62029.99</v>
          </cell>
          <cell r="FS173">
            <v>57651.56</v>
          </cell>
          <cell r="FT173">
            <v>57630.559999999998</v>
          </cell>
          <cell r="FU173">
            <v>60590.400000000001</v>
          </cell>
          <cell r="FV173">
            <v>60577.4</v>
          </cell>
          <cell r="FW173">
            <v>58355.43</v>
          </cell>
          <cell r="FX173">
            <v>62798.37</v>
          </cell>
          <cell r="FY173">
            <v>58355.43</v>
          </cell>
          <cell r="FZ173">
            <v>60583.4</v>
          </cell>
          <cell r="GB173">
            <v>3074966.97</v>
          </cell>
          <cell r="GC173">
            <v>267569.90000000002</v>
          </cell>
          <cell r="GD173">
            <v>258301.82</v>
          </cell>
          <cell r="GE173">
            <v>248385.24</v>
          </cell>
          <cell r="GF173">
            <v>268571.67</v>
          </cell>
          <cell r="GG173">
            <v>247934.82</v>
          </cell>
          <cell r="GH173">
            <v>247496.93</v>
          </cell>
          <cell r="GI173">
            <v>258034.55</v>
          </cell>
          <cell r="GJ173">
            <v>257727.75</v>
          </cell>
          <cell r="GK173">
            <v>247543.33</v>
          </cell>
          <cell r="GL173">
            <v>267911.15999999997</v>
          </cell>
          <cell r="GM173">
            <v>247543.33</v>
          </cell>
          <cell r="GN173">
            <v>257946.47</v>
          </cell>
        </row>
        <row r="174">
          <cell r="A174" t="str">
            <v>Materials &amp; Supplies</v>
          </cell>
          <cell r="B174">
            <v>389564.26</v>
          </cell>
          <cell r="C174">
            <v>30311.16</v>
          </cell>
          <cell r="D174">
            <v>30311.16</v>
          </cell>
          <cell r="E174">
            <v>30311.16</v>
          </cell>
          <cell r="F174">
            <v>30311.16</v>
          </cell>
          <cell r="G174">
            <v>40267.86</v>
          </cell>
          <cell r="H174">
            <v>30466.86</v>
          </cell>
          <cell r="I174">
            <v>45267.86</v>
          </cell>
          <cell r="J174">
            <v>30466.86</v>
          </cell>
          <cell r="K174">
            <v>30466.86</v>
          </cell>
          <cell r="L174">
            <v>30466.86</v>
          </cell>
          <cell r="M174">
            <v>30466.86</v>
          </cell>
          <cell r="N174">
            <v>30449.599999999999</v>
          </cell>
          <cell r="P174">
            <v>66098.44</v>
          </cell>
          <cell r="Q174">
            <v>5411.46</v>
          </cell>
          <cell r="R174">
            <v>5404.46</v>
          </cell>
          <cell r="S174">
            <v>5411.46</v>
          </cell>
          <cell r="T174">
            <v>5404.46</v>
          </cell>
          <cell r="U174">
            <v>5563.88</v>
          </cell>
          <cell r="V174">
            <v>5556.88</v>
          </cell>
          <cell r="W174">
            <v>5549.88</v>
          </cell>
          <cell r="X174">
            <v>5570.88</v>
          </cell>
          <cell r="Y174">
            <v>5549.88</v>
          </cell>
          <cell r="Z174">
            <v>5556.88</v>
          </cell>
          <cell r="AA174">
            <v>5563.88</v>
          </cell>
          <cell r="AB174">
            <v>5554.44</v>
          </cell>
          <cell r="AD174">
            <v>230184</v>
          </cell>
          <cell r="AE174">
            <v>24630.1</v>
          </cell>
          <cell r="AF174">
            <v>18630.099999999999</v>
          </cell>
          <cell r="AG174">
            <v>18630.099999999999</v>
          </cell>
          <cell r="AH174">
            <v>18630.099999999999</v>
          </cell>
          <cell r="AI174">
            <v>18707.95</v>
          </cell>
          <cell r="AJ174">
            <v>18707.95</v>
          </cell>
          <cell r="AK174">
            <v>18707.95</v>
          </cell>
          <cell r="AL174">
            <v>18707.95</v>
          </cell>
          <cell r="AM174">
            <v>18707.95</v>
          </cell>
          <cell r="AN174">
            <v>18707.95</v>
          </cell>
          <cell r="AO174">
            <v>18707.95</v>
          </cell>
          <cell r="AP174">
            <v>18707.95</v>
          </cell>
          <cell r="AR174">
            <v>127584.48</v>
          </cell>
          <cell r="AS174">
            <v>8142.04</v>
          </cell>
          <cell r="AT174">
            <v>7142.04</v>
          </cell>
          <cell r="AU174">
            <v>42142.04</v>
          </cell>
          <cell r="AV174">
            <v>6642.04</v>
          </cell>
          <cell r="AW174">
            <v>5502.04</v>
          </cell>
          <cell r="AX174">
            <v>25502.04</v>
          </cell>
          <cell r="AY174">
            <v>5502.04</v>
          </cell>
          <cell r="AZ174">
            <v>5502.04</v>
          </cell>
          <cell r="BA174">
            <v>5502.04</v>
          </cell>
          <cell r="BB174">
            <v>5502.04</v>
          </cell>
          <cell r="BC174">
            <v>5252.04</v>
          </cell>
          <cell r="BD174">
            <v>5252.04</v>
          </cell>
          <cell r="BF174">
            <v>34036.559999999998</v>
          </cell>
          <cell r="BG174">
            <v>2836.38</v>
          </cell>
          <cell r="BH174">
            <v>2836.38</v>
          </cell>
          <cell r="BI174">
            <v>2836.38</v>
          </cell>
          <cell r="BJ174">
            <v>2836.38</v>
          </cell>
          <cell r="BK174">
            <v>2836.38</v>
          </cell>
          <cell r="BL174">
            <v>2836.38</v>
          </cell>
          <cell r="BM174">
            <v>2836.38</v>
          </cell>
          <cell r="BN174">
            <v>2836.38</v>
          </cell>
          <cell r="BO174">
            <v>2836.38</v>
          </cell>
          <cell r="BP174">
            <v>2836.38</v>
          </cell>
          <cell r="BQ174">
            <v>2836.38</v>
          </cell>
          <cell r="BR174">
            <v>2836.38</v>
          </cell>
          <cell r="BT174">
            <v>12716.3</v>
          </cell>
          <cell r="BU174">
            <v>903.82</v>
          </cell>
          <cell r="BV174">
            <v>889.68</v>
          </cell>
          <cell r="BW174">
            <v>902.68</v>
          </cell>
          <cell r="BX174">
            <v>889.68</v>
          </cell>
          <cell r="BY174">
            <v>902.68</v>
          </cell>
          <cell r="BZ174">
            <v>889.68</v>
          </cell>
          <cell r="CA174">
            <v>876.68</v>
          </cell>
          <cell r="CB174">
            <v>2915.68</v>
          </cell>
          <cell r="CC174">
            <v>876.68</v>
          </cell>
          <cell r="CD174">
            <v>889.68</v>
          </cell>
          <cell r="CE174">
            <v>902.68</v>
          </cell>
          <cell r="CF174">
            <v>876.68</v>
          </cell>
          <cell r="CH174">
            <v>119006.56</v>
          </cell>
          <cell r="CI174">
            <v>9517.14</v>
          </cell>
          <cell r="CJ174">
            <v>9487.14</v>
          </cell>
          <cell r="CK174">
            <v>9517.14</v>
          </cell>
          <cell r="CL174">
            <v>9487.14</v>
          </cell>
          <cell r="CM174">
            <v>11871.25</v>
          </cell>
          <cell r="CN174">
            <v>9875.25</v>
          </cell>
          <cell r="CO174">
            <v>9845.25</v>
          </cell>
          <cell r="CP174">
            <v>9935.25</v>
          </cell>
          <cell r="CQ174">
            <v>9845.25</v>
          </cell>
          <cell r="CR174">
            <v>9875.25</v>
          </cell>
          <cell r="CS174">
            <v>9905.25</v>
          </cell>
          <cell r="CT174">
            <v>9845.25</v>
          </cell>
          <cell r="CV174">
            <v>359594</v>
          </cell>
          <cell r="CW174">
            <v>40707</v>
          </cell>
          <cell r="CX174">
            <v>20387</v>
          </cell>
          <cell r="CY174">
            <v>19787</v>
          </cell>
          <cell r="CZ174">
            <v>38607</v>
          </cell>
          <cell r="DA174">
            <v>19987</v>
          </cell>
          <cell r="DB174">
            <v>37787</v>
          </cell>
          <cell r="DC174">
            <v>24107</v>
          </cell>
          <cell r="DD174">
            <v>34887</v>
          </cell>
          <cell r="DE174">
            <v>19887</v>
          </cell>
          <cell r="DF174">
            <v>39337</v>
          </cell>
          <cell r="DG174">
            <v>29887</v>
          </cell>
          <cell r="DH174">
            <v>34227</v>
          </cell>
          <cell r="DJ174">
            <v>1338784.6000000001</v>
          </cell>
          <cell r="DK174">
            <v>122459.1</v>
          </cell>
          <cell r="DL174">
            <v>95087.96</v>
          </cell>
          <cell r="DM174">
            <v>129537.96</v>
          </cell>
          <cell r="DN174">
            <v>112807.96</v>
          </cell>
          <cell r="DO174">
            <v>105639.03999999999</v>
          </cell>
          <cell r="DP174">
            <v>131622.04</v>
          </cell>
          <cell r="DQ174">
            <v>112693.04</v>
          </cell>
          <cell r="DR174">
            <v>110822.04</v>
          </cell>
          <cell r="DS174">
            <v>93672.04</v>
          </cell>
          <cell r="DT174">
            <v>113172.04</v>
          </cell>
          <cell r="DU174">
            <v>103522.04</v>
          </cell>
          <cell r="DV174">
            <v>107749.34</v>
          </cell>
          <cell r="DX174">
            <v>285856.8</v>
          </cell>
          <cell r="DY174">
            <v>32721.4</v>
          </cell>
          <cell r="DZ174">
            <v>22371.4</v>
          </cell>
          <cell r="EA174">
            <v>22371.4</v>
          </cell>
          <cell r="EB174">
            <v>22721.4</v>
          </cell>
          <cell r="EC174">
            <v>22434.400000000001</v>
          </cell>
          <cell r="ED174">
            <v>22434.400000000001</v>
          </cell>
          <cell r="EE174">
            <v>28284.400000000001</v>
          </cell>
          <cell r="EF174">
            <v>22434.400000000001</v>
          </cell>
          <cell r="EG174">
            <v>22434.400000000001</v>
          </cell>
          <cell r="EH174">
            <v>22784.400000000001</v>
          </cell>
          <cell r="EI174">
            <v>22434.400000000001</v>
          </cell>
          <cell r="EJ174">
            <v>22430.400000000001</v>
          </cell>
          <cell r="EL174">
            <v>333445.59999999998</v>
          </cell>
          <cell r="EM174">
            <v>27786.799999999999</v>
          </cell>
          <cell r="EN174">
            <v>27786.799999999999</v>
          </cell>
          <cell r="EO174">
            <v>27786.799999999999</v>
          </cell>
          <cell r="EP174">
            <v>27786.799999999999</v>
          </cell>
          <cell r="EQ174">
            <v>27786.799999999999</v>
          </cell>
          <cell r="ER174">
            <v>27786.799999999999</v>
          </cell>
          <cell r="ES174">
            <v>27786.799999999999</v>
          </cell>
          <cell r="ET174">
            <v>27786.799999999999</v>
          </cell>
          <cell r="EU174">
            <v>27786.799999999999</v>
          </cell>
          <cell r="EV174">
            <v>27786.799999999999</v>
          </cell>
          <cell r="EW174">
            <v>27786.799999999999</v>
          </cell>
          <cell r="EX174">
            <v>27790.799999999999</v>
          </cell>
          <cell r="EZ174">
            <v>19788</v>
          </cell>
          <cell r="FA174">
            <v>1649</v>
          </cell>
          <cell r="FB174">
            <v>1649</v>
          </cell>
          <cell r="FC174">
            <v>1649</v>
          </cell>
          <cell r="FD174">
            <v>1649</v>
          </cell>
          <cell r="FE174">
            <v>1649</v>
          </cell>
          <cell r="FF174">
            <v>1649</v>
          </cell>
          <cell r="FG174">
            <v>1649</v>
          </cell>
          <cell r="FH174">
            <v>1649</v>
          </cell>
          <cell r="FI174">
            <v>1649</v>
          </cell>
          <cell r="FJ174">
            <v>1649</v>
          </cell>
          <cell r="FK174">
            <v>1649</v>
          </cell>
          <cell r="FL174">
            <v>1649</v>
          </cell>
          <cell r="FN174">
            <v>120785.2</v>
          </cell>
          <cell r="FO174">
            <v>10062.1</v>
          </cell>
          <cell r="FP174">
            <v>10062.1</v>
          </cell>
          <cell r="FQ174">
            <v>10062.1</v>
          </cell>
          <cell r="FR174">
            <v>10062.1</v>
          </cell>
          <cell r="FS174">
            <v>10062.1</v>
          </cell>
          <cell r="FT174">
            <v>10062.1</v>
          </cell>
          <cell r="FU174">
            <v>10062.1</v>
          </cell>
          <cell r="FV174">
            <v>10102.1</v>
          </cell>
          <cell r="FW174">
            <v>10062.1</v>
          </cell>
          <cell r="FX174">
            <v>10062.1</v>
          </cell>
          <cell r="FY174">
            <v>10062.1</v>
          </cell>
          <cell r="FZ174">
            <v>10062.1</v>
          </cell>
          <cell r="GB174">
            <v>759875.6</v>
          </cell>
          <cell r="GC174">
            <v>72219.3</v>
          </cell>
          <cell r="GD174">
            <v>61869.3</v>
          </cell>
          <cell r="GE174">
            <v>61869.3</v>
          </cell>
          <cell r="GF174">
            <v>62219.3</v>
          </cell>
          <cell r="GG174">
            <v>61932.3</v>
          </cell>
          <cell r="GH174">
            <v>61932.3</v>
          </cell>
          <cell r="GI174">
            <v>67782.3</v>
          </cell>
          <cell r="GJ174">
            <v>61972.3</v>
          </cell>
          <cell r="GK174">
            <v>61932.3</v>
          </cell>
          <cell r="GL174">
            <v>62282.3</v>
          </cell>
          <cell r="GM174">
            <v>61932.3</v>
          </cell>
          <cell r="GN174">
            <v>61932.3</v>
          </cell>
        </row>
        <row r="175">
          <cell r="A175" t="str">
            <v>Vehicles &amp; Equip</v>
          </cell>
          <cell r="B175">
            <v>830890</v>
          </cell>
          <cell r="C175">
            <v>68390</v>
          </cell>
          <cell r="D175">
            <v>68803</v>
          </cell>
          <cell r="E175">
            <v>69066</v>
          </cell>
          <cell r="F175">
            <v>68871</v>
          </cell>
          <cell r="G175">
            <v>69091</v>
          </cell>
          <cell r="H175">
            <v>69135</v>
          </cell>
          <cell r="I175">
            <v>69523</v>
          </cell>
          <cell r="J175">
            <v>69612</v>
          </cell>
          <cell r="K175">
            <v>69632</v>
          </cell>
          <cell r="L175">
            <v>69500</v>
          </cell>
          <cell r="M175">
            <v>69632</v>
          </cell>
          <cell r="N175">
            <v>69635</v>
          </cell>
          <cell r="P175">
            <v>143474.20000000001</v>
          </cell>
          <cell r="Q175">
            <v>11747.5</v>
          </cell>
          <cell r="R175">
            <v>11765.36</v>
          </cell>
          <cell r="S175">
            <v>11782.5</v>
          </cell>
          <cell r="T175">
            <v>11726.5</v>
          </cell>
          <cell r="U175">
            <v>11737.64</v>
          </cell>
          <cell r="V175">
            <v>11737.64</v>
          </cell>
          <cell r="W175">
            <v>11938.84</v>
          </cell>
          <cell r="X175">
            <v>11938.7</v>
          </cell>
          <cell r="Y175">
            <v>11854.7</v>
          </cell>
          <cell r="Z175">
            <v>11816.7</v>
          </cell>
          <cell r="AA175">
            <v>13590.56</v>
          </cell>
          <cell r="AB175">
            <v>11837.56</v>
          </cell>
          <cell r="AD175">
            <v>668024.52</v>
          </cell>
          <cell r="AE175">
            <v>55602.18</v>
          </cell>
          <cell r="AF175">
            <v>55692.18</v>
          </cell>
          <cell r="AG175">
            <v>55791.18</v>
          </cell>
          <cell r="AH175">
            <v>55059.18</v>
          </cell>
          <cell r="AI175">
            <v>55791.18</v>
          </cell>
          <cell r="AJ175">
            <v>55791.18</v>
          </cell>
          <cell r="AK175">
            <v>55692.18</v>
          </cell>
          <cell r="AL175">
            <v>55692.18</v>
          </cell>
          <cell r="AM175">
            <v>55801.18</v>
          </cell>
          <cell r="AN175">
            <v>55611.18</v>
          </cell>
          <cell r="AO175">
            <v>55801.18</v>
          </cell>
          <cell r="AP175">
            <v>55699.54</v>
          </cell>
          <cell r="AR175">
            <v>381283</v>
          </cell>
          <cell r="AS175">
            <v>34327</v>
          </cell>
          <cell r="AT175">
            <v>31510</v>
          </cell>
          <cell r="AU175">
            <v>31993</v>
          </cell>
          <cell r="AV175">
            <v>31477</v>
          </cell>
          <cell r="AW175">
            <v>31693</v>
          </cell>
          <cell r="AX175">
            <v>31543</v>
          </cell>
          <cell r="AY175">
            <v>31960</v>
          </cell>
          <cell r="AZ175">
            <v>31510</v>
          </cell>
          <cell r="BA175">
            <v>31555</v>
          </cell>
          <cell r="BB175">
            <v>31490</v>
          </cell>
          <cell r="BC175">
            <v>31129</v>
          </cell>
          <cell r="BD175">
            <v>31096</v>
          </cell>
          <cell r="BF175">
            <v>133258.48000000001</v>
          </cell>
          <cell r="BG175">
            <v>11076.82</v>
          </cell>
          <cell r="BH175">
            <v>11099.82</v>
          </cell>
          <cell r="BI175">
            <v>11125.82</v>
          </cell>
          <cell r="BJ175">
            <v>11076.82</v>
          </cell>
          <cell r="BK175">
            <v>11125.82</v>
          </cell>
          <cell r="BL175">
            <v>11125.82</v>
          </cell>
          <cell r="BM175">
            <v>11099.82</v>
          </cell>
          <cell r="BN175">
            <v>11099.82</v>
          </cell>
          <cell r="BO175">
            <v>11125.82</v>
          </cell>
          <cell r="BP175">
            <v>11076.82</v>
          </cell>
          <cell r="BQ175">
            <v>11125.82</v>
          </cell>
          <cell r="BR175">
            <v>11099.46</v>
          </cell>
          <cell r="BT175">
            <v>29504.799999999999</v>
          </cell>
          <cell r="BU175">
            <v>2511.5</v>
          </cell>
          <cell r="BV175">
            <v>2514.2399999999998</v>
          </cell>
          <cell r="BW175">
            <v>2517.5</v>
          </cell>
          <cell r="BX175">
            <v>2425.5</v>
          </cell>
          <cell r="BY175">
            <v>2432.7600000000002</v>
          </cell>
          <cell r="BZ175">
            <v>2432.7600000000002</v>
          </cell>
          <cell r="CA175">
            <v>2444.56</v>
          </cell>
          <cell r="CB175">
            <v>2444.3000000000002</v>
          </cell>
          <cell r="CC175">
            <v>2448.3000000000002</v>
          </cell>
          <cell r="CD175">
            <v>2441.3000000000002</v>
          </cell>
          <cell r="CE175">
            <v>2448.04</v>
          </cell>
          <cell r="CF175">
            <v>2444.04</v>
          </cell>
          <cell r="CH175">
            <v>347874</v>
          </cell>
          <cell r="CI175">
            <v>29211</v>
          </cell>
          <cell r="CJ175">
            <v>28716.400000000001</v>
          </cell>
          <cell r="CK175">
            <v>28816</v>
          </cell>
          <cell r="CL175">
            <v>28908</v>
          </cell>
          <cell r="CM175">
            <v>28827.599999999999</v>
          </cell>
          <cell r="CN175">
            <v>28899.599999999999</v>
          </cell>
          <cell r="CO175">
            <v>29315.599999999999</v>
          </cell>
          <cell r="CP175">
            <v>28901</v>
          </cell>
          <cell r="CQ175">
            <v>28977</v>
          </cell>
          <cell r="CR175">
            <v>29378</v>
          </cell>
          <cell r="CS175">
            <v>28976.400000000001</v>
          </cell>
          <cell r="CT175">
            <v>28947.4</v>
          </cell>
          <cell r="CV175">
            <v>97258</v>
          </cell>
          <cell r="CW175">
            <v>8077</v>
          </cell>
          <cell r="CX175">
            <v>8077</v>
          </cell>
          <cell r="CY175">
            <v>8076</v>
          </cell>
          <cell r="CZ175">
            <v>8076</v>
          </cell>
          <cell r="DA175">
            <v>8076</v>
          </cell>
          <cell r="DB175">
            <v>8076</v>
          </cell>
          <cell r="DC175">
            <v>8133</v>
          </cell>
          <cell r="DD175">
            <v>8133</v>
          </cell>
          <cell r="DE175">
            <v>8133</v>
          </cell>
          <cell r="DF175">
            <v>8133</v>
          </cell>
          <cell r="DG175">
            <v>8133</v>
          </cell>
          <cell r="DH175">
            <v>8135</v>
          </cell>
          <cell r="DJ175">
            <v>2631567</v>
          </cell>
          <cell r="DK175">
            <v>220943</v>
          </cell>
          <cell r="DL175">
            <v>218178</v>
          </cell>
          <cell r="DM175">
            <v>219168</v>
          </cell>
          <cell r="DN175">
            <v>217620</v>
          </cell>
          <cell r="DO175">
            <v>218775</v>
          </cell>
          <cell r="DP175">
            <v>218741</v>
          </cell>
          <cell r="DQ175">
            <v>220107</v>
          </cell>
          <cell r="DR175">
            <v>219331</v>
          </cell>
          <cell r="DS175">
            <v>219527</v>
          </cell>
          <cell r="DT175">
            <v>219447</v>
          </cell>
          <cell r="DU175">
            <v>220836</v>
          </cell>
          <cell r="DV175">
            <v>218894</v>
          </cell>
          <cell r="DX175">
            <v>547186</v>
          </cell>
          <cell r="DY175">
            <v>42407</v>
          </cell>
          <cell r="DZ175">
            <v>42729</v>
          </cell>
          <cell r="EA175">
            <v>42883</v>
          </cell>
          <cell r="EB175">
            <v>46779</v>
          </cell>
          <cell r="EC175">
            <v>46843</v>
          </cell>
          <cell r="ED175">
            <v>46673</v>
          </cell>
          <cell r="EE175">
            <v>46584</v>
          </cell>
          <cell r="EF175">
            <v>46427</v>
          </cell>
          <cell r="EG175">
            <v>46463</v>
          </cell>
          <cell r="EH175">
            <v>46396</v>
          </cell>
          <cell r="EI175">
            <v>46463</v>
          </cell>
          <cell r="EJ175">
            <v>46539</v>
          </cell>
          <cell r="EL175">
            <v>759902</v>
          </cell>
          <cell r="EM175">
            <v>59512</v>
          </cell>
          <cell r="EN175">
            <v>59787</v>
          </cell>
          <cell r="EO175">
            <v>59883</v>
          </cell>
          <cell r="EP175">
            <v>64914</v>
          </cell>
          <cell r="EQ175">
            <v>64828</v>
          </cell>
          <cell r="ER175">
            <v>64725</v>
          </cell>
          <cell r="ES175">
            <v>64363</v>
          </cell>
          <cell r="ET175">
            <v>64363</v>
          </cell>
          <cell r="EU175">
            <v>64429</v>
          </cell>
          <cell r="EV175">
            <v>64306</v>
          </cell>
          <cell r="EW175">
            <v>64429</v>
          </cell>
          <cell r="EX175">
            <v>64363</v>
          </cell>
          <cell r="EZ175">
            <v>41219</v>
          </cell>
          <cell r="FA175">
            <v>3431</v>
          </cell>
          <cell r="FB175">
            <v>3434</v>
          </cell>
          <cell r="FC175">
            <v>3438</v>
          </cell>
          <cell r="FD175">
            <v>3431</v>
          </cell>
          <cell r="FE175">
            <v>3438</v>
          </cell>
          <cell r="FF175">
            <v>3438</v>
          </cell>
          <cell r="FG175">
            <v>3434</v>
          </cell>
          <cell r="FH175">
            <v>3434</v>
          </cell>
          <cell r="FI175">
            <v>3438</v>
          </cell>
          <cell r="FJ175">
            <v>3431</v>
          </cell>
          <cell r="FK175">
            <v>3438</v>
          </cell>
          <cell r="FL175">
            <v>3434</v>
          </cell>
          <cell r="FN175">
            <v>57174</v>
          </cell>
          <cell r="FO175">
            <v>4713</v>
          </cell>
          <cell r="FP175">
            <v>4713</v>
          </cell>
          <cell r="FQ175">
            <v>4713</v>
          </cell>
          <cell r="FR175">
            <v>4803</v>
          </cell>
          <cell r="FS175">
            <v>4803</v>
          </cell>
          <cell r="FT175">
            <v>4803</v>
          </cell>
          <cell r="FU175">
            <v>4771</v>
          </cell>
          <cell r="FV175">
            <v>4771</v>
          </cell>
          <cell r="FW175">
            <v>4771</v>
          </cell>
          <cell r="FX175">
            <v>4771</v>
          </cell>
          <cell r="FY175">
            <v>4771</v>
          </cell>
          <cell r="FZ175">
            <v>4771</v>
          </cell>
          <cell r="GB175">
            <v>1405481</v>
          </cell>
          <cell r="GC175">
            <v>110063</v>
          </cell>
          <cell r="GD175">
            <v>110663</v>
          </cell>
          <cell r="GE175">
            <v>110917</v>
          </cell>
          <cell r="GF175">
            <v>119927</v>
          </cell>
          <cell r="GG175">
            <v>119912</v>
          </cell>
          <cell r="GH175">
            <v>119639</v>
          </cell>
          <cell r="GI175">
            <v>119152</v>
          </cell>
          <cell r="GJ175">
            <v>118995</v>
          </cell>
          <cell r="GK175">
            <v>119101</v>
          </cell>
          <cell r="GL175">
            <v>118904</v>
          </cell>
          <cell r="GM175">
            <v>119101</v>
          </cell>
          <cell r="GN175">
            <v>119107</v>
          </cell>
        </row>
        <row r="176">
          <cell r="A176" t="str">
            <v>Print &amp; Postages</v>
          </cell>
          <cell r="B176">
            <v>15606</v>
          </cell>
          <cell r="C176">
            <v>1505</v>
          </cell>
          <cell r="D176">
            <v>1155</v>
          </cell>
          <cell r="E176">
            <v>1155</v>
          </cell>
          <cell r="F176">
            <v>1505</v>
          </cell>
          <cell r="G176">
            <v>1155</v>
          </cell>
          <cell r="H176">
            <v>1155</v>
          </cell>
          <cell r="I176">
            <v>1505</v>
          </cell>
          <cell r="J176">
            <v>1155</v>
          </cell>
          <cell r="K176">
            <v>1155</v>
          </cell>
          <cell r="L176">
            <v>1505</v>
          </cell>
          <cell r="M176">
            <v>1155</v>
          </cell>
          <cell r="N176">
            <v>1501</v>
          </cell>
          <cell r="P176">
            <v>3395</v>
          </cell>
          <cell r="Q176">
            <v>288</v>
          </cell>
          <cell r="R176">
            <v>281</v>
          </cell>
          <cell r="S176">
            <v>287</v>
          </cell>
          <cell r="T176">
            <v>280</v>
          </cell>
          <cell r="U176">
            <v>280</v>
          </cell>
          <cell r="V176">
            <v>287</v>
          </cell>
          <cell r="W176">
            <v>280</v>
          </cell>
          <cell r="X176">
            <v>280</v>
          </cell>
          <cell r="Y176">
            <v>287</v>
          </cell>
          <cell r="Z176">
            <v>280</v>
          </cell>
          <cell r="AA176">
            <v>280</v>
          </cell>
          <cell r="AB176">
            <v>285</v>
          </cell>
          <cell r="AD176">
            <v>17611.2</v>
          </cell>
          <cell r="AE176">
            <v>1467.6</v>
          </cell>
          <cell r="AF176">
            <v>1467.6</v>
          </cell>
          <cell r="AG176">
            <v>1467.6</v>
          </cell>
          <cell r="AH176">
            <v>1467.6</v>
          </cell>
          <cell r="AI176">
            <v>1467.6</v>
          </cell>
          <cell r="AJ176">
            <v>1467.6</v>
          </cell>
          <cell r="AK176">
            <v>1467.6</v>
          </cell>
          <cell r="AL176">
            <v>1467.6</v>
          </cell>
          <cell r="AM176">
            <v>1467.6</v>
          </cell>
          <cell r="AN176">
            <v>1467.6</v>
          </cell>
          <cell r="AO176">
            <v>1467.6</v>
          </cell>
          <cell r="AP176">
            <v>1467.6</v>
          </cell>
          <cell r="AR176">
            <v>8038</v>
          </cell>
          <cell r="AS176">
            <v>899</v>
          </cell>
          <cell r="AT176">
            <v>649</v>
          </cell>
          <cell r="AU176">
            <v>649</v>
          </cell>
          <cell r="AV176">
            <v>649</v>
          </cell>
          <cell r="AW176">
            <v>649</v>
          </cell>
          <cell r="AX176">
            <v>649</v>
          </cell>
          <cell r="AY176">
            <v>649</v>
          </cell>
          <cell r="AZ176">
            <v>649</v>
          </cell>
          <cell r="BA176">
            <v>649</v>
          </cell>
          <cell r="BB176">
            <v>649</v>
          </cell>
          <cell r="BC176">
            <v>649</v>
          </cell>
          <cell r="BD176">
            <v>649</v>
          </cell>
          <cell r="BF176">
            <v>5992.8</v>
          </cell>
          <cell r="BG176">
            <v>499.4</v>
          </cell>
          <cell r="BH176">
            <v>499.4</v>
          </cell>
          <cell r="BI176">
            <v>499.4</v>
          </cell>
          <cell r="BJ176">
            <v>499.4</v>
          </cell>
          <cell r="BK176">
            <v>499.4</v>
          </cell>
          <cell r="BL176">
            <v>499.4</v>
          </cell>
          <cell r="BM176">
            <v>499.4</v>
          </cell>
          <cell r="BN176">
            <v>499.4</v>
          </cell>
          <cell r="BO176">
            <v>499.4</v>
          </cell>
          <cell r="BP176">
            <v>499.4</v>
          </cell>
          <cell r="BQ176">
            <v>499.4</v>
          </cell>
          <cell r="BR176">
            <v>499.4</v>
          </cell>
          <cell r="BT176">
            <v>1145</v>
          </cell>
          <cell r="BU176">
            <v>103</v>
          </cell>
          <cell r="BV176">
            <v>90</v>
          </cell>
          <cell r="BW176">
            <v>103</v>
          </cell>
          <cell r="BX176">
            <v>90</v>
          </cell>
          <cell r="BY176">
            <v>90</v>
          </cell>
          <cell r="BZ176">
            <v>103</v>
          </cell>
          <cell r="CA176">
            <v>90</v>
          </cell>
          <cell r="CB176">
            <v>90</v>
          </cell>
          <cell r="CC176">
            <v>103</v>
          </cell>
          <cell r="CD176">
            <v>90</v>
          </cell>
          <cell r="CE176">
            <v>90</v>
          </cell>
          <cell r="CF176">
            <v>103</v>
          </cell>
          <cell r="CH176">
            <v>8592</v>
          </cell>
          <cell r="CI176">
            <v>821</v>
          </cell>
          <cell r="CJ176">
            <v>641</v>
          </cell>
          <cell r="CK176">
            <v>671</v>
          </cell>
          <cell r="CL176">
            <v>791</v>
          </cell>
          <cell r="CM176">
            <v>641</v>
          </cell>
          <cell r="CN176">
            <v>671</v>
          </cell>
          <cell r="CO176">
            <v>791</v>
          </cell>
          <cell r="CP176">
            <v>641</v>
          </cell>
          <cell r="CQ176">
            <v>671</v>
          </cell>
          <cell r="CR176">
            <v>791</v>
          </cell>
          <cell r="CS176">
            <v>641</v>
          </cell>
          <cell r="CT176">
            <v>821</v>
          </cell>
          <cell r="CV176">
            <v>36174</v>
          </cell>
          <cell r="CW176">
            <v>3014</v>
          </cell>
          <cell r="CX176">
            <v>3014</v>
          </cell>
          <cell r="CY176">
            <v>3014</v>
          </cell>
          <cell r="CZ176">
            <v>3014</v>
          </cell>
          <cell r="DA176">
            <v>3014</v>
          </cell>
          <cell r="DB176">
            <v>3014</v>
          </cell>
          <cell r="DC176">
            <v>3014</v>
          </cell>
          <cell r="DD176">
            <v>3014</v>
          </cell>
          <cell r="DE176">
            <v>3014</v>
          </cell>
          <cell r="DF176">
            <v>3014</v>
          </cell>
          <cell r="DG176">
            <v>3014</v>
          </cell>
          <cell r="DH176">
            <v>3020</v>
          </cell>
          <cell r="DJ176">
            <v>96554</v>
          </cell>
          <cell r="DK176">
            <v>8597</v>
          </cell>
          <cell r="DL176">
            <v>7797</v>
          </cell>
          <cell r="DM176">
            <v>7846</v>
          </cell>
          <cell r="DN176">
            <v>8296</v>
          </cell>
          <cell r="DO176">
            <v>7796</v>
          </cell>
          <cell r="DP176">
            <v>7846</v>
          </cell>
          <cell r="DQ176">
            <v>8296</v>
          </cell>
          <cell r="DR176">
            <v>7796</v>
          </cell>
          <cell r="DS176">
            <v>7846</v>
          </cell>
          <cell r="DT176">
            <v>8296</v>
          </cell>
          <cell r="DU176">
            <v>7796</v>
          </cell>
          <cell r="DV176">
            <v>8346</v>
          </cell>
          <cell r="DX176">
            <v>21748</v>
          </cell>
          <cell r="DY176">
            <v>1812</v>
          </cell>
          <cell r="DZ176">
            <v>1812</v>
          </cell>
          <cell r="EA176">
            <v>1812</v>
          </cell>
          <cell r="EB176">
            <v>1812</v>
          </cell>
          <cell r="EC176">
            <v>1812</v>
          </cell>
          <cell r="ED176">
            <v>1812</v>
          </cell>
          <cell r="EE176">
            <v>1812</v>
          </cell>
          <cell r="EF176">
            <v>1812</v>
          </cell>
          <cell r="EG176">
            <v>1812</v>
          </cell>
          <cell r="EH176">
            <v>1812</v>
          </cell>
          <cell r="EI176">
            <v>1812</v>
          </cell>
          <cell r="EJ176">
            <v>1816</v>
          </cell>
          <cell r="EL176">
            <v>27682</v>
          </cell>
          <cell r="EM176">
            <v>2307</v>
          </cell>
          <cell r="EN176">
            <v>2307</v>
          </cell>
          <cell r="EO176">
            <v>2305</v>
          </cell>
          <cell r="EP176">
            <v>2307</v>
          </cell>
          <cell r="EQ176">
            <v>2307</v>
          </cell>
          <cell r="ER176">
            <v>2307</v>
          </cell>
          <cell r="ES176">
            <v>2307</v>
          </cell>
          <cell r="ET176">
            <v>2307</v>
          </cell>
          <cell r="EU176">
            <v>2307</v>
          </cell>
          <cell r="EV176">
            <v>2307</v>
          </cell>
          <cell r="EW176">
            <v>2307</v>
          </cell>
          <cell r="EX176">
            <v>2307</v>
          </cell>
          <cell r="EZ176">
            <v>1200</v>
          </cell>
          <cell r="FA176">
            <v>100</v>
          </cell>
          <cell r="FB176">
            <v>100</v>
          </cell>
          <cell r="FC176">
            <v>100</v>
          </cell>
          <cell r="FD176">
            <v>100</v>
          </cell>
          <cell r="FE176">
            <v>100</v>
          </cell>
          <cell r="FF176">
            <v>100</v>
          </cell>
          <cell r="FG176">
            <v>100</v>
          </cell>
          <cell r="FH176">
            <v>100</v>
          </cell>
          <cell r="FI176">
            <v>100</v>
          </cell>
          <cell r="FJ176">
            <v>100</v>
          </cell>
          <cell r="FK176">
            <v>100</v>
          </cell>
          <cell r="FL176">
            <v>100</v>
          </cell>
          <cell r="FN176">
            <v>15072</v>
          </cell>
          <cell r="FO176">
            <v>1256</v>
          </cell>
          <cell r="FP176">
            <v>1256</v>
          </cell>
          <cell r="FQ176">
            <v>1256</v>
          </cell>
          <cell r="FR176">
            <v>1256</v>
          </cell>
          <cell r="FS176">
            <v>1256</v>
          </cell>
          <cell r="FT176">
            <v>1256</v>
          </cell>
          <cell r="FU176">
            <v>1256</v>
          </cell>
          <cell r="FV176">
            <v>1256</v>
          </cell>
          <cell r="FW176">
            <v>1256</v>
          </cell>
          <cell r="FX176">
            <v>1256</v>
          </cell>
          <cell r="FY176">
            <v>1256</v>
          </cell>
          <cell r="FZ176">
            <v>1256</v>
          </cell>
          <cell r="GB176">
            <v>65702</v>
          </cell>
          <cell r="GC176">
            <v>5475</v>
          </cell>
          <cell r="GD176">
            <v>5475</v>
          </cell>
          <cell r="GE176">
            <v>5473</v>
          </cell>
          <cell r="GF176">
            <v>5475</v>
          </cell>
          <cell r="GG176">
            <v>5475</v>
          </cell>
          <cell r="GH176">
            <v>5475</v>
          </cell>
          <cell r="GI176">
            <v>5475</v>
          </cell>
          <cell r="GJ176">
            <v>5475</v>
          </cell>
          <cell r="GK176">
            <v>5475</v>
          </cell>
          <cell r="GL176">
            <v>5475</v>
          </cell>
          <cell r="GM176">
            <v>5475</v>
          </cell>
          <cell r="GN176">
            <v>5479</v>
          </cell>
        </row>
        <row r="177">
          <cell r="A177" t="str">
            <v>Insurance</v>
          </cell>
          <cell r="B177">
            <v>7685</v>
          </cell>
          <cell r="C177">
            <v>1099</v>
          </cell>
          <cell r="D177">
            <v>599</v>
          </cell>
          <cell r="E177">
            <v>599</v>
          </cell>
          <cell r="F177">
            <v>599</v>
          </cell>
          <cell r="G177">
            <v>599</v>
          </cell>
          <cell r="H177">
            <v>599</v>
          </cell>
          <cell r="I177">
            <v>599</v>
          </cell>
          <cell r="J177">
            <v>599</v>
          </cell>
          <cell r="K177">
            <v>599</v>
          </cell>
          <cell r="L177">
            <v>599</v>
          </cell>
          <cell r="M177">
            <v>599</v>
          </cell>
          <cell r="N177">
            <v>596</v>
          </cell>
          <cell r="P177">
            <v>1450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192</v>
          </cell>
          <cell r="X177">
            <v>92</v>
          </cell>
          <cell r="Y177">
            <v>192</v>
          </cell>
          <cell r="Z177">
            <v>92</v>
          </cell>
          <cell r="AA177">
            <v>192</v>
          </cell>
          <cell r="AB177">
            <v>138</v>
          </cell>
          <cell r="AD177">
            <v>18537</v>
          </cell>
          <cell r="AE177">
            <v>1502</v>
          </cell>
          <cell r="AF177">
            <v>1504</v>
          </cell>
          <cell r="AG177">
            <v>1505</v>
          </cell>
          <cell r="AH177">
            <v>2002</v>
          </cell>
          <cell r="AI177">
            <v>1504</v>
          </cell>
          <cell r="AJ177">
            <v>1504</v>
          </cell>
          <cell r="AK177">
            <v>1502</v>
          </cell>
          <cell r="AL177">
            <v>1502</v>
          </cell>
          <cell r="AM177">
            <v>1504</v>
          </cell>
          <cell r="AN177">
            <v>1502</v>
          </cell>
          <cell r="AO177">
            <v>1504</v>
          </cell>
          <cell r="AP177">
            <v>1502</v>
          </cell>
          <cell r="AR177">
            <v>13700</v>
          </cell>
          <cell r="AS177">
            <v>1100</v>
          </cell>
          <cell r="AT177">
            <v>1100</v>
          </cell>
          <cell r="AU177">
            <v>1100</v>
          </cell>
          <cell r="AV177">
            <v>1600</v>
          </cell>
          <cell r="AW177">
            <v>1100</v>
          </cell>
          <cell r="AX177">
            <v>1100</v>
          </cell>
          <cell r="AY177">
            <v>1100</v>
          </cell>
          <cell r="AZ177">
            <v>1100</v>
          </cell>
          <cell r="BA177">
            <v>1100</v>
          </cell>
          <cell r="BB177">
            <v>1100</v>
          </cell>
          <cell r="BC177">
            <v>1100</v>
          </cell>
          <cell r="BD177">
            <v>1100</v>
          </cell>
          <cell r="BF177" t="str">
            <v>0</v>
          </cell>
          <cell r="BG177" t="str">
            <v>0</v>
          </cell>
          <cell r="BH177" t="str">
            <v>0</v>
          </cell>
          <cell r="BI177" t="str">
            <v>0</v>
          </cell>
          <cell r="BJ177" t="str">
            <v>0</v>
          </cell>
          <cell r="BK177" t="str">
            <v>0</v>
          </cell>
          <cell r="BL177" t="str">
            <v>0</v>
          </cell>
          <cell r="BM177" t="str">
            <v>0</v>
          </cell>
          <cell r="BN177" t="str">
            <v>0</v>
          </cell>
          <cell r="BO177" t="str">
            <v>0</v>
          </cell>
          <cell r="BP177" t="str">
            <v>0</v>
          </cell>
          <cell r="BQ177" t="str">
            <v>0</v>
          </cell>
          <cell r="BR177" t="str">
            <v>0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6480</v>
          </cell>
          <cell r="CI177">
            <v>540</v>
          </cell>
          <cell r="CJ177">
            <v>540</v>
          </cell>
          <cell r="CK177">
            <v>540</v>
          </cell>
          <cell r="CL177">
            <v>540</v>
          </cell>
          <cell r="CM177">
            <v>540</v>
          </cell>
          <cell r="CN177">
            <v>540</v>
          </cell>
          <cell r="CO177">
            <v>540</v>
          </cell>
          <cell r="CP177">
            <v>540</v>
          </cell>
          <cell r="CQ177">
            <v>540</v>
          </cell>
          <cell r="CR177">
            <v>540</v>
          </cell>
          <cell r="CS177">
            <v>540</v>
          </cell>
          <cell r="CT177">
            <v>540</v>
          </cell>
          <cell r="CV177">
            <v>582961.98</v>
          </cell>
          <cell r="CW177">
            <v>45415.96</v>
          </cell>
          <cell r="CX177">
            <v>45563.96</v>
          </cell>
          <cell r="CY177">
            <v>45659.96</v>
          </cell>
          <cell r="CZ177">
            <v>49296.55</v>
          </cell>
          <cell r="DA177">
            <v>49411.55</v>
          </cell>
          <cell r="DB177">
            <v>49354.55</v>
          </cell>
          <cell r="DC177">
            <v>49248.55</v>
          </cell>
          <cell r="DD177">
            <v>49866.98</v>
          </cell>
          <cell r="DE177">
            <v>49914.98</v>
          </cell>
          <cell r="DF177">
            <v>49827.98</v>
          </cell>
          <cell r="DG177">
            <v>49714.98</v>
          </cell>
          <cell r="DH177">
            <v>49685.98</v>
          </cell>
          <cell r="DJ177">
            <v>630813.98</v>
          </cell>
          <cell r="DK177">
            <v>49748.959999999999</v>
          </cell>
          <cell r="DL177">
            <v>49398.96</v>
          </cell>
          <cell r="DM177">
            <v>49495.96</v>
          </cell>
          <cell r="DN177">
            <v>54129.55</v>
          </cell>
          <cell r="DO177">
            <v>53246.55</v>
          </cell>
          <cell r="DP177">
            <v>53189.55</v>
          </cell>
          <cell r="DQ177">
            <v>53181.55</v>
          </cell>
          <cell r="DR177">
            <v>53699.98</v>
          </cell>
          <cell r="DS177">
            <v>53849.98</v>
          </cell>
          <cell r="DT177">
            <v>53660.98</v>
          </cell>
          <cell r="DU177">
            <v>53649.98</v>
          </cell>
          <cell r="DV177">
            <v>53561.98</v>
          </cell>
          <cell r="DX177">
            <v>5592</v>
          </cell>
          <cell r="DY177">
            <v>216</v>
          </cell>
          <cell r="DZ177">
            <v>1716</v>
          </cell>
          <cell r="EA177">
            <v>1716</v>
          </cell>
          <cell r="EB177">
            <v>216</v>
          </cell>
          <cell r="EC177">
            <v>216</v>
          </cell>
          <cell r="ED177">
            <v>216</v>
          </cell>
          <cell r="EE177">
            <v>216</v>
          </cell>
          <cell r="EF177">
            <v>216</v>
          </cell>
          <cell r="EG177">
            <v>216</v>
          </cell>
          <cell r="EH177">
            <v>216</v>
          </cell>
          <cell r="EI177">
            <v>216</v>
          </cell>
          <cell r="EJ177">
            <v>216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4308</v>
          </cell>
          <cell r="FA177">
            <v>359</v>
          </cell>
          <cell r="FB177">
            <v>360</v>
          </cell>
          <cell r="FC177">
            <v>361</v>
          </cell>
          <cell r="FD177">
            <v>360</v>
          </cell>
          <cell r="FE177">
            <v>360</v>
          </cell>
          <cell r="FF177">
            <v>360</v>
          </cell>
          <cell r="FG177">
            <v>358</v>
          </cell>
          <cell r="FH177">
            <v>358</v>
          </cell>
          <cell r="FI177">
            <v>358</v>
          </cell>
          <cell r="FJ177">
            <v>358</v>
          </cell>
          <cell r="FK177">
            <v>358</v>
          </cell>
          <cell r="FL177">
            <v>358</v>
          </cell>
          <cell r="FN177">
            <v>259107.76</v>
          </cell>
          <cell r="FO177">
            <v>20031.400000000001</v>
          </cell>
          <cell r="FP177">
            <v>20112.400000000001</v>
          </cell>
          <cell r="FQ177">
            <v>20149.400000000001</v>
          </cell>
          <cell r="FR177">
            <v>21946.19</v>
          </cell>
          <cell r="FS177">
            <v>21954.19</v>
          </cell>
          <cell r="FT177">
            <v>21914.19</v>
          </cell>
          <cell r="FU177">
            <v>21838.19</v>
          </cell>
          <cell r="FV177">
            <v>22226.76</v>
          </cell>
          <cell r="FW177">
            <v>22238.76</v>
          </cell>
          <cell r="FX177">
            <v>22214.76</v>
          </cell>
          <cell r="FY177">
            <v>22238.76</v>
          </cell>
          <cell r="FZ177">
            <v>22242.76</v>
          </cell>
          <cell r="GB177">
            <v>269007.76</v>
          </cell>
          <cell r="GC177">
            <v>20606.400000000001</v>
          </cell>
          <cell r="GD177">
            <v>22188.400000000001</v>
          </cell>
          <cell r="GE177">
            <v>22226.400000000001</v>
          </cell>
          <cell r="GF177">
            <v>22522.19</v>
          </cell>
          <cell r="GG177">
            <v>22530.19</v>
          </cell>
          <cell r="GH177">
            <v>22490.19</v>
          </cell>
          <cell r="GI177">
            <v>22412.19</v>
          </cell>
          <cell r="GJ177">
            <v>22800.76</v>
          </cell>
          <cell r="GK177">
            <v>22812.76</v>
          </cell>
          <cell r="GL177">
            <v>22788.76</v>
          </cell>
          <cell r="GM177">
            <v>22812.76</v>
          </cell>
          <cell r="GN177">
            <v>22816.76</v>
          </cell>
        </row>
        <row r="178">
          <cell r="A178" t="str">
            <v>Marketing</v>
          </cell>
          <cell r="B178">
            <v>94424</v>
          </cell>
          <cell r="C178">
            <v>7312</v>
          </cell>
          <cell r="D178">
            <v>7637</v>
          </cell>
          <cell r="E178">
            <v>5915</v>
          </cell>
          <cell r="F178">
            <v>9415</v>
          </cell>
          <cell r="G178">
            <v>7790</v>
          </cell>
          <cell r="H178">
            <v>7662</v>
          </cell>
          <cell r="I178">
            <v>7451</v>
          </cell>
          <cell r="J178">
            <v>7201</v>
          </cell>
          <cell r="K178">
            <v>7201</v>
          </cell>
          <cell r="L178">
            <v>10001</v>
          </cell>
          <cell r="M178">
            <v>7201</v>
          </cell>
          <cell r="N178">
            <v>9638</v>
          </cell>
          <cell r="P178">
            <v>440</v>
          </cell>
          <cell r="Q178">
            <v>100</v>
          </cell>
          <cell r="R178">
            <v>0</v>
          </cell>
          <cell r="S178">
            <v>60</v>
          </cell>
          <cell r="T178">
            <v>100</v>
          </cell>
          <cell r="U178">
            <v>0</v>
          </cell>
          <cell r="V178">
            <v>0</v>
          </cell>
          <cell r="W178">
            <v>180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50312</v>
          </cell>
          <cell r="AE178">
            <v>3294.55</v>
          </cell>
          <cell r="AF178">
            <v>3283.55</v>
          </cell>
          <cell r="AG178">
            <v>5101.55</v>
          </cell>
          <cell r="AH178">
            <v>4044.55</v>
          </cell>
          <cell r="AI178">
            <v>7674.55</v>
          </cell>
          <cell r="AJ178">
            <v>4076</v>
          </cell>
          <cell r="AK178">
            <v>3859.55</v>
          </cell>
          <cell r="AL178">
            <v>3040</v>
          </cell>
          <cell r="AM178">
            <v>1976.99</v>
          </cell>
          <cell r="AN178">
            <v>2716.99</v>
          </cell>
          <cell r="AO178">
            <v>2606.36</v>
          </cell>
          <cell r="AP178">
            <v>8637.36</v>
          </cell>
          <cell r="AR178">
            <v>43692</v>
          </cell>
          <cell r="AS178">
            <v>1600.2</v>
          </cell>
          <cell r="AT178">
            <v>1456.2</v>
          </cell>
          <cell r="AU178">
            <v>2128.1999999999998</v>
          </cell>
          <cell r="AV178">
            <v>4000.2</v>
          </cell>
          <cell r="AW178">
            <v>8320.2000000000007</v>
          </cell>
          <cell r="AX178">
            <v>4041</v>
          </cell>
          <cell r="AY178">
            <v>3760.2</v>
          </cell>
          <cell r="AZ178">
            <v>2697</v>
          </cell>
          <cell r="BA178">
            <v>1317.96</v>
          </cell>
          <cell r="BB178">
            <v>2277.96</v>
          </cell>
          <cell r="BC178">
            <v>2134.44</v>
          </cell>
          <cell r="BD178">
            <v>9958.44</v>
          </cell>
          <cell r="BF178">
            <v>14280</v>
          </cell>
          <cell r="BG178">
            <v>552.25</v>
          </cell>
          <cell r="BH178">
            <v>507.25</v>
          </cell>
          <cell r="BI178">
            <v>717.25</v>
          </cell>
          <cell r="BJ178">
            <v>1302.25</v>
          </cell>
          <cell r="BK178">
            <v>2652.25</v>
          </cell>
          <cell r="BL178">
            <v>1315</v>
          </cell>
          <cell r="BM178">
            <v>1227.25</v>
          </cell>
          <cell r="BN178">
            <v>895</v>
          </cell>
          <cell r="BO178">
            <v>464.05</v>
          </cell>
          <cell r="BP178">
            <v>764.05</v>
          </cell>
          <cell r="BQ178">
            <v>719.2</v>
          </cell>
          <cell r="BR178">
            <v>3164.2</v>
          </cell>
          <cell r="BT178">
            <v>1700</v>
          </cell>
          <cell r="BU178">
            <v>500</v>
          </cell>
          <cell r="BV178">
            <v>100</v>
          </cell>
          <cell r="BW178">
            <v>0</v>
          </cell>
          <cell r="BX178">
            <v>100</v>
          </cell>
          <cell r="BY178">
            <v>500</v>
          </cell>
          <cell r="BZ178">
            <v>0</v>
          </cell>
          <cell r="CA178">
            <v>0</v>
          </cell>
          <cell r="CB178">
            <v>500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H178">
            <v>38294</v>
          </cell>
          <cell r="CI178">
            <v>2962</v>
          </cell>
          <cell r="CJ178">
            <v>2962</v>
          </cell>
          <cell r="CK178">
            <v>2362</v>
          </cell>
          <cell r="CL178">
            <v>3712</v>
          </cell>
          <cell r="CM178">
            <v>3062</v>
          </cell>
          <cell r="CN178">
            <v>2962</v>
          </cell>
          <cell r="CO178">
            <v>3112</v>
          </cell>
          <cell r="CP178">
            <v>2962</v>
          </cell>
          <cell r="CQ178">
            <v>2962</v>
          </cell>
          <cell r="CR178">
            <v>4162</v>
          </cell>
          <cell r="CS178">
            <v>3062</v>
          </cell>
          <cell r="CT178">
            <v>4012</v>
          </cell>
          <cell r="CV178">
            <v>570595.01</v>
          </cell>
          <cell r="CW178">
            <v>46886.65</v>
          </cell>
          <cell r="CX178">
            <v>16886.650000000001</v>
          </cell>
          <cell r="CY178">
            <v>181386.65</v>
          </cell>
          <cell r="CZ178">
            <v>36461.32</v>
          </cell>
          <cell r="DA178">
            <v>35587.300000000003</v>
          </cell>
          <cell r="DB178">
            <v>17886.650000000001</v>
          </cell>
          <cell r="DC178">
            <v>80886.649999999994</v>
          </cell>
          <cell r="DD178">
            <v>22066.54</v>
          </cell>
          <cell r="DE178">
            <v>52886.65</v>
          </cell>
          <cell r="DF178">
            <v>44886.65</v>
          </cell>
          <cell r="DG178">
            <v>16886.650000000001</v>
          </cell>
          <cell r="DH178">
            <v>17886.650000000001</v>
          </cell>
          <cell r="DJ178">
            <v>813737.01</v>
          </cell>
          <cell r="DK178">
            <v>63207.65</v>
          </cell>
          <cell r="DL178">
            <v>32832.65</v>
          </cell>
          <cell r="DM178">
            <v>197670.65</v>
          </cell>
          <cell r="DN178">
            <v>59135.32</v>
          </cell>
          <cell r="DO178">
            <v>65586.3</v>
          </cell>
          <cell r="DP178">
            <v>37942.65</v>
          </cell>
          <cell r="DQ178">
            <v>100476.65</v>
          </cell>
          <cell r="DR178">
            <v>39361.54</v>
          </cell>
          <cell r="DS178">
            <v>66808.649999999994</v>
          </cell>
          <cell r="DT178">
            <v>64808.65</v>
          </cell>
          <cell r="DU178">
            <v>32609.65</v>
          </cell>
          <cell r="DV178">
            <v>53296.65</v>
          </cell>
          <cell r="DX178">
            <v>75450</v>
          </cell>
          <cell r="DY178">
            <v>6050</v>
          </cell>
          <cell r="DZ178">
            <v>6300</v>
          </cell>
          <cell r="EA178">
            <v>6600</v>
          </cell>
          <cell r="EB178">
            <v>5800</v>
          </cell>
          <cell r="EC178">
            <v>7100</v>
          </cell>
          <cell r="ED178">
            <v>10800</v>
          </cell>
          <cell r="EE178">
            <v>4600</v>
          </cell>
          <cell r="EF178">
            <v>7600</v>
          </cell>
          <cell r="EG178">
            <v>6800</v>
          </cell>
          <cell r="EH178">
            <v>4600</v>
          </cell>
          <cell r="EI178">
            <v>4600</v>
          </cell>
          <cell r="EJ178">
            <v>4600</v>
          </cell>
          <cell r="EL178">
            <v>63900</v>
          </cell>
          <cell r="EM178">
            <v>9200</v>
          </cell>
          <cell r="EN178">
            <v>6600</v>
          </cell>
          <cell r="EO178">
            <v>5100</v>
          </cell>
          <cell r="EP178">
            <v>6300</v>
          </cell>
          <cell r="EQ178">
            <v>4800</v>
          </cell>
          <cell r="ER178">
            <v>4800</v>
          </cell>
          <cell r="ES178">
            <v>4600</v>
          </cell>
          <cell r="ET178">
            <v>4600</v>
          </cell>
          <cell r="EU178">
            <v>4600</v>
          </cell>
          <cell r="EV178">
            <v>4500</v>
          </cell>
          <cell r="EW178">
            <v>4500</v>
          </cell>
          <cell r="EX178">
            <v>4300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202444.16</v>
          </cell>
          <cell r="FO178">
            <v>9613</v>
          </cell>
          <cell r="FP178">
            <v>24462.880000000001</v>
          </cell>
          <cell r="FQ178">
            <v>63463</v>
          </cell>
          <cell r="FR178">
            <v>16944</v>
          </cell>
          <cell r="FS178">
            <v>19062</v>
          </cell>
          <cell r="FT178">
            <v>9462.8799999999992</v>
          </cell>
          <cell r="FU178">
            <v>9462.8799999999992</v>
          </cell>
          <cell r="FV178">
            <v>12122</v>
          </cell>
          <cell r="FW178">
            <v>9462.8799999999992</v>
          </cell>
          <cell r="FX178">
            <v>9462.8799999999992</v>
          </cell>
          <cell r="FY178">
            <v>9462.8799999999992</v>
          </cell>
          <cell r="FZ178">
            <v>9462.8799999999992</v>
          </cell>
          <cell r="GB178">
            <v>341794.16</v>
          </cell>
          <cell r="GC178">
            <v>24863</v>
          </cell>
          <cell r="GD178">
            <v>37362.879999999997</v>
          </cell>
          <cell r="GE178">
            <v>75163</v>
          </cell>
          <cell r="GF178">
            <v>29044</v>
          </cell>
          <cell r="GG178">
            <v>30962</v>
          </cell>
          <cell r="GH178">
            <v>25062.880000000001</v>
          </cell>
          <cell r="GI178">
            <v>18662.88</v>
          </cell>
          <cell r="GJ178">
            <v>24322</v>
          </cell>
          <cell r="GK178">
            <v>20862.88</v>
          </cell>
          <cell r="GL178">
            <v>18562.88</v>
          </cell>
          <cell r="GM178">
            <v>18562.88</v>
          </cell>
          <cell r="GN178">
            <v>18362.88</v>
          </cell>
        </row>
        <row r="179">
          <cell r="A179" t="str">
            <v>Employee Welfare</v>
          </cell>
          <cell r="B179">
            <v>94272</v>
          </cell>
          <cell r="C179">
            <v>6793</v>
          </cell>
          <cell r="D179">
            <v>22165</v>
          </cell>
          <cell r="E179">
            <v>22608</v>
          </cell>
          <cell r="F179">
            <v>4292</v>
          </cell>
          <cell r="G179">
            <v>6328</v>
          </cell>
          <cell r="H179">
            <v>4294</v>
          </cell>
          <cell r="I179">
            <v>4293</v>
          </cell>
          <cell r="J179">
            <v>4293</v>
          </cell>
          <cell r="K179">
            <v>4295</v>
          </cell>
          <cell r="L179">
            <v>4293</v>
          </cell>
          <cell r="M179">
            <v>4295</v>
          </cell>
          <cell r="N179">
            <v>6323</v>
          </cell>
          <cell r="P179">
            <v>13463</v>
          </cell>
          <cell r="Q179">
            <v>882</v>
          </cell>
          <cell r="R179">
            <v>1498</v>
          </cell>
          <cell r="S179">
            <v>1802</v>
          </cell>
          <cell r="T179">
            <v>1843</v>
          </cell>
          <cell r="U179">
            <v>883</v>
          </cell>
          <cell r="V179">
            <v>976</v>
          </cell>
          <cell r="W179">
            <v>882</v>
          </cell>
          <cell r="X179">
            <v>975</v>
          </cell>
          <cell r="Y179">
            <v>884</v>
          </cell>
          <cell r="Z179">
            <v>976</v>
          </cell>
          <cell r="AA179">
            <v>884</v>
          </cell>
          <cell r="AB179">
            <v>978</v>
          </cell>
          <cell r="AD179">
            <v>64619.92</v>
          </cell>
          <cell r="AE179">
            <v>17256.34</v>
          </cell>
          <cell r="AF179">
            <v>10206.34</v>
          </cell>
          <cell r="AG179">
            <v>6165.34</v>
          </cell>
          <cell r="AH179">
            <v>4151.34</v>
          </cell>
          <cell r="AI179">
            <v>3135.34</v>
          </cell>
          <cell r="AJ179">
            <v>3051.34</v>
          </cell>
          <cell r="AK179">
            <v>5211.34</v>
          </cell>
          <cell r="AL179">
            <v>3049.34</v>
          </cell>
          <cell r="AM179">
            <v>3051.34</v>
          </cell>
          <cell r="AN179">
            <v>3243.34</v>
          </cell>
          <cell r="AO179">
            <v>3051.34</v>
          </cell>
          <cell r="AP179">
            <v>3047.18</v>
          </cell>
          <cell r="AR179">
            <v>33975</v>
          </cell>
          <cell r="AS179">
            <v>4469</v>
          </cell>
          <cell r="AT179">
            <v>4364</v>
          </cell>
          <cell r="AU179">
            <v>3645</v>
          </cell>
          <cell r="AV179">
            <v>2771</v>
          </cell>
          <cell r="AW179">
            <v>3773</v>
          </cell>
          <cell r="AX179">
            <v>3073</v>
          </cell>
          <cell r="AY179">
            <v>1771</v>
          </cell>
          <cell r="AZ179">
            <v>1771</v>
          </cell>
          <cell r="BA179">
            <v>1773</v>
          </cell>
          <cell r="BB179">
            <v>1771</v>
          </cell>
          <cell r="BC179">
            <v>3023</v>
          </cell>
          <cell r="BD179">
            <v>1771</v>
          </cell>
          <cell r="BF179">
            <v>14610.08</v>
          </cell>
          <cell r="BG179">
            <v>5657.66</v>
          </cell>
          <cell r="BH179">
            <v>3086.66</v>
          </cell>
          <cell r="BI179">
            <v>586.66</v>
          </cell>
          <cell r="BJ179">
            <v>586.66</v>
          </cell>
          <cell r="BK179">
            <v>586.66</v>
          </cell>
          <cell r="BL179">
            <v>586.66</v>
          </cell>
          <cell r="BM179">
            <v>586.66</v>
          </cell>
          <cell r="BN179">
            <v>586.66</v>
          </cell>
          <cell r="BO179">
            <v>586.66</v>
          </cell>
          <cell r="BP179">
            <v>586.66</v>
          </cell>
          <cell r="BQ179">
            <v>586.66</v>
          </cell>
          <cell r="BR179">
            <v>585.82000000000005</v>
          </cell>
          <cell r="BT179">
            <v>4393</v>
          </cell>
          <cell r="BU179">
            <v>113</v>
          </cell>
          <cell r="BV179">
            <v>479</v>
          </cell>
          <cell r="BW179">
            <v>472</v>
          </cell>
          <cell r="BX179">
            <v>2273</v>
          </cell>
          <cell r="BY179">
            <v>113</v>
          </cell>
          <cell r="BZ179">
            <v>100</v>
          </cell>
          <cell r="CA179">
            <v>146</v>
          </cell>
          <cell r="CB179">
            <v>133</v>
          </cell>
          <cell r="CC179">
            <v>146</v>
          </cell>
          <cell r="CD179">
            <v>135</v>
          </cell>
          <cell r="CE179">
            <v>148</v>
          </cell>
          <cell r="CF179">
            <v>135</v>
          </cell>
          <cell r="CH179">
            <v>33577</v>
          </cell>
          <cell r="CI179">
            <v>6382</v>
          </cell>
          <cell r="CJ179">
            <v>7318</v>
          </cell>
          <cell r="CK179">
            <v>4479</v>
          </cell>
          <cell r="CL179">
            <v>3329</v>
          </cell>
          <cell r="CM179">
            <v>1809</v>
          </cell>
          <cell r="CN179">
            <v>1916</v>
          </cell>
          <cell r="CO179">
            <v>1446</v>
          </cell>
          <cell r="CP179">
            <v>1366</v>
          </cell>
          <cell r="CQ179">
            <v>1398</v>
          </cell>
          <cell r="CR179">
            <v>1368</v>
          </cell>
          <cell r="CS179">
            <v>1398</v>
          </cell>
          <cell r="CT179">
            <v>1368</v>
          </cell>
          <cell r="CV179">
            <v>1171759.8999999999</v>
          </cell>
          <cell r="CW179">
            <v>127413.18</v>
          </cell>
          <cell r="CX179">
            <v>144999.59</v>
          </cell>
          <cell r="CY179">
            <v>179758.3</v>
          </cell>
          <cell r="CZ179">
            <v>192761.69</v>
          </cell>
          <cell r="DA179">
            <v>169539.62</v>
          </cell>
          <cell r="DB179">
            <v>83261.94</v>
          </cell>
          <cell r="DC179">
            <v>47912.73</v>
          </cell>
          <cell r="DD179">
            <v>39128.97</v>
          </cell>
          <cell r="DE179">
            <v>39093.97</v>
          </cell>
          <cell r="DF179">
            <v>44693.97</v>
          </cell>
          <cell r="DG179">
            <v>64093.97</v>
          </cell>
          <cell r="DH179">
            <v>39101.97</v>
          </cell>
          <cell r="DJ179">
            <v>1430669.9</v>
          </cell>
          <cell r="DK179">
            <v>168966.18</v>
          </cell>
          <cell r="DL179">
            <v>194116.59</v>
          </cell>
          <cell r="DM179">
            <v>219516.3</v>
          </cell>
          <cell r="DN179">
            <v>212007.69</v>
          </cell>
          <cell r="DO179">
            <v>186167.62</v>
          </cell>
          <cell r="DP179">
            <v>97258.94</v>
          </cell>
          <cell r="DQ179">
            <v>62248.73</v>
          </cell>
          <cell r="DR179">
            <v>51302.97</v>
          </cell>
          <cell r="DS179">
            <v>51227.97</v>
          </cell>
          <cell r="DT179">
            <v>57066.97</v>
          </cell>
          <cell r="DU179">
            <v>77479.97</v>
          </cell>
          <cell r="DV179">
            <v>53309.97</v>
          </cell>
          <cell r="DX179">
            <v>120002.98</v>
          </cell>
          <cell r="DY179">
            <v>17341.84</v>
          </cell>
          <cell r="DZ179">
            <v>8215.84</v>
          </cell>
          <cell r="EA179">
            <v>14228.84</v>
          </cell>
          <cell r="EB179">
            <v>8710.84</v>
          </cell>
          <cell r="EC179">
            <v>8269.84</v>
          </cell>
          <cell r="ED179">
            <v>8269.84</v>
          </cell>
          <cell r="EE179">
            <v>8764.84</v>
          </cell>
          <cell r="EF179">
            <v>13762.62</v>
          </cell>
          <cell r="EG179">
            <v>7736.62</v>
          </cell>
          <cell r="EH179">
            <v>7734.62</v>
          </cell>
          <cell r="EI179">
            <v>7736.62</v>
          </cell>
          <cell r="EJ179">
            <v>9230.6200000000008</v>
          </cell>
          <cell r="EL179">
            <v>139378.72</v>
          </cell>
          <cell r="EM179">
            <v>12940.56</v>
          </cell>
          <cell r="EN179">
            <v>14267.56</v>
          </cell>
          <cell r="EO179">
            <v>11298.56</v>
          </cell>
          <cell r="EP179">
            <v>22813.56</v>
          </cell>
          <cell r="EQ179">
            <v>12114.56</v>
          </cell>
          <cell r="ER179">
            <v>9838.56</v>
          </cell>
          <cell r="ES179">
            <v>9350.56</v>
          </cell>
          <cell r="ET179">
            <v>9350.56</v>
          </cell>
          <cell r="EU179">
            <v>9351.56</v>
          </cell>
          <cell r="EV179">
            <v>9350.56</v>
          </cell>
          <cell r="EW179">
            <v>9351.56</v>
          </cell>
          <cell r="EX179">
            <v>9350.56</v>
          </cell>
          <cell r="EZ179">
            <v>4427</v>
          </cell>
          <cell r="FA179">
            <v>1402</v>
          </cell>
          <cell r="FB179">
            <v>250</v>
          </cell>
          <cell r="FC179">
            <v>250</v>
          </cell>
          <cell r="FD179">
            <v>250</v>
          </cell>
          <cell r="FE179">
            <v>250</v>
          </cell>
          <cell r="FF179">
            <v>250</v>
          </cell>
          <cell r="FG179">
            <v>525</v>
          </cell>
          <cell r="FH179">
            <v>250</v>
          </cell>
          <cell r="FI179">
            <v>250</v>
          </cell>
          <cell r="FJ179">
            <v>250</v>
          </cell>
          <cell r="FK179">
            <v>250</v>
          </cell>
          <cell r="FL179">
            <v>250</v>
          </cell>
          <cell r="FN179">
            <v>764661</v>
          </cell>
          <cell r="FO179">
            <v>76746.3</v>
          </cell>
          <cell r="FP179">
            <v>84607.29</v>
          </cell>
          <cell r="FQ179">
            <v>107512.99</v>
          </cell>
          <cell r="FR179">
            <v>114987.29</v>
          </cell>
          <cell r="FS179">
            <v>99656.56</v>
          </cell>
          <cell r="FT179">
            <v>55785.97</v>
          </cell>
          <cell r="FU179">
            <v>35526.25</v>
          </cell>
          <cell r="FV179">
            <v>33461.47</v>
          </cell>
          <cell r="FW179">
            <v>37028.47</v>
          </cell>
          <cell r="FX179">
            <v>35778.47</v>
          </cell>
          <cell r="FY179">
            <v>42445.47</v>
          </cell>
          <cell r="FZ179">
            <v>41124.47</v>
          </cell>
          <cell r="GB179">
            <v>1028469.7</v>
          </cell>
          <cell r="GC179">
            <v>108430.7</v>
          </cell>
          <cell r="GD179">
            <v>107340.69</v>
          </cell>
          <cell r="GE179">
            <v>133290.39000000001</v>
          </cell>
          <cell r="GF179">
            <v>146761.69</v>
          </cell>
          <cell r="GG179">
            <v>120290.96</v>
          </cell>
          <cell r="GH179">
            <v>74144.37</v>
          </cell>
          <cell r="GI179">
            <v>54166.65</v>
          </cell>
          <cell r="GJ179">
            <v>56824.65</v>
          </cell>
          <cell r="GK179">
            <v>54366.65</v>
          </cell>
          <cell r="GL179">
            <v>53113.65</v>
          </cell>
          <cell r="GM179">
            <v>59783.65</v>
          </cell>
          <cell r="GN179">
            <v>59955.65</v>
          </cell>
        </row>
        <row r="180">
          <cell r="A180" t="str">
            <v>Information Technologies</v>
          </cell>
          <cell r="B180">
            <v>11100</v>
          </cell>
          <cell r="C180">
            <v>2375</v>
          </cell>
          <cell r="D180">
            <v>2375</v>
          </cell>
          <cell r="E180">
            <v>2375</v>
          </cell>
          <cell r="F180">
            <v>2375</v>
          </cell>
          <cell r="G180">
            <v>0</v>
          </cell>
          <cell r="H180">
            <v>1600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50</v>
          </cell>
          <cell r="Q180" t="str">
            <v>0</v>
          </cell>
          <cell r="R180" t="str">
            <v>0</v>
          </cell>
          <cell r="S180">
            <v>50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2400</v>
          </cell>
          <cell r="AE180">
            <v>200</v>
          </cell>
          <cell r="AF180">
            <v>200</v>
          </cell>
          <cell r="AG180">
            <v>200</v>
          </cell>
          <cell r="AH180">
            <v>200</v>
          </cell>
          <cell r="AI180">
            <v>200</v>
          </cell>
          <cell r="AJ180">
            <v>200</v>
          </cell>
          <cell r="AK180">
            <v>200</v>
          </cell>
          <cell r="AL180">
            <v>200</v>
          </cell>
          <cell r="AM180">
            <v>200</v>
          </cell>
          <cell r="AN180">
            <v>200</v>
          </cell>
          <cell r="AO180">
            <v>200</v>
          </cell>
          <cell r="AP180">
            <v>200</v>
          </cell>
          <cell r="AR180">
            <v>800</v>
          </cell>
          <cell r="AS180">
            <v>800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132233</v>
          </cell>
          <cell r="CW180">
            <v>11747</v>
          </cell>
          <cell r="CX180">
            <v>9564</v>
          </cell>
          <cell r="CY180">
            <v>9564</v>
          </cell>
          <cell r="CZ180">
            <v>11747</v>
          </cell>
          <cell r="DA180">
            <v>9564</v>
          </cell>
          <cell r="DB180">
            <v>18297</v>
          </cell>
          <cell r="DC180">
            <v>11747</v>
          </cell>
          <cell r="DD180">
            <v>9564</v>
          </cell>
          <cell r="DE180">
            <v>9564</v>
          </cell>
          <cell r="DF180">
            <v>11747</v>
          </cell>
          <cell r="DG180">
            <v>9564</v>
          </cell>
          <cell r="DH180">
            <v>9564</v>
          </cell>
          <cell r="DJ180">
            <v>146583</v>
          </cell>
          <cell r="DK180">
            <v>15122</v>
          </cell>
          <cell r="DL180">
            <v>12139</v>
          </cell>
          <cell r="DM180">
            <v>12189</v>
          </cell>
          <cell r="DN180">
            <v>14322</v>
          </cell>
          <cell r="DO180">
            <v>9764</v>
          </cell>
          <cell r="DP180">
            <v>20097</v>
          </cell>
          <cell r="DQ180">
            <v>11947</v>
          </cell>
          <cell r="DR180">
            <v>9764</v>
          </cell>
          <cell r="DS180">
            <v>9764</v>
          </cell>
          <cell r="DT180">
            <v>11947</v>
          </cell>
          <cell r="DU180">
            <v>9764</v>
          </cell>
          <cell r="DV180">
            <v>9764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210000</v>
          </cell>
          <cell r="FO180">
            <v>17500</v>
          </cell>
          <cell r="FP180">
            <v>17500</v>
          </cell>
          <cell r="FQ180">
            <v>17500</v>
          </cell>
          <cell r="FR180">
            <v>17500</v>
          </cell>
          <cell r="FS180">
            <v>17500</v>
          </cell>
          <cell r="FT180">
            <v>17500</v>
          </cell>
          <cell r="FU180">
            <v>17500</v>
          </cell>
          <cell r="FV180">
            <v>17500</v>
          </cell>
          <cell r="FW180">
            <v>17500</v>
          </cell>
          <cell r="FX180">
            <v>17500</v>
          </cell>
          <cell r="FY180">
            <v>17500</v>
          </cell>
          <cell r="FZ180">
            <v>17500</v>
          </cell>
          <cell r="GB180">
            <v>210000</v>
          </cell>
          <cell r="GC180">
            <v>17500</v>
          </cell>
          <cell r="GD180">
            <v>17500</v>
          </cell>
          <cell r="GE180">
            <v>17500</v>
          </cell>
          <cell r="GF180">
            <v>17500</v>
          </cell>
          <cell r="GG180">
            <v>17500</v>
          </cell>
          <cell r="GH180">
            <v>17500</v>
          </cell>
          <cell r="GI180">
            <v>17500</v>
          </cell>
          <cell r="GJ180">
            <v>17500</v>
          </cell>
          <cell r="GK180">
            <v>17500</v>
          </cell>
          <cell r="GL180">
            <v>17500</v>
          </cell>
          <cell r="GM180">
            <v>17500</v>
          </cell>
          <cell r="GN180">
            <v>17500</v>
          </cell>
        </row>
        <row r="181">
          <cell r="A181" t="str">
            <v>Rent, Maint., &amp; Utilities</v>
          </cell>
          <cell r="B181">
            <v>515175</v>
          </cell>
          <cell r="C181">
            <v>42640</v>
          </cell>
          <cell r="D181">
            <v>42818</v>
          </cell>
          <cell r="E181">
            <v>42906</v>
          </cell>
          <cell r="F181">
            <v>43872</v>
          </cell>
          <cell r="G181">
            <v>42906</v>
          </cell>
          <cell r="H181">
            <v>42795</v>
          </cell>
          <cell r="I181">
            <v>43734</v>
          </cell>
          <cell r="J181">
            <v>42701</v>
          </cell>
          <cell r="K181">
            <v>42725</v>
          </cell>
          <cell r="L181">
            <v>42628</v>
          </cell>
          <cell r="M181">
            <v>42725</v>
          </cell>
          <cell r="N181">
            <v>42725</v>
          </cell>
          <cell r="P181">
            <v>59602.12</v>
          </cell>
          <cell r="Q181">
            <v>4974.32</v>
          </cell>
          <cell r="R181">
            <v>4979.32</v>
          </cell>
          <cell r="S181">
            <v>4986.32</v>
          </cell>
          <cell r="T181">
            <v>4997.32</v>
          </cell>
          <cell r="U181">
            <v>4952.32</v>
          </cell>
          <cell r="V181">
            <v>4952.32</v>
          </cell>
          <cell r="W181">
            <v>4945.32</v>
          </cell>
          <cell r="X181">
            <v>4945.32</v>
          </cell>
          <cell r="Y181">
            <v>4972.32</v>
          </cell>
          <cell r="Z181">
            <v>4959.32</v>
          </cell>
          <cell r="AA181">
            <v>4972.32</v>
          </cell>
          <cell r="AB181">
            <v>4965.6000000000004</v>
          </cell>
          <cell r="AD181">
            <v>461505.16</v>
          </cell>
          <cell r="AE181">
            <v>38797.42</v>
          </cell>
          <cell r="AF181">
            <v>38393.42</v>
          </cell>
          <cell r="AG181">
            <v>38474.42</v>
          </cell>
          <cell r="AH181">
            <v>38360.42</v>
          </cell>
          <cell r="AI181">
            <v>38474.42</v>
          </cell>
          <cell r="AJ181">
            <v>38474.42</v>
          </cell>
          <cell r="AK181">
            <v>38393.42</v>
          </cell>
          <cell r="AL181">
            <v>38393.42</v>
          </cell>
          <cell r="AM181">
            <v>38485.42</v>
          </cell>
          <cell r="AN181">
            <v>38370.42</v>
          </cell>
          <cell r="AO181">
            <v>38485.42</v>
          </cell>
          <cell r="AP181">
            <v>38402.54</v>
          </cell>
          <cell r="AR181">
            <v>404264.08</v>
          </cell>
          <cell r="AS181">
            <v>35495.839999999997</v>
          </cell>
          <cell r="AT181">
            <v>33783.839999999997</v>
          </cell>
          <cell r="AU181">
            <v>33978.839999999997</v>
          </cell>
          <cell r="AV181">
            <v>33760.839999999997</v>
          </cell>
          <cell r="AW181">
            <v>33385.839999999997</v>
          </cell>
          <cell r="AX181">
            <v>33385.839999999997</v>
          </cell>
          <cell r="AY181">
            <v>33357.839999999997</v>
          </cell>
          <cell r="AZ181">
            <v>33357.839999999997</v>
          </cell>
          <cell r="BA181">
            <v>33458.839999999997</v>
          </cell>
          <cell r="BB181">
            <v>33408.839999999997</v>
          </cell>
          <cell r="BC181">
            <v>33458.839999999997</v>
          </cell>
          <cell r="BD181">
            <v>33430.839999999997</v>
          </cell>
          <cell r="BF181">
            <v>86363.76</v>
          </cell>
          <cell r="BG181">
            <v>7365.74</v>
          </cell>
          <cell r="BH181">
            <v>7130.74</v>
          </cell>
          <cell r="BI181">
            <v>7148.74</v>
          </cell>
          <cell r="BJ181">
            <v>7365.74</v>
          </cell>
          <cell r="BK181">
            <v>7148.74</v>
          </cell>
          <cell r="BL181">
            <v>7148.74</v>
          </cell>
          <cell r="BM181">
            <v>7282.74</v>
          </cell>
          <cell r="BN181">
            <v>7130.74</v>
          </cell>
          <cell r="BO181">
            <v>7148.74</v>
          </cell>
          <cell r="BP181">
            <v>7214.74</v>
          </cell>
          <cell r="BQ181">
            <v>7148.74</v>
          </cell>
          <cell r="BR181">
            <v>7129.62</v>
          </cell>
          <cell r="BT181">
            <v>45669.08</v>
          </cell>
          <cell r="BU181">
            <v>3845.88</v>
          </cell>
          <cell r="BV181">
            <v>3851.88</v>
          </cell>
          <cell r="BW181">
            <v>3858.88</v>
          </cell>
          <cell r="BX181">
            <v>3781.88</v>
          </cell>
          <cell r="BY181">
            <v>3795.88</v>
          </cell>
          <cell r="BZ181">
            <v>3795.88</v>
          </cell>
          <cell r="CA181">
            <v>3787.88</v>
          </cell>
          <cell r="CB181">
            <v>3787.88</v>
          </cell>
          <cell r="CC181">
            <v>3795.88</v>
          </cell>
          <cell r="CD181">
            <v>3781.88</v>
          </cell>
          <cell r="CE181">
            <v>3795.88</v>
          </cell>
          <cell r="CF181">
            <v>3789.4</v>
          </cell>
          <cell r="CH181">
            <v>202263.8</v>
          </cell>
          <cell r="CI181">
            <v>15021.8</v>
          </cell>
          <cell r="CJ181">
            <v>15039.8</v>
          </cell>
          <cell r="CK181">
            <v>15057.8</v>
          </cell>
          <cell r="CL181">
            <v>14874.8</v>
          </cell>
          <cell r="CM181">
            <v>14911.8</v>
          </cell>
          <cell r="CN181">
            <v>14911.8</v>
          </cell>
          <cell r="CO181">
            <v>14892.8</v>
          </cell>
          <cell r="CP181">
            <v>14892.8</v>
          </cell>
          <cell r="CQ181">
            <v>14961.8</v>
          </cell>
          <cell r="CR181">
            <v>22547.8</v>
          </cell>
          <cell r="CS181">
            <v>22586.799999999999</v>
          </cell>
          <cell r="CT181">
            <v>22564</v>
          </cell>
          <cell r="CV181">
            <v>603198</v>
          </cell>
          <cell r="CW181">
            <v>51297</v>
          </cell>
          <cell r="CX181">
            <v>49936</v>
          </cell>
          <cell r="CY181">
            <v>49935</v>
          </cell>
          <cell r="CZ181">
            <v>50308</v>
          </cell>
          <cell r="DA181">
            <v>49935</v>
          </cell>
          <cell r="DB181">
            <v>51428</v>
          </cell>
          <cell r="DC181">
            <v>50308</v>
          </cell>
          <cell r="DD181">
            <v>49935</v>
          </cell>
          <cell r="DE181">
            <v>49935</v>
          </cell>
          <cell r="DF181">
            <v>50308</v>
          </cell>
          <cell r="DG181">
            <v>49935</v>
          </cell>
          <cell r="DH181">
            <v>49938</v>
          </cell>
          <cell r="DJ181">
            <v>2378041</v>
          </cell>
          <cell r="DK181">
            <v>199438</v>
          </cell>
          <cell r="DL181">
            <v>195933</v>
          </cell>
          <cell r="DM181">
            <v>196346</v>
          </cell>
          <cell r="DN181">
            <v>197321</v>
          </cell>
          <cell r="DO181">
            <v>195510</v>
          </cell>
          <cell r="DP181">
            <v>196892</v>
          </cell>
          <cell r="DQ181">
            <v>196702</v>
          </cell>
          <cell r="DR181">
            <v>195144</v>
          </cell>
          <cell r="DS181">
            <v>195483</v>
          </cell>
          <cell r="DT181">
            <v>203219</v>
          </cell>
          <cell r="DU181">
            <v>203108</v>
          </cell>
          <cell r="DV181">
            <v>202945</v>
          </cell>
          <cell r="DX181">
            <v>394728</v>
          </cell>
          <cell r="DY181">
            <v>33476</v>
          </cell>
          <cell r="DZ181">
            <v>32020</v>
          </cell>
          <cell r="EA181">
            <v>32496</v>
          </cell>
          <cell r="EB181">
            <v>32679</v>
          </cell>
          <cell r="EC181">
            <v>34233</v>
          </cell>
          <cell r="ED181">
            <v>32855</v>
          </cell>
          <cell r="EE181">
            <v>33290</v>
          </cell>
          <cell r="EF181">
            <v>32609</v>
          </cell>
          <cell r="EG181">
            <v>32645</v>
          </cell>
          <cell r="EH181">
            <v>33116</v>
          </cell>
          <cell r="EI181">
            <v>32645</v>
          </cell>
          <cell r="EJ181">
            <v>32664</v>
          </cell>
          <cell r="EL181">
            <v>754973</v>
          </cell>
          <cell r="EM181">
            <v>46844</v>
          </cell>
          <cell r="EN181">
            <v>46089</v>
          </cell>
          <cell r="EO181">
            <v>52388</v>
          </cell>
          <cell r="EP181">
            <v>81898</v>
          </cell>
          <cell r="EQ181">
            <v>55577</v>
          </cell>
          <cell r="ER181">
            <v>102092</v>
          </cell>
          <cell r="ES181">
            <v>74822</v>
          </cell>
          <cell r="ET181">
            <v>48242</v>
          </cell>
          <cell r="EU181">
            <v>84202</v>
          </cell>
          <cell r="EV181">
            <v>53226</v>
          </cell>
          <cell r="EW181">
            <v>62214</v>
          </cell>
          <cell r="EX181">
            <v>47379</v>
          </cell>
          <cell r="EZ181">
            <v>14812</v>
          </cell>
          <cell r="FA181">
            <v>1232</v>
          </cell>
          <cell r="FB181">
            <v>1234</v>
          </cell>
          <cell r="FC181">
            <v>1236</v>
          </cell>
          <cell r="FD181">
            <v>1232</v>
          </cell>
          <cell r="FE181">
            <v>1236</v>
          </cell>
          <cell r="FF181">
            <v>1236</v>
          </cell>
          <cell r="FG181">
            <v>1234</v>
          </cell>
          <cell r="FH181">
            <v>1234</v>
          </cell>
          <cell r="FI181">
            <v>1236</v>
          </cell>
          <cell r="FJ181">
            <v>1232</v>
          </cell>
          <cell r="FK181">
            <v>1236</v>
          </cell>
          <cell r="FL181">
            <v>1234</v>
          </cell>
          <cell r="FN181">
            <v>152736</v>
          </cell>
          <cell r="FO181">
            <v>12728</v>
          </cell>
          <cell r="FP181">
            <v>12728</v>
          </cell>
          <cell r="FQ181">
            <v>12728</v>
          </cell>
          <cell r="FR181">
            <v>12728</v>
          </cell>
          <cell r="FS181">
            <v>12728</v>
          </cell>
          <cell r="FT181">
            <v>12728</v>
          </cell>
          <cell r="FU181">
            <v>12728</v>
          </cell>
          <cell r="FV181">
            <v>12728</v>
          </cell>
          <cell r="FW181">
            <v>12728</v>
          </cell>
          <cell r="FX181">
            <v>12728</v>
          </cell>
          <cell r="FY181">
            <v>12728</v>
          </cell>
          <cell r="FZ181">
            <v>12728</v>
          </cell>
          <cell r="GB181">
            <v>1317249</v>
          </cell>
          <cell r="GC181">
            <v>94280</v>
          </cell>
          <cell r="GD181">
            <v>92071</v>
          </cell>
          <cell r="GE181">
            <v>98848</v>
          </cell>
          <cell r="GF181">
            <v>128537</v>
          </cell>
          <cell r="GG181">
            <v>103774</v>
          </cell>
          <cell r="GH181">
            <v>148911</v>
          </cell>
          <cell r="GI181">
            <v>122074</v>
          </cell>
          <cell r="GJ181">
            <v>94813</v>
          </cell>
          <cell r="GK181">
            <v>130811</v>
          </cell>
          <cell r="GL181">
            <v>100302</v>
          </cell>
          <cell r="GM181">
            <v>108823</v>
          </cell>
          <cell r="GN181">
            <v>94005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>
            <v>12000</v>
          </cell>
          <cell r="AE182">
            <v>1000</v>
          </cell>
          <cell r="AF182">
            <v>1000</v>
          </cell>
          <cell r="AG182">
            <v>1000</v>
          </cell>
          <cell r="AH182">
            <v>1000</v>
          </cell>
          <cell r="AI182">
            <v>1000</v>
          </cell>
          <cell r="AJ182">
            <v>1000</v>
          </cell>
          <cell r="AK182">
            <v>1000</v>
          </cell>
          <cell r="AL182">
            <v>1000</v>
          </cell>
          <cell r="AM182">
            <v>1000</v>
          </cell>
          <cell r="AN182">
            <v>1000</v>
          </cell>
          <cell r="AO182">
            <v>1000</v>
          </cell>
          <cell r="AP182">
            <v>1000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20000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1663</v>
          </cell>
          <cell r="DJ182">
            <v>32000</v>
          </cell>
          <cell r="DK182">
            <v>2667</v>
          </cell>
          <cell r="DL182">
            <v>2667</v>
          </cell>
          <cell r="DM182">
            <v>2667</v>
          </cell>
          <cell r="DN182">
            <v>2667</v>
          </cell>
          <cell r="DO182">
            <v>2667</v>
          </cell>
          <cell r="DP182">
            <v>2667</v>
          </cell>
          <cell r="DQ182">
            <v>2667</v>
          </cell>
          <cell r="DR182">
            <v>2667</v>
          </cell>
          <cell r="DS182">
            <v>2667</v>
          </cell>
          <cell r="DT182">
            <v>2667</v>
          </cell>
          <cell r="DU182">
            <v>2667</v>
          </cell>
          <cell r="DV182">
            <v>2663</v>
          </cell>
          <cell r="DX182">
            <v>5500</v>
          </cell>
          <cell r="DY182">
            <v>500</v>
          </cell>
          <cell r="DZ182">
            <v>0</v>
          </cell>
          <cell r="EA182">
            <v>1000</v>
          </cell>
          <cell r="EB182">
            <v>1000</v>
          </cell>
          <cell r="EC182">
            <v>0</v>
          </cell>
          <cell r="ED182">
            <v>1000</v>
          </cell>
          <cell r="EE182">
            <v>0</v>
          </cell>
          <cell r="EF182">
            <v>1000</v>
          </cell>
          <cell r="EG182">
            <v>1000</v>
          </cell>
          <cell r="EH182">
            <v>0</v>
          </cell>
          <cell r="EI182">
            <v>0</v>
          </cell>
          <cell r="EJ182">
            <v>0</v>
          </cell>
          <cell r="EL182">
            <v>2700</v>
          </cell>
          <cell r="EM182">
            <v>225</v>
          </cell>
          <cell r="EN182">
            <v>225</v>
          </cell>
          <cell r="EO182">
            <v>225</v>
          </cell>
          <cell r="EP182">
            <v>225</v>
          </cell>
          <cell r="EQ182">
            <v>225</v>
          </cell>
          <cell r="ER182">
            <v>225</v>
          </cell>
          <cell r="ES182">
            <v>225</v>
          </cell>
          <cell r="ET182">
            <v>225</v>
          </cell>
          <cell r="EU182">
            <v>225</v>
          </cell>
          <cell r="EV182">
            <v>225</v>
          </cell>
          <cell r="EW182">
            <v>225</v>
          </cell>
          <cell r="EX182">
            <v>225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33744</v>
          </cell>
          <cell r="FO182">
            <v>2812</v>
          </cell>
          <cell r="FP182">
            <v>2812</v>
          </cell>
          <cell r="FQ182">
            <v>2812</v>
          </cell>
          <cell r="FR182">
            <v>2812</v>
          </cell>
          <cell r="FS182">
            <v>2812</v>
          </cell>
          <cell r="FT182">
            <v>2812</v>
          </cell>
          <cell r="FU182">
            <v>2812</v>
          </cell>
          <cell r="FV182">
            <v>2812</v>
          </cell>
          <cell r="FW182">
            <v>2812</v>
          </cell>
          <cell r="FX182">
            <v>2812</v>
          </cell>
          <cell r="FY182">
            <v>2812</v>
          </cell>
          <cell r="FZ182">
            <v>2812</v>
          </cell>
          <cell r="GB182">
            <v>41944</v>
          </cell>
          <cell r="GC182">
            <v>3537</v>
          </cell>
          <cell r="GD182">
            <v>3037</v>
          </cell>
          <cell r="GE182">
            <v>4037</v>
          </cell>
          <cell r="GF182">
            <v>4037</v>
          </cell>
          <cell r="GG182">
            <v>3037</v>
          </cell>
          <cell r="GH182">
            <v>4037</v>
          </cell>
          <cell r="GI182">
            <v>3037</v>
          </cell>
          <cell r="GJ182">
            <v>4037</v>
          </cell>
          <cell r="GK182">
            <v>4037</v>
          </cell>
          <cell r="GL182">
            <v>3037</v>
          </cell>
          <cell r="GM182">
            <v>3037</v>
          </cell>
          <cell r="GN182">
            <v>3037</v>
          </cell>
        </row>
        <row r="183">
          <cell r="A183" t="str">
            <v>Telecom</v>
          </cell>
          <cell r="B183">
            <v>61240</v>
          </cell>
          <cell r="C183">
            <v>5123</v>
          </cell>
          <cell r="D183">
            <v>5105</v>
          </cell>
          <cell r="E183">
            <v>5117</v>
          </cell>
          <cell r="F183">
            <v>5095</v>
          </cell>
          <cell r="G183">
            <v>5109</v>
          </cell>
          <cell r="H183">
            <v>5137</v>
          </cell>
          <cell r="I183">
            <v>5091</v>
          </cell>
          <cell r="J183">
            <v>5094</v>
          </cell>
          <cell r="K183">
            <v>5098</v>
          </cell>
          <cell r="L183">
            <v>5090</v>
          </cell>
          <cell r="M183">
            <v>5098</v>
          </cell>
          <cell r="N183">
            <v>5083</v>
          </cell>
          <cell r="P183">
            <v>6</v>
          </cell>
          <cell r="Q183" t="str">
            <v>0</v>
          </cell>
          <cell r="R183" t="str">
            <v>0</v>
          </cell>
          <cell r="S183" t="str">
            <v>0</v>
          </cell>
          <cell r="T183">
            <v>3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805</v>
          </cell>
          <cell r="AE183">
            <v>67</v>
          </cell>
          <cell r="AF183">
            <v>67</v>
          </cell>
          <cell r="AG183">
            <v>68</v>
          </cell>
          <cell r="AH183">
            <v>67</v>
          </cell>
          <cell r="AI183">
            <v>67</v>
          </cell>
          <cell r="AJ183">
            <v>67</v>
          </cell>
          <cell r="AK183">
            <v>67</v>
          </cell>
          <cell r="AL183">
            <v>67</v>
          </cell>
          <cell r="AM183">
            <v>67</v>
          </cell>
          <cell r="AN183">
            <v>67</v>
          </cell>
          <cell r="AO183">
            <v>67</v>
          </cell>
          <cell r="AP183">
            <v>67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>
            <v>108</v>
          </cell>
          <cell r="BU183" t="str">
            <v>0</v>
          </cell>
          <cell r="BV183">
            <v>24</v>
          </cell>
          <cell r="BW183">
            <v>0</v>
          </cell>
          <cell r="BX183">
            <v>30</v>
          </cell>
          <cell r="BY183">
            <v>0</v>
          </cell>
          <cell r="BZ183">
            <v>24</v>
          </cell>
          <cell r="CA183">
            <v>0</v>
          </cell>
          <cell r="CB183">
            <v>30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H183">
            <v>1073</v>
          </cell>
          <cell r="CI183">
            <v>77</v>
          </cell>
          <cell r="CJ183">
            <v>77</v>
          </cell>
          <cell r="CK183">
            <v>102</v>
          </cell>
          <cell r="CL183">
            <v>91</v>
          </cell>
          <cell r="CM183">
            <v>101</v>
          </cell>
          <cell r="CN183">
            <v>77</v>
          </cell>
          <cell r="CO183">
            <v>101</v>
          </cell>
          <cell r="CP183">
            <v>91</v>
          </cell>
          <cell r="CQ183">
            <v>101</v>
          </cell>
          <cell r="CR183">
            <v>77</v>
          </cell>
          <cell r="CS183">
            <v>101</v>
          </cell>
          <cell r="CT183">
            <v>77</v>
          </cell>
          <cell r="CV183">
            <v>711802</v>
          </cell>
          <cell r="CW183">
            <v>59208</v>
          </cell>
          <cell r="CX183">
            <v>59382</v>
          </cell>
          <cell r="CY183">
            <v>59495</v>
          </cell>
          <cell r="CZ183">
            <v>59290</v>
          </cell>
          <cell r="DA183">
            <v>59412</v>
          </cell>
          <cell r="DB183">
            <v>59351</v>
          </cell>
          <cell r="DC183">
            <v>59239</v>
          </cell>
          <cell r="DD183">
            <v>59268</v>
          </cell>
          <cell r="DE183">
            <v>59319</v>
          </cell>
          <cell r="DF183">
            <v>59228</v>
          </cell>
          <cell r="DG183">
            <v>59319</v>
          </cell>
          <cell r="DH183">
            <v>59291</v>
          </cell>
          <cell r="DJ183">
            <v>775034</v>
          </cell>
          <cell r="DK183">
            <v>64475</v>
          </cell>
          <cell r="DL183">
            <v>64655</v>
          </cell>
          <cell r="DM183">
            <v>64782</v>
          </cell>
          <cell r="DN183">
            <v>64576</v>
          </cell>
          <cell r="DO183">
            <v>64689</v>
          </cell>
          <cell r="DP183">
            <v>64656</v>
          </cell>
          <cell r="DQ183">
            <v>64498</v>
          </cell>
          <cell r="DR183">
            <v>64553</v>
          </cell>
          <cell r="DS183">
            <v>64585</v>
          </cell>
          <cell r="DT183">
            <v>64462</v>
          </cell>
          <cell r="DU183">
            <v>64585</v>
          </cell>
          <cell r="DV183">
            <v>64518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488</v>
          </cell>
          <cell r="EM183">
            <v>68</v>
          </cell>
          <cell r="EN183">
            <v>27</v>
          </cell>
          <cell r="EO183">
            <v>27</v>
          </cell>
          <cell r="EP183">
            <v>27</v>
          </cell>
          <cell r="EQ183">
            <v>68</v>
          </cell>
          <cell r="ER183">
            <v>27</v>
          </cell>
          <cell r="ES183">
            <v>27</v>
          </cell>
          <cell r="ET183">
            <v>27</v>
          </cell>
          <cell r="EU183">
            <v>68</v>
          </cell>
          <cell r="EV183">
            <v>27</v>
          </cell>
          <cell r="EW183">
            <v>27</v>
          </cell>
          <cell r="EX183">
            <v>68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574942</v>
          </cell>
          <cell r="FO183">
            <v>47895</v>
          </cell>
          <cell r="FP183">
            <v>48071</v>
          </cell>
          <cell r="FQ183">
            <v>48151</v>
          </cell>
          <cell r="FR183">
            <v>48039</v>
          </cell>
          <cell r="FS183">
            <v>48055</v>
          </cell>
          <cell r="FT183">
            <v>47975</v>
          </cell>
          <cell r="FU183">
            <v>47823</v>
          </cell>
          <cell r="FV183">
            <v>47776</v>
          </cell>
          <cell r="FW183">
            <v>47799</v>
          </cell>
          <cell r="FX183">
            <v>47752</v>
          </cell>
          <cell r="FY183">
            <v>47799</v>
          </cell>
          <cell r="FZ183">
            <v>47807</v>
          </cell>
          <cell r="GB183">
            <v>575430</v>
          </cell>
          <cell r="GC183">
            <v>47963</v>
          </cell>
          <cell r="GD183">
            <v>48098</v>
          </cell>
          <cell r="GE183">
            <v>48178</v>
          </cell>
          <cell r="GF183">
            <v>48066</v>
          </cell>
          <cell r="GG183">
            <v>48123</v>
          </cell>
          <cell r="GH183">
            <v>48002</v>
          </cell>
          <cell r="GI183">
            <v>47850</v>
          </cell>
          <cell r="GJ183">
            <v>47803</v>
          </cell>
          <cell r="GK183">
            <v>47867</v>
          </cell>
          <cell r="GL183">
            <v>47779</v>
          </cell>
          <cell r="GM183">
            <v>47826</v>
          </cell>
          <cell r="GN183">
            <v>47875</v>
          </cell>
        </row>
        <row r="184">
          <cell r="A184" t="str">
            <v>Travel &amp; Entertainment</v>
          </cell>
          <cell r="B184">
            <v>132446</v>
          </cell>
          <cell r="C184">
            <v>11198</v>
          </cell>
          <cell r="D184">
            <v>10848</v>
          </cell>
          <cell r="E184">
            <v>11023</v>
          </cell>
          <cell r="F184">
            <v>11023</v>
          </cell>
          <cell r="G184">
            <v>10848</v>
          </cell>
          <cell r="H184">
            <v>11023</v>
          </cell>
          <cell r="I184">
            <v>11198</v>
          </cell>
          <cell r="J184">
            <v>10848</v>
          </cell>
          <cell r="K184">
            <v>11023</v>
          </cell>
          <cell r="L184">
            <v>11198</v>
          </cell>
          <cell r="M184">
            <v>11023</v>
          </cell>
          <cell r="N184">
            <v>11193</v>
          </cell>
          <cell r="P184">
            <v>18875</v>
          </cell>
          <cell r="Q184">
            <v>1630.5</v>
          </cell>
          <cell r="R184">
            <v>1547.5</v>
          </cell>
          <cell r="S184">
            <v>1617.5</v>
          </cell>
          <cell r="T184">
            <v>1547.5</v>
          </cell>
          <cell r="U184">
            <v>1547.5</v>
          </cell>
          <cell r="V184">
            <v>1547.5</v>
          </cell>
          <cell r="W184">
            <v>1617.5</v>
          </cell>
          <cell r="X184">
            <v>1547.5</v>
          </cell>
          <cell r="Y184">
            <v>1547.5</v>
          </cell>
          <cell r="Z184">
            <v>1561.5</v>
          </cell>
          <cell r="AA184">
            <v>1617.5</v>
          </cell>
          <cell r="AB184">
            <v>1545.5</v>
          </cell>
          <cell r="AD184">
            <v>89777.08</v>
          </cell>
          <cell r="AE184">
            <v>7910.58</v>
          </cell>
          <cell r="AF184">
            <v>6710.58</v>
          </cell>
          <cell r="AG184">
            <v>7810.58</v>
          </cell>
          <cell r="AH184">
            <v>7910.58</v>
          </cell>
          <cell r="AI184">
            <v>6710.58</v>
          </cell>
          <cell r="AJ184">
            <v>7810.58</v>
          </cell>
          <cell r="AK184">
            <v>8410.58</v>
          </cell>
          <cell r="AL184">
            <v>6710.58</v>
          </cell>
          <cell r="AM184">
            <v>7810.58</v>
          </cell>
          <cell r="AN184">
            <v>7460.58</v>
          </cell>
          <cell r="AO184">
            <v>6713.54</v>
          </cell>
          <cell r="AP184">
            <v>7807.74</v>
          </cell>
          <cell r="AR184">
            <v>60388</v>
          </cell>
          <cell r="AS184">
            <v>13323.52</v>
          </cell>
          <cell r="AT184">
            <v>4223.5200000000004</v>
          </cell>
          <cell r="AU184">
            <v>4223.5200000000004</v>
          </cell>
          <cell r="AV184">
            <v>4223.5200000000004</v>
          </cell>
          <cell r="AW184">
            <v>4223.5200000000004</v>
          </cell>
          <cell r="AX184">
            <v>4223.5200000000004</v>
          </cell>
          <cell r="AY184">
            <v>4223.5200000000004</v>
          </cell>
          <cell r="AZ184">
            <v>4823.5200000000004</v>
          </cell>
          <cell r="BA184">
            <v>4223.5200000000004</v>
          </cell>
          <cell r="BB184">
            <v>4223.5200000000004</v>
          </cell>
          <cell r="BC184">
            <v>4227.3599999999997</v>
          </cell>
          <cell r="BD184">
            <v>4225.4399999999996</v>
          </cell>
          <cell r="BF184">
            <v>19366.919999999998</v>
          </cell>
          <cell r="BG184">
            <v>1613.9</v>
          </cell>
          <cell r="BH184">
            <v>1613.9</v>
          </cell>
          <cell r="BI184">
            <v>1613.9</v>
          </cell>
          <cell r="BJ184">
            <v>1613.9</v>
          </cell>
          <cell r="BK184">
            <v>1613.9</v>
          </cell>
          <cell r="BL184">
            <v>1613.9</v>
          </cell>
          <cell r="BM184">
            <v>1613.9</v>
          </cell>
          <cell r="BN184">
            <v>1613.9</v>
          </cell>
          <cell r="BO184">
            <v>1613.9</v>
          </cell>
          <cell r="BP184">
            <v>1613.9</v>
          </cell>
          <cell r="BQ184">
            <v>1615.1</v>
          </cell>
          <cell r="BR184">
            <v>1612.82</v>
          </cell>
          <cell r="BT184">
            <v>3298</v>
          </cell>
          <cell r="BU184">
            <v>283.5</v>
          </cell>
          <cell r="BV184">
            <v>183.5</v>
          </cell>
          <cell r="BW184">
            <v>413.5</v>
          </cell>
          <cell r="BX184">
            <v>183.5</v>
          </cell>
          <cell r="BY184">
            <v>283.5</v>
          </cell>
          <cell r="BZ184">
            <v>233.5</v>
          </cell>
          <cell r="CA184">
            <v>413.5</v>
          </cell>
          <cell r="CB184">
            <v>183.5</v>
          </cell>
          <cell r="CC184">
            <v>333.5</v>
          </cell>
          <cell r="CD184">
            <v>209.5</v>
          </cell>
          <cell r="CE184">
            <v>393.5</v>
          </cell>
          <cell r="CF184">
            <v>183.5</v>
          </cell>
          <cell r="CH184">
            <v>62627</v>
          </cell>
          <cell r="CI184">
            <v>5475</v>
          </cell>
          <cell r="CJ184">
            <v>4975</v>
          </cell>
          <cell r="CK184">
            <v>5348</v>
          </cell>
          <cell r="CL184">
            <v>5298</v>
          </cell>
          <cell r="CM184">
            <v>4973</v>
          </cell>
          <cell r="CN184">
            <v>5048</v>
          </cell>
          <cell r="CO184">
            <v>5623</v>
          </cell>
          <cell r="CP184">
            <v>4973</v>
          </cell>
          <cell r="CQ184">
            <v>5148</v>
          </cell>
          <cell r="CR184">
            <v>5283</v>
          </cell>
          <cell r="CS184">
            <v>5348</v>
          </cell>
          <cell r="CT184">
            <v>5135</v>
          </cell>
          <cell r="CV184">
            <v>687156</v>
          </cell>
          <cell r="CW184">
            <v>69349</v>
          </cell>
          <cell r="CX184">
            <v>55481</v>
          </cell>
          <cell r="CY184">
            <v>54221</v>
          </cell>
          <cell r="CZ184">
            <v>55131</v>
          </cell>
          <cell r="DA184">
            <v>55581</v>
          </cell>
          <cell r="DB184">
            <v>55581</v>
          </cell>
          <cell r="DC184">
            <v>55811</v>
          </cell>
          <cell r="DD184">
            <v>55631</v>
          </cell>
          <cell r="DE184">
            <v>56041</v>
          </cell>
          <cell r="DF184">
            <v>62582</v>
          </cell>
          <cell r="DG184">
            <v>55506</v>
          </cell>
          <cell r="DH184">
            <v>56241</v>
          </cell>
          <cell r="DJ184">
            <v>1073934</v>
          </cell>
          <cell r="DK184">
            <v>110784</v>
          </cell>
          <cell r="DL184">
            <v>85583</v>
          </cell>
          <cell r="DM184">
            <v>86271</v>
          </cell>
          <cell r="DN184">
            <v>86931</v>
          </cell>
          <cell r="DO184">
            <v>85781</v>
          </cell>
          <cell r="DP184">
            <v>87081</v>
          </cell>
          <cell r="DQ184">
            <v>88911</v>
          </cell>
          <cell r="DR184">
            <v>86331</v>
          </cell>
          <cell r="DS184">
            <v>87741</v>
          </cell>
          <cell r="DT184">
            <v>94132</v>
          </cell>
          <cell r="DU184">
            <v>86444</v>
          </cell>
          <cell r="DV184">
            <v>87944</v>
          </cell>
          <cell r="DX184">
            <v>200493</v>
          </cell>
          <cell r="DY184">
            <v>15622</v>
          </cell>
          <cell r="DZ184">
            <v>15387</v>
          </cell>
          <cell r="EA184">
            <v>17987</v>
          </cell>
          <cell r="EB184">
            <v>15472</v>
          </cell>
          <cell r="EC184">
            <v>15562</v>
          </cell>
          <cell r="ED184">
            <v>18987</v>
          </cell>
          <cell r="EE184">
            <v>15867</v>
          </cell>
          <cell r="EF184">
            <v>15782</v>
          </cell>
          <cell r="EG184">
            <v>18982</v>
          </cell>
          <cell r="EH184">
            <v>15867</v>
          </cell>
          <cell r="EI184">
            <v>15782</v>
          </cell>
          <cell r="EJ184">
            <v>19196</v>
          </cell>
          <cell r="EL184">
            <v>98389</v>
          </cell>
          <cell r="EM184">
            <v>8357</v>
          </cell>
          <cell r="EN184">
            <v>8232</v>
          </cell>
          <cell r="EO184">
            <v>8437</v>
          </cell>
          <cell r="EP184">
            <v>8157</v>
          </cell>
          <cell r="EQ184">
            <v>8157</v>
          </cell>
          <cell r="ER184">
            <v>8157</v>
          </cell>
          <cell r="ES184">
            <v>8157</v>
          </cell>
          <cell r="ET184">
            <v>8157</v>
          </cell>
          <cell r="EU184">
            <v>8157</v>
          </cell>
          <cell r="EV184">
            <v>8157</v>
          </cell>
          <cell r="EW184">
            <v>8157</v>
          </cell>
          <cell r="EX184">
            <v>8107</v>
          </cell>
          <cell r="EZ184">
            <v>4920</v>
          </cell>
          <cell r="FA184">
            <v>410</v>
          </cell>
          <cell r="FB184">
            <v>410</v>
          </cell>
          <cell r="FC184">
            <v>410</v>
          </cell>
          <cell r="FD184">
            <v>410</v>
          </cell>
          <cell r="FE184">
            <v>410</v>
          </cell>
          <cell r="FF184">
            <v>410</v>
          </cell>
          <cell r="FG184">
            <v>410</v>
          </cell>
          <cell r="FH184">
            <v>410</v>
          </cell>
          <cell r="FI184">
            <v>410</v>
          </cell>
          <cell r="FJ184">
            <v>410</v>
          </cell>
          <cell r="FK184">
            <v>410</v>
          </cell>
          <cell r="FL184">
            <v>410</v>
          </cell>
          <cell r="FN184">
            <v>662041</v>
          </cell>
          <cell r="FO184">
            <v>72080</v>
          </cell>
          <cell r="FP184">
            <v>73090</v>
          </cell>
          <cell r="FQ184">
            <v>71230</v>
          </cell>
          <cell r="FR184">
            <v>66355</v>
          </cell>
          <cell r="FS184">
            <v>66825</v>
          </cell>
          <cell r="FT184">
            <v>69915</v>
          </cell>
          <cell r="FU184">
            <v>48797</v>
          </cell>
          <cell r="FV184">
            <v>48167</v>
          </cell>
          <cell r="FW184">
            <v>48547</v>
          </cell>
          <cell r="FX184">
            <v>32725</v>
          </cell>
          <cell r="FY184">
            <v>32225</v>
          </cell>
          <cell r="FZ184">
            <v>32085</v>
          </cell>
          <cell r="GB184">
            <v>965843</v>
          </cell>
          <cell r="GC184">
            <v>96469</v>
          </cell>
          <cell r="GD184">
            <v>97119</v>
          </cell>
          <cell r="GE184">
            <v>98064</v>
          </cell>
          <cell r="GF184">
            <v>90394</v>
          </cell>
          <cell r="GG184">
            <v>90954</v>
          </cell>
          <cell r="GH184">
            <v>97469</v>
          </cell>
          <cell r="GI184">
            <v>73231</v>
          </cell>
          <cell r="GJ184">
            <v>72516</v>
          </cell>
          <cell r="GK184">
            <v>76096</v>
          </cell>
          <cell r="GL184">
            <v>57159</v>
          </cell>
          <cell r="GM184">
            <v>56574</v>
          </cell>
          <cell r="GN184">
            <v>59798</v>
          </cell>
        </row>
        <row r="185">
          <cell r="A185" t="str">
            <v>Dues &amp; Donations</v>
          </cell>
          <cell r="B185" t="str">
            <v>0</v>
          </cell>
          <cell r="C185" t="str">
            <v>0</v>
          </cell>
          <cell r="D185" t="str">
            <v>0</v>
          </cell>
          <cell r="E185" t="str">
            <v>0</v>
          </cell>
          <cell r="F185" t="str">
            <v>0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 t="str">
            <v>0</v>
          </cell>
          <cell r="L185" t="str">
            <v>0</v>
          </cell>
          <cell r="M185" t="str">
            <v>0</v>
          </cell>
          <cell r="N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0</v>
          </cell>
          <cell r="V185" t="str">
            <v>0</v>
          </cell>
          <cell r="W185" t="str">
            <v>0</v>
          </cell>
          <cell r="X185" t="str">
            <v>0</v>
          </cell>
          <cell r="Y185" t="str">
            <v>0</v>
          </cell>
          <cell r="Z185" t="str">
            <v>0</v>
          </cell>
          <cell r="AA185" t="str">
            <v>0</v>
          </cell>
          <cell r="AB185" t="str">
            <v>0</v>
          </cell>
          <cell r="AD185" t="str">
            <v>0</v>
          </cell>
          <cell r="AE185" t="str">
            <v>0</v>
          </cell>
          <cell r="AF185" t="str">
            <v>0</v>
          </cell>
          <cell r="AG185" t="str">
            <v>0</v>
          </cell>
          <cell r="AH185" t="str">
            <v>0</v>
          </cell>
          <cell r="AI185" t="str">
            <v>0</v>
          </cell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 t="str">
            <v>0</v>
          </cell>
          <cell r="AO185" t="str">
            <v>0</v>
          </cell>
          <cell r="AP185" t="str">
            <v>0</v>
          </cell>
          <cell r="AR185" t="str">
            <v>0</v>
          </cell>
          <cell r="AS185" t="str">
            <v>0</v>
          </cell>
          <cell r="AT185" t="str">
            <v>0</v>
          </cell>
          <cell r="AU185" t="str">
            <v>0</v>
          </cell>
          <cell r="AV185" t="str">
            <v>0</v>
          </cell>
          <cell r="AW185" t="str">
            <v>0</v>
          </cell>
          <cell r="AX185" t="str">
            <v>0</v>
          </cell>
          <cell r="AY185" t="str">
            <v>0</v>
          </cell>
          <cell r="AZ185" t="str">
            <v>0</v>
          </cell>
          <cell r="BA185" t="str">
            <v>0</v>
          </cell>
          <cell r="BB185" t="str">
            <v>0</v>
          </cell>
          <cell r="BC185" t="str">
            <v>0</v>
          </cell>
          <cell r="BD185" t="str">
            <v>0</v>
          </cell>
          <cell r="BF185" t="str">
            <v>0</v>
          </cell>
          <cell r="BG185" t="str">
            <v>0</v>
          </cell>
          <cell r="BH185" t="str">
            <v>0</v>
          </cell>
          <cell r="BI185" t="str">
            <v>0</v>
          </cell>
          <cell r="BJ185" t="str">
            <v>0</v>
          </cell>
          <cell r="BK185" t="str">
            <v>0</v>
          </cell>
          <cell r="BL185" t="str">
            <v>0</v>
          </cell>
          <cell r="BM185" t="str">
            <v>0</v>
          </cell>
          <cell r="BN185" t="str">
            <v>0</v>
          </cell>
          <cell r="BO185" t="str">
            <v>0</v>
          </cell>
          <cell r="BP185" t="str">
            <v>0</v>
          </cell>
          <cell r="BQ185" t="str">
            <v>0</v>
          </cell>
          <cell r="BR185" t="str">
            <v>0</v>
          </cell>
          <cell r="BT185" t="str">
            <v>0</v>
          </cell>
          <cell r="BU185" t="str">
            <v>0</v>
          </cell>
          <cell r="BV185" t="str">
            <v>0</v>
          </cell>
          <cell r="BW185" t="str">
            <v>0</v>
          </cell>
          <cell r="BX185" t="str">
            <v>0</v>
          </cell>
          <cell r="BY185" t="str">
            <v>0</v>
          </cell>
          <cell r="BZ185" t="str">
            <v>0</v>
          </cell>
          <cell r="CA185" t="str">
            <v>0</v>
          </cell>
          <cell r="CB185" t="str">
            <v>0</v>
          </cell>
          <cell r="CC185" t="str">
            <v>0</v>
          </cell>
          <cell r="CD185" t="str">
            <v>0</v>
          </cell>
          <cell r="CE185" t="str">
            <v>0</v>
          </cell>
          <cell r="CF185" t="str">
            <v>0</v>
          </cell>
          <cell r="CH185" t="str">
            <v>0</v>
          </cell>
          <cell r="CI185" t="str">
            <v>0</v>
          </cell>
          <cell r="CJ185" t="str">
            <v>0</v>
          </cell>
          <cell r="CK185" t="str">
            <v>0</v>
          </cell>
          <cell r="CL185" t="str">
            <v>0</v>
          </cell>
          <cell r="CM185" t="str">
            <v>0</v>
          </cell>
          <cell r="CN185" t="str">
            <v>0</v>
          </cell>
          <cell r="CO185" t="str">
            <v>0</v>
          </cell>
          <cell r="CP185" t="str">
            <v>0</v>
          </cell>
          <cell r="CQ185" t="str">
            <v>0</v>
          </cell>
          <cell r="CR185" t="str">
            <v>0</v>
          </cell>
          <cell r="CS185" t="str">
            <v>0</v>
          </cell>
          <cell r="CT185" t="str">
            <v>0</v>
          </cell>
          <cell r="CV185">
            <v>548534</v>
          </cell>
          <cell r="CW185">
            <v>60778</v>
          </cell>
          <cell r="CX185">
            <v>33578</v>
          </cell>
          <cell r="CY185">
            <v>47876</v>
          </cell>
          <cell r="CZ185">
            <v>62028</v>
          </cell>
          <cell r="DA185">
            <v>49488</v>
          </cell>
          <cell r="DB185">
            <v>59543</v>
          </cell>
          <cell r="DC185">
            <v>35183</v>
          </cell>
          <cell r="DD185">
            <v>56103</v>
          </cell>
          <cell r="DE185">
            <v>35928</v>
          </cell>
          <cell r="DF185">
            <v>36298</v>
          </cell>
          <cell r="DG185">
            <v>35493</v>
          </cell>
          <cell r="DH185">
            <v>36238</v>
          </cell>
          <cell r="DJ185">
            <v>548534</v>
          </cell>
          <cell r="DK185">
            <v>60778</v>
          </cell>
          <cell r="DL185">
            <v>33578</v>
          </cell>
          <cell r="DM185">
            <v>47876</v>
          </cell>
          <cell r="DN185">
            <v>62028</v>
          </cell>
          <cell r="DO185">
            <v>49488</v>
          </cell>
          <cell r="DP185">
            <v>59543</v>
          </cell>
          <cell r="DQ185">
            <v>35183</v>
          </cell>
          <cell r="DR185">
            <v>56103</v>
          </cell>
          <cell r="DS185">
            <v>35928</v>
          </cell>
          <cell r="DT185">
            <v>36298</v>
          </cell>
          <cell r="DU185">
            <v>35493</v>
          </cell>
          <cell r="DV185">
            <v>36238</v>
          </cell>
          <cell r="DX185">
            <v>11830</v>
          </cell>
          <cell r="DY185">
            <v>560</v>
          </cell>
          <cell r="DZ185">
            <v>370</v>
          </cell>
          <cell r="EA185">
            <v>900</v>
          </cell>
          <cell r="EB185">
            <v>1200</v>
          </cell>
          <cell r="EC185">
            <v>4200</v>
          </cell>
          <cell r="ED185">
            <v>2750</v>
          </cell>
          <cell r="EE185">
            <v>200</v>
          </cell>
          <cell r="EF185">
            <v>850</v>
          </cell>
          <cell r="EG185">
            <v>200</v>
          </cell>
          <cell r="EH185">
            <v>200</v>
          </cell>
          <cell r="EI185">
            <v>200</v>
          </cell>
          <cell r="EJ185">
            <v>200</v>
          </cell>
          <cell r="EL185">
            <v>5076</v>
          </cell>
          <cell r="EM185">
            <v>300</v>
          </cell>
          <cell r="EN185">
            <v>150</v>
          </cell>
          <cell r="EO185">
            <v>150</v>
          </cell>
          <cell r="EP185">
            <v>1888</v>
          </cell>
          <cell r="EQ185">
            <v>150</v>
          </cell>
          <cell r="ER185">
            <v>150</v>
          </cell>
          <cell r="ES185">
            <v>300</v>
          </cell>
          <cell r="ET185">
            <v>150</v>
          </cell>
          <cell r="EU185">
            <v>150</v>
          </cell>
          <cell r="EV185">
            <v>1388</v>
          </cell>
          <cell r="EW185">
            <v>150</v>
          </cell>
          <cell r="EX185">
            <v>150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121048</v>
          </cell>
          <cell r="FO185">
            <v>14924</v>
          </cell>
          <cell r="FP185">
            <v>9584</v>
          </cell>
          <cell r="FQ185">
            <v>9834</v>
          </cell>
          <cell r="FR185">
            <v>9584</v>
          </cell>
          <cell r="FS185">
            <v>9584</v>
          </cell>
          <cell r="FT185">
            <v>9584</v>
          </cell>
          <cell r="FU185">
            <v>9684</v>
          </cell>
          <cell r="FV185">
            <v>9584</v>
          </cell>
          <cell r="FW185">
            <v>9584</v>
          </cell>
          <cell r="FX185">
            <v>9584</v>
          </cell>
          <cell r="FY185">
            <v>9584</v>
          </cell>
          <cell r="FZ185">
            <v>9934</v>
          </cell>
          <cell r="GB185">
            <v>139562</v>
          </cell>
          <cell r="GC185">
            <v>15918</v>
          </cell>
          <cell r="GD185">
            <v>10238</v>
          </cell>
          <cell r="GE185">
            <v>11018</v>
          </cell>
          <cell r="GF185">
            <v>12806</v>
          </cell>
          <cell r="GG185">
            <v>14068</v>
          </cell>
          <cell r="GH185">
            <v>12618</v>
          </cell>
          <cell r="GI185">
            <v>10318</v>
          </cell>
          <cell r="GJ185">
            <v>10718</v>
          </cell>
          <cell r="GK185">
            <v>10068</v>
          </cell>
          <cell r="GL185">
            <v>11306</v>
          </cell>
          <cell r="GM185">
            <v>10068</v>
          </cell>
          <cell r="GN185">
            <v>10418</v>
          </cell>
        </row>
        <row r="186">
          <cell r="A186" t="str">
            <v>Training</v>
          </cell>
          <cell r="B186">
            <v>20621</v>
          </cell>
          <cell r="C186">
            <v>3163</v>
          </cell>
          <cell r="D186">
            <v>863</v>
          </cell>
          <cell r="E186">
            <v>1563</v>
          </cell>
          <cell r="F186">
            <v>863</v>
          </cell>
          <cell r="G186">
            <v>1563</v>
          </cell>
          <cell r="H186">
            <v>863</v>
          </cell>
          <cell r="I186">
            <v>4063</v>
          </cell>
          <cell r="J186">
            <v>863</v>
          </cell>
          <cell r="K186">
            <v>2863</v>
          </cell>
          <cell r="L186">
            <v>1563</v>
          </cell>
          <cell r="M186">
            <v>863</v>
          </cell>
          <cell r="N186">
            <v>1528</v>
          </cell>
          <cell r="P186">
            <v>3230</v>
          </cell>
          <cell r="Q186">
            <v>421</v>
          </cell>
          <cell r="R186">
            <v>371</v>
          </cell>
          <cell r="S186">
            <v>171</v>
          </cell>
          <cell r="T186">
            <v>171</v>
          </cell>
          <cell r="U186">
            <v>421</v>
          </cell>
          <cell r="V186">
            <v>371</v>
          </cell>
          <cell r="W186">
            <v>171</v>
          </cell>
          <cell r="X186">
            <v>171</v>
          </cell>
          <cell r="Y186">
            <v>455</v>
          </cell>
          <cell r="Z186">
            <v>171</v>
          </cell>
          <cell r="AA186">
            <v>171</v>
          </cell>
          <cell r="AB186">
            <v>165</v>
          </cell>
          <cell r="AD186">
            <v>3900</v>
          </cell>
          <cell r="AE186">
            <v>140</v>
          </cell>
          <cell r="AF186">
            <v>510</v>
          </cell>
          <cell r="AG186">
            <v>140</v>
          </cell>
          <cell r="AH186">
            <v>140</v>
          </cell>
          <cell r="AI186">
            <v>140</v>
          </cell>
          <cell r="AJ186">
            <v>1065</v>
          </cell>
          <cell r="AK186">
            <v>140</v>
          </cell>
          <cell r="AL186">
            <v>140</v>
          </cell>
          <cell r="AM186">
            <v>140</v>
          </cell>
          <cell r="AN186">
            <v>140</v>
          </cell>
          <cell r="AO186">
            <v>880</v>
          </cell>
          <cell r="AP186">
            <v>325</v>
          </cell>
          <cell r="AR186">
            <v>20440</v>
          </cell>
          <cell r="AS186">
            <v>6155</v>
          </cell>
          <cell r="AT186">
            <v>2135</v>
          </cell>
          <cell r="AU186">
            <v>1855</v>
          </cell>
          <cell r="AV186">
            <v>1655</v>
          </cell>
          <cell r="AW186">
            <v>1655</v>
          </cell>
          <cell r="AX186">
            <v>1855</v>
          </cell>
          <cell r="AY186">
            <v>655</v>
          </cell>
          <cell r="AZ186">
            <v>655</v>
          </cell>
          <cell r="BA186">
            <v>655</v>
          </cell>
          <cell r="BB186">
            <v>655</v>
          </cell>
          <cell r="BC186">
            <v>1615</v>
          </cell>
          <cell r="BD186">
            <v>895</v>
          </cell>
          <cell r="BF186">
            <v>1650</v>
          </cell>
          <cell r="BG186">
            <v>750</v>
          </cell>
          <cell r="BH186">
            <v>150</v>
          </cell>
          <cell r="BI186">
            <v>0</v>
          </cell>
          <cell r="BJ186">
            <v>0</v>
          </cell>
          <cell r="BK186">
            <v>0</v>
          </cell>
          <cell r="BL186">
            <v>375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300</v>
          </cell>
          <cell r="BR186">
            <v>75</v>
          </cell>
          <cell r="BT186">
            <v>656</v>
          </cell>
          <cell r="BU186" t="str">
            <v>0</v>
          </cell>
          <cell r="BV186" t="str">
            <v>0</v>
          </cell>
          <cell r="BW186" t="str">
            <v>0</v>
          </cell>
          <cell r="BX186">
            <v>250</v>
          </cell>
          <cell r="BY186">
            <v>0</v>
          </cell>
          <cell r="BZ186">
            <v>0</v>
          </cell>
          <cell r="CA186">
            <v>0</v>
          </cell>
          <cell r="CB186">
            <v>250</v>
          </cell>
          <cell r="CC186">
            <v>156</v>
          </cell>
          <cell r="CD186">
            <v>0</v>
          </cell>
          <cell r="CE186">
            <v>0</v>
          </cell>
          <cell r="CF186">
            <v>0</v>
          </cell>
          <cell r="CH186">
            <v>8220</v>
          </cell>
          <cell r="CI186">
            <v>2130</v>
          </cell>
          <cell r="CJ186">
            <v>130</v>
          </cell>
          <cell r="CK186">
            <v>1830</v>
          </cell>
          <cell r="CL186">
            <v>630</v>
          </cell>
          <cell r="CM186">
            <v>730</v>
          </cell>
          <cell r="CN186">
            <v>130</v>
          </cell>
          <cell r="CO186">
            <v>930</v>
          </cell>
          <cell r="CP186">
            <v>180</v>
          </cell>
          <cell r="CQ186">
            <v>490</v>
          </cell>
          <cell r="CR186">
            <v>430</v>
          </cell>
          <cell r="CS186">
            <v>180</v>
          </cell>
          <cell r="CT186">
            <v>430</v>
          </cell>
          <cell r="CV186">
            <v>350265</v>
          </cell>
          <cell r="CW186">
            <v>70954</v>
          </cell>
          <cell r="CX186">
            <v>36604</v>
          </cell>
          <cell r="CY186">
            <v>37599</v>
          </cell>
          <cell r="CZ186">
            <v>36604</v>
          </cell>
          <cell r="DA186">
            <v>21204</v>
          </cell>
          <cell r="DB186">
            <v>19749</v>
          </cell>
          <cell r="DC186">
            <v>25204</v>
          </cell>
          <cell r="DD186">
            <v>24924</v>
          </cell>
          <cell r="DE186">
            <v>22004</v>
          </cell>
          <cell r="DF186">
            <v>20799</v>
          </cell>
          <cell r="DG186">
            <v>19104</v>
          </cell>
          <cell r="DH186">
            <v>15516</v>
          </cell>
          <cell r="DJ186">
            <v>408982</v>
          </cell>
          <cell r="DK186">
            <v>83713</v>
          </cell>
          <cell r="DL186">
            <v>40763</v>
          </cell>
          <cell r="DM186">
            <v>43158</v>
          </cell>
          <cell r="DN186">
            <v>40313</v>
          </cell>
          <cell r="DO186">
            <v>25713</v>
          </cell>
          <cell r="DP186">
            <v>24408</v>
          </cell>
          <cell r="DQ186">
            <v>31163</v>
          </cell>
          <cell r="DR186">
            <v>27183</v>
          </cell>
          <cell r="DS186">
            <v>26763</v>
          </cell>
          <cell r="DT186">
            <v>23758</v>
          </cell>
          <cell r="DU186">
            <v>23113</v>
          </cell>
          <cell r="DV186">
            <v>18934</v>
          </cell>
          <cell r="DX186">
            <v>6100</v>
          </cell>
          <cell r="DY186">
            <v>1300</v>
          </cell>
          <cell r="DZ186">
            <v>0</v>
          </cell>
          <cell r="EA186">
            <v>200</v>
          </cell>
          <cell r="EB186">
            <v>1300</v>
          </cell>
          <cell r="EC186">
            <v>0</v>
          </cell>
          <cell r="ED186">
            <v>200</v>
          </cell>
          <cell r="EE186">
            <v>900</v>
          </cell>
          <cell r="EF186">
            <v>0</v>
          </cell>
          <cell r="EG186">
            <v>300</v>
          </cell>
          <cell r="EH186">
            <v>600</v>
          </cell>
          <cell r="EI186">
            <v>500</v>
          </cell>
          <cell r="EJ186">
            <v>800</v>
          </cell>
          <cell r="EL186" t="str">
            <v>0</v>
          </cell>
          <cell r="EM186" t="str">
            <v>0</v>
          </cell>
          <cell r="EN186" t="str">
            <v>0</v>
          </cell>
          <cell r="EO186" t="str">
            <v>0</v>
          </cell>
          <cell r="EP186" t="str">
            <v>0</v>
          </cell>
          <cell r="EQ186" t="str">
            <v>0</v>
          </cell>
          <cell r="ER186" t="str">
            <v>0</v>
          </cell>
          <cell r="ES186" t="str">
            <v>0</v>
          </cell>
          <cell r="ET186" t="str">
            <v>0</v>
          </cell>
          <cell r="EU186" t="str">
            <v>0</v>
          </cell>
          <cell r="EV186" t="str">
            <v>0</v>
          </cell>
          <cell r="EW186" t="str">
            <v>0</v>
          </cell>
          <cell r="EX186" t="str">
            <v>0</v>
          </cell>
          <cell r="EZ186">
            <v>1200</v>
          </cell>
          <cell r="FA186">
            <v>100</v>
          </cell>
          <cell r="FB186">
            <v>100</v>
          </cell>
          <cell r="FC186">
            <v>100</v>
          </cell>
          <cell r="FD186">
            <v>100</v>
          </cell>
          <cell r="FE186">
            <v>100</v>
          </cell>
          <cell r="FF186">
            <v>100</v>
          </cell>
          <cell r="FG186">
            <v>100</v>
          </cell>
          <cell r="FH186">
            <v>100</v>
          </cell>
          <cell r="FI186">
            <v>100</v>
          </cell>
          <cell r="FJ186">
            <v>100</v>
          </cell>
          <cell r="FK186">
            <v>100</v>
          </cell>
          <cell r="FL186">
            <v>100</v>
          </cell>
          <cell r="FN186">
            <v>173940</v>
          </cell>
          <cell r="FO186">
            <v>20595</v>
          </cell>
          <cell r="FP186">
            <v>12395</v>
          </cell>
          <cell r="FQ186">
            <v>12395</v>
          </cell>
          <cell r="FR186">
            <v>14895</v>
          </cell>
          <cell r="FS186">
            <v>14895</v>
          </cell>
          <cell r="FT186">
            <v>24395</v>
          </cell>
          <cell r="FU186">
            <v>12395</v>
          </cell>
          <cell r="FV186">
            <v>12395</v>
          </cell>
          <cell r="FW186">
            <v>12395</v>
          </cell>
          <cell r="FX186">
            <v>12395</v>
          </cell>
          <cell r="FY186">
            <v>12395</v>
          </cell>
          <cell r="FZ186">
            <v>12395</v>
          </cell>
          <cell r="GB186">
            <v>181240</v>
          </cell>
          <cell r="GC186">
            <v>21995</v>
          </cell>
          <cell r="GD186">
            <v>12495</v>
          </cell>
          <cell r="GE186">
            <v>12695</v>
          </cell>
          <cell r="GF186">
            <v>16295</v>
          </cell>
          <cell r="GG186">
            <v>14995</v>
          </cell>
          <cell r="GH186">
            <v>24695</v>
          </cell>
          <cell r="GI186">
            <v>13395</v>
          </cell>
          <cell r="GJ186">
            <v>12495</v>
          </cell>
          <cell r="GK186">
            <v>12795</v>
          </cell>
          <cell r="GL186">
            <v>13095</v>
          </cell>
          <cell r="GM186">
            <v>12995</v>
          </cell>
          <cell r="GN186">
            <v>13295</v>
          </cell>
        </row>
        <row r="187">
          <cell r="A187" t="str">
            <v>Outside Services</v>
          </cell>
          <cell r="B187">
            <v>162320</v>
          </cell>
          <cell r="C187">
            <v>13735</v>
          </cell>
          <cell r="D187">
            <v>11735</v>
          </cell>
          <cell r="E187">
            <v>11735</v>
          </cell>
          <cell r="F187">
            <v>11735</v>
          </cell>
          <cell r="G187">
            <v>11735</v>
          </cell>
          <cell r="H187">
            <v>12535</v>
          </cell>
          <cell r="I187">
            <v>14635</v>
          </cell>
          <cell r="J187">
            <v>11735</v>
          </cell>
          <cell r="K187">
            <v>12535</v>
          </cell>
          <cell r="L187">
            <v>16735</v>
          </cell>
          <cell r="M187">
            <v>16735</v>
          </cell>
          <cell r="N187">
            <v>16735</v>
          </cell>
          <cell r="P187">
            <v>51030</v>
          </cell>
          <cell r="Q187">
            <v>3837</v>
          </cell>
          <cell r="R187">
            <v>3837</v>
          </cell>
          <cell r="S187">
            <v>3837</v>
          </cell>
          <cell r="T187">
            <v>3837</v>
          </cell>
          <cell r="U187">
            <v>3837</v>
          </cell>
          <cell r="V187">
            <v>3835</v>
          </cell>
          <cell r="W187">
            <v>4835</v>
          </cell>
          <cell r="X187">
            <v>4835</v>
          </cell>
          <cell r="Y187">
            <v>4835</v>
          </cell>
          <cell r="Z187">
            <v>4835</v>
          </cell>
          <cell r="AA187">
            <v>4835</v>
          </cell>
          <cell r="AB187">
            <v>3835</v>
          </cell>
          <cell r="AD187">
            <v>626145</v>
          </cell>
          <cell r="AE187">
            <v>43810</v>
          </cell>
          <cell r="AF187">
            <v>43810</v>
          </cell>
          <cell r="AG187">
            <v>43810</v>
          </cell>
          <cell r="AH187">
            <v>54835</v>
          </cell>
          <cell r="AI187">
            <v>54985</v>
          </cell>
          <cell r="AJ187">
            <v>54985</v>
          </cell>
          <cell r="AK187">
            <v>54985</v>
          </cell>
          <cell r="AL187">
            <v>54985</v>
          </cell>
          <cell r="AM187">
            <v>54985</v>
          </cell>
          <cell r="AN187">
            <v>54985</v>
          </cell>
          <cell r="AO187">
            <v>54985</v>
          </cell>
          <cell r="AP187">
            <v>54985</v>
          </cell>
          <cell r="AR187">
            <v>315570</v>
          </cell>
          <cell r="AS187">
            <v>59200</v>
          </cell>
          <cell r="AT187">
            <v>25370</v>
          </cell>
          <cell r="AU187">
            <v>34020</v>
          </cell>
          <cell r="AV187">
            <v>34020</v>
          </cell>
          <cell r="AW187">
            <v>13370</v>
          </cell>
          <cell r="AX187">
            <v>13370</v>
          </cell>
          <cell r="AY187">
            <v>12370</v>
          </cell>
          <cell r="AZ187">
            <v>35370</v>
          </cell>
          <cell r="BA187">
            <v>35370</v>
          </cell>
          <cell r="BB187">
            <v>25370</v>
          </cell>
          <cell r="BC187">
            <v>15370</v>
          </cell>
          <cell r="BD187">
            <v>12370</v>
          </cell>
          <cell r="BF187">
            <v>152800</v>
          </cell>
          <cell r="BG187">
            <v>12500</v>
          </cell>
          <cell r="BH187">
            <v>12500</v>
          </cell>
          <cell r="BI187">
            <v>12500</v>
          </cell>
          <cell r="BJ187">
            <v>12500</v>
          </cell>
          <cell r="BK187">
            <v>12850</v>
          </cell>
          <cell r="BL187">
            <v>12850</v>
          </cell>
          <cell r="BM187">
            <v>12850</v>
          </cell>
          <cell r="BN187">
            <v>12850</v>
          </cell>
          <cell r="BO187">
            <v>12850</v>
          </cell>
          <cell r="BP187">
            <v>12850</v>
          </cell>
          <cell r="BQ187">
            <v>12850</v>
          </cell>
          <cell r="BR187">
            <v>12850</v>
          </cell>
          <cell r="BT187">
            <v>15800</v>
          </cell>
          <cell r="BU187" t="str">
            <v>0</v>
          </cell>
          <cell r="BV187">
            <v>3500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5000</v>
          </cell>
          <cell r="CC187">
            <v>3800</v>
          </cell>
          <cell r="CD187">
            <v>3500</v>
          </cell>
          <cell r="CE187">
            <v>0</v>
          </cell>
          <cell r="CF187">
            <v>0</v>
          </cell>
          <cell r="CH187">
            <v>100665</v>
          </cell>
          <cell r="CI187">
            <v>9732</v>
          </cell>
          <cell r="CJ187">
            <v>9613</v>
          </cell>
          <cell r="CK187">
            <v>6832</v>
          </cell>
          <cell r="CL187">
            <v>7354</v>
          </cell>
          <cell r="CM187">
            <v>8889</v>
          </cell>
          <cell r="CN187">
            <v>6832</v>
          </cell>
          <cell r="CO187">
            <v>6832</v>
          </cell>
          <cell r="CP187">
            <v>9832</v>
          </cell>
          <cell r="CQ187">
            <v>10007</v>
          </cell>
          <cell r="CR187">
            <v>10007</v>
          </cell>
          <cell r="CS187">
            <v>7507</v>
          </cell>
          <cell r="CT187">
            <v>7228</v>
          </cell>
          <cell r="CV187">
            <v>5162200</v>
          </cell>
          <cell r="CW187">
            <v>417517</v>
          </cell>
          <cell r="CX187">
            <v>537517</v>
          </cell>
          <cell r="CY187">
            <v>440517</v>
          </cell>
          <cell r="CZ187">
            <v>412517</v>
          </cell>
          <cell r="DA187">
            <v>412517</v>
          </cell>
          <cell r="DB187">
            <v>410517</v>
          </cell>
          <cell r="DC187">
            <v>417517</v>
          </cell>
          <cell r="DD187">
            <v>417517</v>
          </cell>
          <cell r="DE187">
            <v>407517</v>
          </cell>
          <cell r="DF187">
            <v>438517</v>
          </cell>
          <cell r="DG187">
            <v>432517</v>
          </cell>
          <cell r="DH187">
            <v>417513</v>
          </cell>
          <cell r="DJ187">
            <v>6586530</v>
          </cell>
          <cell r="DK187">
            <v>560331</v>
          </cell>
          <cell r="DL187">
            <v>647882</v>
          </cell>
          <cell r="DM187">
            <v>553251</v>
          </cell>
          <cell r="DN187">
            <v>536798</v>
          </cell>
          <cell r="DO187">
            <v>518183</v>
          </cell>
          <cell r="DP187">
            <v>514924</v>
          </cell>
          <cell r="DQ187">
            <v>524024</v>
          </cell>
          <cell r="DR187">
            <v>552124</v>
          </cell>
          <cell r="DS187">
            <v>541899</v>
          </cell>
          <cell r="DT187">
            <v>566799</v>
          </cell>
          <cell r="DU187">
            <v>544799</v>
          </cell>
          <cell r="DV187">
            <v>525516</v>
          </cell>
          <cell r="DX187">
            <v>290000</v>
          </cell>
          <cell r="DY187">
            <v>23250</v>
          </cell>
          <cell r="DZ187">
            <v>23250</v>
          </cell>
          <cell r="EA187">
            <v>23250</v>
          </cell>
          <cell r="EB187">
            <v>23250</v>
          </cell>
          <cell r="EC187">
            <v>23250</v>
          </cell>
          <cell r="ED187">
            <v>28250</v>
          </cell>
          <cell r="EE187">
            <v>26250</v>
          </cell>
          <cell r="EF187">
            <v>23250</v>
          </cell>
          <cell r="EG187">
            <v>25250</v>
          </cell>
          <cell r="EH187">
            <v>24250</v>
          </cell>
          <cell r="EI187">
            <v>23250</v>
          </cell>
          <cell r="EJ187">
            <v>23250</v>
          </cell>
          <cell r="EL187">
            <v>502504</v>
          </cell>
          <cell r="EM187">
            <v>45075</v>
          </cell>
          <cell r="EN187">
            <v>45075</v>
          </cell>
          <cell r="EO187">
            <v>45075</v>
          </cell>
          <cell r="EP187">
            <v>45075</v>
          </cell>
          <cell r="EQ187">
            <v>45075</v>
          </cell>
          <cell r="ER187">
            <v>45075</v>
          </cell>
          <cell r="ES187">
            <v>35675</v>
          </cell>
          <cell r="ET187">
            <v>36675</v>
          </cell>
          <cell r="EU187">
            <v>39675</v>
          </cell>
          <cell r="EV187">
            <v>44675</v>
          </cell>
          <cell r="EW187">
            <v>39675</v>
          </cell>
          <cell r="EX187">
            <v>35679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2282018</v>
          </cell>
          <cell r="FO187">
            <v>220630</v>
          </cell>
          <cell r="FP187">
            <v>215226</v>
          </cell>
          <cell r="FQ187">
            <v>191156</v>
          </cell>
          <cell r="FR187">
            <v>221967</v>
          </cell>
          <cell r="FS187">
            <v>213224</v>
          </cell>
          <cell r="FT187">
            <v>202645</v>
          </cell>
          <cell r="FU187">
            <v>195366</v>
          </cell>
          <cell r="FV187">
            <v>185653</v>
          </cell>
          <cell r="FW187">
            <v>151404</v>
          </cell>
          <cell r="FX187">
            <v>161840</v>
          </cell>
          <cell r="FY187">
            <v>159840</v>
          </cell>
          <cell r="FZ187">
            <v>163067</v>
          </cell>
          <cell r="GB187">
            <v>3074522</v>
          </cell>
          <cell r="GC187">
            <v>288955</v>
          </cell>
          <cell r="GD187">
            <v>283551</v>
          </cell>
          <cell r="GE187">
            <v>259481</v>
          </cell>
          <cell r="GF187">
            <v>290292</v>
          </cell>
          <cell r="GG187">
            <v>281549</v>
          </cell>
          <cell r="GH187">
            <v>275970</v>
          </cell>
          <cell r="GI187">
            <v>257291</v>
          </cell>
          <cell r="GJ187">
            <v>245578</v>
          </cell>
          <cell r="GK187">
            <v>216329</v>
          </cell>
          <cell r="GL187">
            <v>230765</v>
          </cell>
          <cell r="GM187">
            <v>222765</v>
          </cell>
          <cell r="GN187">
            <v>221996</v>
          </cell>
        </row>
        <row r="188">
          <cell r="A188" t="str">
            <v>Provision for Bad Debt</v>
          </cell>
          <cell r="B188">
            <v>920544.31</v>
          </cell>
          <cell r="C188">
            <v>46213.24</v>
          </cell>
          <cell r="D188">
            <v>80337.009999999995</v>
          </cell>
          <cell r="E188">
            <v>141834.23000000001</v>
          </cell>
          <cell r="F188">
            <v>209480.95</v>
          </cell>
          <cell r="G188">
            <v>109731.25</v>
          </cell>
          <cell r="H188">
            <v>146094.25</v>
          </cell>
          <cell r="I188">
            <v>37781.449999999997</v>
          </cell>
          <cell r="J188">
            <v>36401.160000000003</v>
          </cell>
          <cell r="K188">
            <v>28649.26</v>
          </cell>
          <cell r="L188">
            <v>26336.29</v>
          </cell>
          <cell r="M188">
            <v>26158.05</v>
          </cell>
          <cell r="N188">
            <v>31527.17</v>
          </cell>
          <cell r="P188">
            <v>144022.72</v>
          </cell>
          <cell r="Q188">
            <v>4133.47</v>
          </cell>
          <cell r="R188">
            <v>12739.58</v>
          </cell>
          <cell r="S188">
            <v>22651.19</v>
          </cell>
          <cell r="T188">
            <v>34789.99</v>
          </cell>
          <cell r="U188">
            <v>15915.53</v>
          </cell>
          <cell r="V188">
            <v>22927.54</v>
          </cell>
          <cell r="W188">
            <v>4671.8500000000004</v>
          </cell>
          <cell r="X188">
            <v>4796.2299999999996</v>
          </cell>
          <cell r="Y188">
            <v>4406.57</v>
          </cell>
          <cell r="Z188">
            <v>3734.7</v>
          </cell>
          <cell r="AA188">
            <v>3633.92</v>
          </cell>
          <cell r="AB188">
            <v>9622.15</v>
          </cell>
          <cell r="AD188">
            <v>225713.09</v>
          </cell>
          <cell r="AE188">
            <v>8283.36</v>
          </cell>
          <cell r="AF188">
            <v>22354.11</v>
          </cell>
          <cell r="AG188">
            <v>34382.65</v>
          </cell>
          <cell r="AH188">
            <v>53743.65</v>
          </cell>
          <cell r="AI188">
            <v>24768.66</v>
          </cell>
          <cell r="AJ188">
            <v>34631.67</v>
          </cell>
          <cell r="AK188">
            <v>7619.32</v>
          </cell>
          <cell r="AL188">
            <v>7907.33</v>
          </cell>
          <cell r="AM188">
            <v>7409.34</v>
          </cell>
          <cell r="AN188">
            <v>6994.18</v>
          </cell>
          <cell r="AO188">
            <v>6955.29</v>
          </cell>
          <cell r="AP188">
            <v>10663.53</v>
          </cell>
          <cell r="AR188">
            <v>273769.63</v>
          </cell>
          <cell r="AS188">
            <v>16606.560000000001</v>
          </cell>
          <cell r="AT188">
            <v>23833.02</v>
          </cell>
          <cell r="AU188">
            <v>46640.39</v>
          </cell>
          <cell r="AV188">
            <v>59497.43</v>
          </cell>
          <cell r="AW188">
            <v>25033.89</v>
          </cell>
          <cell r="AX188">
            <v>35858.199999999997</v>
          </cell>
          <cell r="AY188">
            <v>11994.01</v>
          </cell>
          <cell r="AZ188">
            <v>9556.34</v>
          </cell>
          <cell r="BA188">
            <v>11257.56</v>
          </cell>
          <cell r="BB188">
            <v>11150.95</v>
          </cell>
          <cell r="BC188">
            <v>11117.11</v>
          </cell>
          <cell r="BD188">
            <v>11224.17</v>
          </cell>
          <cell r="BF188">
            <v>54498.98</v>
          </cell>
          <cell r="BG188">
            <v>3671.62</v>
          </cell>
          <cell r="BH188">
            <v>5656.44</v>
          </cell>
          <cell r="BI188">
            <v>7938.35</v>
          </cell>
          <cell r="BJ188">
            <v>11730.18</v>
          </cell>
          <cell r="BK188">
            <v>6609.44</v>
          </cell>
          <cell r="BL188">
            <v>7662.45</v>
          </cell>
          <cell r="BM188">
            <v>2812.6</v>
          </cell>
          <cell r="BN188">
            <v>2025.76</v>
          </cell>
          <cell r="BO188">
            <v>1753.83</v>
          </cell>
          <cell r="BP188">
            <v>1737.22</v>
          </cell>
          <cell r="BQ188">
            <v>1748.21</v>
          </cell>
          <cell r="BR188">
            <v>1152.8800000000001</v>
          </cell>
          <cell r="BT188">
            <v>30887.53</v>
          </cell>
          <cell r="BU188">
            <v>-3521.74</v>
          </cell>
          <cell r="BV188">
            <v>2693.01</v>
          </cell>
          <cell r="BW188">
            <v>5200.87</v>
          </cell>
          <cell r="BX188">
            <v>7232.04</v>
          </cell>
          <cell r="BY188">
            <v>2832.49</v>
          </cell>
          <cell r="BZ188">
            <v>4709.75</v>
          </cell>
          <cell r="CA188">
            <v>800.56</v>
          </cell>
          <cell r="CB188">
            <v>862.28</v>
          </cell>
          <cell r="CC188">
            <v>495.12</v>
          </cell>
          <cell r="CD188">
            <v>683.61</v>
          </cell>
          <cell r="CE188">
            <v>615.5</v>
          </cell>
          <cell r="CF188">
            <v>8284.0400000000009</v>
          </cell>
          <cell r="CH188">
            <v>288041.11</v>
          </cell>
          <cell r="CI188">
            <v>19231.47</v>
          </cell>
          <cell r="CJ188">
            <v>28245.759999999998</v>
          </cell>
          <cell r="CK188">
            <v>43336.69</v>
          </cell>
          <cell r="CL188">
            <v>56786.6</v>
          </cell>
          <cell r="CM188">
            <v>32799.449999999997</v>
          </cell>
          <cell r="CN188">
            <v>41026.410000000003</v>
          </cell>
          <cell r="CO188">
            <v>14565.22</v>
          </cell>
          <cell r="CP188">
            <v>11939.35</v>
          </cell>
          <cell r="CQ188">
            <v>10651.89</v>
          </cell>
          <cell r="CR188">
            <v>10581.4</v>
          </cell>
          <cell r="CS188">
            <v>10588.43</v>
          </cell>
          <cell r="CT188">
            <v>8288.44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1937477.37</v>
          </cell>
          <cell r="DK188">
            <v>94617.98</v>
          </cell>
          <cell r="DL188">
            <v>175858.93</v>
          </cell>
          <cell r="DM188">
            <v>301984.37</v>
          </cell>
          <cell r="DN188">
            <v>433260.84</v>
          </cell>
          <cell r="DO188">
            <v>217690.71</v>
          </cell>
          <cell r="DP188">
            <v>292910.27</v>
          </cell>
          <cell r="DQ188">
            <v>80245.009999999995</v>
          </cell>
          <cell r="DR188">
            <v>73488.45</v>
          </cell>
          <cell r="DS188">
            <v>64623.57</v>
          </cell>
          <cell r="DT188">
            <v>61218.35</v>
          </cell>
          <cell r="DU188">
            <v>60816.51</v>
          </cell>
          <cell r="DV188">
            <v>80762.38</v>
          </cell>
          <cell r="DX188">
            <v>282520.27</v>
          </cell>
          <cell r="DY188">
            <v>13835.5</v>
          </cell>
          <cell r="DZ188">
            <v>28074.93</v>
          </cell>
          <cell r="EA188">
            <v>47094.49</v>
          </cell>
          <cell r="EB188">
            <v>46578.74</v>
          </cell>
          <cell r="EC188">
            <v>36001.620000000003</v>
          </cell>
          <cell r="ED188">
            <v>35922.25</v>
          </cell>
          <cell r="EE188">
            <v>20097.509999999998</v>
          </cell>
          <cell r="EF188">
            <v>11456.86</v>
          </cell>
          <cell r="EG188">
            <v>14376.16</v>
          </cell>
          <cell r="EH188">
            <v>8492.7900000000009</v>
          </cell>
          <cell r="EI188">
            <v>9084.92</v>
          </cell>
          <cell r="EJ188">
            <v>11504.5</v>
          </cell>
          <cell r="EL188">
            <v>738870.23</v>
          </cell>
          <cell r="EM188">
            <v>27297.97</v>
          </cell>
          <cell r="EN188">
            <v>67204.86</v>
          </cell>
          <cell r="EO188">
            <v>117379.47</v>
          </cell>
          <cell r="EP188">
            <v>149511.01</v>
          </cell>
          <cell r="EQ188">
            <v>97284.44</v>
          </cell>
          <cell r="ER188">
            <v>108073.64</v>
          </cell>
          <cell r="ES188">
            <v>32473.62</v>
          </cell>
          <cell r="ET188">
            <v>23790.2</v>
          </cell>
          <cell r="EU188">
            <v>42169.47</v>
          </cell>
          <cell r="EV188">
            <v>25371.03</v>
          </cell>
          <cell r="EW188">
            <v>24677.47</v>
          </cell>
          <cell r="EX188">
            <v>23637.05</v>
          </cell>
          <cell r="EZ188">
            <v>6000</v>
          </cell>
          <cell r="FA188">
            <v>500</v>
          </cell>
          <cell r="FB188">
            <v>500</v>
          </cell>
          <cell r="FC188">
            <v>500</v>
          </cell>
          <cell r="FD188">
            <v>500</v>
          </cell>
          <cell r="FE188">
            <v>500</v>
          </cell>
          <cell r="FF188">
            <v>500</v>
          </cell>
          <cell r="FG188">
            <v>500</v>
          </cell>
          <cell r="FH188">
            <v>500</v>
          </cell>
          <cell r="FI188">
            <v>500</v>
          </cell>
          <cell r="FJ188">
            <v>500</v>
          </cell>
          <cell r="FK188">
            <v>500</v>
          </cell>
          <cell r="FL188">
            <v>500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1027390.5</v>
          </cell>
          <cell r="GC188">
            <v>41633.47</v>
          </cell>
          <cell r="GD188">
            <v>95779.79</v>
          </cell>
          <cell r="GE188">
            <v>164973.96</v>
          </cell>
          <cell r="GF188">
            <v>196589.75</v>
          </cell>
          <cell r="GG188">
            <v>133786.06</v>
          </cell>
          <cell r="GH188">
            <v>144495.89000000001</v>
          </cell>
          <cell r="GI188">
            <v>53071.13</v>
          </cell>
          <cell r="GJ188">
            <v>35747.06</v>
          </cell>
          <cell r="GK188">
            <v>57045.63</v>
          </cell>
          <cell r="GL188">
            <v>34363.82</v>
          </cell>
          <cell r="GM188">
            <v>34262.39</v>
          </cell>
          <cell r="GN188">
            <v>35641.550000000003</v>
          </cell>
        </row>
        <row r="189">
          <cell r="A189" t="str">
            <v>Miscellaneous</v>
          </cell>
          <cell r="B189">
            <v>165205</v>
          </cell>
          <cell r="C189">
            <v>13600</v>
          </cell>
          <cell r="D189">
            <v>14000</v>
          </cell>
          <cell r="E189">
            <v>13600</v>
          </cell>
          <cell r="F189">
            <v>14000</v>
          </cell>
          <cell r="G189">
            <v>13600</v>
          </cell>
          <cell r="H189">
            <v>13600</v>
          </cell>
          <cell r="I189">
            <v>14000</v>
          </cell>
          <cell r="J189">
            <v>13600</v>
          </cell>
          <cell r="K189">
            <v>13600</v>
          </cell>
          <cell r="L189">
            <v>14000</v>
          </cell>
          <cell r="M189">
            <v>13600</v>
          </cell>
          <cell r="N189">
            <v>14005</v>
          </cell>
          <cell r="P189">
            <v>17701</v>
          </cell>
          <cell r="Q189">
            <v>4989</v>
          </cell>
          <cell r="R189">
            <v>1156</v>
          </cell>
          <cell r="S189">
            <v>1156</v>
          </cell>
          <cell r="T189">
            <v>1156</v>
          </cell>
          <cell r="U189">
            <v>1156</v>
          </cell>
          <cell r="V189">
            <v>1156</v>
          </cell>
          <cell r="W189">
            <v>1156</v>
          </cell>
          <cell r="X189">
            <v>1156</v>
          </cell>
          <cell r="Y189">
            <v>1156</v>
          </cell>
          <cell r="Z189">
            <v>1156</v>
          </cell>
          <cell r="AA189">
            <v>1156</v>
          </cell>
          <cell r="AB189">
            <v>1152</v>
          </cell>
          <cell r="AD189">
            <v>13996</v>
          </cell>
          <cell r="AE189">
            <v>2132</v>
          </cell>
          <cell r="AF189">
            <v>732</v>
          </cell>
          <cell r="AG189">
            <v>732</v>
          </cell>
          <cell r="AH189">
            <v>732</v>
          </cell>
          <cell r="AI189">
            <v>958.5</v>
          </cell>
          <cell r="AJ189">
            <v>958.5</v>
          </cell>
          <cell r="AK189">
            <v>1508.5</v>
          </cell>
          <cell r="AL189">
            <v>958.5</v>
          </cell>
          <cell r="AM189">
            <v>1208.5</v>
          </cell>
          <cell r="AN189">
            <v>1658.5</v>
          </cell>
          <cell r="AO189">
            <v>1458.5</v>
          </cell>
          <cell r="AP189">
            <v>958.5</v>
          </cell>
          <cell r="AR189">
            <v>19020</v>
          </cell>
          <cell r="AS189">
            <v>2960</v>
          </cell>
          <cell r="AT189">
            <v>1460</v>
          </cell>
          <cell r="AU189">
            <v>1460</v>
          </cell>
          <cell r="AV189">
            <v>1460</v>
          </cell>
          <cell r="AW189">
            <v>1460</v>
          </cell>
          <cell r="AX189">
            <v>1460</v>
          </cell>
          <cell r="AY189">
            <v>1460</v>
          </cell>
          <cell r="AZ189">
            <v>1460</v>
          </cell>
          <cell r="BA189">
            <v>1460</v>
          </cell>
          <cell r="BB189">
            <v>1460</v>
          </cell>
          <cell r="BC189">
            <v>1460</v>
          </cell>
          <cell r="BD189">
            <v>1460</v>
          </cell>
          <cell r="BF189">
            <v>23620</v>
          </cell>
          <cell r="BG189">
            <v>1616</v>
          </cell>
          <cell r="BH189">
            <v>1616</v>
          </cell>
          <cell r="BI189">
            <v>1616</v>
          </cell>
          <cell r="BJ189">
            <v>1616</v>
          </cell>
          <cell r="BK189">
            <v>2144.5</v>
          </cell>
          <cell r="BL189">
            <v>2144.5</v>
          </cell>
          <cell r="BM189">
            <v>2144.5</v>
          </cell>
          <cell r="BN189">
            <v>2144.5</v>
          </cell>
          <cell r="BO189">
            <v>2144.5</v>
          </cell>
          <cell r="BP189">
            <v>2144.5</v>
          </cell>
          <cell r="BQ189">
            <v>2144.5</v>
          </cell>
          <cell r="BR189">
            <v>2144.5</v>
          </cell>
          <cell r="BT189">
            <v>4512</v>
          </cell>
          <cell r="BU189">
            <v>376</v>
          </cell>
          <cell r="BV189">
            <v>376</v>
          </cell>
          <cell r="BW189">
            <v>376</v>
          </cell>
          <cell r="BX189">
            <v>376</v>
          </cell>
          <cell r="BY189">
            <v>376</v>
          </cell>
          <cell r="BZ189">
            <v>376</v>
          </cell>
          <cell r="CA189">
            <v>376</v>
          </cell>
          <cell r="CB189">
            <v>376</v>
          </cell>
          <cell r="CC189">
            <v>376</v>
          </cell>
          <cell r="CD189">
            <v>376</v>
          </cell>
          <cell r="CE189">
            <v>376</v>
          </cell>
          <cell r="CF189">
            <v>376</v>
          </cell>
          <cell r="CH189">
            <v>27908</v>
          </cell>
          <cell r="CI189">
            <v>1989</v>
          </cell>
          <cell r="CJ189">
            <v>1989</v>
          </cell>
          <cell r="CK189">
            <v>1989</v>
          </cell>
          <cell r="CL189">
            <v>1989</v>
          </cell>
          <cell r="CM189">
            <v>2494</v>
          </cell>
          <cell r="CN189">
            <v>2494</v>
          </cell>
          <cell r="CO189">
            <v>2494</v>
          </cell>
          <cell r="CP189">
            <v>2494</v>
          </cell>
          <cell r="CQ189">
            <v>2494</v>
          </cell>
          <cell r="CR189">
            <v>2494</v>
          </cell>
          <cell r="CS189">
            <v>2494</v>
          </cell>
          <cell r="CT189">
            <v>2494</v>
          </cell>
          <cell r="CV189">
            <v>234925</v>
          </cell>
          <cell r="CW189">
            <v>19555</v>
          </cell>
          <cell r="CX189">
            <v>19555</v>
          </cell>
          <cell r="CY189">
            <v>19555</v>
          </cell>
          <cell r="CZ189">
            <v>19555</v>
          </cell>
          <cell r="DA189">
            <v>19820</v>
          </cell>
          <cell r="DB189">
            <v>19555</v>
          </cell>
          <cell r="DC189">
            <v>19555</v>
          </cell>
          <cell r="DD189">
            <v>19555</v>
          </cell>
          <cell r="DE189">
            <v>19555</v>
          </cell>
          <cell r="DF189">
            <v>19555</v>
          </cell>
          <cell r="DG189">
            <v>19555</v>
          </cell>
          <cell r="DH189">
            <v>19555</v>
          </cell>
          <cell r="DJ189">
            <v>506887</v>
          </cell>
          <cell r="DK189">
            <v>47217</v>
          </cell>
          <cell r="DL189">
            <v>40884</v>
          </cell>
          <cell r="DM189">
            <v>40484</v>
          </cell>
          <cell r="DN189">
            <v>40884</v>
          </cell>
          <cell r="DO189">
            <v>42009</v>
          </cell>
          <cell r="DP189">
            <v>41744</v>
          </cell>
          <cell r="DQ189">
            <v>42694</v>
          </cell>
          <cell r="DR189">
            <v>41744</v>
          </cell>
          <cell r="DS189">
            <v>41994</v>
          </cell>
          <cell r="DT189">
            <v>42844</v>
          </cell>
          <cell r="DU189">
            <v>42244</v>
          </cell>
          <cell r="DV189">
            <v>42145</v>
          </cell>
          <cell r="DX189">
            <v>25750</v>
          </cell>
          <cell r="DY189">
            <v>1792</v>
          </cell>
          <cell r="DZ189">
            <v>1542</v>
          </cell>
          <cell r="EA189">
            <v>2792</v>
          </cell>
          <cell r="EB189">
            <v>1542</v>
          </cell>
          <cell r="EC189">
            <v>2792</v>
          </cell>
          <cell r="ED189">
            <v>2542</v>
          </cell>
          <cell r="EE189">
            <v>1792</v>
          </cell>
          <cell r="EF189">
            <v>1542</v>
          </cell>
          <cell r="EG189">
            <v>2792</v>
          </cell>
          <cell r="EH189">
            <v>1542</v>
          </cell>
          <cell r="EI189">
            <v>2542</v>
          </cell>
          <cell r="EJ189">
            <v>2538</v>
          </cell>
          <cell r="EL189">
            <v>26550</v>
          </cell>
          <cell r="EM189">
            <v>2900</v>
          </cell>
          <cell r="EN189">
            <v>2150</v>
          </cell>
          <cell r="EO189">
            <v>2150</v>
          </cell>
          <cell r="EP189">
            <v>2150</v>
          </cell>
          <cell r="EQ189">
            <v>2150</v>
          </cell>
          <cell r="ER189">
            <v>2150</v>
          </cell>
          <cell r="ES189">
            <v>2150</v>
          </cell>
          <cell r="ET189">
            <v>2150</v>
          </cell>
          <cell r="EU189">
            <v>2150</v>
          </cell>
          <cell r="EV189">
            <v>2150</v>
          </cell>
          <cell r="EW189">
            <v>2150</v>
          </cell>
          <cell r="EX189">
            <v>2150</v>
          </cell>
          <cell r="EZ189">
            <v>1992</v>
          </cell>
          <cell r="FA189">
            <v>166</v>
          </cell>
          <cell r="FB189">
            <v>166</v>
          </cell>
          <cell r="FC189">
            <v>166</v>
          </cell>
          <cell r="FD189">
            <v>166</v>
          </cell>
          <cell r="FE189">
            <v>166</v>
          </cell>
          <cell r="FF189">
            <v>166</v>
          </cell>
          <cell r="FG189">
            <v>166</v>
          </cell>
          <cell r="FH189">
            <v>166</v>
          </cell>
          <cell r="FI189">
            <v>166</v>
          </cell>
          <cell r="FJ189">
            <v>166</v>
          </cell>
          <cell r="FK189">
            <v>166</v>
          </cell>
          <cell r="FL189">
            <v>166</v>
          </cell>
          <cell r="FN189">
            <v>7296</v>
          </cell>
          <cell r="FO189">
            <v>608</v>
          </cell>
          <cell r="FP189">
            <v>608</v>
          </cell>
          <cell r="FQ189">
            <v>608</v>
          </cell>
          <cell r="FR189">
            <v>608</v>
          </cell>
          <cell r="FS189">
            <v>608</v>
          </cell>
          <cell r="FT189">
            <v>608</v>
          </cell>
          <cell r="FU189">
            <v>608</v>
          </cell>
          <cell r="FV189">
            <v>608</v>
          </cell>
          <cell r="FW189">
            <v>608</v>
          </cell>
          <cell r="FX189">
            <v>608</v>
          </cell>
          <cell r="FY189">
            <v>608</v>
          </cell>
          <cell r="FZ189">
            <v>608</v>
          </cell>
          <cell r="GB189">
            <v>61588</v>
          </cell>
          <cell r="GC189">
            <v>5466</v>
          </cell>
          <cell r="GD189">
            <v>4466</v>
          </cell>
          <cell r="GE189">
            <v>5716</v>
          </cell>
          <cell r="GF189">
            <v>4466</v>
          </cell>
          <cell r="GG189">
            <v>5716</v>
          </cell>
          <cell r="GH189">
            <v>5466</v>
          </cell>
          <cell r="GI189">
            <v>4716</v>
          </cell>
          <cell r="GJ189">
            <v>4466</v>
          </cell>
          <cell r="GK189">
            <v>5716</v>
          </cell>
          <cell r="GL189">
            <v>4466</v>
          </cell>
          <cell r="GM189">
            <v>5466</v>
          </cell>
          <cell r="GN189">
            <v>5462</v>
          </cell>
        </row>
      </sheetData>
      <sheetData sheetId="3"/>
      <sheetData sheetId="4"/>
      <sheetData sheetId="5" refreshError="1">
        <row r="8">
          <cell r="B8" t="str">
            <v>Kentucky Division - 009DIV</v>
          </cell>
          <cell r="C8" t="str">
            <v>Illinois Division - 092DIV</v>
          </cell>
          <cell r="D8" t="str">
            <v>Tennessee Division - 093DIV</v>
          </cell>
          <cell r="E8" t="str">
            <v>Georgia Division - 095DIV</v>
          </cell>
          <cell r="F8" t="str">
            <v>Virginia Division - 096DIV</v>
          </cell>
          <cell r="G8" t="str">
            <v>Mid-States-Iowa Rate Division - 098DIV</v>
          </cell>
          <cell r="H8" t="str">
            <v>MO Mid States Division - MOMDDV</v>
          </cell>
          <cell r="I8" t="str">
            <v>Unallocated Mid States Division - UAMDDV</v>
          </cell>
          <cell r="J8" t="str">
            <v>Mid-States Div - 050COM</v>
          </cell>
          <cell r="L8" t="str">
            <v>Colorado Divisions No 24 - COLODV</v>
          </cell>
          <cell r="M8" t="str">
            <v>Kansas Divisions - KANSDV</v>
          </cell>
          <cell r="N8" t="str">
            <v>MO COKS Division - MOCKDV</v>
          </cell>
          <cell r="O8" t="str">
            <v>Unallocated COKS Division - UACKDV</v>
          </cell>
          <cell r="P8" t="str">
            <v>COKS Div - 060COM</v>
          </cell>
        </row>
        <row r="9">
          <cell r="A9" t="str">
            <v>Total Gas Revenue</v>
          </cell>
          <cell r="B9">
            <v>28562594.700000003</v>
          </cell>
          <cell r="C9">
            <v>3812940.12</v>
          </cell>
          <cell r="D9">
            <v>22650995.93</v>
          </cell>
          <cell r="E9">
            <v>7751722.0999999996</v>
          </cell>
          <cell r="F9">
            <v>6926299.3200000003</v>
          </cell>
          <cell r="G9">
            <v>855251.08</v>
          </cell>
          <cell r="H9">
            <v>7663258.3799999999</v>
          </cell>
          <cell r="I9" t="str">
            <v>0</v>
          </cell>
          <cell r="J9">
            <v>78223061.629999995</v>
          </cell>
          <cell r="L9">
            <v>15447675.450000001</v>
          </cell>
          <cell r="M9">
            <v>25941820.380000003</v>
          </cell>
          <cell r="N9">
            <v>797106.63</v>
          </cell>
          <cell r="O9" t="str">
            <v>0</v>
          </cell>
          <cell r="P9">
            <v>42186602.460000008</v>
          </cell>
        </row>
        <row r="10">
          <cell r="A10" t="str">
            <v>Transportation Revenue</v>
          </cell>
          <cell r="B10">
            <v>921297.61</v>
          </cell>
          <cell r="C10">
            <v>43975.89</v>
          </cell>
          <cell r="D10">
            <v>600510.94999999995</v>
          </cell>
          <cell r="E10">
            <v>174102.22</v>
          </cell>
          <cell r="F10">
            <v>61425.5</v>
          </cell>
          <cell r="G10">
            <v>80738.850000000006</v>
          </cell>
          <cell r="H10">
            <v>224082.4</v>
          </cell>
          <cell r="I10" t="str">
            <v>0</v>
          </cell>
          <cell r="J10">
            <v>2106133.42</v>
          </cell>
          <cell r="L10">
            <v>250451.18</v>
          </cell>
          <cell r="M10">
            <v>449872.58</v>
          </cell>
          <cell r="N10" t="str">
            <v>0</v>
          </cell>
          <cell r="O10" t="str">
            <v>0</v>
          </cell>
          <cell r="P10">
            <v>700323.76</v>
          </cell>
        </row>
        <row r="11">
          <cell r="A11" t="str">
            <v>Forfeited Discounts</v>
          </cell>
          <cell r="B11">
            <v>305146.44</v>
          </cell>
          <cell r="C11">
            <v>16056.67</v>
          </cell>
          <cell r="D11">
            <v>207347.31</v>
          </cell>
          <cell r="E11">
            <v>43822.6</v>
          </cell>
          <cell r="F11">
            <v>21678.59</v>
          </cell>
          <cell r="G11">
            <v>3504.08</v>
          </cell>
          <cell r="H11">
            <v>10353.23</v>
          </cell>
          <cell r="I11" t="str">
            <v>0</v>
          </cell>
          <cell r="J11">
            <v>607908.92000000004</v>
          </cell>
          <cell r="L11">
            <v>5566.92</v>
          </cell>
          <cell r="M11">
            <v>98763.05</v>
          </cell>
          <cell r="N11">
            <v>734.51</v>
          </cell>
          <cell r="O11" t="str">
            <v>0</v>
          </cell>
          <cell r="P11">
            <v>105064.48</v>
          </cell>
        </row>
        <row r="12">
          <cell r="A12" t="str">
            <v>Other Operating Revenue</v>
          </cell>
          <cell r="B12">
            <v>61128</v>
          </cell>
          <cell r="C12">
            <v>3097</v>
          </cell>
          <cell r="D12">
            <v>25520.11</v>
          </cell>
          <cell r="E12">
            <v>174054.54</v>
          </cell>
          <cell r="F12">
            <v>12540</v>
          </cell>
          <cell r="G12">
            <v>-6664.28</v>
          </cell>
          <cell r="H12">
            <v>20156</v>
          </cell>
          <cell r="I12" t="str">
            <v>0</v>
          </cell>
          <cell r="J12">
            <v>289831.37</v>
          </cell>
          <cell r="L12">
            <v>60419.519999999997</v>
          </cell>
          <cell r="M12">
            <v>287742.62</v>
          </cell>
          <cell r="N12">
            <v>1661</v>
          </cell>
          <cell r="O12" t="str">
            <v>0</v>
          </cell>
          <cell r="P12">
            <v>349823.14</v>
          </cell>
        </row>
        <row r="13">
          <cell r="A13" t="str">
            <v>Total Operating Revenues</v>
          </cell>
          <cell r="B13">
            <v>29850166.750000004</v>
          </cell>
          <cell r="C13">
            <v>3876069.68</v>
          </cell>
          <cell r="D13">
            <v>23484374.299999997</v>
          </cell>
          <cell r="E13">
            <v>8143701.459999999</v>
          </cell>
          <cell r="F13">
            <v>7021943.4100000001</v>
          </cell>
          <cell r="G13">
            <v>932829.73</v>
          </cell>
          <cell r="H13">
            <v>7917850.0099999988</v>
          </cell>
          <cell r="I13" t="str">
            <v>0</v>
          </cell>
          <cell r="J13">
            <v>81226935.340000004</v>
          </cell>
          <cell r="L13">
            <v>15764113.069999998</v>
          </cell>
          <cell r="M13">
            <v>26778198.630000006</v>
          </cell>
          <cell r="N13">
            <v>799502.14</v>
          </cell>
          <cell r="O13" t="str">
            <v>0</v>
          </cell>
          <cell r="P13">
            <v>43341813.840000004</v>
          </cell>
        </row>
        <row r="14">
          <cell r="A14" t="str">
            <v>Distribution Gas Cost</v>
          </cell>
          <cell r="B14">
            <v>23301891.41</v>
          </cell>
          <cell r="C14">
            <v>2840740.95</v>
          </cell>
          <cell r="D14">
            <v>17426748.899999999</v>
          </cell>
          <cell r="E14">
            <v>6110134.7300000014</v>
          </cell>
          <cell r="F14">
            <v>6096487.8699999992</v>
          </cell>
          <cell r="G14">
            <v>677489.41</v>
          </cell>
          <cell r="H14">
            <v>6553919.8699999982</v>
          </cell>
          <cell r="I14" t="str">
            <v>0</v>
          </cell>
          <cell r="J14">
            <v>63007413.139999971</v>
          </cell>
          <cell r="L14">
            <v>11967403.66</v>
          </cell>
          <cell r="M14">
            <v>21245634.789999995</v>
          </cell>
          <cell r="N14">
            <v>664414.41</v>
          </cell>
          <cell r="O14" t="str">
            <v>0</v>
          </cell>
          <cell r="P14">
            <v>33877452.859999992</v>
          </cell>
        </row>
        <row r="15">
          <cell r="A15" t="str">
            <v>Transportation Gas Cost</v>
          </cell>
          <cell r="B15">
            <v>0</v>
          </cell>
          <cell r="C15" t="str">
            <v>0</v>
          </cell>
          <cell r="D15" t="str">
            <v>0</v>
          </cell>
          <cell r="E15">
            <v>22275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22275</v>
          </cell>
          <cell r="L15">
            <v>1918.59</v>
          </cell>
          <cell r="M15">
            <v>3017.75</v>
          </cell>
          <cell r="N15" t="str">
            <v>0</v>
          </cell>
          <cell r="O15" t="str">
            <v>0</v>
          </cell>
          <cell r="P15">
            <v>4936.34</v>
          </cell>
        </row>
        <row r="16">
          <cell r="A16" t="str">
            <v>Purchased Gas Cost</v>
          </cell>
          <cell r="B16">
            <v>23301891.41</v>
          </cell>
          <cell r="C16">
            <v>2840740.95</v>
          </cell>
          <cell r="D16">
            <v>17426748.899999999</v>
          </cell>
          <cell r="E16">
            <v>6132409.7300000014</v>
          </cell>
          <cell r="F16">
            <v>6096487.8699999992</v>
          </cell>
          <cell r="G16">
            <v>677489.41</v>
          </cell>
          <cell r="H16">
            <v>6553919.8699999982</v>
          </cell>
          <cell r="I16" t="str">
            <v>0</v>
          </cell>
          <cell r="J16">
            <v>63029688.139999971</v>
          </cell>
          <cell r="L16">
            <v>11969322.25</v>
          </cell>
          <cell r="M16">
            <v>21248652.539999995</v>
          </cell>
          <cell r="N16">
            <v>664414.41</v>
          </cell>
          <cell r="O16" t="str">
            <v>0</v>
          </cell>
          <cell r="P16">
            <v>33882389.199999996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23301891.41</v>
          </cell>
          <cell r="C18">
            <v>2840740.95</v>
          </cell>
          <cell r="D18">
            <v>17426748.899999999</v>
          </cell>
          <cell r="E18">
            <v>6132409.7300000014</v>
          </cell>
          <cell r="F18">
            <v>6096487.8699999992</v>
          </cell>
          <cell r="G18">
            <v>677489.41</v>
          </cell>
          <cell r="H18">
            <v>6553919.8699999982</v>
          </cell>
          <cell r="I18" t="str">
            <v>0</v>
          </cell>
          <cell r="J18">
            <v>63029688.139999971</v>
          </cell>
          <cell r="L18">
            <v>11969322.25</v>
          </cell>
          <cell r="M18">
            <v>21248652.539999995</v>
          </cell>
          <cell r="N18">
            <v>664414.41</v>
          </cell>
          <cell r="O18" t="str">
            <v>0</v>
          </cell>
          <cell r="P18">
            <v>33882389.199999996</v>
          </cell>
        </row>
        <row r="19">
          <cell r="A19" t="str">
            <v>Tranportation margins</v>
          </cell>
          <cell r="B19">
            <v>921297.61</v>
          </cell>
          <cell r="C19">
            <v>43975.89</v>
          </cell>
          <cell r="D19">
            <v>600510.94999999995</v>
          </cell>
          <cell r="E19">
            <v>151827.22</v>
          </cell>
          <cell r="F19">
            <v>61425.5</v>
          </cell>
          <cell r="G19">
            <v>80738.850000000006</v>
          </cell>
          <cell r="H19">
            <v>224082.4</v>
          </cell>
          <cell r="I19">
            <v>0</v>
          </cell>
          <cell r="J19">
            <v>2083858.42</v>
          </cell>
          <cell r="L19">
            <v>248532.59</v>
          </cell>
          <cell r="M19">
            <v>446854.83</v>
          </cell>
          <cell r="N19">
            <v>0</v>
          </cell>
          <cell r="O19">
            <v>0</v>
          </cell>
          <cell r="P19">
            <v>695387.42</v>
          </cell>
        </row>
        <row r="20">
          <cell r="A20" t="str">
            <v>Gross Profit</v>
          </cell>
          <cell r="B20">
            <v>6548275.3400000036</v>
          </cell>
          <cell r="C20">
            <v>1035328.73</v>
          </cell>
          <cell r="D20">
            <v>6057625.3999999985</v>
          </cell>
          <cell r="E20">
            <v>2011291.73</v>
          </cell>
          <cell r="F20">
            <v>925455.54000000097</v>
          </cell>
          <cell r="G20">
            <v>255340.32</v>
          </cell>
          <cell r="H20">
            <v>1363930.14</v>
          </cell>
          <cell r="I20" t="str">
            <v>0</v>
          </cell>
          <cell r="J20">
            <v>18197247.200000033</v>
          </cell>
          <cell r="L20">
            <v>3794790.82</v>
          </cell>
          <cell r="M20">
            <v>5529546.090000011</v>
          </cell>
          <cell r="N20">
            <v>135087.73000000001</v>
          </cell>
          <cell r="O20" t="str">
            <v>0</v>
          </cell>
          <cell r="P20">
            <v>9459424.6400000099</v>
          </cell>
        </row>
        <row r="21">
          <cell r="A21" t="str">
            <v>Direct Expenses</v>
          </cell>
          <cell r="B21">
            <v>628935.29</v>
          </cell>
          <cell r="C21">
            <v>186644.07</v>
          </cell>
          <cell r="D21">
            <v>736306.74</v>
          </cell>
          <cell r="E21">
            <v>592760.14</v>
          </cell>
          <cell r="F21">
            <v>159728.64000000001</v>
          </cell>
          <cell r="G21">
            <v>57331.87</v>
          </cell>
          <cell r="H21">
            <v>198707.69</v>
          </cell>
          <cell r="I21">
            <v>1398281.66</v>
          </cell>
          <cell r="J21">
            <v>3958696.1</v>
          </cell>
          <cell r="L21">
            <v>922478.25</v>
          </cell>
          <cell r="M21">
            <v>813457.68</v>
          </cell>
          <cell r="N21">
            <v>128508.17</v>
          </cell>
          <cell r="O21">
            <v>423333.69</v>
          </cell>
          <cell r="P21">
            <v>2287777.79</v>
          </cell>
        </row>
        <row r="22">
          <cell r="A22" t="str">
            <v>A&amp;G-Administrative expense transferred- - Admin &amp; General Exp 9220-09341</v>
          </cell>
          <cell r="B22">
            <v>476525.63</v>
          </cell>
          <cell r="C22">
            <v>68055.13</v>
          </cell>
          <cell r="D22">
            <v>393797.43</v>
          </cell>
          <cell r="E22">
            <v>196479.48</v>
          </cell>
          <cell r="F22">
            <v>73924.36</v>
          </cell>
          <cell r="G22">
            <v>16908.97</v>
          </cell>
          <cell r="H22">
            <v>171046.15</v>
          </cell>
          <cell r="I22">
            <v>-1396737.15</v>
          </cell>
          <cell r="J22">
            <v>-2.3283064365386963E-10</v>
          </cell>
          <cell r="L22">
            <v>182414.49</v>
          </cell>
          <cell r="M22">
            <v>230801.53</v>
          </cell>
          <cell r="N22">
            <v>10117.68</v>
          </cell>
          <cell r="O22">
            <v>-423333.7</v>
          </cell>
          <cell r="P22">
            <v>0</v>
          </cell>
        </row>
        <row r="23">
          <cell r="A23" t="str">
            <v>Division G&amp;A Expense Billings</v>
          </cell>
          <cell r="B23">
            <v>476525.63</v>
          </cell>
          <cell r="C23">
            <v>68055.13</v>
          </cell>
          <cell r="D23">
            <v>393797.43</v>
          </cell>
          <cell r="E23">
            <v>196479.48</v>
          </cell>
          <cell r="F23">
            <v>73924.36</v>
          </cell>
          <cell r="G23">
            <v>16908.97</v>
          </cell>
          <cell r="H23">
            <v>171046.15</v>
          </cell>
          <cell r="I23">
            <v>-1396737.15</v>
          </cell>
          <cell r="J23">
            <v>-2.3283064365386963E-10</v>
          </cell>
          <cell r="L23">
            <v>182414.49</v>
          </cell>
          <cell r="M23">
            <v>230801.53</v>
          </cell>
          <cell r="N23">
            <v>10117.68</v>
          </cell>
          <cell r="O23">
            <v>-423333.7</v>
          </cell>
          <cell r="P23">
            <v>0</v>
          </cell>
        </row>
        <row r="24">
          <cell r="A24" t="str">
            <v>Share Services Billings</v>
          </cell>
          <cell r="B24">
            <v>937095.21</v>
          </cell>
          <cell r="C24">
            <v>132188.97</v>
          </cell>
          <cell r="D24">
            <v>761170.54</v>
          </cell>
          <cell r="E24">
            <v>379460.7</v>
          </cell>
          <cell r="F24">
            <v>141543.59</v>
          </cell>
          <cell r="G24">
            <v>31662.47</v>
          </cell>
          <cell r="H24">
            <v>331656.90999999997</v>
          </cell>
          <cell r="I24">
            <v>-1396271.51</v>
          </cell>
          <cell r="J24">
            <v>1318506.8799999999</v>
          </cell>
          <cell r="L24">
            <v>457440.1</v>
          </cell>
          <cell r="M24">
            <v>570394.72</v>
          </cell>
          <cell r="N24">
            <v>23541.59</v>
          </cell>
          <cell r="O24">
            <v>-423333.7</v>
          </cell>
          <cell r="P24">
            <v>628042.71</v>
          </cell>
        </row>
        <row r="25">
          <cell r="A25" t="str">
            <v>SSU Billings</v>
          </cell>
          <cell r="B25">
            <v>460569.57999999996</v>
          </cell>
          <cell r="C25">
            <v>64133.84</v>
          </cell>
          <cell r="D25">
            <v>367373.11000000004</v>
          </cell>
          <cell r="E25">
            <v>182981.22</v>
          </cell>
          <cell r="F25">
            <v>67619.23</v>
          </cell>
          <cell r="G25">
            <v>14753.5</v>
          </cell>
          <cell r="H25">
            <v>160610.75999999998</v>
          </cell>
          <cell r="I25">
            <v>465.63999999989755</v>
          </cell>
          <cell r="J25">
            <v>1318506.8800000001</v>
          </cell>
          <cell r="L25">
            <v>275025.61</v>
          </cell>
          <cell r="M25">
            <v>339593.18999999994</v>
          </cell>
          <cell r="N25">
            <v>13423.91</v>
          </cell>
          <cell r="O25">
            <v>0</v>
          </cell>
          <cell r="P25">
            <v>628042.71</v>
          </cell>
        </row>
        <row r="26">
          <cell r="A26" t="str">
            <v>Total Operation &amp; Maintenance Exp - Excl Bad Debt</v>
          </cell>
          <cell r="B26">
            <v>1566030.5</v>
          </cell>
          <cell r="C26">
            <v>318833.03999999998</v>
          </cell>
          <cell r="D26">
            <v>1497477.28</v>
          </cell>
          <cell r="E26">
            <v>972220.84</v>
          </cell>
          <cell r="F26">
            <v>301272.23</v>
          </cell>
          <cell r="G26">
            <v>88994.34</v>
          </cell>
          <cell r="H26">
            <v>530364.6</v>
          </cell>
          <cell r="I26">
            <v>2010.1499999994412</v>
          </cell>
          <cell r="J26">
            <v>5277202.9800000004</v>
          </cell>
          <cell r="L26">
            <v>1379918.35</v>
          </cell>
          <cell r="M26">
            <v>1383852.4</v>
          </cell>
          <cell r="N26">
            <v>152049.76</v>
          </cell>
          <cell r="O26">
            <v>-1.0000000009313226E-2</v>
          </cell>
          <cell r="P26">
            <v>2915820.5</v>
          </cell>
        </row>
        <row r="27">
          <cell r="A27" t="str">
            <v>Bad Debt Expense</v>
          </cell>
          <cell r="B27">
            <v>135067</v>
          </cell>
          <cell r="C27">
            <v>18478</v>
          </cell>
          <cell r="D27">
            <v>30701</v>
          </cell>
          <cell r="E27">
            <v>31432</v>
          </cell>
          <cell r="F27">
            <v>6951</v>
          </cell>
          <cell r="G27">
            <v>4205</v>
          </cell>
          <cell r="H27">
            <v>37180</v>
          </cell>
          <cell r="I27" t="str">
            <v>0</v>
          </cell>
          <cell r="J27">
            <v>264014</v>
          </cell>
          <cell r="L27">
            <v>38619</v>
          </cell>
          <cell r="M27">
            <v>64041</v>
          </cell>
          <cell r="N27">
            <v>1858</v>
          </cell>
          <cell r="O27" t="str">
            <v>0</v>
          </cell>
          <cell r="P27">
            <v>104518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11578.58</v>
          </cell>
          <cell r="C29">
            <v>1653.6</v>
          </cell>
          <cell r="D29">
            <v>9568.4599999999991</v>
          </cell>
          <cell r="E29">
            <v>4774.05</v>
          </cell>
          <cell r="F29">
            <v>1796.21</v>
          </cell>
          <cell r="G29">
            <v>410.85</v>
          </cell>
          <cell r="H29">
            <v>4156.08</v>
          </cell>
          <cell r="I29">
            <v>-33937.83</v>
          </cell>
          <cell r="J29">
            <v>0</v>
          </cell>
          <cell r="L29">
            <v>15789.1</v>
          </cell>
          <cell r="M29">
            <v>19977.310000000001</v>
          </cell>
          <cell r="N29">
            <v>875.75</v>
          </cell>
          <cell r="O29">
            <v>-36642.160000000003</v>
          </cell>
          <cell r="P29">
            <v>-7.2759576141834259E-12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7895.45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7895.45</v>
          </cell>
          <cell r="L31">
            <v>979.65</v>
          </cell>
          <cell r="M31">
            <v>1950.83</v>
          </cell>
          <cell r="N31" t="str">
            <v>0</v>
          </cell>
          <cell r="O31" t="str">
            <v>0</v>
          </cell>
          <cell r="P31">
            <v>2930.48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7101.16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7101.16</v>
          </cell>
          <cell r="L32" t="str">
            <v>0</v>
          </cell>
          <cell r="M32">
            <v>13006.26</v>
          </cell>
          <cell r="N32" t="str">
            <v>0</v>
          </cell>
          <cell r="O32" t="str">
            <v>0</v>
          </cell>
          <cell r="P32">
            <v>13006.26</v>
          </cell>
        </row>
        <row r="33">
          <cell r="A33" t="str">
            <v>Depreciation Expense - Depr Exp-Transmissi 4030-30004</v>
          </cell>
          <cell r="B33">
            <v>39907.69</v>
          </cell>
          <cell r="C33">
            <v>4236.3900000000003</v>
          </cell>
          <cell r="D33">
            <v>30758.799999999999</v>
          </cell>
          <cell r="E33">
            <v>3312.49</v>
          </cell>
          <cell r="F33">
            <v>624.23</v>
          </cell>
          <cell r="G33">
            <v>1286.0899999999999</v>
          </cell>
          <cell r="H33">
            <v>12059.72</v>
          </cell>
          <cell r="I33" t="str">
            <v>0</v>
          </cell>
          <cell r="J33">
            <v>92185.41</v>
          </cell>
          <cell r="L33">
            <v>266.45</v>
          </cell>
          <cell r="M33">
            <v>5043.55</v>
          </cell>
          <cell r="N33">
            <v>1507.16</v>
          </cell>
          <cell r="O33" t="str">
            <v>0</v>
          </cell>
          <cell r="P33">
            <v>6817.16</v>
          </cell>
        </row>
        <row r="34">
          <cell r="A34" t="str">
            <v>Depreciation Expense - Depr Exp-Distributi 4030-30005</v>
          </cell>
          <cell r="B34">
            <v>669162.81999999995</v>
          </cell>
          <cell r="C34">
            <v>118408.11</v>
          </cell>
          <cell r="D34">
            <v>538239.06999999995</v>
          </cell>
          <cell r="E34">
            <v>175102.23</v>
          </cell>
          <cell r="F34">
            <v>136458.99</v>
          </cell>
          <cell r="G34">
            <v>45957</v>
          </cell>
          <cell r="H34">
            <v>164178.82</v>
          </cell>
          <cell r="I34">
            <v>2047.92</v>
          </cell>
          <cell r="J34">
            <v>1849554.96</v>
          </cell>
          <cell r="L34">
            <v>369686.71</v>
          </cell>
          <cell r="M34">
            <v>563336.19999999995</v>
          </cell>
          <cell r="N34">
            <v>9943.7999999999993</v>
          </cell>
          <cell r="O34" t="str">
            <v>0</v>
          </cell>
          <cell r="P34">
            <v>942966.71</v>
          </cell>
        </row>
        <row r="35">
          <cell r="A35" t="str">
            <v>Depreciation Expense - Depr Exp-General Pl 4030-30007</v>
          </cell>
          <cell r="B35">
            <v>38413.93</v>
          </cell>
          <cell r="C35">
            <v>3678.39</v>
          </cell>
          <cell r="D35">
            <v>17362.650000000001</v>
          </cell>
          <cell r="E35">
            <v>6795.81</v>
          </cell>
          <cell r="F35">
            <v>2634.97</v>
          </cell>
          <cell r="G35">
            <v>2345.3200000000002</v>
          </cell>
          <cell r="H35">
            <v>5497.09</v>
          </cell>
          <cell r="I35">
            <v>33683.879999999997</v>
          </cell>
          <cell r="J35">
            <v>110412.04</v>
          </cell>
          <cell r="L35">
            <v>18449.080000000002</v>
          </cell>
          <cell r="M35">
            <v>25366.47</v>
          </cell>
          <cell r="N35">
            <v>532.55999999999995</v>
          </cell>
          <cell r="O35">
            <v>35587.730000000003</v>
          </cell>
          <cell r="P35">
            <v>79935.839999999997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26879.34</v>
          </cell>
          <cell r="C40" t="str">
            <v>0</v>
          </cell>
          <cell r="D40" t="str">
            <v>0</v>
          </cell>
          <cell r="E40">
            <v>214.98</v>
          </cell>
          <cell r="F40" t="str">
            <v>0</v>
          </cell>
          <cell r="G40">
            <v>152.33000000000001</v>
          </cell>
          <cell r="H40">
            <v>590.13</v>
          </cell>
          <cell r="I40" t="str">
            <v>0</v>
          </cell>
          <cell r="J40">
            <v>27836.78</v>
          </cell>
          <cell r="L40">
            <v>381.42</v>
          </cell>
          <cell r="M40">
            <v>719.36</v>
          </cell>
          <cell r="N40">
            <v>236.99</v>
          </cell>
          <cell r="O40" t="str">
            <v>0</v>
          </cell>
          <cell r="P40">
            <v>1337.77</v>
          </cell>
        </row>
        <row r="41">
          <cell r="A41" t="str">
            <v>Depreciation Expense - Vehicle Depreciatio 4030-30032</v>
          </cell>
          <cell r="B41">
            <v>-12909.21</v>
          </cell>
          <cell r="C41" t="str">
            <v>0</v>
          </cell>
          <cell r="D41" t="str">
            <v>0</v>
          </cell>
          <cell r="E41">
            <v>-214.98</v>
          </cell>
          <cell r="F41" t="str">
            <v>0</v>
          </cell>
          <cell r="G41">
            <v>-152.33000000000001</v>
          </cell>
          <cell r="H41">
            <v>-590.13</v>
          </cell>
          <cell r="I41" t="str">
            <v>0</v>
          </cell>
          <cell r="J41">
            <v>-13866.65</v>
          </cell>
          <cell r="L41">
            <v>-381.42</v>
          </cell>
          <cell r="M41">
            <v>-621.98</v>
          </cell>
          <cell r="N41">
            <v>-236.99</v>
          </cell>
          <cell r="O41" t="str">
            <v>0</v>
          </cell>
          <cell r="P41">
            <v>-1240.3900000000001</v>
          </cell>
        </row>
        <row r="42">
          <cell r="A42" t="str">
            <v>Depreciation Expense - Heavy Equipment Dep 4030-30041</v>
          </cell>
          <cell r="B42">
            <v>7984.5</v>
          </cell>
          <cell r="C42">
            <v>773.6</v>
          </cell>
          <cell r="D42">
            <v>17566.310000000001</v>
          </cell>
          <cell r="E42">
            <v>773.67</v>
          </cell>
          <cell r="F42">
            <v>296.10000000000002</v>
          </cell>
          <cell r="G42">
            <v>364.42</v>
          </cell>
          <cell r="H42">
            <v>5152.42</v>
          </cell>
          <cell r="I42" t="str">
            <v>0</v>
          </cell>
          <cell r="J42">
            <v>32911.019999999997</v>
          </cell>
          <cell r="L42">
            <v>2089.8000000000002</v>
          </cell>
          <cell r="M42">
            <v>2923.32</v>
          </cell>
          <cell r="N42">
            <v>569.96</v>
          </cell>
          <cell r="O42" t="str">
            <v>0</v>
          </cell>
          <cell r="P42">
            <v>5583.08</v>
          </cell>
        </row>
        <row r="43">
          <cell r="A43" t="str">
            <v>Depreciation Expense - Heavy Equipment Dep 4030-30042</v>
          </cell>
          <cell r="B43">
            <v>-6786.83</v>
          </cell>
          <cell r="C43">
            <v>-657.56</v>
          </cell>
          <cell r="D43">
            <v>-14931.36</v>
          </cell>
          <cell r="E43">
            <v>-657.62</v>
          </cell>
          <cell r="F43">
            <v>-251.69</v>
          </cell>
          <cell r="G43">
            <v>-309.76</v>
          </cell>
          <cell r="H43">
            <v>-4379.5600000000004</v>
          </cell>
          <cell r="I43" t="str">
            <v>0</v>
          </cell>
          <cell r="J43">
            <v>-27974.38</v>
          </cell>
          <cell r="L43">
            <v>-1776.33</v>
          </cell>
          <cell r="M43">
            <v>-2484.8200000000002</v>
          </cell>
          <cell r="N43">
            <v>-484.47</v>
          </cell>
          <cell r="O43" t="str">
            <v>0</v>
          </cell>
          <cell r="P43">
            <v>-4745.62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>
            <v>0.5</v>
          </cell>
          <cell r="F44">
            <v>1.1499999999999999</v>
          </cell>
          <cell r="G44">
            <v>2.2400000000000002</v>
          </cell>
          <cell r="H44">
            <v>51.92</v>
          </cell>
          <cell r="I44">
            <v>24.79</v>
          </cell>
          <cell r="J44">
            <v>149.6</v>
          </cell>
          <cell r="L44" t="str">
            <v>0</v>
          </cell>
          <cell r="M44">
            <v>19.18</v>
          </cell>
          <cell r="N44" t="str">
            <v>0</v>
          </cell>
          <cell r="O44" t="str">
            <v>0</v>
          </cell>
          <cell r="P44">
            <v>19.18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-19.059999999999999</v>
          </cell>
          <cell r="D45">
            <v>-14.08</v>
          </cell>
          <cell r="E45">
            <v>-0.24</v>
          </cell>
          <cell r="F45">
            <v>-0.55000000000000004</v>
          </cell>
          <cell r="G45">
            <v>-1.08</v>
          </cell>
          <cell r="H45">
            <v>-24.94</v>
          </cell>
          <cell r="I45">
            <v>-11.91</v>
          </cell>
          <cell r="J45">
            <v>-71.86</v>
          </cell>
          <cell r="L45" t="str">
            <v>0</v>
          </cell>
          <cell r="M45">
            <v>-7.47</v>
          </cell>
          <cell r="N45" t="str">
            <v>0</v>
          </cell>
          <cell r="O45" t="str">
            <v>0</v>
          </cell>
          <cell r="P45">
            <v>-7.47</v>
          </cell>
        </row>
        <row r="46">
          <cell r="A46" t="str">
            <v>Depreciation Expense - Tools &amp; Shop Deprec 4030-30061</v>
          </cell>
          <cell r="B46">
            <v>8464.93</v>
          </cell>
          <cell r="C46">
            <v>1298.74</v>
          </cell>
          <cell r="D46">
            <v>6168.91</v>
          </cell>
          <cell r="E46">
            <v>484.76</v>
          </cell>
          <cell r="F46">
            <v>1151.71</v>
          </cell>
          <cell r="G46">
            <v>60.46</v>
          </cell>
          <cell r="H46">
            <v>2583.39</v>
          </cell>
          <cell r="I46">
            <v>496.51</v>
          </cell>
          <cell r="J46">
            <v>20709.41</v>
          </cell>
          <cell r="L46">
            <v>10006.540000000001</v>
          </cell>
          <cell r="M46">
            <v>6948.69</v>
          </cell>
          <cell r="N46">
            <v>292.89</v>
          </cell>
          <cell r="O46">
            <v>1726.34</v>
          </cell>
          <cell r="P46">
            <v>18974.46</v>
          </cell>
        </row>
        <row r="47">
          <cell r="A47" t="str">
            <v>Depreciation Expense - Tools &amp; Shop Deprec 4030-30062</v>
          </cell>
          <cell r="B47">
            <v>-4065.41</v>
          </cell>
          <cell r="C47">
            <v>-623.74</v>
          </cell>
          <cell r="D47">
            <v>-2962.71</v>
          </cell>
          <cell r="E47">
            <v>-232.81</v>
          </cell>
          <cell r="F47">
            <v>-553.13</v>
          </cell>
          <cell r="G47">
            <v>-29.04</v>
          </cell>
          <cell r="H47">
            <v>-1240.72</v>
          </cell>
          <cell r="I47">
            <v>-238.46</v>
          </cell>
          <cell r="J47">
            <v>-9946.02</v>
          </cell>
          <cell r="L47">
            <v>-3894.62</v>
          </cell>
          <cell r="M47">
            <v>-2704.49</v>
          </cell>
          <cell r="N47">
            <v>-114</v>
          </cell>
          <cell r="O47">
            <v>-671.91</v>
          </cell>
          <cell r="P47">
            <v>-7385.02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23.41</v>
          </cell>
          <cell r="I48" t="str">
            <v>0</v>
          </cell>
          <cell r="J48">
            <v>23.41</v>
          </cell>
          <cell r="L48">
            <v>319.94</v>
          </cell>
          <cell r="M48">
            <v>2.7</v>
          </cell>
          <cell r="N48" t="str">
            <v>0</v>
          </cell>
          <cell r="O48" t="str">
            <v>0</v>
          </cell>
          <cell r="P48">
            <v>322.64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-11.24</v>
          </cell>
          <cell r="I49" t="str">
            <v>0</v>
          </cell>
          <cell r="J49">
            <v>-11.24</v>
          </cell>
          <cell r="L49">
            <v>-124.52</v>
          </cell>
          <cell r="M49">
            <v>-1.05</v>
          </cell>
          <cell r="N49" t="str">
            <v>0</v>
          </cell>
          <cell r="O49" t="str">
            <v>0</v>
          </cell>
          <cell r="P49">
            <v>-125.57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112036.33</v>
          </cell>
          <cell r="C57">
            <v>12957.47</v>
          </cell>
          <cell r="D57">
            <v>84926.53</v>
          </cell>
          <cell r="E57">
            <v>36532.120000000003</v>
          </cell>
          <cell r="F57">
            <v>21496.34</v>
          </cell>
          <cell r="G57">
            <v>2738.98</v>
          </cell>
          <cell r="H57">
            <v>32357.61</v>
          </cell>
          <cell r="I57">
            <v>54.49</v>
          </cell>
          <cell r="J57">
            <v>303099.87</v>
          </cell>
          <cell r="L57">
            <v>58303.37</v>
          </cell>
          <cell r="M57">
            <v>70301.570000000007</v>
          </cell>
          <cell r="N57">
            <v>2477.17</v>
          </cell>
          <cell r="O57" t="str">
            <v>0</v>
          </cell>
          <cell r="P57">
            <v>131082.10999999999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0</v>
          </cell>
          <cell r="M58">
            <v>0</v>
          </cell>
          <cell r="N58" t="str">
            <v>0</v>
          </cell>
          <cell r="O58" t="str">
            <v>0</v>
          </cell>
          <cell r="P58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>
            <v>1615.06</v>
          </cell>
          <cell r="H59" t="str">
            <v>0</v>
          </cell>
          <cell r="I59" t="str">
            <v>0</v>
          </cell>
          <cell r="J59">
            <v>1615.06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31438.55</v>
          </cell>
          <cell r="N63" t="str">
            <v>0</v>
          </cell>
          <cell r="O63" t="str">
            <v>0</v>
          </cell>
          <cell r="P63">
            <v>31438.55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898562.12</v>
          </cell>
          <cell r="C66">
            <v>141745.63</v>
          </cell>
          <cell r="D66">
            <v>686711.89000000025</v>
          </cell>
          <cell r="E66">
            <v>233986.12000000005</v>
          </cell>
          <cell r="F66">
            <v>171976.72999999998</v>
          </cell>
          <cell r="G66">
            <v>54440.539999999994</v>
          </cell>
          <cell r="H66">
            <v>257929.68000000005</v>
          </cell>
          <cell r="I66">
            <v>15527.359999999993</v>
          </cell>
          <cell r="J66">
            <v>2460880.0699999998</v>
          </cell>
          <cell r="L66">
            <v>470095.17</v>
          </cell>
          <cell r="M66">
            <v>735214.17999999993</v>
          </cell>
          <cell r="N66">
            <v>15600.82</v>
          </cell>
          <cell r="O66">
            <v>0</v>
          </cell>
          <cell r="P66">
            <v>1220910.1699999997</v>
          </cell>
        </row>
        <row r="67">
          <cell r="A67" t="str">
            <v>Depreciation and Amortization</v>
          </cell>
          <cell r="B67">
            <v>903134.24</v>
          </cell>
          <cell r="C67">
            <v>142398.6</v>
          </cell>
          <cell r="D67">
            <v>690490.26</v>
          </cell>
          <cell r="E67">
            <v>235871.28</v>
          </cell>
          <cell r="F67">
            <v>172686.01</v>
          </cell>
          <cell r="G67">
            <v>54602.78</v>
          </cell>
          <cell r="H67">
            <v>259570.81</v>
          </cell>
          <cell r="I67">
            <v>2126.09</v>
          </cell>
          <cell r="J67">
            <v>2460880.0699999998</v>
          </cell>
          <cell r="L67">
            <v>470095.17</v>
          </cell>
          <cell r="M67">
            <v>735214.18</v>
          </cell>
          <cell r="N67">
            <v>15600.82</v>
          </cell>
          <cell r="O67">
            <v>-7.2759576141834259E-12</v>
          </cell>
          <cell r="P67">
            <v>1220910.17</v>
          </cell>
        </row>
        <row r="68">
          <cell r="A68" t="str">
            <v>Check Dep</v>
          </cell>
          <cell r="B68">
            <v>-4572.1199999999953</v>
          </cell>
          <cell r="C68">
            <v>-652.97000000000116</v>
          </cell>
          <cell r="D68">
            <v>-3778.3699999997625</v>
          </cell>
          <cell r="E68">
            <v>-1885.1599999999453</v>
          </cell>
          <cell r="F68">
            <v>-709.28000000002794</v>
          </cell>
          <cell r="G68">
            <v>-162.24000000000524</v>
          </cell>
          <cell r="H68">
            <v>-1641.1299999999464</v>
          </cell>
          <cell r="I68">
            <v>13401.269999999993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7.2759576141834259E-12</v>
          </cell>
          <cell r="P68">
            <v>0</v>
          </cell>
        </row>
        <row r="69">
          <cell r="A69" t="str">
            <v>SSU Depreciation</v>
          </cell>
          <cell r="B69">
            <v>112036.33</v>
          </cell>
          <cell r="C69">
            <v>12957.47</v>
          </cell>
          <cell r="D69">
            <v>84926.53</v>
          </cell>
          <cell r="E69">
            <v>36532.120000000003</v>
          </cell>
          <cell r="F69">
            <v>21496.34</v>
          </cell>
          <cell r="G69">
            <v>2738.98</v>
          </cell>
          <cell r="H69">
            <v>32357.61</v>
          </cell>
          <cell r="I69">
            <v>54.49</v>
          </cell>
          <cell r="J69">
            <v>303099.87</v>
          </cell>
          <cell r="L69">
            <v>58303.37</v>
          </cell>
          <cell r="M69">
            <v>70301.570000000007</v>
          </cell>
          <cell r="N69">
            <v>2477.17</v>
          </cell>
          <cell r="O69">
            <v>0</v>
          </cell>
          <cell r="P69">
            <v>131082.10999999999</v>
          </cell>
        </row>
        <row r="70">
          <cell r="A70" t="str">
            <v>Payroll Taxes</v>
          </cell>
          <cell r="B70">
            <v>32321.49</v>
          </cell>
          <cell r="C70">
            <v>5036.28</v>
          </cell>
          <cell r="D70">
            <v>21692.68</v>
          </cell>
          <cell r="E70">
            <v>12933.35</v>
          </cell>
          <cell r="F70">
            <v>4077.02</v>
          </cell>
          <cell r="G70">
            <v>1721.91</v>
          </cell>
          <cell r="H70">
            <v>12461.82</v>
          </cell>
          <cell r="I70">
            <v>16058.59</v>
          </cell>
          <cell r="J70">
            <v>106303.14</v>
          </cell>
          <cell r="L70">
            <v>26801.88</v>
          </cell>
          <cell r="M70">
            <v>23939.93</v>
          </cell>
          <cell r="N70">
            <v>1454.3</v>
          </cell>
          <cell r="O70">
            <v>6897.51</v>
          </cell>
          <cell r="P70">
            <v>59093.62</v>
          </cell>
        </row>
        <row r="71">
          <cell r="A71" t="str">
            <v>Ad Valorem</v>
          </cell>
          <cell r="B71">
            <v>224304</v>
          </cell>
          <cell r="C71">
            <v>598</v>
          </cell>
          <cell r="D71">
            <v>230627</v>
          </cell>
          <cell r="E71">
            <v>78561</v>
          </cell>
          <cell r="F71">
            <v>39558</v>
          </cell>
          <cell r="G71">
            <v>22000</v>
          </cell>
          <cell r="H71">
            <v>78534</v>
          </cell>
          <cell r="I71">
            <v>12500</v>
          </cell>
          <cell r="J71">
            <v>686682</v>
          </cell>
          <cell r="L71">
            <v>105289</v>
          </cell>
          <cell r="M71">
            <v>525975.62</v>
          </cell>
          <cell r="N71">
            <v>9500</v>
          </cell>
          <cell r="O71">
            <v>3000</v>
          </cell>
          <cell r="P71">
            <v>643764.62</v>
          </cell>
        </row>
        <row r="72">
          <cell r="A72" t="str">
            <v>Franchise Taxes</v>
          </cell>
          <cell r="B72" t="str">
            <v>0</v>
          </cell>
          <cell r="C72">
            <v>29147.47</v>
          </cell>
          <cell r="D72">
            <v>41833.339999999997</v>
          </cell>
          <cell r="E72">
            <v>416.67</v>
          </cell>
          <cell r="F72">
            <v>29998.66</v>
          </cell>
          <cell r="G72" t="str">
            <v>0</v>
          </cell>
          <cell r="H72">
            <v>3333.36</v>
          </cell>
          <cell r="I72" t="str">
            <v>0</v>
          </cell>
          <cell r="J72">
            <v>104729.5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469707.46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469707.46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24527.72</v>
          </cell>
          <cell r="C76">
            <v>3502.93</v>
          </cell>
          <cell r="D76">
            <v>20269.53</v>
          </cell>
          <cell r="E76">
            <v>10113.18</v>
          </cell>
          <cell r="F76">
            <v>3805.03</v>
          </cell>
          <cell r="G76">
            <v>870.33</v>
          </cell>
          <cell r="H76">
            <v>8804.07</v>
          </cell>
          <cell r="I76">
            <v>-71892.789999999994</v>
          </cell>
          <cell r="J76">
            <v>1.4551915228366852E-11</v>
          </cell>
          <cell r="L76">
            <v>12852.3</v>
          </cell>
          <cell r="M76">
            <v>16261.49</v>
          </cell>
          <cell r="N76">
            <v>712.85</v>
          </cell>
          <cell r="O76">
            <v>-29826.639999999999</v>
          </cell>
          <cell r="P76">
            <v>2.5465851649641991E-11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29581.68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7445.15</v>
          </cell>
          <cell r="H82">
            <v>0</v>
          </cell>
          <cell r="I82" t="str">
            <v>0</v>
          </cell>
          <cell r="J82">
            <v>37026.83</v>
          </cell>
          <cell r="L82">
            <v>41384.61</v>
          </cell>
          <cell r="M82">
            <v>59762.559999999998</v>
          </cell>
          <cell r="N82" t="str">
            <v>0</v>
          </cell>
          <cell r="O82" t="str">
            <v>0</v>
          </cell>
          <cell r="P82">
            <v>101147.17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19336.05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19336.05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32949.620000000003</v>
          </cell>
          <cell r="J99">
            <v>32949.620000000003</v>
          </cell>
          <cell r="L99" t="str">
            <v>0</v>
          </cell>
          <cell r="M99" t="str">
            <v>0</v>
          </cell>
          <cell r="N99" t="str">
            <v>0</v>
          </cell>
          <cell r="O99">
            <v>15133.58</v>
          </cell>
          <cell r="P99">
            <v>15133.58</v>
          </cell>
        </row>
        <row r="100">
          <cell r="A100" t="str">
            <v>Taxes other than income taxes, utility  - Billing for CSC Dep 4081-41129</v>
          </cell>
          <cell r="B100">
            <v>7284.77</v>
          </cell>
          <cell r="C100">
            <v>956.7</v>
          </cell>
          <cell r="D100">
            <v>5345.72</v>
          </cell>
          <cell r="E100">
            <v>2651.16</v>
          </cell>
          <cell r="F100">
            <v>935.01</v>
          </cell>
          <cell r="G100">
            <v>177.54</v>
          </cell>
          <cell r="H100">
            <v>2374.9899999999998</v>
          </cell>
          <cell r="I100">
            <v>-9.9999999983992893E-3</v>
          </cell>
          <cell r="J100">
            <v>19725.88</v>
          </cell>
          <cell r="L100">
            <v>4576.74</v>
          </cell>
          <cell r="M100">
            <v>5363.58</v>
          </cell>
          <cell r="N100">
            <v>160.61000000000001</v>
          </cell>
          <cell r="O100">
            <v>0</v>
          </cell>
          <cell r="P100">
            <v>10100.93</v>
          </cell>
        </row>
        <row r="101">
          <cell r="A101" t="str">
            <v>Taxes other than income taxes, utility  - Billing for SS Depr 4081-41130</v>
          </cell>
          <cell r="B101">
            <v>-3560.43</v>
          </cell>
          <cell r="C101">
            <v>-508.48</v>
          </cell>
          <cell r="D101">
            <v>-2942.31</v>
          </cell>
          <cell r="E101">
            <v>-1468.02</v>
          </cell>
          <cell r="F101">
            <v>-552.34</v>
          </cell>
          <cell r="G101">
            <v>-126.34</v>
          </cell>
          <cell r="H101">
            <v>-1278.01</v>
          </cell>
          <cell r="I101">
            <v>10435.93</v>
          </cell>
          <cell r="J101">
            <v>0</v>
          </cell>
          <cell r="L101">
            <v>-2066.4</v>
          </cell>
          <cell r="M101">
            <v>-2614.5300000000002</v>
          </cell>
          <cell r="N101">
            <v>-114.62</v>
          </cell>
          <cell r="O101">
            <v>4795.55</v>
          </cell>
          <cell r="P101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 t="str">
            <v>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 t="str">
            <v>0</v>
          </cell>
          <cell r="I103" t="str">
            <v>0</v>
          </cell>
          <cell r="J103" t="str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0</v>
          </cell>
          <cell r="C104" t="str">
            <v>0</v>
          </cell>
          <cell r="D104" t="str">
            <v>0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>
            <v>0</v>
          </cell>
          <cell r="J104">
            <v>0</v>
          </cell>
          <cell r="L104">
            <v>0</v>
          </cell>
          <cell r="M104" t="str">
            <v>0</v>
          </cell>
          <cell r="N104" t="str">
            <v>0</v>
          </cell>
          <cell r="O104" t="str">
            <v>0</v>
          </cell>
          <cell r="P104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30828.1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30828.1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57833.74</v>
          </cell>
          <cell r="C111">
            <v>23287.200000000001</v>
          </cell>
          <cell r="D111">
            <v>53501.04</v>
          </cell>
          <cell r="E111">
            <v>11296.32</v>
          </cell>
          <cell r="F111">
            <v>4187.7</v>
          </cell>
          <cell r="G111">
            <v>8366.68</v>
          </cell>
          <cell r="H111">
            <v>9901.0499999999993</v>
          </cell>
          <cell r="I111">
            <v>-28507.25</v>
          </cell>
          <cell r="J111">
            <v>139866.48000000001</v>
          </cell>
          <cell r="L111">
            <v>56747.25</v>
          </cell>
          <cell r="M111">
            <v>78773.100000000006</v>
          </cell>
          <cell r="N111">
            <v>758.84</v>
          </cell>
          <cell r="O111">
            <v>-9897.51</v>
          </cell>
          <cell r="P111">
            <v>126381.68</v>
          </cell>
        </row>
        <row r="112">
          <cell r="A112" t="str">
            <v>Revenue Related Taxes</v>
          </cell>
          <cell r="B112">
            <v>0</v>
          </cell>
          <cell r="C112">
            <v>29147.47</v>
          </cell>
          <cell r="D112">
            <v>511540.80000000005</v>
          </cell>
          <cell r="E112">
            <v>416.67</v>
          </cell>
          <cell r="F112">
            <v>29998.66</v>
          </cell>
          <cell r="G112">
            <v>0</v>
          </cell>
          <cell r="H112">
            <v>3333.36</v>
          </cell>
          <cell r="I112">
            <v>0</v>
          </cell>
          <cell r="J112">
            <v>574436.96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3724.3400000000006</v>
          </cell>
          <cell r="C113">
            <v>448.22</v>
          </cell>
          <cell r="D113">
            <v>2403.4100000000003</v>
          </cell>
          <cell r="E113">
            <v>1183.1399999999999</v>
          </cell>
          <cell r="F113">
            <v>382.66999999999996</v>
          </cell>
          <cell r="G113">
            <v>51.199999999999989</v>
          </cell>
          <cell r="H113">
            <v>1096.9799999999998</v>
          </cell>
          <cell r="I113">
            <v>43385.54</v>
          </cell>
          <cell r="J113">
            <v>52675.5</v>
          </cell>
          <cell r="L113">
            <v>2510.3399999999997</v>
          </cell>
          <cell r="M113">
            <v>2749.0499999999997</v>
          </cell>
          <cell r="N113">
            <v>45.990000000000009</v>
          </cell>
          <cell r="O113">
            <v>19929.13</v>
          </cell>
          <cell r="P113">
            <v>25234.510000000002</v>
          </cell>
        </row>
        <row r="114">
          <cell r="A114" t="str">
            <v>Total Taxes - Other Than Income Taxes</v>
          </cell>
          <cell r="B114">
            <v>314459.23</v>
          </cell>
          <cell r="C114">
            <v>58068.95</v>
          </cell>
          <cell r="D114">
            <v>817361.52</v>
          </cell>
          <cell r="E114">
            <v>103207.34</v>
          </cell>
          <cell r="F114">
            <v>77821.38</v>
          </cell>
          <cell r="G114">
            <v>32088.59</v>
          </cell>
          <cell r="H114">
            <v>104230.23</v>
          </cell>
          <cell r="I114">
            <v>51.340000000011059</v>
          </cell>
          <cell r="J114">
            <v>1507288.58</v>
          </cell>
          <cell r="L114">
            <v>188838.13</v>
          </cell>
          <cell r="M114">
            <v>630355.31999999995</v>
          </cell>
          <cell r="N114">
            <v>11713.14</v>
          </cell>
          <cell r="O114">
            <v>3.637978807091713E-12</v>
          </cell>
          <cell r="P114">
            <v>830906.59</v>
          </cell>
        </row>
        <row r="115">
          <cell r="A115" t="str">
            <v>Total Operating Expenses</v>
          </cell>
          <cell r="B115">
            <v>2918690.97</v>
          </cell>
          <cell r="C115">
            <v>537778.59</v>
          </cell>
          <cell r="D115">
            <v>3036030.06</v>
          </cell>
          <cell r="E115">
            <v>1342731.46</v>
          </cell>
          <cell r="F115">
            <v>558730.62</v>
          </cell>
          <cell r="G115">
            <v>179890.71</v>
          </cell>
          <cell r="H115">
            <v>931345.64</v>
          </cell>
          <cell r="I115">
            <v>4187.5800000001327</v>
          </cell>
          <cell r="J115">
            <v>9509385.629999999</v>
          </cell>
          <cell r="L115">
            <v>2077470.65</v>
          </cell>
          <cell r="M115">
            <v>2813462.9</v>
          </cell>
          <cell r="N115">
            <v>181221.72</v>
          </cell>
          <cell r="O115">
            <v>-9.9999996964470483E-3</v>
          </cell>
          <cell r="P115">
            <v>5072155.26</v>
          </cell>
        </row>
        <row r="116">
          <cell r="A116" t="str">
            <v>Operating (Income) Loss</v>
          </cell>
          <cell r="B116">
            <v>3629584.37</v>
          </cell>
          <cell r="C116">
            <v>497550.13999999897</v>
          </cell>
          <cell r="D116">
            <v>3021595.34</v>
          </cell>
          <cell r="E116">
            <v>668560.26999999769</v>
          </cell>
          <cell r="F116">
            <v>366724.92000000109</v>
          </cell>
          <cell r="G116">
            <v>75449.61</v>
          </cell>
          <cell r="H116">
            <v>432584.5</v>
          </cell>
          <cell r="I116">
            <v>-4187.5800000001327</v>
          </cell>
          <cell r="J116">
            <v>8687861.570000032</v>
          </cell>
          <cell r="L116">
            <v>1717320.17</v>
          </cell>
          <cell r="M116">
            <v>2716083.1900000107</v>
          </cell>
          <cell r="N116">
            <v>-46133.99</v>
          </cell>
          <cell r="O116">
            <v>9.9999996964470483E-3</v>
          </cell>
          <cell r="P116">
            <v>4387269.3800000092</v>
          </cell>
        </row>
        <row r="117">
          <cell r="A117" t="str">
            <v>Interest Income</v>
          </cell>
          <cell r="B117">
            <v>16039.56</v>
          </cell>
          <cell r="C117">
            <v>2761.24</v>
          </cell>
          <cell r="D117">
            <v>18069.89</v>
          </cell>
          <cell r="E117">
            <v>8527.3700000000008</v>
          </cell>
          <cell r="F117">
            <v>3532.77</v>
          </cell>
          <cell r="G117">
            <v>446.67</v>
          </cell>
          <cell r="H117">
            <v>5441.27</v>
          </cell>
          <cell r="I117" t="str">
            <v>0</v>
          </cell>
          <cell r="J117">
            <v>54818.77</v>
          </cell>
          <cell r="L117">
            <v>8527.3700000000008</v>
          </cell>
          <cell r="M117">
            <v>13968.64</v>
          </cell>
          <cell r="N117">
            <v>446.67</v>
          </cell>
          <cell r="O117" t="str">
            <v>0</v>
          </cell>
          <cell r="P117">
            <v>22942.68</v>
          </cell>
        </row>
        <row r="118">
          <cell r="A118" t="str">
            <v>Others Income</v>
          </cell>
          <cell r="B118">
            <v>50519.05</v>
          </cell>
          <cell r="C118" t="str">
            <v>0</v>
          </cell>
          <cell r="D118">
            <v>10.62</v>
          </cell>
          <cell r="E118">
            <v>18.2</v>
          </cell>
          <cell r="F118" t="str">
            <v>0</v>
          </cell>
          <cell r="G118" t="str">
            <v>0</v>
          </cell>
          <cell r="H118" t="str">
            <v>0</v>
          </cell>
          <cell r="I118">
            <v>50296</v>
          </cell>
          <cell r="J118">
            <v>100843.87</v>
          </cell>
          <cell r="L118">
            <v>2109.79</v>
          </cell>
          <cell r="M118">
            <v>724.43</v>
          </cell>
          <cell r="N118" t="str">
            <v>0</v>
          </cell>
          <cell r="O118">
            <v>893.36</v>
          </cell>
          <cell r="P118">
            <v>3727.58</v>
          </cell>
        </row>
        <row r="119">
          <cell r="A119" t="str">
            <v>Total Non-Operating Income</v>
          </cell>
          <cell r="B119">
            <v>126415.69</v>
          </cell>
          <cell r="C119">
            <v>2761.24</v>
          </cell>
          <cell r="D119">
            <v>19287.2</v>
          </cell>
          <cell r="E119">
            <v>10326.74</v>
          </cell>
          <cell r="F119">
            <v>3532.77</v>
          </cell>
          <cell r="G119">
            <v>446.67</v>
          </cell>
          <cell r="H119">
            <v>5441.27</v>
          </cell>
          <cell r="I119">
            <v>50296</v>
          </cell>
          <cell r="J119">
            <v>218507.58</v>
          </cell>
          <cell r="L119">
            <v>10637.16</v>
          </cell>
          <cell r="M119">
            <v>14693.07</v>
          </cell>
          <cell r="N119">
            <v>446.67</v>
          </cell>
          <cell r="O119">
            <v>893.36</v>
          </cell>
          <cell r="P119">
            <v>26670.26</v>
          </cell>
        </row>
        <row r="120">
          <cell r="A120" t="str">
            <v>Long Term Interest Expenses</v>
          </cell>
          <cell r="B120">
            <v>427732.49</v>
          </cell>
          <cell r="C120">
            <v>73634.960000000006</v>
          </cell>
          <cell r="D120">
            <v>481875.84</v>
          </cell>
          <cell r="E120">
            <v>227402.09</v>
          </cell>
          <cell r="F120">
            <v>94209.44</v>
          </cell>
          <cell r="G120">
            <v>11911.53</v>
          </cell>
          <cell r="H120">
            <v>145104.18</v>
          </cell>
          <cell r="I120">
            <v>0</v>
          </cell>
          <cell r="J120">
            <v>1461870.53</v>
          </cell>
          <cell r="L120">
            <v>226942.48</v>
          </cell>
          <cell r="M120">
            <v>371753.39</v>
          </cell>
          <cell r="N120">
            <v>11887.46</v>
          </cell>
          <cell r="O120" t="str">
            <v>0</v>
          </cell>
          <cell r="P120">
            <v>610583.32999999996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>
            <v>26610.1</v>
          </cell>
          <cell r="C125">
            <v>4580.9799999999996</v>
          </cell>
          <cell r="D125">
            <v>29978.46</v>
          </cell>
          <cell r="E125">
            <v>14147.14</v>
          </cell>
          <cell r="F125">
            <v>5860.96</v>
          </cell>
          <cell r="G125">
            <v>741.04</v>
          </cell>
          <cell r="H125">
            <v>9027.2199999999993</v>
          </cell>
          <cell r="I125" t="str">
            <v>0</v>
          </cell>
          <cell r="J125">
            <v>90945.9</v>
          </cell>
          <cell r="L125">
            <v>14147.14</v>
          </cell>
          <cell r="M125">
            <v>23174.36</v>
          </cell>
          <cell r="N125">
            <v>741.04</v>
          </cell>
          <cell r="O125" t="str">
            <v>0</v>
          </cell>
          <cell r="P125">
            <v>38062.54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0</v>
          </cell>
          <cell r="E129" t="str">
            <v>0</v>
          </cell>
          <cell r="F129">
            <v>1100</v>
          </cell>
          <cell r="G129" t="str">
            <v>0</v>
          </cell>
          <cell r="H129" t="str">
            <v>0</v>
          </cell>
          <cell r="I129" t="str">
            <v>0</v>
          </cell>
          <cell r="J129">
            <v>1100</v>
          </cell>
          <cell r="L129" t="str">
            <v>0</v>
          </cell>
          <cell r="M129">
            <v>10.78</v>
          </cell>
          <cell r="N129" t="str">
            <v>0</v>
          </cell>
          <cell r="O129" t="str">
            <v>0</v>
          </cell>
          <cell r="P129">
            <v>10.78</v>
          </cell>
        </row>
        <row r="130">
          <cell r="A130" t="str">
            <v>Other interest expense - Cust Deps-By Acct/D 4310-30119</v>
          </cell>
          <cell r="B130">
            <v>22439.95</v>
          </cell>
          <cell r="C130">
            <v>1891.29</v>
          </cell>
          <cell r="D130">
            <v>36977.11</v>
          </cell>
          <cell r="E130">
            <v>13697.62</v>
          </cell>
          <cell r="F130">
            <v>2309.44</v>
          </cell>
          <cell r="G130">
            <v>923.42</v>
          </cell>
          <cell r="H130">
            <v>12927.84</v>
          </cell>
          <cell r="I130" t="str">
            <v>0</v>
          </cell>
          <cell r="J130">
            <v>91166.67</v>
          </cell>
          <cell r="L130">
            <v>16792.43</v>
          </cell>
          <cell r="M130">
            <v>7578.97</v>
          </cell>
          <cell r="N130">
            <v>998.91</v>
          </cell>
          <cell r="O130" t="str">
            <v>0</v>
          </cell>
          <cell r="P130">
            <v>25370.31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424.91</v>
          </cell>
          <cell r="C152" t="str">
            <v>0</v>
          </cell>
          <cell r="D152">
            <v>407.17</v>
          </cell>
          <cell r="E152">
            <v>3834.32</v>
          </cell>
          <cell r="F152">
            <v>7413.76</v>
          </cell>
          <cell r="G152" t="str">
            <v>0</v>
          </cell>
          <cell r="H152">
            <v>16532.64</v>
          </cell>
          <cell r="I152" t="str">
            <v>0</v>
          </cell>
          <cell r="J152">
            <v>28612.799999999999</v>
          </cell>
          <cell r="L152">
            <v>13791</v>
          </cell>
          <cell r="M152">
            <v>-4719.6099999999997</v>
          </cell>
          <cell r="N152">
            <v>3191.28</v>
          </cell>
          <cell r="O152" t="str">
            <v>0</v>
          </cell>
          <cell r="P152">
            <v>12262.67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-7434.22</v>
          </cell>
          <cell r="C155">
            <v>-135.33000000000001</v>
          </cell>
          <cell r="D155">
            <v>-12410.83</v>
          </cell>
          <cell r="E155">
            <v>-13751.62</v>
          </cell>
          <cell r="F155" t="str">
            <v>0</v>
          </cell>
          <cell r="G155">
            <v>-19.13</v>
          </cell>
          <cell r="H155">
            <v>-1480.08</v>
          </cell>
          <cell r="I155" t="str">
            <v>0</v>
          </cell>
          <cell r="J155">
            <v>-35231.21</v>
          </cell>
          <cell r="L155">
            <v>-5137.08</v>
          </cell>
          <cell r="M155">
            <v>-4024.48</v>
          </cell>
          <cell r="N155">
            <v>12.63</v>
          </cell>
          <cell r="O155" t="str">
            <v>0</v>
          </cell>
          <cell r="P155">
            <v>-9148.93</v>
          </cell>
        </row>
        <row r="156">
          <cell r="A156" t="str">
            <v>Total ShortTerm</v>
          </cell>
          <cell r="B156">
            <v>42040.740000000005</v>
          </cell>
          <cell r="C156">
            <v>6336.94</v>
          </cell>
          <cell r="D156">
            <v>54951.91</v>
          </cell>
          <cell r="E156">
            <v>17927.46</v>
          </cell>
          <cell r="F156">
            <v>16684.16</v>
          </cell>
          <cell r="G156">
            <v>1645.33</v>
          </cell>
          <cell r="H156">
            <v>37007.619999999995</v>
          </cell>
          <cell r="I156">
            <v>0</v>
          </cell>
          <cell r="J156">
            <v>176594.16</v>
          </cell>
          <cell r="L156">
            <v>39593.49</v>
          </cell>
          <cell r="M156">
            <v>22020.02</v>
          </cell>
          <cell r="N156">
            <v>4943.8599999999997</v>
          </cell>
          <cell r="O156">
            <v>0</v>
          </cell>
          <cell r="P156">
            <v>66557.37</v>
          </cell>
        </row>
        <row r="157">
          <cell r="A157" t="str">
            <v>Short Term Interest Expenses</v>
          </cell>
          <cell r="B157">
            <v>42040.74</v>
          </cell>
          <cell r="C157">
            <v>6336.94</v>
          </cell>
          <cell r="D157">
            <v>54951.91</v>
          </cell>
          <cell r="E157">
            <v>17927.46</v>
          </cell>
          <cell r="F157">
            <v>16684.16</v>
          </cell>
          <cell r="G157">
            <v>1645.33</v>
          </cell>
          <cell r="H157">
            <v>37007.620000000003</v>
          </cell>
          <cell r="I157" t="str">
            <v>0</v>
          </cell>
          <cell r="J157">
            <v>176594.16</v>
          </cell>
          <cell r="L157">
            <v>39593.49</v>
          </cell>
          <cell r="M157">
            <v>22020.02</v>
          </cell>
          <cell r="N157">
            <v>4943.8599999999997</v>
          </cell>
          <cell r="O157" t="str">
            <v>0</v>
          </cell>
          <cell r="P157">
            <v>66557.37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ShortTerm Interest Expenses</v>
          </cell>
          <cell r="B159">
            <v>26610.1</v>
          </cell>
          <cell r="C159">
            <v>4580.9799999999996</v>
          </cell>
          <cell r="D159">
            <v>29978.46</v>
          </cell>
          <cell r="E159">
            <v>14147.14</v>
          </cell>
          <cell r="F159">
            <v>5860.96</v>
          </cell>
          <cell r="G159">
            <v>741.04</v>
          </cell>
          <cell r="H159">
            <v>9027.2199999999993</v>
          </cell>
          <cell r="I159">
            <v>0</v>
          </cell>
          <cell r="J159">
            <v>90945.9</v>
          </cell>
          <cell r="L159">
            <v>14147.14</v>
          </cell>
          <cell r="M159">
            <v>23174.36</v>
          </cell>
          <cell r="N159">
            <v>741.04</v>
          </cell>
          <cell r="O159">
            <v>0</v>
          </cell>
          <cell r="P159">
            <v>38062.54</v>
          </cell>
        </row>
        <row r="160">
          <cell r="A160" t="str">
            <v>ShortTerm Interest - Div. Other</v>
          </cell>
          <cell r="B160">
            <v>15430.64</v>
          </cell>
          <cell r="C160">
            <v>1755.96</v>
          </cell>
          <cell r="D160">
            <v>24973.450000000004</v>
          </cell>
          <cell r="E160">
            <v>3780.3199999999997</v>
          </cell>
          <cell r="F160">
            <v>10823.2</v>
          </cell>
          <cell r="G160">
            <v>904.29</v>
          </cell>
          <cell r="H160">
            <v>27980.400000000001</v>
          </cell>
          <cell r="I160">
            <v>0</v>
          </cell>
          <cell r="J160">
            <v>85648.260000000009</v>
          </cell>
          <cell r="L160">
            <v>25446.35</v>
          </cell>
          <cell r="M160">
            <v>-1154.3400000000001</v>
          </cell>
          <cell r="N160">
            <v>4202.82</v>
          </cell>
          <cell r="O160">
            <v>0</v>
          </cell>
          <cell r="P160">
            <v>28494.829999999994</v>
          </cell>
        </row>
        <row r="161">
          <cell r="A161" t="str">
            <v>Total Interest Expense</v>
          </cell>
          <cell r="B161">
            <v>469773.23</v>
          </cell>
          <cell r="C161">
            <v>79971.899999999994</v>
          </cell>
          <cell r="D161">
            <v>536827.75</v>
          </cell>
          <cell r="E161">
            <v>245329.55</v>
          </cell>
          <cell r="F161">
            <v>110893.6</v>
          </cell>
          <cell r="G161">
            <v>13556.86</v>
          </cell>
          <cell r="H161">
            <v>182111.8</v>
          </cell>
          <cell r="I161">
            <v>0</v>
          </cell>
          <cell r="J161">
            <v>1638464.69</v>
          </cell>
          <cell r="L161">
            <v>266535.96999999997</v>
          </cell>
          <cell r="M161">
            <v>393773.41</v>
          </cell>
          <cell r="N161">
            <v>16831.32</v>
          </cell>
          <cell r="O161" t="str">
            <v>0</v>
          </cell>
          <cell r="P161">
            <v>677140.7</v>
          </cell>
        </row>
        <row r="162">
          <cell r="A162" t="str">
            <v>Donations</v>
          </cell>
          <cell r="B162">
            <v>3895</v>
          </cell>
          <cell r="C162">
            <v>505.49</v>
          </cell>
          <cell r="D162">
            <v>22444.67</v>
          </cell>
          <cell r="E162">
            <v>5876.67</v>
          </cell>
          <cell r="F162">
            <v>0</v>
          </cell>
          <cell r="G162">
            <v>500</v>
          </cell>
          <cell r="H162">
            <v>1595</v>
          </cell>
          <cell r="I162">
            <v>15200.53</v>
          </cell>
          <cell r="J162">
            <v>50017.36</v>
          </cell>
          <cell r="L162">
            <v>13793.62</v>
          </cell>
          <cell r="M162">
            <v>3205</v>
          </cell>
          <cell r="N162">
            <v>0</v>
          </cell>
          <cell r="O162">
            <v>0</v>
          </cell>
          <cell r="P162">
            <v>16998.62</v>
          </cell>
        </row>
        <row r="163">
          <cell r="A163" t="str">
            <v>Other Non-Operating Expense</v>
          </cell>
          <cell r="B163">
            <v>81425.820000000007</v>
          </cell>
          <cell r="C163">
            <v>5754.49</v>
          </cell>
          <cell r="D163">
            <v>36010.29</v>
          </cell>
          <cell r="E163">
            <v>24463.95</v>
          </cell>
          <cell r="F163">
            <v>8647.7099999999991</v>
          </cell>
          <cell r="G163">
            <v>840.51</v>
          </cell>
          <cell r="H163">
            <v>163350.72</v>
          </cell>
          <cell r="I163">
            <v>1916.73</v>
          </cell>
          <cell r="J163">
            <v>322410.21999999997</v>
          </cell>
          <cell r="L163">
            <v>17858.84</v>
          </cell>
          <cell r="M163">
            <v>45440.02</v>
          </cell>
          <cell r="N163">
            <v>10648.84</v>
          </cell>
          <cell r="O163">
            <v>893.36</v>
          </cell>
          <cell r="P163">
            <v>74841.06</v>
          </cell>
        </row>
        <row r="164">
          <cell r="A164" t="str">
            <v>Total Non-Operating Expense</v>
          </cell>
          <cell r="B164">
            <v>555094.05000000005</v>
          </cell>
          <cell r="C164">
            <v>86231.88</v>
          </cell>
          <cell r="D164">
            <v>595282.71</v>
          </cell>
          <cell r="E164">
            <v>275670.17</v>
          </cell>
          <cell r="F164">
            <v>119541.31</v>
          </cell>
          <cell r="G164">
            <v>14897.37</v>
          </cell>
          <cell r="H164">
            <v>347057.52</v>
          </cell>
          <cell r="I164">
            <v>17117.259999999998</v>
          </cell>
          <cell r="J164">
            <v>2010892.27</v>
          </cell>
          <cell r="L164">
            <v>298188.43</v>
          </cell>
          <cell r="M164">
            <v>442418.43</v>
          </cell>
          <cell r="N164">
            <v>27480.16</v>
          </cell>
          <cell r="O164">
            <v>893.36</v>
          </cell>
          <cell r="P164">
            <v>768980.38</v>
          </cell>
        </row>
        <row r="165">
          <cell r="A165" t="str">
            <v>Total Other Non-Operating Income/Expense</v>
          </cell>
          <cell r="B165">
            <v>428678.36</v>
          </cell>
          <cell r="C165">
            <v>83470.64</v>
          </cell>
          <cell r="D165">
            <v>575995.51</v>
          </cell>
          <cell r="E165">
            <v>265343.43</v>
          </cell>
          <cell r="F165">
            <v>116008.54</v>
          </cell>
          <cell r="G165">
            <v>14450.7</v>
          </cell>
          <cell r="H165">
            <v>341616.25</v>
          </cell>
          <cell r="I165">
            <v>-33178.74</v>
          </cell>
          <cell r="J165">
            <v>1792384.69</v>
          </cell>
          <cell r="L165">
            <v>287551.27</v>
          </cell>
          <cell r="M165">
            <v>427725.36</v>
          </cell>
          <cell r="N165">
            <v>27033.49</v>
          </cell>
          <cell r="O165">
            <v>0</v>
          </cell>
          <cell r="P165">
            <v>742310.12</v>
          </cell>
        </row>
        <row r="166">
          <cell r="A166" t="str">
            <v>Other Non-Operating Income/(Expense)</v>
          </cell>
          <cell r="B166">
            <v>25055.309999999939</v>
          </cell>
          <cell r="C166">
            <v>-6259.980000000005</v>
          </cell>
          <cell r="D166">
            <v>-57237.650000000009</v>
          </cell>
          <cell r="E166">
            <v>-28541.250000000007</v>
          </cell>
          <cell r="F166">
            <v>-8647.7099999999882</v>
          </cell>
          <cell r="G166">
            <v>-1340.5100000000002</v>
          </cell>
          <cell r="H166">
            <v>-164945.72</v>
          </cell>
          <cell r="I166">
            <v>33178.740000000005</v>
          </cell>
          <cell r="J166">
            <v>-208738.77</v>
          </cell>
          <cell r="L166">
            <v>-29542.670000000049</v>
          </cell>
          <cell r="M166">
            <v>-47920.590000000011</v>
          </cell>
          <cell r="N166">
            <v>-10648.840000000002</v>
          </cell>
          <cell r="O166">
            <v>0</v>
          </cell>
          <cell r="P166">
            <v>-88112.100000000035</v>
          </cell>
        </row>
        <row r="167">
          <cell r="A167" t="str">
            <v>Income / Loss, Before Income Taxes</v>
          </cell>
          <cell r="B167">
            <v>3200906.01</v>
          </cell>
          <cell r="C167">
            <v>414079.49999999901</v>
          </cell>
          <cell r="D167">
            <v>2445599.83</v>
          </cell>
          <cell r="E167">
            <v>403216.83999999752</v>
          </cell>
          <cell r="F167">
            <v>250716.38000000105</v>
          </cell>
          <cell r="G167">
            <v>60998.910000000062</v>
          </cell>
          <cell r="H167">
            <v>90968.250000000233</v>
          </cell>
          <cell r="I167">
            <v>28991.159999999349</v>
          </cell>
          <cell r="J167">
            <v>6895476.8800000306</v>
          </cell>
          <cell r="L167">
            <v>1429768.9</v>
          </cell>
          <cell r="M167">
            <v>2288357.8300000108</v>
          </cell>
          <cell r="N167">
            <v>-73167.48</v>
          </cell>
          <cell r="O167">
            <v>9.9999995945836417E-3</v>
          </cell>
          <cell r="P167">
            <v>3644959.2600000086</v>
          </cell>
        </row>
        <row r="168">
          <cell r="A168" t="str">
            <v>Total Provision (Benefit) for Inc Tax</v>
          </cell>
          <cell r="B168">
            <v>1272040</v>
          </cell>
          <cell r="C168">
            <v>164555</v>
          </cell>
          <cell r="D168">
            <v>971882</v>
          </cell>
          <cell r="E168">
            <v>160238</v>
          </cell>
          <cell r="F168">
            <v>99635</v>
          </cell>
          <cell r="G168">
            <v>24241</v>
          </cell>
          <cell r="H168">
            <v>36151</v>
          </cell>
          <cell r="I168">
            <v>11522</v>
          </cell>
          <cell r="J168">
            <v>2740264</v>
          </cell>
          <cell r="L168">
            <v>560611</v>
          </cell>
          <cell r="M168">
            <v>897265</v>
          </cell>
          <cell r="N168">
            <v>-28689</v>
          </cell>
          <cell r="O168">
            <v>0</v>
          </cell>
          <cell r="P168">
            <v>1429187</v>
          </cell>
        </row>
        <row r="169">
          <cell r="A169" t="str">
            <v>Income / Loss, Before Cumulative Effect</v>
          </cell>
          <cell r="B169">
            <v>1928866.01</v>
          </cell>
          <cell r="C169">
            <v>249524.49999999901</v>
          </cell>
          <cell r="D169">
            <v>1473717.83</v>
          </cell>
          <cell r="E169">
            <v>242978.83999999752</v>
          </cell>
          <cell r="F169">
            <v>151081.38000000105</v>
          </cell>
          <cell r="G169">
            <v>36757.910000000062</v>
          </cell>
          <cell r="H169">
            <v>54817.250000000233</v>
          </cell>
          <cell r="I169">
            <v>17469.159999999349</v>
          </cell>
          <cell r="J169">
            <v>4155212.8800000306</v>
          </cell>
          <cell r="L169">
            <v>869157.89999999874</v>
          </cell>
          <cell r="M169">
            <v>1391092.8300000108</v>
          </cell>
          <cell r="N169">
            <v>-44478.48</v>
          </cell>
          <cell r="O169">
            <v>9.9999995945836417E-3</v>
          </cell>
          <cell r="P169">
            <v>2215772.2600000086</v>
          </cell>
        </row>
        <row r="170">
          <cell r="A170" t="str">
            <v>Income Statement - Net (Income) Loss</v>
          </cell>
          <cell r="B170">
            <v>1928866.01</v>
          </cell>
          <cell r="C170">
            <v>249524.49999999901</v>
          </cell>
          <cell r="D170">
            <v>1473717.83</v>
          </cell>
          <cell r="E170">
            <v>242978.83999999752</v>
          </cell>
          <cell r="F170">
            <v>151081.38000000105</v>
          </cell>
          <cell r="G170">
            <v>36757.910000000062</v>
          </cell>
          <cell r="H170">
            <v>54817.250000000233</v>
          </cell>
          <cell r="I170">
            <v>17469.159999999349</v>
          </cell>
          <cell r="J170">
            <v>4155212.8800000306</v>
          </cell>
          <cell r="L170">
            <v>869157.89999999874</v>
          </cell>
          <cell r="M170">
            <v>1391092.8300000108</v>
          </cell>
          <cell r="N170">
            <v>-44478.48</v>
          </cell>
          <cell r="O170">
            <v>9.9999995945836417E-3</v>
          </cell>
          <cell r="P170">
            <v>2215772.2600000086</v>
          </cell>
        </row>
        <row r="172">
          <cell r="A172" t="str">
            <v>Labor</v>
          </cell>
          <cell r="B172">
            <v>438158.81</v>
          </cell>
          <cell r="C172">
            <v>69838.759999999995</v>
          </cell>
          <cell r="D172">
            <v>292195.53000000003</v>
          </cell>
          <cell r="E172">
            <v>175426.92</v>
          </cell>
          <cell r="F172">
            <v>55519.09</v>
          </cell>
          <cell r="G172">
            <v>22716.57</v>
          </cell>
          <cell r="H172">
            <v>169135.42</v>
          </cell>
          <cell r="I172">
            <v>220073.18</v>
          </cell>
          <cell r="J172">
            <v>1443064.28</v>
          </cell>
          <cell r="L172">
            <v>397355.53</v>
          </cell>
          <cell r="M172">
            <v>308519.78999999998</v>
          </cell>
          <cell r="N172">
            <v>18653.89</v>
          </cell>
          <cell r="O172">
            <v>88898.880000000005</v>
          </cell>
          <cell r="P172">
            <v>813428.09</v>
          </cell>
        </row>
        <row r="173">
          <cell r="A173" t="str">
            <v>Benefits</v>
          </cell>
          <cell r="B173">
            <v>177039.14</v>
          </cell>
          <cell r="C173">
            <v>28146.97</v>
          </cell>
          <cell r="D173">
            <v>119738.03</v>
          </cell>
          <cell r="E173">
            <v>70914.58</v>
          </cell>
          <cell r="F173">
            <v>22374.19</v>
          </cell>
          <cell r="G173">
            <v>9165.41</v>
          </cell>
          <cell r="H173">
            <v>68526.91</v>
          </cell>
          <cell r="I173">
            <v>97073.19</v>
          </cell>
          <cell r="J173">
            <v>592978.42000000004</v>
          </cell>
          <cell r="L173">
            <v>110538.11</v>
          </cell>
          <cell r="M173">
            <v>99085.93</v>
          </cell>
          <cell r="N173">
            <v>99987.9</v>
          </cell>
          <cell r="O173">
            <v>-55786.25</v>
          </cell>
          <cell r="P173">
            <v>253825.69</v>
          </cell>
        </row>
        <row r="174">
          <cell r="A174" t="str">
            <v>Materials &amp; Supplies</v>
          </cell>
          <cell r="B174">
            <v>37219.24</v>
          </cell>
          <cell r="C174">
            <v>6590.91</v>
          </cell>
          <cell r="D174">
            <v>27228.25</v>
          </cell>
          <cell r="E174">
            <v>8462.98</v>
          </cell>
          <cell r="F174">
            <v>16001.11</v>
          </cell>
          <cell r="G174">
            <v>6813.93</v>
          </cell>
          <cell r="H174">
            <v>12094.45</v>
          </cell>
          <cell r="I174">
            <v>46543.89</v>
          </cell>
          <cell r="J174">
            <v>160954.76</v>
          </cell>
          <cell r="L174">
            <v>85291.76</v>
          </cell>
          <cell r="M174">
            <v>79111.59</v>
          </cell>
          <cell r="N174">
            <v>1704.35</v>
          </cell>
          <cell r="O174">
            <v>3081.58</v>
          </cell>
          <cell r="P174">
            <v>169189.28</v>
          </cell>
        </row>
        <row r="175">
          <cell r="A175" t="str">
            <v>Vehicles &amp; Equip</v>
          </cell>
          <cell r="B175">
            <v>79454.92</v>
          </cell>
          <cell r="C175">
            <v>15506.2</v>
          </cell>
          <cell r="D175">
            <v>66237.81</v>
          </cell>
          <cell r="E175">
            <v>46682.38</v>
          </cell>
          <cell r="F175">
            <v>11571.13</v>
          </cell>
          <cell r="G175">
            <v>3898.3</v>
          </cell>
          <cell r="H175">
            <v>45830.57</v>
          </cell>
          <cell r="I175">
            <v>9834.39</v>
          </cell>
          <cell r="J175">
            <v>279015.7</v>
          </cell>
          <cell r="L175">
            <v>55902.91</v>
          </cell>
          <cell r="M175">
            <v>69929.789999999994</v>
          </cell>
          <cell r="N175">
            <v>4563.18</v>
          </cell>
          <cell r="O175">
            <v>7041.86</v>
          </cell>
          <cell r="P175">
            <v>137437.74</v>
          </cell>
        </row>
        <row r="176">
          <cell r="A176" t="str">
            <v>Print &amp; Postages</v>
          </cell>
          <cell r="B176">
            <v>601.48</v>
          </cell>
          <cell r="C176">
            <v>237.17</v>
          </cell>
          <cell r="D176">
            <v>796.63</v>
          </cell>
          <cell r="E176">
            <v>416.33</v>
          </cell>
          <cell r="F176">
            <v>277.19</v>
          </cell>
          <cell r="G176">
            <v>131.55000000000001</v>
          </cell>
          <cell r="H176">
            <v>643.76</v>
          </cell>
          <cell r="I176">
            <v>2302.06</v>
          </cell>
          <cell r="J176">
            <v>5406.17</v>
          </cell>
          <cell r="L176">
            <v>5149.8599999999997</v>
          </cell>
          <cell r="M176">
            <v>6875.15</v>
          </cell>
          <cell r="N176">
            <v>146</v>
          </cell>
          <cell r="O176">
            <v>544.77</v>
          </cell>
          <cell r="P176">
            <v>12715.78</v>
          </cell>
        </row>
        <row r="177">
          <cell r="A177" t="str">
            <v>Insurance</v>
          </cell>
          <cell r="B177">
            <v>30306.02</v>
          </cell>
          <cell r="C177">
            <v>4846.01</v>
          </cell>
          <cell r="D177">
            <v>26800.95</v>
          </cell>
          <cell r="E177">
            <v>14334.16</v>
          </cell>
          <cell r="F177">
            <v>7783.95</v>
          </cell>
          <cell r="G177">
            <v>1453.8</v>
          </cell>
          <cell r="H177">
            <v>10418.89</v>
          </cell>
          <cell r="I177">
            <v>-30308.32</v>
          </cell>
          <cell r="J177">
            <v>65635.460000000006</v>
          </cell>
          <cell r="L177">
            <v>12277.89</v>
          </cell>
          <cell r="M177">
            <v>20075.62</v>
          </cell>
          <cell r="N177">
            <v>591.30999999999995</v>
          </cell>
          <cell r="O177">
            <v>-7369.26</v>
          </cell>
          <cell r="P177">
            <v>25575.56</v>
          </cell>
        </row>
        <row r="178">
          <cell r="A178" t="str">
            <v>Marketing</v>
          </cell>
          <cell r="B178">
            <v>20822.150000000001</v>
          </cell>
          <cell r="C178">
            <v>0</v>
          </cell>
          <cell r="D178">
            <v>12348.82</v>
          </cell>
          <cell r="E178">
            <v>-966.51</v>
          </cell>
          <cell r="F178">
            <v>0</v>
          </cell>
          <cell r="G178">
            <v>500</v>
          </cell>
          <cell r="H178">
            <v>1028.19</v>
          </cell>
          <cell r="I178">
            <v>57511.06</v>
          </cell>
          <cell r="J178">
            <v>91243.71</v>
          </cell>
          <cell r="L178">
            <v>23472.13</v>
          </cell>
          <cell r="M178">
            <v>3245.35</v>
          </cell>
          <cell r="N178">
            <v>0</v>
          </cell>
          <cell r="O178">
            <v>26909.96</v>
          </cell>
          <cell r="P178">
            <v>53627.44</v>
          </cell>
        </row>
        <row r="179">
          <cell r="A179" t="str">
            <v>Employee Welfare</v>
          </cell>
          <cell r="B179">
            <v>7119.92</v>
          </cell>
          <cell r="C179">
            <v>579.94000000000005</v>
          </cell>
          <cell r="D179">
            <v>4211.33</v>
          </cell>
          <cell r="E179">
            <v>1708.46</v>
          </cell>
          <cell r="F179">
            <v>533.79999999999995</v>
          </cell>
          <cell r="G179">
            <v>282.69</v>
          </cell>
          <cell r="H179">
            <v>1917.81</v>
          </cell>
          <cell r="I179">
            <v>151044.41</v>
          </cell>
          <cell r="J179">
            <v>167398.35999999999</v>
          </cell>
          <cell r="L179">
            <v>4599.53</v>
          </cell>
          <cell r="M179">
            <v>5828.22</v>
          </cell>
          <cell r="N179">
            <v>191.37</v>
          </cell>
          <cell r="O179">
            <v>89734.7</v>
          </cell>
          <cell r="P179">
            <v>100353.82</v>
          </cell>
        </row>
        <row r="180">
          <cell r="A180" t="str">
            <v>Information Technologies</v>
          </cell>
          <cell r="B180">
            <v>0</v>
          </cell>
          <cell r="C180" t="str">
            <v>0</v>
          </cell>
          <cell r="D180">
            <v>0</v>
          </cell>
          <cell r="E180">
            <v>0</v>
          </cell>
          <cell r="F180" t="str">
            <v>0</v>
          </cell>
          <cell r="G180" t="str">
            <v>0</v>
          </cell>
          <cell r="H180" t="str">
            <v>0</v>
          </cell>
          <cell r="I180">
            <v>28682.81</v>
          </cell>
          <cell r="J180">
            <v>28682.81</v>
          </cell>
          <cell r="L180">
            <v>40467.32</v>
          </cell>
          <cell r="M180">
            <v>2656.69</v>
          </cell>
          <cell r="N180" t="str">
            <v>0</v>
          </cell>
          <cell r="O180">
            <v>13614.58</v>
          </cell>
          <cell r="P180">
            <v>56738.59</v>
          </cell>
        </row>
        <row r="181">
          <cell r="A181" t="str">
            <v>Rent, Maint., &amp; Utilities</v>
          </cell>
          <cell r="B181">
            <v>44254.7</v>
          </cell>
          <cell r="C181">
            <v>26123.919999999998</v>
          </cell>
          <cell r="D181">
            <v>47549.59</v>
          </cell>
          <cell r="E181">
            <v>47446.64</v>
          </cell>
          <cell r="F181">
            <v>7965.3</v>
          </cell>
          <cell r="G181">
            <v>7137.15</v>
          </cell>
          <cell r="H181">
            <v>8145.35</v>
          </cell>
          <cell r="I181">
            <v>60295.77</v>
          </cell>
          <cell r="J181">
            <v>248918.42</v>
          </cell>
          <cell r="L181">
            <v>42978.559999999998</v>
          </cell>
          <cell r="M181">
            <v>81673.539999999994</v>
          </cell>
          <cell r="N181">
            <v>1413.46</v>
          </cell>
          <cell r="O181">
            <v>14020.42</v>
          </cell>
          <cell r="P181">
            <v>140085.98000000001</v>
          </cell>
        </row>
        <row r="182">
          <cell r="A182" t="str">
            <v>Directors &amp; Shareholders &amp;PR</v>
          </cell>
          <cell r="B182">
            <v>45.24</v>
          </cell>
          <cell r="C182" t="str">
            <v>0</v>
          </cell>
          <cell r="D182">
            <v>0</v>
          </cell>
          <cell r="E182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>
            <v>0</v>
          </cell>
          <cell r="J182">
            <v>45.24</v>
          </cell>
          <cell r="L182">
            <v>0</v>
          </cell>
          <cell r="M182">
            <v>0</v>
          </cell>
          <cell r="N182" t="str">
            <v>0</v>
          </cell>
          <cell r="O182" t="str">
            <v>0</v>
          </cell>
          <cell r="P182">
            <v>0</v>
          </cell>
        </row>
        <row r="183">
          <cell r="A183" t="str">
            <v>Telecom</v>
          </cell>
          <cell r="B183">
            <v>7227.21</v>
          </cell>
          <cell r="C183">
            <v>4428.6499999999996</v>
          </cell>
          <cell r="D183">
            <v>9404.7900000000009</v>
          </cell>
          <cell r="E183">
            <v>5298.27</v>
          </cell>
          <cell r="F183">
            <v>2882.71</v>
          </cell>
          <cell r="G183">
            <v>553.69000000000005</v>
          </cell>
          <cell r="H183">
            <v>3360.17</v>
          </cell>
          <cell r="I183">
            <v>20721.2</v>
          </cell>
          <cell r="J183">
            <v>53876.69</v>
          </cell>
          <cell r="L183">
            <v>21342.17</v>
          </cell>
          <cell r="M183">
            <v>24519.56</v>
          </cell>
          <cell r="N183">
            <v>111.26</v>
          </cell>
          <cell r="O183">
            <v>6462.04</v>
          </cell>
          <cell r="P183">
            <v>52435.03</v>
          </cell>
        </row>
        <row r="184">
          <cell r="A184" t="str">
            <v>Travel &amp; Entertainment</v>
          </cell>
          <cell r="B184">
            <v>21386.16</v>
          </cell>
          <cell r="C184">
            <v>340.87</v>
          </cell>
          <cell r="D184">
            <v>20400.28</v>
          </cell>
          <cell r="E184">
            <v>2161.33</v>
          </cell>
          <cell r="F184">
            <v>1567.95</v>
          </cell>
          <cell r="G184">
            <v>755.51</v>
          </cell>
          <cell r="H184">
            <v>1448.43</v>
          </cell>
          <cell r="I184">
            <v>48764.46</v>
          </cell>
          <cell r="J184">
            <v>96824.99</v>
          </cell>
          <cell r="L184">
            <v>37537.01</v>
          </cell>
          <cell r="M184">
            <v>7958.22</v>
          </cell>
          <cell r="N184">
            <v>36.85</v>
          </cell>
          <cell r="O184">
            <v>69838.5</v>
          </cell>
          <cell r="P184">
            <v>115370.58</v>
          </cell>
        </row>
        <row r="185">
          <cell r="A185" t="str">
            <v>Dues &amp; Donations</v>
          </cell>
          <cell r="B185">
            <v>822.47</v>
          </cell>
          <cell r="C185">
            <v>25000</v>
          </cell>
          <cell r="D185">
            <v>710.6</v>
          </cell>
          <cell r="E185">
            <v>495.94</v>
          </cell>
          <cell r="F185">
            <v>0</v>
          </cell>
          <cell r="G185">
            <v>0</v>
          </cell>
          <cell r="H185">
            <v>818.48</v>
          </cell>
          <cell r="I185">
            <v>24198.42</v>
          </cell>
          <cell r="J185">
            <v>52045.91</v>
          </cell>
          <cell r="L185">
            <v>2900</v>
          </cell>
          <cell r="M185">
            <v>6271.7</v>
          </cell>
          <cell r="N185">
            <v>0</v>
          </cell>
          <cell r="O185">
            <v>4166.01</v>
          </cell>
          <cell r="P185">
            <v>13337.71</v>
          </cell>
        </row>
        <row r="186">
          <cell r="A186" t="str">
            <v>Training</v>
          </cell>
          <cell r="B186">
            <v>47.96</v>
          </cell>
          <cell r="C186">
            <v>99</v>
          </cell>
          <cell r="D186">
            <v>552.08000000000004</v>
          </cell>
          <cell r="E186">
            <v>0</v>
          </cell>
          <cell r="F186" t="str">
            <v>0</v>
          </cell>
          <cell r="G186" t="str">
            <v>0</v>
          </cell>
          <cell r="H186">
            <v>151.78</v>
          </cell>
          <cell r="I186">
            <v>13223.5</v>
          </cell>
          <cell r="J186">
            <v>14074.32</v>
          </cell>
          <cell r="L186">
            <v>9286.4599999999991</v>
          </cell>
          <cell r="M186">
            <v>968.75</v>
          </cell>
          <cell r="N186">
            <v>0</v>
          </cell>
          <cell r="O186">
            <v>17765.830000000002</v>
          </cell>
          <cell r="P186">
            <v>28021.040000000001</v>
          </cell>
        </row>
        <row r="187">
          <cell r="A187" t="str">
            <v>Outside Services</v>
          </cell>
          <cell r="B187">
            <v>-232517.75</v>
          </cell>
          <cell r="C187">
            <v>4056.78</v>
          </cell>
          <cell r="D187">
            <v>89281.63</v>
          </cell>
          <cell r="E187">
            <v>219448.3</v>
          </cell>
          <cell r="F187">
            <v>29686.77</v>
          </cell>
          <cell r="G187">
            <v>2799.55</v>
          </cell>
          <cell r="H187">
            <v>14999.16</v>
          </cell>
          <cell r="I187">
            <v>635510.86</v>
          </cell>
          <cell r="J187">
            <v>763265.3</v>
          </cell>
          <cell r="L187">
            <v>74320.929999999993</v>
          </cell>
          <cell r="M187">
            <v>85051.45</v>
          </cell>
          <cell r="N187">
            <v>474</v>
          </cell>
          <cell r="O187">
            <v>157076.84</v>
          </cell>
          <cell r="P187">
            <v>316923.21999999997</v>
          </cell>
        </row>
        <row r="188">
          <cell r="A188" t="str">
            <v>Provision for Bad Debt</v>
          </cell>
          <cell r="B188">
            <v>135067</v>
          </cell>
          <cell r="C188">
            <v>18478</v>
          </cell>
          <cell r="D188">
            <v>30701</v>
          </cell>
          <cell r="E188">
            <v>31432</v>
          </cell>
          <cell r="F188">
            <v>6951</v>
          </cell>
          <cell r="G188">
            <v>4205</v>
          </cell>
          <cell r="H188">
            <v>37180</v>
          </cell>
          <cell r="I188" t="str">
            <v>0</v>
          </cell>
          <cell r="J188">
            <v>264014</v>
          </cell>
          <cell r="L188">
            <v>38619</v>
          </cell>
          <cell r="M188">
            <v>64041</v>
          </cell>
          <cell r="N188">
            <v>1858</v>
          </cell>
          <cell r="O188" t="str">
            <v>0</v>
          </cell>
          <cell r="P188">
            <v>104518</v>
          </cell>
        </row>
        <row r="189">
          <cell r="A189" t="str">
            <v>Miscellaneous</v>
          </cell>
          <cell r="B189">
            <v>-3052.38</v>
          </cell>
          <cell r="C189">
            <v>848.89</v>
          </cell>
          <cell r="D189">
            <v>18850.419999999998</v>
          </cell>
          <cell r="E189">
            <v>930.36</v>
          </cell>
          <cell r="F189">
            <v>3565.45</v>
          </cell>
          <cell r="G189">
            <v>1123.72</v>
          </cell>
          <cell r="H189">
            <v>-139811.68</v>
          </cell>
          <cell r="I189">
            <v>12810.78</v>
          </cell>
          <cell r="J189">
            <v>-104734.44</v>
          </cell>
          <cell r="L189">
            <v>-941.92</v>
          </cell>
          <cell r="M189">
            <v>11686.33</v>
          </cell>
          <cell r="N189">
            <v>634.6</v>
          </cell>
          <cell r="O189">
            <v>-12666.77</v>
          </cell>
          <cell r="P189">
            <v>-1287.76</v>
          </cell>
        </row>
      </sheetData>
      <sheetData sheetId="6"/>
      <sheetData sheetId="7"/>
      <sheetData sheetId="8"/>
      <sheetData sheetId="9" refreshError="1">
        <row r="18">
          <cell r="B18" t="str">
            <v xml:space="preserve">  Growth</v>
          </cell>
          <cell r="C18">
            <v>150182.47</v>
          </cell>
          <cell r="D18">
            <v>150182.47</v>
          </cell>
          <cell r="E18">
            <v>144785.51999999999</v>
          </cell>
          <cell r="F18">
            <v>144785.51999999999</v>
          </cell>
          <cell r="G18">
            <v>150182.47</v>
          </cell>
          <cell r="H18">
            <v>162171.96</v>
          </cell>
          <cell r="I18">
            <v>158817.60000000001</v>
          </cell>
          <cell r="J18">
            <v>158817.60000000001</v>
          </cell>
          <cell r="K18">
            <v>158817.60000000001</v>
          </cell>
          <cell r="L18">
            <v>158817.60000000001</v>
          </cell>
          <cell r="M18">
            <v>150182.47</v>
          </cell>
          <cell r="N18">
            <v>150161.34</v>
          </cell>
          <cell r="O18">
            <v>740118.45</v>
          </cell>
          <cell r="P18">
            <v>1837904.6200000003</v>
          </cell>
        </row>
        <row r="19">
          <cell r="B19" t="str">
            <v xml:space="preserve">  Equipment</v>
          </cell>
          <cell r="D19">
            <v>47996.52</v>
          </cell>
          <cell r="I19">
            <v>27345.15</v>
          </cell>
          <cell r="O19">
            <v>47996.52</v>
          </cell>
          <cell r="P19">
            <v>75341.67</v>
          </cell>
        </row>
        <row r="20">
          <cell r="B20" t="str">
            <v xml:space="preserve">  Information Technology</v>
          </cell>
          <cell r="C20">
            <v>101300.18</v>
          </cell>
          <cell r="D20">
            <v>14077.29</v>
          </cell>
          <cell r="E20">
            <v>21115.94</v>
          </cell>
          <cell r="O20">
            <v>136493.41</v>
          </cell>
          <cell r="P20">
            <v>136493.41</v>
          </cell>
        </row>
        <row r="21">
          <cell r="B21" t="str">
            <v xml:space="preserve">  Miscellaneous</v>
          </cell>
          <cell r="O21">
            <v>0</v>
          </cell>
          <cell r="P21">
            <v>0</v>
          </cell>
        </row>
        <row r="22">
          <cell r="B22" t="str">
            <v xml:space="preserve">  Overhead</v>
          </cell>
          <cell r="O22">
            <v>0</v>
          </cell>
          <cell r="P22">
            <v>0</v>
          </cell>
        </row>
        <row r="23">
          <cell r="B23" t="str">
            <v xml:space="preserve">  Pipeline Integrity</v>
          </cell>
          <cell r="O23">
            <v>0</v>
          </cell>
          <cell r="P23">
            <v>0</v>
          </cell>
        </row>
        <row r="24">
          <cell r="B24" t="str">
            <v xml:space="preserve">  Public Improvements</v>
          </cell>
          <cell r="C24">
            <v>5877.9</v>
          </cell>
          <cell r="D24">
            <v>5877.9</v>
          </cell>
          <cell r="E24">
            <v>5877.9</v>
          </cell>
          <cell r="F24">
            <v>5877.9</v>
          </cell>
          <cell r="G24">
            <v>5877.9</v>
          </cell>
          <cell r="H24">
            <v>5877.9</v>
          </cell>
          <cell r="I24">
            <v>5877.9</v>
          </cell>
          <cell r="J24">
            <v>5877.9</v>
          </cell>
          <cell r="K24">
            <v>5877.9</v>
          </cell>
          <cell r="L24">
            <v>5877.9</v>
          </cell>
          <cell r="M24">
            <v>5877.9</v>
          </cell>
          <cell r="N24">
            <v>5877.9</v>
          </cell>
          <cell r="O24">
            <v>29389.5</v>
          </cell>
          <cell r="P24">
            <v>70534.8</v>
          </cell>
        </row>
        <row r="25">
          <cell r="B25" t="str">
            <v xml:space="preserve">  Structures</v>
          </cell>
          <cell r="O25">
            <v>0</v>
          </cell>
          <cell r="P25">
            <v>0</v>
          </cell>
        </row>
        <row r="26">
          <cell r="B26" t="str">
            <v xml:space="preserve">  System Improvement</v>
          </cell>
          <cell r="C26">
            <v>47739.68</v>
          </cell>
          <cell r="D26">
            <v>49432.47</v>
          </cell>
          <cell r="E26">
            <v>16084.95</v>
          </cell>
          <cell r="F26">
            <v>110903.27</v>
          </cell>
          <cell r="G26">
            <v>4619.1099999999997</v>
          </cell>
          <cell r="H26">
            <v>4619.1099999999997</v>
          </cell>
          <cell r="I26">
            <v>4619.1099999999997</v>
          </cell>
          <cell r="J26">
            <v>4619.1099999999997</v>
          </cell>
          <cell r="K26">
            <v>4619.1099999999997</v>
          </cell>
          <cell r="L26">
            <v>4619.1099999999997</v>
          </cell>
          <cell r="M26">
            <v>4619.1099999999997</v>
          </cell>
          <cell r="N26">
            <v>47498.5</v>
          </cell>
          <cell r="O26">
            <v>228779.47999999998</v>
          </cell>
          <cell r="P26">
            <v>303992.6399999999</v>
          </cell>
        </row>
        <row r="27">
          <cell r="B27" t="str">
            <v xml:space="preserve">  System Integrity</v>
          </cell>
          <cell r="C27">
            <v>211184.65</v>
          </cell>
          <cell r="D27">
            <v>183108.52</v>
          </cell>
          <cell r="E27">
            <v>175141.08</v>
          </cell>
          <cell r="F27">
            <v>182524.51</v>
          </cell>
          <cell r="G27">
            <v>178225.45</v>
          </cell>
          <cell r="H27">
            <v>174118.37</v>
          </cell>
          <cell r="I27">
            <v>178461.74</v>
          </cell>
          <cell r="J27">
            <v>320994.3</v>
          </cell>
          <cell r="K27">
            <v>307897.07</v>
          </cell>
          <cell r="L27">
            <v>188741.81</v>
          </cell>
          <cell r="M27">
            <v>173999.63</v>
          </cell>
          <cell r="N27">
            <v>181738.02</v>
          </cell>
          <cell r="O27">
            <v>930184.21</v>
          </cell>
          <cell r="P27">
            <v>2456135.15</v>
          </cell>
        </row>
        <row r="28">
          <cell r="B28" t="str">
            <v xml:space="preserve">  Vehicles</v>
          </cell>
          <cell r="O28">
            <v>0</v>
          </cell>
          <cell r="P28">
            <v>0</v>
          </cell>
        </row>
        <row r="29">
          <cell r="B29" t="str">
            <v xml:space="preserve">  Amarillo</v>
          </cell>
          <cell r="C29">
            <v>516284.88</v>
          </cell>
          <cell r="D29">
            <v>450675.17000000004</v>
          </cell>
          <cell r="E29">
            <v>363005.39</v>
          </cell>
          <cell r="F29">
            <v>444091.2</v>
          </cell>
          <cell r="G29">
            <v>338904.93</v>
          </cell>
          <cell r="H29">
            <v>346787.33999999997</v>
          </cell>
          <cell r="I29">
            <v>375121.5</v>
          </cell>
          <cell r="J29">
            <v>490308.91</v>
          </cell>
          <cell r="K29">
            <v>477211.68</v>
          </cell>
          <cell r="L29">
            <v>358056.42</v>
          </cell>
          <cell r="M29">
            <v>334679.11</v>
          </cell>
          <cell r="N29">
            <v>385275.76</v>
          </cell>
          <cell r="O29">
            <v>2112961.5699999998</v>
          </cell>
          <cell r="P29">
            <v>4880402.2899999991</v>
          </cell>
        </row>
        <row r="30">
          <cell r="B30" t="str">
            <v xml:space="preserve">  Growth</v>
          </cell>
          <cell r="C30">
            <v>256096.32</v>
          </cell>
          <cell r="D30">
            <v>253021.26</v>
          </cell>
          <cell r="E30">
            <v>252688.57</v>
          </cell>
          <cell r="F30">
            <v>256676.93</v>
          </cell>
          <cell r="G30">
            <v>265105.05</v>
          </cell>
          <cell r="H30">
            <v>256676.93</v>
          </cell>
          <cell r="I30">
            <v>265105.05</v>
          </cell>
          <cell r="J30">
            <v>256676.93</v>
          </cell>
          <cell r="K30">
            <v>265105.05</v>
          </cell>
          <cell r="L30">
            <v>256676.93</v>
          </cell>
          <cell r="M30">
            <v>256676.93</v>
          </cell>
          <cell r="N30">
            <v>265113.3</v>
          </cell>
          <cell r="O30">
            <v>1283588.1300000001</v>
          </cell>
          <cell r="P30">
            <v>3105619.25</v>
          </cell>
        </row>
        <row r="31">
          <cell r="B31" t="str">
            <v xml:space="preserve">  Equipment</v>
          </cell>
          <cell r="C31">
            <v>124363</v>
          </cell>
          <cell r="D31">
            <v>227176.48</v>
          </cell>
          <cell r="E31">
            <v>18479.259999999998</v>
          </cell>
          <cell r="F31">
            <v>3378.55</v>
          </cell>
          <cell r="G31">
            <v>3378.55</v>
          </cell>
          <cell r="H31">
            <v>3378.55</v>
          </cell>
          <cell r="I31">
            <v>3378.55</v>
          </cell>
          <cell r="J31">
            <v>12528.79</v>
          </cell>
          <cell r="K31">
            <v>-5500</v>
          </cell>
          <cell r="O31">
            <v>376775.83999999997</v>
          </cell>
          <cell r="P31">
            <v>390561.72999999992</v>
          </cell>
        </row>
        <row r="32">
          <cell r="B32" t="str">
            <v xml:space="preserve">  Information Technology</v>
          </cell>
          <cell r="C32">
            <v>253250.45</v>
          </cell>
          <cell r="D32">
            <v>21115.94</v>
          </cell>
          <cell r="O32">
            <v>274366.39</v>
          </cell>
          <cell r="P32">
            <v>274366.39</v>
          </cell>
        </row>
        <row r="33">
          <cell r="B33" t="str">
            <v xml:space="preserve">  Miscellaneous</v>
          </cell>
          <cell r="O33">
            <v>0</v>
          </cell>
          <cell r="P33">
            <v>0</v>
          </cell>
        </row>
        <row r="34">
          <cell r="B34" t="str">
            <v xml:space="preserve">  Overhead</v>
          </cell>
          <cell r="O34">
            <v>0</v>
          </cell>
          <cell r="P34">
            <v>0</v>
          </cell>
        </row>
        <row r="35">
          <cell r="B35" t="str">
            <v xml:space="preserve">  Pipeline Integrity</v>
          </cell>
          <cell r="O35">
            <v>0</v>
          </cell>
          <cell r="P35">
            <v>0</v>
          </cell>
        </row>
        <row r="36">
          <cell r="B36" t="str">
            <v xml:space="preserve">  Public Improvements</v>
          </cell>
          <cell r="C36">
            <v>52992.3</v>
          </cell>
          <cell r="D36">
            <v>52992.3</v>
          </cell>
          <cell r="E36">
            <v>938.96</v>
          </cell>
          <cell r="F36">
            <v>36100.82</v>
          </cell>
          <cell r="G36">
            <v>45359.34</v>
          </cell>
          <cell r="H36">
            <v>938.96</v>
          </cell>
          <cell r="I36">
            <v>938.96</v>
          </cell>
          <cell r="J36">
            <v>938.96</v>
          </cell>
          <cell r="K36">
            <v>938.96</v>
          </cell>
          <cell r="L36">
            <v>938.96</v>
          </cell>
          <cell r="M36">
            <v>938.96</v>
          </cell>
          <cell r="N36">
            <v>933.32</v>
          </cell>
          <cell r="O36">
            <v>188383.72</v>
          </cell>
          <cell r="P36">
            <v>194950.79999999996</v>
          </cell>
        </row>
        <row r="37">
          <cell r="B37" t="str">
            <v xml:space="preserve">  Structures</v>
          </cell>
          <cell r="C37">
            <v>1244214.24</v>
          </cell>
          <cell r="D37">
            <v>174076.95</v>
          </cell>
          <cell r="E37">
            <v>2815458</v>
          </cell>
          <cell r="H37">
            <v>4575.12</v>
          </cell>
          <cell r="I37">
            <v>4575.12</v>
          </cell>
          <cell r="K37">
            <v>-3000</v>
          </cell>
          <cell r="O37">
            <v>4233749.1899999995</v>
          </cell>
          <cell r="P37">
            <v>4239899.43</v>
          </cell>
        </row>
        <row r="38">
          <cell r="B38" t="str">
            <v xml:space="preserve">  System Improvement</v>
          </cell>
          <cell r="C38">
            <v>52602.97</v>
          </cell>
          <cell r="D38">
            <v>91851.25</v>
          </cell>
          <cell r="E38">
            <v>26770.15</v>
          </cell>
          <cell r="F38">
            <v>67413.350000000006</v>
          </cell>
          <cell r="G38">
            <v>61859.47</v>
          </cell>
          <cell r="H38">
            <v>123887.67999999999</v>
          </cell>
          <cell r="I38">
            <v>259154.64</v>
          </cell>
          <cell r="J38">
            <v>283335.19</v>
          </cell>
          <cell r="K38">
            <v>233702.68</v>
          </cell>
          <cell r="L38">
            <v>219956.26</v>
          </cell>
          <cell r="M38">
            <v>136964.74</v>
          </cell>
          <cell r="N38">
            <v>131029.62</v>
          </cell>
          <cell r="O38">
            <v>300497.19</v>
          </cell>
          <cell r="P38">
            <v>1688528</v>
          </cell>
        </row>
        <row r="39">
          <cell r="B39" t="str">
            <v xml:space="preserve">  System Integrity</v>
          </cell>
          <cell r="C39">
            <v>480248.48</v>
          </cell>
          <cell r="D39">
            <v>472372.41</v>
          </cell>
          <cell r="E39">
            <v>466872.7</v>
          </cell>
          <cell r="F39">
            <v>577493.46</v>
          </cell>
          <cell r="G39">
            <v>520239.07</v>
          </cell>
          <cell r="H39">
            <v>563767.64</v>
          </cell>
          <cell r="I39">
            <v>559286.27</v>
          </cell>
          <cell r="J39">
            <v>562030.68000000005</v>
          </cell>
          <cell r="K39">
            <v>529496.31000000006</v>
          </cell>
          <cell r="L39">
            <v>609525.8600000008</v>
          </cell>
          <cell r="M39">
            <v>577425.26</v>
          </cell>
          <cell r="N39">
            <v>600284.26</v>
          </cell>
          <cell r="O39">
            <v>2517226.1199999996</v>
          </cell>
          <cell r="P39">
            <v>6519042.4000000004</v>
          </cell>
        </row>
        <row r="40">
          <cell r="B40" t="str">
            <v xml:space="preserve">  Vehicles</v>
          </cell>
          <cell r="O40">
            <v>0</v>
          </cell>
          <cell r="P40">
            <v>0</v>
          </cell>
        </row>
        <row r="41">
          <cell r="B41" t="str">
            <v xml:space="preserve">  West Texas</v>
          </cell>
          <cell r="C41">
            <v>2463767.7599999998</v>
          </cell>
          <cell r="D41">
            <v>1292606.5899999999</v>
          </cell>
          <cell r="E41">
            <v>3581207.64</v>
          </cell>
          <cell r="F41">
            <v>941063.11</v>
          </cell>
          <cell r="G41">
            <v>895941.48</v>
          </cell>
          <cell r="H41">
            <v>953224.88</v>
          </cell>
          <cell r="I41">
            <v>1092438.5900000001</v>
          </cell>
          <cell r="J41">
            <v>1115510.55</v>
          </cell>
          <cell r="K41">
            <v>1020743</v>
          </cell>
          <cell r="L41">
            <v>1087098.0100000007</v>
          </cell>
          <cell r="M41">
            <v>972005.89</v>
          </cell>
          <cell r="N41">
            <v>997360.5</v>
          </cell>
          <cell r="O41">
            <v>9174586.5800000001</v>
          </cell>
          <cell r="P41">
            <v>16412968</v>
          </cell>
        </row>
        <row r="42">
          <cell r="B42" t="str">
            <v xml:space="preserve">  Growth</v>
          </cell>
          <cell r="C42">
            <v>105875.32</v>
          </cell>
          <cell r="D42">
            <v>35484.620000000003</v>
          </cell>
          <cell r="E42">
            <v>41115.54</v>
          </cell>
          <cell r="F42">
            <v>85634.96</v>
          </cell>
          <cell r="G42">
            <v>47512.56</v>
          </cell>
          <cell r="H42">
            <v>41115.54</v>
          </cell>
          <cell r="I42">
            <v>91031.91</v>
          </cell>
          <cell r="J42">
            <v>52909.51</v>
          </cell>
          <cell r="K42">
            <v>46512.49</v>
          </cell>
          <cell r="L42">
            <v>91031.91</v>
          </cell>
          <cell r="M42">
            <v>52909.51</v>
          </cell>
          <cell r="N42">
            <v>43697.03</v>
          </cell>
          <cell r="O42">
            <v>315623</v>
          </cell>
          <cell r="P42">
            <v>734830.9</v>
          </cell>
        </row>
        <row r="43">
          <cell r="B43" t="str">
            <v xml:space="preserve">  Equipment</v>
          </cell>
          <cell r="E43">
            <v>131107.43</v>
          </cell>
          <cell r="O43">
            <v>131107.43</v>
          </cell>
          <cell r="P43">
            <v>131107.43</v>
          </cell>
        </row>
        <row r="44">
          <cell r="B44" t="str">
            <v xml:space="preserve">  Information Technology</v>
          </cell>
          <cell r="C44">
            <v>101300.18</v>
          </cell>
          <cell r="E44">
            <v>42231.87</v>
          </cell>
          <cell r="O44">
            <v>143532.04999999999</v>
          </cell>
          <cell r="P44">
            <v>143532.04999999999</v>
          </cell>
        </row>
        <row r="45">
          <cell r="B45" t="str">
            <v xml:space="preserve">  Miscellaneous</v>
          </cell>
          <cell r="O45">
            <v>0</v>
          </cell>
          <cell r="P45">
            <v>0</v>
          </cell>
        </row>
        <row r="46">
          <cell r="B46" t="str">
            <v xml:space="preserve">  Overhead</v>
          </cell>
          <cell r="O46">
            <v>0</v>
          </cell>
          <cell r="P46">
            <v>0</v>
          </cell>
        </row>
        <row r="47">
          <cell r="B47" t="str">
            <v xml:space="preserve">  Pipeline Integrity</v>
          </cell>
          <cell r="O47">
            <v>0</v>
          </cell>
          <cell r="P47">
            <v>0</v>
          </cell>
        </row>
        <row r="48">
          <cell r="B48" t="str">
            <v xml:space="preserve">  Public Improvements</v>
          </cell>
          <cell r="C48">
            <v>292893.08</v>
          </cell>
          <cell r="D48">
            <v>292893.08</v>
          </cell>
          <cell r="I48">
            <v>21587.81</v>
          </cell>
          <cell r="K48">
            <v>253013.67</v>
          </cell>
          <cell r="M48">
            <v>253013.67</v>
          </cell>
          <cell r="N48">
            <v>70386.45</v>
          </cell>
          <cell r="O48">
            <v>585786.16</v>
          </cell>
          <cell r="P48">
            <v>1183787.76</v>
          </cell>
        </row>
        <row r="49">
          <cell r="B49" t="str">
            <v xml:space="preserve">  Structures</v>
          </cell>
          <cell r="O49">
            <v>0</v>
          </cell>
          <cell r="P49">
            <v>0</v>
          </cell>
        </row>
        <row r="50">
          <cell r="B50" t="str">
            <v xml:space="preserve">  System Improvement</v>
          </cell>
          <cell r="C50">
            <v>3688.25</v>
          </cell>
          <cell r="D50">
            <v>195882.53</v>
          </cell>
          <cell r="E50">
            <v>95688.75</v>
          </cell>
          <cell r="F50">
            <v>46024</v>
          </cell>
          <cell r="G50">
            <v>32215.08</v>
          </cell>
          <cell r="H50">
            <v>205928.73</v>
          </cell>
          <cell r="I50">
            <v>16302.9</v>
          </cell>
          <cell r="J50">
            <v>13808.92</v>
          </cell>
          <cell r="K50">
            <v>7010.64</v>
          </cell>
          <cell r="O50">
            <v>373498.61000000004</v>
          </cell>
          <cell r="P50">
            <v>616549.80000000016</v>
          </cell>
        </row>
        <row r="51">
          <cell r="B51" t="str">
            <v xml:space="preserve">  System Integrity</v>
          </cell>
          <cell r="C51">
            <v>196680.61</v>
          </cell>
          <cell r="D51">
            <v>146161.64000000001</v>
          </cell>
          <cell r="E51">
            <v>146559.18</v>
          </cell>
          <cell r="F51">
            <v>203797.07</v>
          </cell>
          <cell r="G51">
            <v>179354.2</v>
          </cell>
          <cell r="H51">
            <v>198889.5</v>
          </cell>
          <cell r="I51">
            <v>335831.96</v>
          </cell>
          <cell r="J51">
            <v>313006.18</v>
          </cell>
          <cell r="K51">
            <v>210159.05</v>
          </cell>
          <cell r="L51">
            <v>237873.71</v>
          </cell>
          <cell r="M51">
            <v>210159.05</v>
          </cell>
          <cell r="N51">
            <v>210159.05</v>
          </cell>
          <cell r="O51">
            <v>872552.7</v>
          </cell>
          <cell r="P51">
            <v>2588631.1999999997</v>
          </cell>
        </row>
        <row r="52">
          <cell r="B52" t="str">
            <v xml:space="preserve">  Vehicles</v>
          </cell>
          <cell r="O52">
            <v>0</v>
          </cell>
          <cell r="P52">
            <v>0</v>
          </cell>
        </row>
        <row r="53">
          <cell r="B53" t="str">
            <v xml:space="preserve">  Lubbock</v>
          </cell>
          <cell r="C53">
            <v>700437.44</v>
          </cell>
          <cell r="D53">
            <v>670421.87</v>
          </cell>
          <cell r="E53">
            <v>456702.76999999996</v>
          </cell>
          <cell r="F53">
            <v>335456.03000000003</v>
          </cell>
          <cell r="G53">
            <v>259081.84000000003</v>
          </cell>
          <cell r="H53">
            <v>445933.77</v>
          </cell>
          <cell r="I53">
            <v>464754.58</v>
          </cell>
          <cell r="J53">
            <v>379724.61</v>
          </cell>
          <cell r="K53">
            <v>516695.85000000003</v>
          </cell>
          <cell r="L53">
            <v>328905.62</v>
          </cell>
          <cell r="M53">
            <v>516082.23</v>
          </cell>
          <cell r="N53">
            <v>324242.52999999997</v>
          </cell>
          <cell r="O53">
            <v>2422099.9500000002</v>
          </cell>
          <cell r="P53">
            <v>5398439.1400000006</v>
          </cell>
        </row>
        <row r="54">
          <cell r="B54" t="str">
            <v xml:space="preserve">  Growth</v>
          </cell>
          <cell r="D54">
            <v>74063.839999999997</v>
          </cell>
          <cell r="E54">
            <v>74063.839999999997</v>
          </cell>
          <cell r="O54">
            <v>148127.67999999999</v>
          </cell>
          <cell r="P54">
            <v>148127.67999999999</v>
          </cell>
        </row>
        <row r="55">
          <cell r="B55" t="str">
            <v xml:space="preserve">  Equipment</v>
          </cell>
          <cell r="D55">
            <v>10557.97</v>
          </cell>
          <cell r="I55">
            <v>14959.94</v>
          </cell>
          <cell r="O55">
            <v>10557.97</v>
          </cell>
          <cell r="P55">
            <v>25517.91</v>
          </cell>
        </row>
        <row r="56">
          <cell r="B56" t="str">
            <v xml:space="preserve">  Information Technology</v>
          </cell>
          <cell r="O56">
            <v>0</v>
          </cell>
          <cell r="P56">
            <v>0</v>
          </cell>
        </row>
        <row r="57">
          <cell r="B57" t="str">
            <v xml:space="preserve">  Miscellaneous</v>
          </cell>
          <cell r="O57">
            <v>0</v>
          </cell>
          <cell r="P57">
            <v>0</v>
          </cell>
        </row>
        <row r="58">
          <cell r="B58" t="str">
            <v xml:space="preserve">  Overhead</v>
          </cell>
          <cell r="O58">
            <v>0</v>
          </cell>
          <cell r="P58">
            <v>0</v>
          </cell>
        </row>
        <row r="59">
          <cell r="B59" t="str">
            <v xml:space="preserve">  Pipeline Integrity</v>
          </cell>
          <cell r="O59">
            <v>0</v>
          </cell>
          <cell r="P59">
            <v>0</v>
          </cell>
        </row>
        <row r="60">
          <cell r="B60" t="str">
            <v xml:space="preserve">  Public Improvements</v>
          </cell>
          <cell r="O60">
            <v>0</v>
          </cell>
          <cell r="P60">
            <v>0</v>
          </cell>
        </row>
        <row r="61">
          <cell r="B61" t="str">
            <v xml:space="preserve">  Structures</v>
          </cell>
          <cell r="D61">
            <v>25926</v>
          </cell>
          <cell r="E61">
            <v>3402.34</v>
          </cell>
          <cell r="O61">
            <v>29328.34</v>
          </cell>
          <cell r="P61">
            <v>29328.34</v>
          </cell>
        </row>
        <row r="62">
          <cell r="B62" t="str">
            <v xml:space="preserve">  System Improvement</v>
          </cell>
          <cell r="C62">
            <v>90503.83</v>
          </cell>
          <cell r="D62">
            <v>110228.82</v>
          </cell>
          <cell r="E62">
            <v>110820.07</v>
          </cell>
          <cell r="F62">
            <v>39206.78</v>
          </cell>
          <cell r="G62">
            <v>39206.78</v>
          </cell>
          <cell r="H62">
            <v>33857.949999999997</v>
          </cell>
          <cell r="I62">
            <v>23498.65</v>
          </cell>
          <cell r="J62">
            <v>31318.82</v>
          </cell>
          <cell r="K62">
            <v>16213.29</v>
          </cell>
          <cell r="L62">
            <v>17362.830000000002</v>
          </cell>
          <cell r="M62">
            <v>13590.38</v>
          </cell>
          <cell r="N62">
            <v>15470.25</v>
          </cell>
          <cell r="O62">
            <v>389966.28</v>
          </cell>
          <cell r="P62">
            <v>541278.45000000007</v>
          </cell>
        </row>
        <row r="63">
          <cell r="B63" t="str">
            <v xml:space="preserve">  System Integrity</v>
          </cell>
          <cell r="C63">
            <v>48348.51</v>
          </cell>
          <cell r="D63">
            <v>30912.080000000002</v>
          </cell>
          <cell r="E63">
            <v>29263.32</v>
          </cell>
          <cell r="F63">
            <v>164830.38</v>
          </cell>
          <cell r="G63">
            <v>161060.60999999999</v>
          </cell>
          <cell r="H63">
            <v>45135.76</v>
          </cell>
          <cell r="I63">
            <v>117048.18</v>
          </cell>
          <cell r="J63">
            <v>123171.18</v>
          </cell>
          <cell r="K63">
            <v>46835.81</v>
          </cell>
          <cell r="L63">
            <v>49458.720000000001</v>
          </cell>
          <cell r="M63">
            <v>49458.720000000001</v>
          </cell>
          <cell r="N63">
            <v>49469.52</v>
          </cell>
          <cell r="O63">
            <v>434414.9</v>
          </cell>
          <cell r="P63">
            <v>914992.79</v>
          </cell>
        </row>
        <row r="64">
          <cell r="B64" t="str">
            <v xml:space="preserve">  Vehicles</v>
          </cell>
          <cell r="O64">
            <v>0</v>
          </cell>
          <cell r="P64">
            <v>0</v>
          </cell>
        </row>
        <row r="65">
          <cell r="B65" t="str">
            <v xml:space="preserve">  Triangle</v>
          </cell>
          <cell r="C65">
            <v>138852.34</v>
          </cell>
          <cell r="D65">
            <v>251688.71000000002</v>
          </cell>
          <cell r="E65">
            <v>217549.57</v>
          </cell>
          <cell r="F65">
            <v>204037.16</v>
          </cell>
          <cell r="G65">
            <v>200267.38999999998</v>
          </cell>
          <cell r="H65">
            <v>78993.709999999992</v>
          </cell>
          <cell r="I65">
            <v>155506.76999999999</v>
          </cell>
          <cell r="J65">
            <v>154490</v>
          </cell>
          <cell r="K65">
            <v>63049.1</v>
          </cell>
          <cell r="L65">
            <v>66821.55</v>
          </cell>
          <cell r="M65">
            <v>63049.1</v>
          </cell>
          <cell r="N65">
            <v>64939.77</v>
          </cell>
          <cell r="O65">
            <v>1012395.17</v>
          </cell>
          <cell r="P65">
            <v>1659245.1700000002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  <cell r="P66">
            <v>0</v>
          </cell>
        </row>
        <row r="67">
          <cell r="B67" t="str">
            <v xml:space="preserve">  Equipment</v>
          </cell>
          <cell r="O67">
            <v>0</v>
          </cell>
          <cell r="P67">
            <v>0</v>
          </cell>
        </row>
        <row r="68">
          <cell r="B68" t="str">
            <v xml:space="preserve">  Information Technology</v>
          </cell>
          <cell r="O68">
            <v>0</v>
          </cell>
          <cell r="P68">
            <v>0</v>
          </cell>
        </row>
        <row r="69">
          <cell r="B69" t="str">
            <v xml:space="preserve">  Miscellaneous</v>
          </cell>
          <cell r="O69">
            <v>0</v>
          </cell>
          <cell r="P69">
            <v>0</v>
          </cell>
        </row>
        <row r="70">
          <cell r="B70" t="str">
            <v xml:space="preserve">  Overhead</v>
          </cell>
          <cell r="O70">
            <v>0</v>
          </cell>
          <cell r="P70">
            <v>0</v>
          </cell>
        </row>
        <row r="71">
          <cell r="B71" t="str">
            <v xml:space="preserve">  Pipeline Integrity</v>
          </cell>
          <cell r="O71">
            <v>0</v>
          </cell>
          <cell r="P71">
            <v>0</v>
          </cell>
        </row>
        <row r="72">
          <cell r="B72" t="str">
            <v xml:space="preserve">  Public Improvements</v>
          </cell>
          <cell r="O72">
            <v>0</v>
          </cell>
          <cell r="P72">
            <v>0</v>
          </cell>
        </row>
        <row r="73">
          <cell r="B73" t="str">
            <v xml:space="preserve">  Structures</v>
          </cell>
          <cell r="O73">
            <v>0</v>
          </cell>
          <cell r="P73">
            <v>0</v>
          </cell>
        </row>
        <row r="74">
          <cell r="B74" t="str">
            <v xml:space="preserve">  System Improvement</v>
          </cell>
          <cell r="O74">
            <v>0</v>
          </cell>
          <cell r="P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  <cell r="P75">
            <v>0</v>
          </cell>
        </row>
        <row r="76">
          <cell r="B76" t="str">
            <v xml:space="preserve">  Vehicles</v>
          </cell>
          <cell r="O76">
            <v>0</v>
          </cell>
          <cell r="P76">
            <v>0</v>
          </cell>
        </row>
        <row r="77">
          <cell r="B77" t="str">
            <v xml:space="preserve">  Irrigation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Growth</v>
          </cell>
          <cell r="C78">
            <v>143484.57999999999</v>
          </cell>
          <cell r="D78">
            <v>134579.60999999999</v>
          </cell>
          <cell r="E78">
            <v>116459.35</v>
          </cell>
          <cell r="F78">
            <v>152060.34</v>
          </cell>
          <cell r="G78">
            <v>132639.41</v>
          </cell>
          <cell r="H78">
            <v>159170.82</v>
          </cell>
          <cell r="I78">
            <v>171125.08</v>
          </cell>
          <cell r="J78">
            <v>187612.75</v>
          </cell>
          <cell r="K78">
            <v>146113.98000000001</v>
          </cell>
          <cell r="L78">
            <v>187451.92</v>
          </cell>
          <cell r="M78">
            <v>145131.73000000001</v>
          </cell>
          <cell r="N78">
            <v>172110.38</v>
          </cell>
          <cell r="O78">
            <v>679223.28999999992</v>
          </cell>
          <cell r="P78">
            <v>1847939.9499999997</v>
          </cell>
        </row>
        <row r="79">
          <cell r="B79" t="str">
            <v xml:space="preserve">  Equipment</v>
          </cell>
          <cell r="E79">
            <v>22523.66</v>
          </cell>
          <cell r="H79">
            <v>23931.4</v>
          </cell>
          <cell r="K79">
            <v>23931.4</v>
          </cell>
          <cell r="O79">
            <v>22523.66</v>
          </cell>
          <cell r="P79">
            <v>70386.459999999992</v>
          </cell>
        </row>
        <row r="80">
          <cell r="B80" t="str">
            <v xml:space="preserve">  Information Technology</v>
          </cell>
          <cell r="C80">
            <v>168899.34</v>
          </cell>
          <cell r="D80">
            <v>35193.230000000003</v>
          </cell>
          <cell r="E80">
            <v>42231.88</v>
          </cell>
          <cell r="F80">
            <v>81648.289999999994</v>
          </cell>
          <cell r="O80">
            <v>327972.74</v>
          </cell>
          <cell r="P80">
            <v>327972.74</v>
          </cell>
        </row>
        <row r="81">
          <cell r="B81" t="str">
            <v xml:space="preserve">  Miscellaneous</v>
          </cell>
          <cell r="O81">
            <v>0</v>
          </cell>
          <cell r="P81">
            <v>0</v>
          </cell>
        </row>
        <row r="82">
          <cell r="B82" t="str">
            <v xml:space="preserve">  Overhead</v>
          </cell>
          <cell r="O82">
            <v>0</v>
          </cell>
          <cell r="P82">
            <v>0</v>
          </cell>
        </row>
        <row r="83">
          <cell r="B83" t="str">
            <v xml:space="preserve">  Pipeline Integrity</v>
          </cell>
          <cell r="O83">
            <v>0</v>
          </cell>
          <cell r="P83">
            <v>0</v>
          </cell>
        </row>
        <row r="84">
          <cell r="B84" t="str">
            <v xml:space="preserve">  Public Improvements</v>
          </cell>
          <cell r="C84">
            <v>235.09</v>
          </cell>
          <cell r="D84">
            <v>235.09</v>
          </cell>
          <cell r="E84">
            <v>235.09</v>
          </cell>
          <cell r="F84">
            <v>235.09</v>
          </cell>
          <cell r="G84">
            <v>235.09</v>
          </cell>
          <cell r="H84">
            <v>235.09</v>
          </cell>
          <cell r="I84">
            <v>235.09</v>
          </cell>
          <cell r="J84">
            <v>235.09</v>
          </cell>
          <cell r="K84">
            <v>235.09</v>
          </cell>
          <cell r="L84">
            <v>235.09</v>
          </cell>
          <cell r="M84">
            <v>235.09</v>
          </cell>
          <cell r="N84">
            <v>229.46</v>
          </cell>
          <cell r="O84">
            <v>1175.45</v>
          </cell>
          <cell r="P84">
            <v>2815.4500000000003</v>
          </cell>
        </row>
        <row r="85">
          <cell r="B85" t="str">
            <v xml:space="preserve">  Structures</v>
          </cell>
          <cell r="O85">
            <v>0</v>
          </cell>
          <cell r="P85">
            <v>0</v>
          </cell>
        </row>
        <row r="86">
          <cell r="B86" t="str">
            <v xml:space="preserve">  System Improvement</v>
          </cell>
          <cell r="O86">
            <v>0</v>
          </cell>
          <cell r="P86">
            <v>0</v>
          </cell>
        </row>
        <row r="87">
          <cell r="B87" t="str">
            <v xml:space="preserve">  System Integrity</v>
          </cell>
          <cell r="C87">
            <v>17411.150000000001</v>
          </cell>
          <cell r="D87">
            <v>2559.61</v>
          </cell>
          <cell r="E87">
            <v>2559.61</v>
          </cell>
          <cell r="F87">
            <v>2559.61</v>
          </cell>
          <cell r="G87">
            <v>365341.36</v>
          </cell>
          <cell r="H87">
            <v>365341.36</v>
          </cell>
          <cell r="I87">
            <v>2559.61</v>
          </cell>
          <cell r="J87">
            <v>2559.61</v>
          </cell>
          <cell r="K87">
            <v>2559.61</v>
          </cell>
          <cell r="L87">
            <v>2559.61</v>
          </cell>
          <cell r="M87">
            <v>2559.61</v>
          </cell>
          <cell r="N87">
            <v>2558.2199999999998</v>
          </cell>
          <cell r="O87">
            <v>390431.33999999997</v>
          </cell>
          <cell r="P87">
            <v>771128.96999999986</v>
          </cell>
        </row>
        <row r="88">
          <cell r="B88" t="str">
            <v xml:space="preserve">  Vehicles</v>
          </cell>
          <cell r="O88">
            <v>0</v>
          </cell>
          <cell r="P88">
            <v>0</v>
          </cell>
        </row>
        <row r="89">
          <cell r="B89" t="str">
            <v xml:space="preserve">  Other </v>
          </cell>
          <cell r="C89">
            <v>330030.16000000003</v>
          </cell>
          <cell r="D89">
            <v>172567.53999999998</v>
          </cell>
          <cell r="E89">
            <v>184009.59</v>
          </cell>
          <cell r="F89">
            <v>236503.33</v>
          </cell>
          <cell r="G89">
            <v>498215.86</v>
          </cell>
          <cell r="H89">
            <v>548678.66999999993</v>
          </cell>
          <cell r="I89">
            <v>173919.77999999997</v>
          </cell>
          <cell r="J89">
            <v>190407.44999999998</v>
          </cell>
          <cell r="K89">
            <v>172840.08</v>
          </cell>
          <cell r="L89">
            <v>190246.62</v>
          </cell>
          <cell r="M89">
            <v>147926.43</v>
          </cell>
          <cell r="N89">
            <v>174898.06</v>
          </cell>
          <cell r="O89">
            <v>1421326.48</v>
          </cell>
          <cell r="P89">
            <v>3020243.5699999994</v>
          </cell>
        </row>
        <row r="90">
          <cell r="B90" t="str">
            <v xml:space="preserve">  Growth</v>
          </cell>
          <cell r="C90">
            <v>4192.66</v>
          </cell>
          <cell r="D90">
            <v>4192.66</v>
          </cell>
          <cell r="E90">
            <v>4192.66</v>
          </cell>
          <cell r="F90">
            <v>4192.66</v>
          </cell>
          <cell r="G90">
            <v>4192.66</v>
          </cell>
          <cell r="H90">
            <v>4192.66</v>
          </cell>
          <cell r="I90">
            <v>4192.66</v>
          </cell>
          <cell r="J90">
            <v>4192.66</v>
          </cell>
          <cell r="K90">
            <v>4192.66</v>
          </cell>
          <cell r="L90">
            <v>4192.66</v>
          </cell>
          <cell r="M90">
            <v>4192.66</v>
          </cell>
          <cell r="N90">
            <v>4214.24</v>
          </cell>
          <cell r="O90">
            <v>20963.3</v>
          </cell>
          <cell r="P90">
            <v>50333.500000000007</v>
          </cell>
        </row>
        <row r="91">
          <cell r="B91" t="str">
            <v xml:space="preserve">  Equipment</v>
          </cell>
          <cell r="O91">
            <v>0</v>
          </cell>
          <cell r="P91">
            <v>0</v>
          </cell>
        </row>
        <row r="92">
          <cell r="B92" t="str">
            <v xml:space="preserve">  Information Technology</v>
          </cell>
          <cell r="O92">
            <v>0</v>
          </cell>
          <cell r="P92">
            <v>0</v>
          </cell>
        </row>
        <row r="93">
          <cell r="B93" t="str">
            <v xml:space="preserve">  Miscellaneous</v>
          </cell>
          <cell r="O93">
            <v>0</v>
          </cell>
          <cell r="P93">
            <v>0</v>
          </cell>
        </row>
        <row r="94">
          <cell r="B94" t="str">
            <v xml:space="preserve">  Overhead</v>
          </cell>
          <cell r="O94">
            <v>0</v>
          </cell>
          <cell r="P94">
            <v>0</v>
          </cell>
        </row>
        <row r="95">
          <cell r="B95" t="str">
            <v xml:space="preserve">  Pipeline Integrity</v>
          </cell>
          <cell r="O95">
            <v>0</v>
          </cell>
          <cell r="P95">
            <v>0</v>
          </cell>
        </row>
        <row r="96">
          <cell r="B96" t="str">
            <v xml:space="preserve">  Public Improvements</v>
          </cell>
          <cell r="O96">
            <v>0</v>
          </cell>
          <cell r="P96">
            <v>0</v>
          </cell>
        </row>
        <row r="97">
          <cell r="B97" t="str">
            <v xml:space="preserve">  Structures</v>
          </cell>
          <cell r="O97">
            <v>0</v>
          </cell>
          <cell r="P97">
            <v>0</v>
          </cell>
        </row>
        <row r="98">
          <cell r="B98" t="str">
            <v xml:space="preserve">  System Improvement</v>
          </cell>
          <cell r="O98">
            <v>0</v>
          </cell>
          <cell r="P98">
            <v>0</v>
          </cell>
        </row>
        <row r="99">
          <cell r="B99" t="str">
            <v xml:space="preserve">  System Integrity</v>
          </cell>
          <cell r="C99">
            <v>9575.66</v>
          </cell>
          <cell r="D99">
            <v>9575.66</v>
          </cell>
          <cell r="E99">
            <v>9575.66</v>
          </cell>
          <cell r="F99">
            <v>9575.66</v>
          </cell>
          <cell r="G99">
            <v>9575.66</v>
          </cell>
          <cell r="H99">
            <v>9575.66</v>
          </cell>
          <cell r="I99">
            <v>9575.66</v>
          </cell>
          <cell r="J99">
            <v>9575.66</v>
          </cell>
          <cell r="K99">
            <v>9575.66</v>
          </cell>
          <cell r="L99">
            <v>9575.66</v>
          </cell>
          <cell r="M99">
            <v>9575.66</v>
          </cell>
          <cell r="N99">
            <v>9563.14</v>
          </cell>
          <cell r="O99">
            <v>47878.3</v>
          </cell>
          <cell r="P99">
            <v>114895.40000000002</v>
          </cell>
        </row>
        <row r="100">
          <cell r="B100" t="str">
            <v xml:space="preserve">  Vehicles</v>
          </cell>
          <cell r="O100">
            <v>0</v>
          </cell>
          <cell r="P100">
            <v>0</v>
          </cell>
        </row>
        <row r="101">
          <cell r="B101" t="str">
            <v xml:space="preserve">  Dalhart</v>
          </cell>
          <cell r="C101">
            <v>13768.32</v>
          </cell>
          <cell r="D101">
            <v>13768.32</v>
          </cell>
          <cell r="E101">
            <v>13768.32</v>
          </cell>
          <cell r="F101">
            <v>13768.32</v>
          </cell>
          <cell r="G101">
            <v>13768.32</v>
          </cell>
          <cell r="H101">
            <v>13768.32</v>
          </cell>
          <cell r="I101">
            <v>13768.32</v>
          </cell>
          <cell r="J101">
            <v>13768.32</v>
          </cell>
          <cell r="K101">
            <v>13768.32</v>
          </cell>
          <cell r="L101">
            <v>13768.32</v>
          </cell>
          <cell r="M101">
            <v>13768.32</v>
          </cell>
          <cell r="N101">
            <v>13777.38</v>
          </cell>
          <cell r="O101">
            <v>68841.600000000006</v>
          </cell>
          <cell r="P101">
            <v>165228.90000000002</v>
          </cell>
        </row>
        <row r="102">
          <cell r="B102" t="str">
            <v xml:space="preserve">  Growth</v>
          </cell>
          <cell r="C102">
            <v>141458.98000000001</v>
          </cell>
          <cell r="D102">
            <v>141458.98000000001</v>
          </cell>
          <cell r="E102">
            <v>141458.98000000001</v>
          </cell>
          <cell r="F102">
            <v>141458.98000000001</v>
          </cell>
          <cell r="G102">
            <v>141458.98000000001</v>
          </cell>
          <cell r="H102">
            <v>141458.98000000001</v>
          </cell>
          <cell r="I102">
            <v>141458.98000000001</v>
          </cell>
          <cell r="J102">
            <v>141458.98000000001</v>
          </cell>
          <cell r="K102">
            <v>141458.98000000001</v>
          </cell>
          <cell r="L102">
            <v>141458.98000000001</v>
          </cell>
          <cell r="M102">
            <v>141458.98000000001</v>
          </cell>
          <cell r="N102">
            <v>141458.98000000001</v>
          </cell>
          <cell r="O102">
            <v>707294.9</v>
          </cell>
          <cell r="P102">
            <v>1697507.76</v>
          </cell>
        </row>
        <row r="103">
          <cell r="B103" t="str">
            <v xml:space="preserve">  Equipment</v>
          </cell>
          <cell r="C103">
            <v>14160.28</v>
          </cell>
          <cell r="D103">
            <v>11877.84</v>
          </cell>
          <cell r="E103">
            <v>11877.84</v>
          </cell>
          <cell r="F103">
            <v>11877.84</v>
          </cell>
          <cell r="G103">
            <v>11877.84</v>
          </cell>
          <cell r="H103">
            <v>11877.84</v>
          </cell>
          <cell r="I103">
            <v>11877.84</v>
          </cell>
          <cell r="J103">
            <v>11877.84</v>
          </cell>
          <cell r="K103">
            <v>11877.84</v>
          </cell>
          <cell r="L103">
            <v>11877.84</v>
          </cell>
          <cell r="M103">
            <v>11877.84</v>
          </cell>
          <cell r="N103">
            <v>11877.84</v>
          </cell>
          <cell r="O103">
            <v>61671.64</v>
          </cell>
          <cell r="P103">
            <v>144816.51999999999</v>
          </cell>
        </row>
        <row r="104">
          <cell r="B104" t="str">
            <v xml:space="preserve">  Information Technology</v>
          </cell>
          <cell r="C104">
            <v>22115.37</v>
          </cell>
          <cell r="D104">
            <v>9930.16</v>
          </cell>
          <cell r="E104">
            <v>10501.15</v>
          </cell>
          <cell r="F104">
            <v>12214.12</v>
          </cell>
          <cell r="G104">
            <v>9930.16</v>
          </cell>
          <cell r="H104">
            <v>9930.16</v>
          </cell>
          <cell r="I104">
            <v>9644.67</v>
          </cell>
          <cell r="J104">
            <v>9644.67</v>
          </cell>
          <cell r="K104">
            <v>9644.67</v>
          </cell>
          <cell r="L104">
            <v>9644.67</v>
          </cell>
          <cell r="M104">
            <v>9644.67</v>
          </cell>
          <cell r="N104">
            <v>9644.67</v>
          </cell>
          <cell r="O104">
            <v>64690.960000000006</v>
          </cell>
          <cell r="P104">
            <v>132489.14000000001</v>
          </cell>
        </row>
        <row r="105">
          <cell r="B105" t="str">
            <v xml:space="preserve">  Miscellaneous</v>
          </cell>
          <cell r="O105">
            <v>0</v>
          </cell>
          <cell r="P105">
            <v>0</v>
          </cell>
        </row>
        <row r="106">
          <cell r="B106" t="str">
            <v xml:space="preserve">  Overhead</v>
          </cell>
          <cell r="O106">
            <v>0</v>
          </cell>
          <cell r="P106">
            <v>0</v>
          </cell>
        </row>
        <row r="107">
          <cell r="B107" t="str">
            <v xml:space="preserve">  Pipeline Integrity</v>
          </cell>
          <cell r="O107">
            <v>0</v>
          </cell>
          <cell r="P107">
            <v>0</v>
          </cell>
        </row>
        <row r="108">
          <cell r="B108" t="str">
            <v xml:space="preserve">  Public Improvements</v>
          </cell>
          <cell r="C108">
            <v>110479.8</v>
          </cell>
          <cell r="D108">
            <v>110479.8</v>
          </cell>
          <cell r="E108">
            <v>110479.8</v>
          </cell>
          <cell r="F108">
            <v>110479.8</v>
          </cell>
          <cell r="G108">
            <v>110479.8</v>
          </cell>
          <cell r="H108">
            <v>110479.8</v>
          </cell>
          <cell r="I108">
            <v>110479.8</v>
          </cell>
          <cell r="J108">
            <v>110479.8</v>
          </cell>
          <cell r="K108">
            <v>110479.8</v>
          </cell>
          <cell r="L108">
            <v>110479.8</v>
          </cell>
          <cell r="M108">
            <v>110479.8</v>
          </cell>
          <cell r="N108">
            <v>110479.8</v>
          </cell>
          <cell r="O108">
            <v>552399</v>
          </cell>
          <cell r="P108">
            <v>1325757.6000000003</v>
          </cell>
        </row>
        <row r="109">
          <cell r="B109" t="str">
            <v xml:space="preserve">  Structures</v>
          </cell>
          <cell r="C109">
            <v>575176.15</v>
          </cell>
          <cell r="O109">
            <v>575176.15</v>
          </cell>
          <cell r="P109">
            <v>575176.15</v>
          </cell>
        </row>
        <row r="110">
          <cell r="B110" t="str">
            <v xml:space="preserve">  System Improvement</v>
          </cell>
          <cell r="C110">
            <v>10449.02</v>
          </cell>
          <cell r="D110">
            <v>10449.02</v>
          </cell>
          <cell r="E110">
            <v>10449.02</v>
          </cell>
          <cell r="F110">
            <v>10449.02</v>
          </cell>
          <cell r="G110">
            <v>10449.02</v>
          </cell>
          <cell r="H110">
            <v>10449.02</v>
          </cell>
          <cell r="I110">
            <v>10449.02</v>
          </cell>
          <cell r="J110">
            <v>10449.02</v>
          </cell>
          <cell r="K110">
            <v>10449.02</v>
          </cell>
          <cell r="L110">
            <v>10449.02</v>
          </cell>
          <cell r="M110">
            <v>10449.02</v>
          </cell>
          <cell r="N110">
            <v>10449.02</v>
          </cell>
          <cell r="O110">
            <v>52245.100000000006</v>
          </cell>
          <cell r="P110">
            <v>125388.24000000003</v>
          </cell>
        </row>
        <row r="111">
          <cell r="B111" t="str">
            <v xml:space="preserve">  System Integrity</v>
          </cell>
          <cell r="C111">
            <v>338243.84000000003</v>
          </cell>
          <cell r="D111">
            <v>338312.83</v>
          </cell>
          <cell r="E111">
            <v>375379.81</v>
          </cell>
          <cell r="F111">
            <v>338243.33</v>
          </cell>
          <cell r="G111">
            <v>338381.36</v>
          </cell>
          <cell r="H111">
            <v>338381.36</v>
          </cell>
          <cell r="I111">
            <v>338312.34</v>
          </cell>
          <cell r="J111">
            <v>338312.34</v>
          </cell>
          <cell r="K111">
            <v>338381.36</v>
          </cell>
          <cell r="L111">
            <v>338250.63</v>
          </cell>
          <cell r="M111">
            <v>338379.1</v>
          </cell>
          <cell r="N111">
            <v>338312.6</v>
          </cell>
          <cell r="O111">
            <v>1728561.17</v>
          </cell>
          <cell r="P111">
            <v>4096890.8999999994</v>
          </cell>
        </row>
        <row r="112">
          <cell r="B112" t="str">
            <v xml:space="preserve">  Vehicles</v>
          </cell>
          <cell r="O112">
            <v>0</v>
          </cell>
          <cell r="P112">
            <v>0</v>
          </cell>
        </row>
        <row r="113">
          <cell r="B113" t="str">
            <v xml:space="preserve">  TransLa</v>
          </cell>
          <cell r="C113">
            <v>1212083.4400000002</v>
          </cell>
          <cell r="D113">
            <v>622508.63000000012</v>
          </cell>
          <cell r="E113">
            <v>660146.60000000009</v>
          </cell>
          <cell r="F113">
            <v>624723.09000000008</v>
          </cell>
          <cell r="G113">
            <v>622577.16</v>
          </cell>
          <cell r="H113">
            <v>622577.16</v>
          </cell>
          <cell r="I113">
            <v>622222.65000000014</v>
          </cell>
          <cell r="J113">
            <v>622222.65000000014</v>
          </cell>
          <cell r="K113">
            <v>622291.67000000004</v>
          </cell>
          <cell r="L113">
            <v>622160.94000000006</v>
          </cell>
          <cell r="M113">
            <v>622289.41</v>
          </cell>
          <cell r="N113">
            <v>622222.91</v>
          </cell>
          <cell r="O113">
            <v>3742038.92</v>
          </cell>
          <cell r="P113">
            <v>8098026.3100000005</v>
          </cell>
        </row>
        <row r="114">
          <cell r="B114" t="str">
            <v xml:space="preserve">  Growth</v>
          </cell>
          <cell r="C114">
            <v>757806.43</v>
          </cell>
          <cell r="D114">
            <v>757806.43</v>
          </cell>
          <cell r="E114">
            <v>757806.43</v>
          </cell>
          <cell r="F114">
            <v>757806.43</v>
          </cell>
          <cell r="G114">
            <v>757806.43</v>
          </cell>
          <cell r="H114">
            <v>757806.43</v>
          </cell>
          <cell r="I114">
            <v>757806.43</v>
          </cell>
          <cell r="J114">
            <v>757806.43</v>
          </cell>
          <cell r="K114">
            <v>757806.43</v>
          </cell>
          <cell r="L114">
            <v>757806.43</v>
          </cell>
          <cell r="M114">
            <v>757806.43</v>
          </cell>
          <cell r="N114">
            <v>757806.43</v>
          </cell>
          <cell r="O114">
            <v>3789032.1500000004</v>
          </cell>
          <cell r="P114">
            <v>9093677.1599999983</v>
          </cell>
        </row>
        <row r="115">
          <cell r="B115" t="str">
            <v xml:space="preserve">  Equipment</v>
          </cell>
          <cell r="C115">
            <v>51333.7</v>
          </cell>
          <cell r="D115">
            <v>51333.7</v>
          </cell>
          <cell r="E115">
            <v>51333.7</v>
          </cell>
          <cell r="F115">
            <v>51333.7</v>
          </cell>
          <cell r="G115">
            <v>51333.7</v>
          </cell>
          <cell r="H115">
            <v>51333.7</v>
          </cell>
          <cell r="I115">
            <v>51333.7</v>
          </cell>
          <cell r="J115">
            <v>51333.7</v>
          </cell>
          <cell r="K115">
            <v>51333.7</v>
          </cell>
          <cell r="L115">
            <v>51333.7</v>
          </cell>
          <cell r="M115">
            <v>51333.7</v>
          </cell>
          <cell r="N115">
            <v>51333.7</v>
          </cell>
          <cell r="O115">
            <v>256668.5</v>
          </cell>
          <cell r="P115">
            <v>616004.4</v>
          </cell>
        </row>
        <row r="116">
          <cell r="B116" t="str">
            <v xml:space="preserve">  Information Technology</v>
          </cell>
          <cell r="C116">
            <v>86036.01</v>
          </cell>
          <cell r="D116">
            <v>42833.89</v>
          </cell>
          <cell r="E116">
            <v>42833.89</v>
          </cell>
          <cell r="F116">
            <v>42833.89</v>
          </cell>
          <cell r="G116">
            <v>42833.89</v>
          </cell>
          <cell r="H116">
            <v>42833.89</v>
          </cell>
          <cell r="I116">
            <v>42833.89</v>
          </cell>
          <cell r="J116">
            <v>42833.89</v>
          </cell>
          <cell r="K116">
            <v>42833.89</v>
          </cell>
          <cell r="L116">
            <v>42833.89</v>
          </cell>
          <cell r="M116">
            <v>42833.89</v>
          </cell>
          <cell r="N116">
            <v>42833.89</v>
          </cell>
          <cell r="O116">
            <v>257371.57</v>
          </cell>
          <cell r="P116">
            <v>557208.80000000005</v>
          </cell>
        </row>
        <row r="117">
          <cell r="B117" t="str">
            <v xml:space="preserve">  Miscellaneous</v>
          </cell>
          <cell r="O117">
            <v>0</v>
          </cell>
          <cell r="P117">
            <v>0</v>
          </cell>
        </row>
        <row r="118">
          <cell r="B118" t="str">
            <v xml:space="preserve">  Overhead</v>
          </cell>
          <cell r="O118">
            <v>0</v>
          </cell>
          <cell r="P118">
            <v>0</v>
          </cell>
        </row>
        <row r="119">
          <cell r="B119" t="str">
            <v xml:space="preserve">  Pipeline Integrity</v>
          </cell>
          <cell r="O119">
            <v>0</v>
          </cell>
          <cell r="P119">
            <v>0</v>
          </cell>
        </row>
        <row r="120">
          <cell r="B120" t="str">
            <v xml:space="preserve">  Public Improvements</v>
          </cell>
          <cell r="C120">
            <v>132050.79999999999</v>
          </cell>
          <cell r="D120">
            <v>132050.79999999999</v>
          </cell>
          <cell r="E120">
            <v>132050.79999999999</v>
          </cell>
          <cell r="F120">
            <v>132050.79999999999</v>
          </cell>
          <cell r="G120">
            <v>132050.79999999999</v>
          </cell>
          <cell r="H120">
            <v>132050.79999999999</v>
          </cell>
          <cell r="I120">
            <v>132050.79999999999</v>
          </cell>
          <cell r="J120">
            <v>132050.79999999999</v>
          </cell>
          <cell r="K120">
            <v>132050.79999999999</v>
          </cell>
          <cell r="L120">
            <v>132050.79999999999</v>
          </cell>
          <cell r="M120">
            <v>132050.79999999999</v>
          </cell>
          <cell r="N120">
            <v>132050.79999999999</v>
          </cell>
          <cell r="O120">
            <v>660254</v>
          </cell>
          <cell r="P120">
            <v>1584609.6000000003</v>
          </cell>
        </row>
        <row r="121">
          <cell r="B121" t="str">
            <v xml:space="preserve">  Structures</v>
          </cell>
          <cell r="C121">
            <v>2387437.4700000002</v>
          </cell>
          <cell r="D121">
            <v>1004275.8</v>
          </cell>
          <cell r="E121">
            <v>114122.26</v>
          </cell>
          <cell r="O121">
            <v>3505835.5300000003</v>
          </cell>
          <cell r="P121">
            <v>3505835.5300000003</v>
          </cell>
        </row>
        <row r="122">
          <cell r="B122" t="str">
            <v xml:space="preserve">  System Improvement</v>
          </cell>
          <cell r="C122">
            <v>3239671.61</v>
          </cell>
          <cell r="D122">
            <v>3239671.61</v>
          </cell>
          <cell r="E122">
            <v>2478856.61</v>
          </cell>
          <cell r="F122">
            <v>89897.51</v>
          </cell>
          <cell r="G122">
            <v>89897.51</v>
          </cell>
          <cell r="H122">
            <v>89897.51</v>
          </cell>
          <cell r="I122">
            <v>89897.51</v>
          </cell>
          <cell r="J122">
            <v>89897.51</v>
          </cell>
          <cell r="K122">
            <v>89897.51</v>
          </cell>
          <cell r="L122">
            <v>89897.51</v>
          </cell>
          <cell r="M122">
            <v>89897.51</v>
          </cell>
          <cell r="N122">
            <v>89897.51</v>
          </cell>
          <cell r="O122">
            <v>9137994.8499999996</v>
          </cell>
          <cell r="P122">
            <v>9767277.4199999981</v>
          </cell>
        </row>
        <row r="123">
          <cell r="B123" t="str">
            <v xml:space="preserve">  System Integrity</v>
          </cell>
          <cell r="C123">
            <v>847947.1</v>
          </cell>
          <cell r="D123">
            <v>847947.1</v>
          </cell>
          <cell r="E123">
            <v>847947.1</v>
          </cell>
          <cell r="F123">
            <v>847947.1</v>
          </cell>
          <cell r="G123">
            <v>847947.1</v>
          </cell>
          <cell r="H123">
            <v>847947.1</v>
          </cell>
          <cell r="I123">
            <v>847947.1</v>
          </cell>
          <cell r="J123">
            <v>847947.1</v>
          </cell>
          <cell r="K123">
            <v>847947.1</v>
          </cell>
          <cell r="L123">
            <v>847947.1</v>
          </cell>
          <cell r="M123">
            <v>847947.1</v>
          </cell>
          <cell r="N123">
            <v>847947.1</v>
          </cell>
          <cell r="O123">
            <v>4239735.5</v>
          </cell>
          <cell r="P123">
            <v>10175365.199999997</v>
          </cell>
        </row>
        <row r="124">
          <cell r="B124" t="str">
            <v xml:space="preserve">  Vehicles</v>
          </cell>
          <cell r="C124">
            <v>76081.5</v>
          </cell>
          <cell r="O124">
            <v>76081.5</v>
          </cell>
          <cell r="P124">
            <v>76081.5</v>
          </cell>
        </row>
        <row r="125">
          <cell r="B125" t="str">
            <v xml:space="preserve">  LGS</v>
          </cell>
          <cell r="C125">
            <v>7578364.6199999992</v>
          </cell>
          <cell r="D125">
            <v>6075919.3300000001</v>
          </cell>
          <cell r="E125">
            <v>4424950.79</v>
          </cell>
          <cell r="F125">
            <v>1921869.4300000002</v>
          </cell>
          <cell r="G125">
            <v>1921869.4300000002</v>
          </cell>
          <cell r="H125">
            <v>1921869.4300000002</v>
          </cell>
          <cell r="I125">
            <v>1921869.4300000002</v>
          </cell>
          <cell r="J125">
            <v>1921869.4300000002</v>
          </cell>
          <cell r="K125">
            <v>1921869.4300000002</v>
          </cell>
          <cell r="L125">
            <v>1921869.4300000002</v>
          </cell>
          <cell r="M125">
            <v>1921869.4300000002</v>
          </cell>
          <cell r="N125">
            <v>1921869.4300000002</v>
          </cell>
          <cell r="O125">
            <v>21922973.600000001</v>
          </cell>
          <cell r="P125">
            <v>35376059.609999992</v>
          </cell>
        </row>
        <row r="126">
          <cell r="B126" t="str">
            <v xml:space="preserve">  Growth</v>
          </cell>
          <cell r="C126">
            <v>945797.93</v>
          </cell>
          <cell r="D126">
            <v>255008.71</v>
          </cell>
          <cell r="E126">
            <v>257745.07</v>
          </cell>
          <cell r="F126">
            <v>398515.17</v>
          </cell>
          <cell r="G126">
            <v>308458.34000000003</v>
          </cell>
          <cell r="H126">
            <v>256450.61</v>
          </cell>
          <cell r="I126">
            <v>429481.57</v>
          </cell>
          <cell r="J126">
            <v>272201.96000000002</v>
          </cell>
          <cell r="K126">
            <v>317390.02</v>
          </cell>
          <cell r="L126">
            <v>404301.15</v>
          </cell>
          <cell r="M126">
            <v>294137.18</v>
          </cell>
          <cell r="N126">
            <v>299227.84000000003</v>
          </cell>
          <cell r="O126">
            <v>2165525.2200000002</v>
          </cell>
          <cell r="P126">
            <v>4438715.55</v>
          </cell>
        </row>
        <row r="127">
          <cell r="B127" t="str">
            <v xml:space="preserve">  Equipment</v>
          </cell>
          <cell r="C127">
            <v>215057.58</v>
          </cell>
          <cell r="D127">
            <v>47436.92</v>
          </cell>
          <cell r="E127">
            <v>4610.54</v>
          </cell>
          <cell r="F127">
            <v>843.86</v>
          </cell>
          <cell r="G127">
            <v>3584.63</v>
          </cell>
          <cell r="J127">
            <v>4779.5</v>
          </cell>
          <cell r="O127">
            <v>271533.52999999997</v>
          </cell>
          <cell r="P127">
            <v>276313.02999999997</v>
          </cell>
        </row>
        <row r="128">
          <cell r="B128" t="str">
            <v xml:space="preserve">  Information Technology</v>
          </cell>
          <cell r="C128">
            <v>130455.74</v>
          </cell>
          <cell r="D128">
            <v>60634.36</v>
          </cell>
          <cell r="E128">
            <v>60634.36</v>
          </cell>
          <cell r="F128">
            <v>19686.490000000002</v>
          </cell>
          <cell r="K128">
            <v>19686.490000000002</v>
          </cell>
          <cell r="O128">
            <v>271410.95</v>
          </cell>
          <cell r="P128">
            <v>291097.44</v>
          </cell>
        </row>
        <row r="129">
          <cell r="B129" t="str">
            <v xml:space="preserve">  Miscellaneous</v>
          </cell>
          <cell r="O129">
            <v>0</v>
          </cell>
          <cell r="P129">
            <v>0</v>
          </cell>
        </row>
        <row r="130">
          <cell r="B130" t="str">
            <v xml:space="preserve">  Overhead</v>
          </cell>
          <cell r="O130">
            <v>0</v>
          </cell>
          <cell r="P130">
            <v>0</v>
          </cell>
        </row>
        <row r="131">
          <cell r="B131" t="str">
            <v xml:space="preserve">  Pipeline Integrity</v>
          </cell>
          <cell r="C131">
            <v>0</v>
          </cell>
          <cell r="O131">
            <v>0</v>
          </cell>
          <cell r="P131">
            <v>0</v>
          </cell>
        </row>
        <row r="132">
          <cell r="B132" t="str">
            <v xml:space="preserve">  Public Improvements</v>
          </cell>
          <cell r="C132">
            <v>135863.74</v>
          </cell>
          <cell r="D132">
            <v>51825.96</v>
          </cell>
          <cell r="H132">
            <v>11899.39</v>
          </cell>
          <cell r="I132">
            <v>44922.89</v>
          </cell>
          <cell r="J132">
            <v>48465.48</v>
          </cell>
          <cell r="K132">
            <v>64753.22</v>
          </cell>
          <cell r="L132">
            <v>28187.13</v>
          </cell>
          <cell r="M132">
            <v>15066.53</v>
          </cell>
          <cell r="N132">
            <v>15058.93</v>
          </cell>
          <cell r="O132">
            <v>187689.69999999998</v>
          </cell>
          <cell r="P132">
            <v>416043.26999999996</v>
          </cell>
        </row>
        <row r="133">
          <cell r="B133" t="str">
            <v xml:space="preserve">  Structures</v>
          </cell>
          <cell r="C133">
            <v>81517.91</v>
          </cell>
          <cell r="D133">
            <v>41748.699999999997</v>
          </cell>
          <cell r="E133">
            <v>6478.25</v>
          </cell>
          <cell r="H133">
            <v>14511.57</v>
          </cell>
          <cell r="I133">
            <v>14511.57</v>
          </cell>
          <cell r="J133">
            <v>14511.57</v>
          </cell>
          <cell r="K133">
            <v>14511.57</v>
          </cell>
          <cell r="L133">
            <v>14511.57</v>
          </cell>
          <cell r="M133">
            <v>14511.57</v>
          </cell>
          <cell r="N133">
            <v>14523.78</v>
          </cell>
          <cell r="O133">
            <v>129744.86</v>
          </cell>
          <cell r="P133">
            <v>231338.06000000003</v>
          </cell>
        </row>
        <row r="134">
          <cell r="B134" t="str">
            <v xml:space="preserve">  System Improvement</v>
          </cell>
          <cell r="C134">
            <v>196220.89</v>
          </cell>
          <cell r="D134">
            <v>102437.58</v>
          </cell>
          <cell r="E134">
            <v>25599.4</v>
          </cell>
          <cell r="F134">
            <v>19856.71</v>
          </cell>
          <cell r="G134">
            <v>40048.870000000003</v>
          </cell>
          <cell r="H134">
            <v>89358.47</v>
          </cell>
          <cell r="I134">
            <v>73171.38</v>
          </cell>
          <cell r="J134">
            <v>62342.7</v>
          </cell>
          <cell r="K134">
            <v>33977.79</v>
          </cell>
          <cell r="L134">
            <v>73611.41</v>
          </cell>
          <cell r="M134">
            <v>80965.89</v>
          </cell>
          <cell r="N134">
            <v>16455.84</v>
          </cell>
          <cell r="O134">
            <v>384163.45000000007</v>
          </cell>
          <cell r="P134">
            <v>814046.93</v>
          </cell>
        </row>
        <row r="135">
          <cell r="B135" t="str">
            <v xml:space="preserve">  System Integrity</v>
          </cell>
          <cell r="C135">
            <v>941750.15</v>
          </cell>
          <cell r="D135">
            <v>737371.62</v>
          </cell>
          <cell r="E135">
            <v>678966.93</v>
          </cell>
          <cell r="F135">
            <v>744097.14</v>
          </cell>
          <cell r="G135">
            <v>957455.02</v>
          </cell>
          <cell r="H135">
            <v>907700.8</v>
          </cell>
          <cell r="I135">
            <v>1443187.98</v>
          </cell>
          <cell r="J135">
            <v>1141328.6200000001</v>
          </cell>
          <cell r="K135">
            <v>1433908.18</v>
          </cell>
          <cell r="L135">
            <v>794814.94</v>
          </cell>
          <cell r="M135">
            <v>1322756.3899999999</v>
          </cell>
          <cell r="N135">
            <v>1244824.31</v>
          </cell>
          <cell r="O135">
            <v>4059640.8600000003</v>
          </cell>
          <cell r="P135">
            <v>12348162.080000002</v>
          </cell>
        </row>
        <row r="136">
          <cell r="B136" t="str">
            <v xml:space="preserve">  Vehicles</v>
          </cell>
          <cell r="O136">
            <v>0</v>
          </cell>
          <cell r="P136">
            <v>0</v>
          </cell>
        </row>
        <row r="137">
          <cell r="B137" t="str">
            <v xml:space="preserve">  Kentucky</v>
          </cell>
          <cell r="C137">
            <v>2646663.94</v>
          </cell>
          <cell r="D137">
            <v>1296463.8500000001</v>
          </cell>
          <cell r="E137">
            <v>1034034.55</v>
          </cell>
          <cell r="F137">
            <v>1182999.3700000001</v>
          </cell>
          <cell r="G137">
            <v>1309546.8600000001</v>
          </cell>
          <cell r="H137">
            <v>1279920.8400000001</v>
          </cell>
          <cell r="I137">
            <v>2005275.3900000001</v>
          </cell>
          <cell r="J137">
            <v>1543629.83</v>
          </cell>
          <cell r="K137">
            <v>1884227.27</v>
          </cell>
          <cell r="L137">
            <v>1315426.2</v>
          </cell>
          <cell r="M137">
            <v>1727437.56</v>
          </cell>
          <cell r="N137">
            <v>1590090.7000000002</v>
          </cell>
          <cell r="O137">
            <v>7469708.5700000003</v>
          </cell>
          <cell r="P137">
            <v>18815716.359999999</v>
          </cell>
        </row>
        <row r="138">
          <cell r="B138" t="str">
            <v xml:space="preserve">  Growth</v>
          </cell>
          <cell r="C138">
            <v>1235873.54</v>
          </cell>
          <cell r="D138">
            <v>1257677.07</v>
          </cell>
          <cell r="E138">
            <v>908222.39</v>
          </cell>
          <cell r="F138">
            <v>781136.39</v>
          </cell>
          <cell r="G138">
            <v>757156.11</v>
          </cell>
          <cell r="H138">
            <v>789115.27000000072</v>
          </cell>
          <cell r="I138">
            <v>764649.67000000062</v>
          </cell>
          <cell r="J138">
            <v>764649.67999999935</v>
          </cell>
          <cell r="K138">
            <v>755917.86</v>
          </cell>
          <cell r="L138">
            <v>781136.39</v>
          </cell>
          <cell r="M138">
            <v>757156.11</v>
          </cell>
          <cell r="N138">
            <v>768727.12</v>
          </cell>
          <cell r="O138">
            <v>4940065.5000000009</v>
          </cell>
          <cell r="P138">
            <v>10321417.600000001</v>
          </cell>
        </row>
        <row r="139">
          <cell r="B139" t="str">
            <v xml:space="preserve">  Equipment</v>
          </cell>
          <cell r="C139">
            <v>64677.48</v>
          </cell>
          <cell r="D139">
            <v>57555.33</v>
          </cell>
          <cell r="E139">
            <v>12625.53</v>
          </cell>
          <cell r="F139">
            <v>26800.95</v>
          </cell>
          <cell r="G139">
            <v>22834.78</v>
          </cell>
          <cell r="H139">
            <v>8414.68</v>
          </cell>
          <cell r="I139">
            <v>24135.759999999998</v>
          </cell>
          <cell r="J139">
            <v>11723.99</v>
          </cell>
          <cell r="K139">
            <v>28333.95</v>
          </cell>
          <cell r="L139">
            <v>11833.71</v>
          </cell>
          <cell r="M139">
            <v>7364.07</v>
          </cell>
          <cell r="N139">
            <v>7371.09</v>
          </cell>
          <cell r="O139">
            <v>184494.07</v>
          </cell>
          <cell r="P139">
            <v>283671.32000000007</v>
          </cell>
        </row>
        <row r="140">
          <cell r="B140" t="str">
            <v xml:space="preserve">  Information Technology</v>
          </cell>
          <cell r="C140">
            <v>344775.9</v>
          </cell>
          <cell r="E140">
            <v>1574.91</v>
          </cell>
          <cell r="G140">
            <v>1574.91</v>
          </cell>
          <cell r="I140">
            <v>1574.91</v>
          </cell>
          <cell r="K140">
            <v>1574.91</v>
          </cell>
          <cell r="M140">
            <v>1574.91</v>
          </cell>
          <cell r="O140">
            <v>347925.72</v>
          </cell>
          <cell r="P140">
            <v>352650.4499999999</v>
          </cell>
        </row>
        <row r="141">
          <cell r="B141" t="str">
            <v xml:space="preserve">  Miscellaneous</v>
          </cell>
          <cell r="O141">
            <v>0</v>
          </cell>
          <cell r="P141">
            <v>0</v>
          </cell>
        </row>
        <row r="142">
          <cell r="B142" t="str">
            <v xml:space="preserve">  Overhead</v>
          </cell>
          <cell r="O142">
            <v>0</v>
          </cell>
          <cell r="P142">
            <v>0</v>
          </cell>
        </row>
        <row r="143">
          <cell r="B143" t="str">
            <v xml:space="preserve">  Pipeline Integrity</v>
          </cell>
          <cell r="O143">
            <v>0</v>
          </cell>
          <cell r="P143">
            <v>0</v>
          </cell>
        </row>
        <row r="144">
          <cell r="B144" t="str">
            <v xml:space="preserve">  Public Improvements</v>
          </cell>
          <cell r="C144">
            <v>1457294.79</v>
          </cell>
          <cell r="D144">
            <v>430077.05</v>
          </cell>
          <cell r="E144">
            <v>101053.64</v>
          </cell>
          <cell r="F144">
            <v>46554.48</v>
          </cell>
          <cell r="G144">
            <v>46554.48</v>
          </cell>
          <cell r="H144">
            <v>59686.559999999998</v>
          </cell>
          <cell r="I144">
            <v>332498.81</v>
          </cell>
          <cell r="J144">
            <v>260423.49</v>
          </cell>
          <cell r="K144">
            <v>59689.14</v>
          </cell>
          <cell r="L144">
            <v>360092.72</v>
          </cell>
          <cell r="M144">
            <v>186395.82</v>
          </cell>
          <cell r="N144">
            <v>46554.48</v>
          </cell>
          <cell r="O144">
            <v>2081534.44</v>
          </cell>
          <cell r="P144">
            <v>3386875.46</v>
          </cell>
        </row>
        <row r="145">
          <cell r="B145" t="str">
            <v xml:space="preserve">  Structures</v>
          </cell>
          <cell r="C145">
            <v>2812.86</v>
          </cell>
          <cell r="E145">
            <v>12657.87</v>
          </cell>
          <cell r="G145">
            <v>7032.16</v>
          </cell>
          <cell r="H145">
            <v>-588748.56000000006</v>
          </cell>
          <cell r="I145">
            <v>7032.16</v>
          </cell>
          <cell r="O145">
            <v>22502.89</v>
          </cell>
          <cell r="P145">
            <v>-559213.51</v>
          </cell>
        </row>
        <row r="146">
          <cell r="B146" t="str">
            <v xml:space="preserve">  System Improvement</v>
          </cell>
          <cell r="C146">
            <v>360863.38</v>
          </cell>
          <cell r="D146">
            <v>53347.47</v>
          </cell>
          <cell r="E146">
            <v>56703.49</v>
          </cell>
          <cell r="F146">
            <v>4758.13</v>
          </cell>
          <cell r="G146">
            <v>4758.13</v>
          </cell>
          <cell r="H146">
            <v>4758.13</v>
          </cell>
          <cell r="I146">
            <v>47525.42</v>
          </cell>
          <cell r="J146">
            <v>25267.25</v>
          </cell>
          <cell r="K146">
            <v>29486.54</v>
          </cell>
          <cell r="L146">
            <v>143612.15</v>
          </cell>
          <cell r="M146">
            <v>4758.13</v>
          </cell>
          <cell r="N146">
            <v>4758.13</v>
          </cell>
          <cell r="O146">
            <v>480430.6</v>
          </cell>
          <cell r="P146">
            <v>740596.35000000009</v>
          </cell>
        </row>
        <row r="147">
          <cell r="B147" t="str">
            <v xml:space="preserve">  System Integrity</v>
          </cell>
          <cell r="C147">
            <v>465210.68</v>
          </cell>
          <cell r="D147">
            <v>355057.53</v>
          </cell>
          <cell r="E147">
            <v>385500.36</v>
          </cell>
          <cell r="F147">
            <v>378402.02</v>
          </cell>
          <cell r="G147">
            <v>300385.91999999998</v>
          </cell>
          <cell r="H147">
            <v>318467.76</v>
          </cell>
          <cell r="I147">
            <v>251823.95</v>
          </cell>
          <cell r="J147">
            <v>465409.84</v>
          </cell>
          <cell r="K147">
            <v>346005.50000000052</v>
          </cell>
          <cell r="L147">
            <v>295899.03999999998</v>
          </cell>
          <cell r="M147">
            <v>283659.81</v>
          </cell>
          <cell r="N147">
            <v>317491.44</v>
          </cell>
          <cell r="O147">
            <v>1884556.5099999998</v>
          </cell>
          <cell r="P147">
            <v>4163313.85</v>
          </cell>
        </row>
        <row r="148">
          <cell r="B148" t="str">
            <v xml:space="preserve">  Vehicles</v>
          </cell>
          <cell r="O148">
            <v>0</v>
          </cell>
          <cell r="P148">
            <v>0</v>
          </cell>
        </row>
        <row r="149">
          <cell r="B149" t="str">
            <v xml:space="preserve">  Tennessee</v>
          </cell>
          <cell r="C149">
            <v>3931508.63</v>
          </cell>
          <cell r="D149">
            <v>2153714.4500000002</v>
          </cell>
          <cell r="E149">
            <v>1478338.19</v>
          </cell>
          <cell r="F149">
            <v>1237651.97</v>
          </cell>
          <cell r="G149">
            <v>1140296.49</v>
          </cell>
          <cell r="H149">
            <v>591693.84000000067</v>
          </cell>
          <cell r="I149">
            <v>1429240.6800000004</v>
          </cell>
          <cell r="J149">
            <v>1527474.2499999993</v>
          </cell>
          <cell r="K149">
            <v>1221007.9000000006</v>
          </cell>
          <cell r="L149">
            <v>1592574.0099999998</v>
          </cell>
          <cell r="M149">
            <v>1240908.8499999999</v>
          </cell>
          <cell r="N149">
            <v>1144902.26</v>
          </cell>
          <cell r="O149">
            <v>9941509.7300000004</v>
          </cell>
          <cell r="P149">
            <v>18689311.520000003</v>
          </cell>
        </row>
        <row r="150">
          <cell r="B150" t="str">
            <v xml:space="preserve">  Growth</v>
          </cell>
          <cell r="C150">
            <v>200755.82</v>
          </cell>
          <cell r="D150">
            <v>211268.38</v>
          </cell>
          <cell r="E150">
            <v>199939.68</v>
          </cell>
          <cell r="F150">
            <v>210145.91</v>
          </cell>
          <cell r="G150">
            <v>177339.47</v>
          </cell>
          <cell r="H150">
            <v>994093.01</v>
          </cell>
          <cell r="I150">
            <v>968998.27</v>
          </cell>
          <cell r="J150">
            <v>981652.84</v>
          </cell>
          <cell r="K150">
            <v>969342.31</v>
          </cell>
          <cell r="L150">
            <v>1003100.02</v>
          </cell>
          <cell r="M150">
            <v>199939.68</v>
          </cell>
          <cell r="N150">
            <v>-4106397.5</v>
          </cell>
          <cell r="O150">
            <v>999449.26</v>
          </cell>
          <cell r="P150">
            <v>2010177.8899999987</v>
          </cell>
        </row>
        <row r="151">
          <cell r="B151" t="str">
            <v xml:space="preserve">  Equipment</v>
          </cell>
          <cell r="C151">
            <v>54099.34</v>
          </cell>
          <cell r="D151">
            <v>7907.57</v>
          </cell>
          <cell r="E151">
            <v>8359.43</v>
          </cell>
          <cell r="F151">
            <v>23276.38</v>
          </cell>
          <cell r="O151">
            <v>93642.72</v>
          </cell>
          <cell r="P151">
            <v>93642.72</v>
          </cell>
        </row>
        <row r="152">
          <cell r="B152" t="str">
            <v xml:space="preserve">  Information Technology</v>
          </cell>
          <cell r="O152">
            <v>0</v>
          </cell>
          <cell r="P152">
            <v>0</v>
          </cell>
        </row>
        <row r="153">
          <cell r="B153" t="str">
            <v xml:space="preserve">  Miscellaneous</v>
          </cell>
          <cell r="O153">
            <v>0</v>
          </cell>
          <cell r="P153">
            <v>0</v>
          </cell>
        </row>
        <row r="154">
          <cell r="B154" t="str">
            <v xml:space="preserve">  Overhead</v>
          </cell>
          <cell r="O154">
            <v>0</v>
          </cell>
          <cell r="P154">
            <v>0</v>
          </cell>
        </row>
        <row r="155">
          <cell r="B155" t="str">
            <v xml:space="preserve">  Pipeline Integrity</v>
          </cell>
          <cell r="O155">
            <v>0</v>
          </cell>
          <cell r="P155">
            <v>0</v>
          </cell>
        </row>
        <row r="156">
          <cell r="B156" t="str">
            <v xml:space="preserve">  Public Improvements</v>
          </cell>
          <cell r="C156">
            <v>186.79</v>
          </cell>
          <cell r="D156">
            <v>34947.08</v>
          </cell>
          <cell r="E156">
            <v>186.79</v>
          </cell>
          <cell r="F156">
            <v>186.79</v>
          </cell>
          <cell r="G156">
            <v>16824.080000000002</v>
          </cell>
          <cell r="H156">
            <v>1599.41</v>
          </cell>
          <cell r="I156">
            <v>186.79</v>
          </cell>
          <cell r="J156">
            <v>15532.71</v>
          </cell>
          <cell r="K156">
            <v>186.79</v>
          </cell>
          <cell r="L156">
            <v>186.79</v>
          </cell>
          <cell r="M156">
            <v>186.79</v>
          </cell>
          <cell r="N156">
            <v>186.79</v>
          </cell>
          <cell r="O156">
            <v>52331.530000000006</v>
          </cell>
          <cell r="P156">
            <v>70397.599999999977</v>
          </cell>
        </row>
        <row r="157">
          <cell r="B157" t="str">
            <v xml:space="preserve">  Structures</v>
          </cell>
          <cell r="H157">
            <v>-50000</v>
          </cell>
          <cell r="O157">
            <v>0</v>
          </cell>
          <cell r="P157">
            <v>-50000</v>
          </cell>
        </row>
        <row r="158">
          <cell r="B158" t="str">
            <v xml:space="preserve">  System Improvement</v>
          </cell>
          <cell r="D158">
            <v>53223.49</v>
          </cell>
          <cell r="E158">
            <v>6299.68</v>
          </cell>
          <cell r="M158">
            <v>34827.949999999997</v>
          </cell>
          <cell r="N158">
            <v>7777.52</v>
          </cell>
          <cell r="O158">
            <v>59523.17</v>
          </cell>
          <cell r="P158">
            <v>102128.64</v>
          </cell>
        </row>
        <row r="159">
          <cell r="B159" t="str">
            <v xml:space="preserve">  System Integrity</v>
          </cell>
          <cell r="C159">
            <v>657104.37</v>
          </cell>
          <cell r="D159">
            <v>645141.44999999995</v>
          </cell>
          <cell r="E159">
            <v>640973.02</v>
          </cell>
          <cell r="F159">
            <v>630586.80000000005</v>
          </cell>
          <cell r="G159">
            <v>629693.02</v>
          </cell>
          <cell r="H159">
            <v>487455.23</v>
          </cell>
          <cell r="I159">
            <v>523163.35</v>
          </cell>
          <cell r="J159">
            <v>507616.89</v>
          </cell>
          <cell r="K159">
            <v>514633.08</v>
          </cell>
          <cell r="L159">
            <v>530693.66</v>
          </cell>
          <cell r="M159">
            <v>597671.03</v>
          </cell>
          <cell r="N159">
            <v>634310.41</v>
          </cell>
          <cell r="O159">
            <v>3203498.6599999997</v>
          </cell>
          <cell r="P159">
            <v>6999042.3099999996</v>
          </cell>
        </row>
        <row r="160">
          <cell r="B160" t="str">
            <v xml:space="preserve">  Vehicles</v>
          </cell>
          <cell r="O160">
            <v>0</v>
          </cell>
          <cell r="P160">
            <v>0</v>
          </cell>
        </row>
        <row r="161">
          <cell r="B161" t="str">
            <v xml:space="preserve">  Georgia</v>
          </cell>
          <cell r="C161">
            <v>912146.32000000007</v>
          </cell>
          <cell r="D161">
            <v>952487.97</v>
          </cell>
          <cell r="E161">
            <v>855758.6</v>
          </cell>
          <cell r="F161">
            <v>864195.88000000012</v>
          </cell>
          <cell r="G161">
            <v>823856.57000000007</v>
          </cell>
          <cell r="H161">
            <v>1433147.65</v>
          </cell>
          <cell r="I161">
            <v>1492348.4100000001</v>
          </cell>
          <cell r="J161">
            <v>1504802.44</v>
          </cell>
          <cell r="K161">
            <v>1484162.1800000002</v>
          </cell>
          <cell r="L161">
            <v>1533980.4700000002</v>
          </cell>
          <cell r="M161">
            <v>832625.45</v>
          </cell>
          <cell r="N161">
            <v>-3464122.78</v>
          </cell>
          <cell r="O161">
            <v>4408445.34</v>
          </cell>
          <cell r="P161">
            <v>9225389.1599999983</v>
          </cell>
        </row>
        <row r="162">
          <cell r="B162" t="str">
            <v xml:space="preserve">  Growth</v>
          </cell>
          <cell r="C162">
            <v>97701.23</v>
          </cell>
          <cell r="D162">
            <v>97701.23</v>
          </cell>
          <cell r="E162">
            <v>97701.23</v>
          </cell>
          <cell r="F162">
            <v>97701.230000000054</v>
          </cell>
          <cell r="G162">
            <v>97701.23</v>
          </cell>
          <cell r="H162">
            <v>97701.23</v>
          </cell>
          <cell r="I162">
            <v>97701.23</v>
          </cell>
          <cell r="J162">
            <v>97701.23</v>
          </cell>
          <cell r="K162">
            <v>97701.23</v>
          </cell>
          <cell r="L162">
            <v>97701.23</v>
          </cell>
          <cell r="M162">
            <v>97701.23</v>
          </cell>
          <cell r="N162">
            <v>97691.31</v>
          </cell>
          <cell r="O162">
            <v>488506.15</v>
          </cell>
          <cell r="P162">
            <v>1172404.8400000001</v>
          </cell>
        </row>
        <row r="163">
          <cell r="B163" t="str">
            <v xml:space="preserve">  Equipment</v>
          </cell>
          <cell r="C163">
            <v>17147.82</v>
          </cell>
          <cell r="D163">
            <v>67339.95</v>
          </cell>
          <cell r="E163">
            <v>11873.71</v>
          </cell>
          <cell r="F163">
            <v>17147.82</v>
          </cell>
          <cell r="I163">
            <v>5274.11</v>
          </cell>
          <cell r="L163">
            <v>5274.11</v>
          </cell>
          <cell r="O163">
            <v>113509.29999999999</v>
          </cell>
          <cell r="P163">
            <v>124057.51999999999</v>
          </cell>
        </row>
        <row r="164">
          <cell r="B164" t="str">
            <v xml:space="preserve">  Information Technology</v>
          </cell>
          <cell r="O164">
            <v>0</v>
          </cell>
          <cell r="P164">
            <v>0</v>
          </cell>
        </row>
        <row r="165">
          <cell r="B165" t="str">
            <v xml:space="preserve">  Miscellaneous</v>
          </cell>
          <cell r="O165">
            <v>0</v>
          </cell>
          <cell r="P165">
            <v>0</v>
          </cell>
        </row>
        <row r="166">
          <cell r="B166" t="str">
            <v xml:space="preserve">  Overhead</v>
          </cell>
          <cell r="O166">
            <v>0</v>
          </cell>
          <cell r="P166">
            <v>0</v>
          </cell>
        </row>
        <row r="167">
          <cell r="B167" t="str">
            <v xml:space="preserve">  Pipeline Integrity</v>
          </cell>
          <cell r="O167">
            <v>0</v>
          </cell>
          <cell r="P167">
            <v>0</v>
          </cell>
        </row>
        <row r="168">
          <cell r="B168" t="str">
            <v xml:space="preserve">  Public Improvements</v>
          </cell>
          <cell r="C168">
            <v>7953.1</v>
          </cell>
          <cell r="D168">
            <v>7953.1</v>
          </cell>
          <cell r="E168">
            <v>7953.1</v>
          </cell>
          <cell r="F168">
            <v>7953.1</v>
          </cell>
          <cell r="G168">
            <v>7953.1</v>
          </cell>
          <cell r="H168">
            <v>7953.1</v>
          </cell>
          <cell r="I168">
            <v>7953.1</v>
          </cell>
          <cell r="J168">
            <v>7953.1</v>
          </cell>
          <cell r="K168">
            <v>7953.1</v>
          </cell>
          <cell r="L168">
            <v>7953.1</v>
          </cell>
          <cell r="M168">
            <v>7953.1</v>
          </cell>
          <cell r="N168">
            <v>7953.1</v>
          </cell>
          <cell r="O168">
            <v>39765.5</v>
          </cell>
          <cell r="P168">
            <v>95437.200000000012</v>
          </cell>
        </row>
        <row r="169">
          <cell r="B169" t="str">
            <v xml:space="preserve">  Structures</v>
          </cell>
          <cell r="O169">
            <v>0</v>
          </cell>
          <cell r="P169">
            <v>0</v>
          </cell>
        </row>
        <row r="170">
          <cell r="B170" t="str">
            <v xml:space="preserve">  System Improvement</v>
          </cell>
          <cell r="C170">
            <v>5376.8</v>
          </cell>
          <cell r="D170">
            <v>5376.8</v>
          </cell>
          <cell r="E170">
            <v>5376.8</v>
          </cell>
          <cell r="F170">
            <v>5376.8</v>
          </cell>
          <cell r="G170">
            <v>5376.8</v>
          </cell>
          <cell r="H170">
            <v>5376.8</v>
          </cell>
          <cell r="I170">
            <v>5376.8</v>
          </cell>
          <cell r="J170">
            <v>5376.8</v>
          </cell>
          <cell r="K170">
            <v>5376.8</v>
          </cell>
          <cell r="L170">
            <v>5376.8</v>
          </cell>
          <cell r="M170">
            <v>5376.8</v>
          </cell>
          <cell r="N170">
            <v>5383.22</v>
          </cell>
          <cell r="O170">
            <v>26884</v>
          </cell>
          <cell r="P170">
            <v>64528.020000000011</v>
          </cell>
        </row>
        <row r="171">
          <cell r="B171" t="str">
            <v xml:space="preserve">  System Integrity</v>
          </cell>
          <cell r="C171">
            <v>52610.09</v>
          </cell>
          <cell r="D171">
            <v>41921.230000000003</v>
          </cell>
          <cell r="E171">
            <v>41921.230000000003</v>
          </cell>
          <cell r="F171">
            <v>41921.230000000003</v>
          </cell>
          <cell r="G171">
            <v>60866.53</v>
          </cell>
          <cell r="H171">
            <v>60866.53</v>
          </cell>
          <cell r="I171">
            <v>60866.53</v>
          </cell>
          <cell r="J171">
            <v>60866.53</v>
          </cell>
          <cell r="K171">
            <v>60866.53</v>
          </cell>
          <cell r="L171">
            <v>60866.53</v>
          </cell>
          <cell r="M171">
            <v>60866.53</v>
          </cell>
          <cell r="N171">
            <v>60851.66</v>
          </cell>
          <cell r="O171">
            <v>239240.31000000003</v>
          </cell>
          <cell r="P171">
            <v>665291.15000000014</v>
          </cell>
        </row>
        <row r="172">
          <cell r="B172" t="str">
            <v xml:space="preserve">  Vehicles</v>
          </cell>
          <cell r="O172">
            <v>0</v>
          </cell>
          <cell r="P172">
            <v>0</v>
          </cell>
        </row>
        <row r="173">
          <cell r="B173" t="str">
            <v xml:space="preserve">  Virginia</v>
          </cell>
          <cell r="C173">
            <v>180789.03999999998</v>
          </cell>
          <cell r="D173">
            <v>220292.31</v>
          </cell>
          <cell r="E173">
            <v>164826.07</v>
          </cell>
          <cell r="F173">
            <v>170100.18000000005</v>
          </cell>
          <cell r="G173">
            <v>171897.66</v>
          </cell>
          <cell r="H173">
            <v>171897.66</v>
          </cell>
          <cell r="I173">
            <v>177171.77000000002</v>
          </cell>
          <cell r="J173">
            <v>171897.66</v>
          </cell>
          <cell r="K173">
            <v>171897.66</v>
          </cell>
          <cell r="L173">
            <v>177171.77000000002</v>
          </cell>
          <cell r="M173">
            <v>171897.66</v>
          </cell>
          <cell r="N173">
            <v>171879.29</v>
          </cell>
          <cell r="O173">
            <v>907905.26</v>
          </cell>
          <cell r="P173">
            <v>2121718.7300000004</v>
          </cell>
        </row>
        <row r="174">
          <cell r="B174" t="str">
            <v xml:space="preserve">  Growth</v>
          </cell>
          <cell r="C174">
            <v>153672.07</v>
          </cell>
          <cell r="D174">
            <v>122885.32</v>
          </cell>
          <cell r="E174">
            <v>98023.01</v>
          </cell>
          <cell r="F174">
            <v>103144.89</v>
          </cell>
          <cell r="G174">
            <v>73882.570000000007</v>
          </cell>
          <cell r="H174">
            <v>67420.039999999994</v>
          </cell>
          <cell r="I174">
            <v>94184.62</v>
          </cell>
          <cell r="J174">
            <v>102303.4</v>
          </cell>
          <cell r="K174">
            <v>109016.23</v>
          </cell>
          <cell r="L174">
            <v>110995.65</v>
          </cell>
          <cell r="M174">
            <v>109438.04</v>
          </cell>
          <cell r="N174">
            <v>113275.08</v>
          </cell>
          <cell r="O174">
            <v>551607.8600000001</v>
          </cell>
          <cell r="P174">
            <v>1258240.9200000002</v>
          </cell>
        </row>
        <row r="175">
          <cell r="B175" t="str">
            <v xml:space="preserve">  Equipment</v>
          </cell>
          <cell r="C175">
            <v>0</v>
          </cell>
          <cell r="O175">
            <v>0</v>
          </cell>
          <cell r="P175">
            <v>0</v>
          </cell>
        </row>
        <row r="176">
          <cell r="B176" t="str">
            <v xml:space="preserve">  Information Technology</v>
          </cell>
          <cell r="O176">
            <v>0</v>
          </cell>
          <cell r="P176">
            <v>0</v>
          </cell>
        </row>
        <row r="177">
          <cell r="B177" t="str">
            <v xml:space="preserve">  Miscellaneous</v>
          </cell>
          <cell r="O177">
            <v>0</v>
          </cell>
          <cell r="P177">
            <v>0</v>
          </cell>
        </row>
        <row r="178">
          <cell r="B178" t="str">
            <v xml:space="preserve">  Overhead</v>
          </cell>
          <cell r="O178">
            <v>0</v>
          </cell>
          <cell r="P178">
            <v>0</v>
          </cell>
        </row>
        <row r="179">
          <cell r="B179" t="str">
            <v xml:space="preserve">  Pipeline Integrity</v>
          </cell>
          <cell r="O179">
            <v>0</v>
          </cell>
          <cell r="P179">
            <v>0</v>
          </cell>
        </row>
        <row r="180">
          <cell r="B180" t="str">
            <v xml:space="preserve">  Public Improvements</v>
          </cell>
          <cell r="C180">
            <v>15573.53</v>
          </cell>
          <cell r="D180">
            <v>8685.59</v>
          </cell>
          <cell r="E180">
            <v>15596.96</v>
          </cell>
          <cell r="F180">
            <v>10067.85</v>
          </cell>
          <cell r="G180">
            <v>15262.44</v>
          </cell>
          <cell r="H180">
            <v>58297.88</v>
          </cell>
          <cell r="I180">
            <v>65116.25</v>
          </cell>
          <cell r="J180">
            <v>26606.880000000001</v>
          </cell>
          <cell r="K180">
            <v>23832.54</v>
          </cell>
          <cell r="L180">
            <v>22694.6</v>
          </cell>
          <cell r="M180">
            <v>15516.78</v>
          </cell>
          <cell r="N180">
            <v>16014.38</v>
          </cell>
          <cell r="O180">
            <v>65186.37</v>
          </cell>
          <cell r="P180">
            <v>293265.68000000005</v>
          </cell>
        </row>
        <row r="181">
          <cell r="B181" t="str">
            <v xml:space="preserve">  Structures</v>
          </cell>
          <cell r="C181">
            <v>50049.45</v>
          </cell>
          <cell r="L181">
            <v>181998</v>
          </cell>
          <cell r="O181">
            <v>50049.45</v>
          </cell>
          <cell r="P181">
            <v>232047.45</v>
          </cell>
        </row>
        <row r="182">
          <cell r="B182" t="str">
            <v xml:space="preserve">  System Improvement</v>
          </cell>
          <cell r="C182">
            <v>145491.79</v>
          </cell>
          <cell r="D182">
            <v>42875.81</v>
          </cell>
          <cell r="E182">
            <v>32856.42</v>
          </cell>
          <cell r="F182">
            <v>38100.769999999997</v>
          </cell>
          <cell r="G182">
            <v>32856.42</v>
          </cell>
          <cell r="H182">
            <v>128246.41</v>
          </cell>
          <cell r="I182">
            <v>34565.269999999997</v>
          </cell>
          <cell r="J182">
            <v>18514.29</v>
          </cell>
          <cell r="K182">
            <v>36622.089999999997</v>
          </cell>
          <cell r="L182">
            <v>41996.37</v>
          </cell>
          <cell r="M182">
            <v>32403.37</v>
          </cell>
          <cell r="N182">
            <v>35090.5</v>
          </cell>
          <cell r="O182">
            <v>292181.21000000002</v>
          </cell>
          <cell r="P182">
            <v>619619.51</v>
          </cell>
        </row>
        <row r="183">
          <cell r="B183" t="str">
            <v xml:space="preserve">  System Integrity</v>
          </cell>
          <cell r="C183">
            <v>237469.42</v>
          </cell>
          <cell r="D183">
            <v>254905.95</v>
          </cell>
          <cell r="E183">
            <v>252132.63</v>
          </cell>
          <cell r="F183">
            <v>248466.72</v>
          </cell>
          <cell r="G183">
            <v>273220.05</v>
          </cell>
          <cell r="H183">
            <v>245614.28</v>
          </cell>
          <cell r="I183">
            <v>249485.37</v>
          </cell>
          <cell r="J183">
            <v>257426.72</v>
          </cell>
          <cell r="K183">
            <v>258365.98</v>
          </cell>
          <cell r="L183">
            <v>272142.81</v>
          </cell>
          <cell r="M183">
            <v>252479.45</v>
          </cell>
          <cell r="N183">
            <v>255060.75</v>
          </cell>
          <cell r="O183">
            <v>1266194.77</v>
          </cell>
          <cell r="P183">
            <v>3056770.1300000004</v>
          </cell>
        </row>
        <row r="184">
          <cell r="B184" t="str">
            <v xml:space="preserve">  Vehicles</v>
          </cell>
          <cell r="O184">
            <v>0</v>
          </cell>
          <cell r="P184">
            <v>0</v>
          </cell>
        </row>
        <row r="185">
          <cell r="B185" t="str">
            <v xml:space="preserve">  Missouri-MD</v>
          </cell>
          <cell r="C185">
            <v>602256.26</v>
          </cell>
          <cell r="D185">
            <v>429352.67000000004</v>
          </cell>
          <cell r="E185">
            <v>398609.02</v>
          </cell>
          <cell r="F185">
            <v>399780.23</v>
          </cell>
          <cell r="G185">
            <v>395221.48</v>
          </cell>
          <cell r="H185">
            <v>499578.61</v>
          </cell>
          <cell r="I185">
            <v>443351.51</v>
          </cell>
          <cell r="J185">
            <v>404851.29000000004</v>
          </cell>
          <cell r="K185">
            <v>427836.83999999997</v>
          </cell>
          <cell r="L185">
            <v>629827.42999999993</v>
          </cell>
          <cell r="M185">
            <v>409837.64</v>
          </cell>
          <cell r="N185">
            <v>419440.71</v>
          </cell>
          <cell r="O185">
            <v>2225219.66</v>
          </cell>
          <cell r="P185">
            <v>5459943.6900000004</v>
          </cell>
        </row>
        <row r="186">
          <cell r="B186" t="str">
            <v xml:space="preserve">  Growth</v>
          </cell>
          <cell r="C186">
            <v>58188.35</v>
          </cell>
          <cell r="D186">
            <v>54811.46</v>
          </cell>
          <cell r="E186">
            <v>51467.45</v>
          </cell>
          <cell r="F186">
            <v>52626.17</v>
          </cell>
          <cell r="G186">
            <v>51467.45</v>
          </cell>
          <cell r="H186">
            <v>48878.35</v>
          </cell>
          <cell r="I186">
            <v>61121.79</v>
          </cell>
          <cell r="J186">
            <v>48446.8</v>
          </cell>
          <cell r="K186">
            <v>45562.73</v>
          </cell>
          <cell r="L186">
            <v>48669.42</v>
          </cell>
          <cell r="M186">
            <v>56912.15</v>
          </cell>
          <cell r="N186">
            <v>54584.25</v>
          </cell>
          <cell r="O186">
            <v>268560.88</v>
          </cell>
          <cell r="P186">
            <v>632736.36999999988</v>
          </cell>
        </row>
        <row r="187">
          <cell r="B187" t="str">
            <v xml:space="preserve">  Equipment</v>
          </cell>
          <cell r="C187">
            <v>9282.44</v>
          </cell>
          <cell r="D187">
            <v>16274.96</v>
          </cell>
          <cell r="E187">
            <v>11400.85</v>
          </cell>
          <cell r="F187">
            <v>4332.33</v>
          </cell>
          <cell r="O187">
            <v>41290.58</v>
          </cell>
          <cell r="P187">
            <v>41290.58</v>
          </cell>
        </row>
        <row r="188">
          <cell r="B188" t="str">
            <v xml:space="preserve">  Information Technology</v>
          </cell>
          <cell r="O188">
            <v>0</v>
          </cell>
          <cell r="P188">
            <v>0</v>
          </cell>
        </row>
        <row r="189">
          <cell r="B189" t="str">
            <v xml:space="preserve">  Miscellaneous</v>
          </cell>
          <cell r="O189">
            <v>0</v>
          </cell>
          <cell r="P189">
            <v>0</v>
          </cell>
        </row>
        <row r="190">
          <cell r="B190" t="str">
            <v xml:space="preserve">  Overhead</v>
          </cell>
          <cell r="O190">
            <v>0</v>
          </cell>
          <cell r="P190">
            <v>0</v>
          </cell>
        </row>
        <row r="191">
          <cell r="B191" t="str">
            <v xml:space="preserve">  Pipeline Integrity</v>
          </cell>
          <cell r="O191">
            <v>0</v>
          </cell>
          <cell r="P191">
            <v>0</v>
          </cell>
        </row>
        <row r="192">
          <cell r="B192" t="str">
            <v xml:space="preserve">  Public Improvements</v>
          </cell>
          <cell r="C192">
            <v>295.48</v>
          </cell>
          <cell r="D192">
            <v>295.48</v>
          </cell>
          <cell r="E192">
            <v>295.48</v>
          </cell>
          <cell r="F192">
            <v>295.48</v>
          </cell>
          <cell r="G192">
            <v>295.48</v>
          </cell>
          <cell r="H192">
            <v>3620.51</v>
          </cell>
          <cell r="I192">
            <v>11190.51</v>
          </cell>
          <cell r="J192">
            <v>13620.08</v>
          </cell>
          <cell r="K192">
            <v>11190.51</v>
          </cell>
          <cell r="L192">
            <v>7865.48</v>
          </cell>
          <cell r="M192">
            <v>7865.48</v>
          </cell>
          <cell r="N192">
            <v>295.48</v>
          </cell>
          <cell r="O192">
            <v>1477.4</v>
          </cell>
          <cell r="P192">
            <v>57125.450000000004</v>
          </cell>
        </row>
        <row r="193">
          <cell r="B193" t="str">
            <v xml:space="preserve">  Structures</v>
          </cell>
          <cell r="C193">
            <v>30402.26</v>
          </cell>
          <cell r="D193">
            <v>9500.7099999999991</v>
          </cell>
          <cell r="E193">
            <v>9500.7099999999991</v>
          </cell>
          <cell r="F193">
            <v>9500.7099999999991</v>
          </cell>
          <cell r="G193">
            <v>9500.7099999999991</v>
          </cell>
          <cell r="I193">
            <v>-20000</v>
          </cell>
          <cell r="O193">
            <v>68405.100000000006</v>
          </cell>
          <cell r="P193">
            <v>48405.100000000006</v>
          </cell>
        </row>
        <row r="194">
          <cell r="B194" t="str">
            <v xml:space="preserve">  System Improvement</v>
          </cell>
          <cell r="C194">
            <v>36228.92</v>
          </cell>
          <cell r="D194">
            <v>11408.58</v>
          </cell>
          <cell r="H194">
            <v>8937.27</v>
          </cell>
          <cell r="I194">
            <v>2557.27</v>
          </cell>
          <cell r="J194">
            <v>12991.17</v>
          </cell>
          <cell r="K194">
            <v>5480.15</v>
          </cell>
          <cell r="L194">
            <v>2557.27</v>
          </cell>
          <cell r="M194">
            <v>2557.27</v>
          </cell>
          <cell r="N194">
            <v>2557.27</v>
          </cell>
          <cell r="O194">
            <v>47637.5</v>
          </cell>
          <cell r="P194">
            <v>85275.170000000013</v>
          </cell>
        </row>
        <row r="195">
          <cell r="B195" t="str">
            <v xml:space="preserve">  System Integrity</v>
          </cell>
          <cell r="C195">
            <v>143723.10999999999</v>
          </cell>
          <cell r="D195">
            <v>139815.26</v>
          </cell>
          <cell r="E195">
            <v>145600.07999999999</v>
          </cell>
          <cell r="F195">
            <v>155718.10999999999</v>
          </cell>
          <cell r="G195">
            <v>144286.68</v>
          </cell>
          <cell r="H195">
            <v>151509.71</v>
          </cell>
          <cell r="I195">
            <v>138750.39999999999</v>
          </cell>
          <cell r="J195">
            <v>145505.71</v>
          </cell>
          <cell r="K195">
            <v>134796.10999999999</v>
          </cell>
          <cell r="L195">
            <v>153556.03</v>
          </cell>
          <cell r="M195">
            <v>140927.39000000001</v>
          </cell>
          <cell r="N195">
            <v>175082.75</v>
          </cell>
          <cell r="O195">
            <v>729143.24</v>
          </cell>
          <cell r="P195">
            <v>1769271.3399999999</v>
          </cell>
        </row>
        <row r="196">
          <cell r="B196" t="str">
            <v xml:space="preserve">  Vehicles</v>
          </cell>
          <cell r="O196">
            <v>0</v>
          </cell>
          <cell r="P196">
            <v>0</v>
          </cell>
        </row>
        <row r="197">
          <cell r="B197" t="str">
            <v xml:space="preserve">  Illinois</v>
          </cell>
          <cell r="C197">
            <v>278120.55999999994</v>
          </cell>
          <cell r="D197">
            <v>232106.45</v>
          </cell>
          <cell r="E197">
            <v>218264.56999999998</v>
          </cell>
          <cell r="F197">
            <v>222472.8</v>
          </cell>
          <cell r="G197">
            <v>205550.32</v>
          </cell>
          <cell r="H197">
            <v>212945.84</v>
          </cell>
          <cell r="I197">
            <v>193619.97</v>
          </cell>
          <cell r="J197">
            <v>220563.76</v>
          </cell>
          <cell r="K197">
            <v>197029.5</v>
          </cell>
          <cell r="L197">
            <v>212648.19999999998</v>
          </cell>
          <cell r="M197">
            <v>208262.29000000004</v>
          </cell>
          <cell r="N197">
            <v>232519.75</v>
          </cell>
          <cell r="O197">
            <v>1156514.7000000002</v>
          </cell>
          <cell r="P197">
            <v>2634104.0099999998</v>
          </cell>
        </row>
        <row r="198">
          <cell r="B198" t="str">
            <v xml:space="preserve">  Growth</v>
          </cell>
          <cell r="C198">
            <v>3398.5</v>
          </cell>
          <cell r="D198">
            <v>2077.81</v>
          </cell>
          <cell r="E198">
            <v>1038.9100000000001</v>
          </cell>
          <cell r="F198">
            <v>519.45000000000005</v>
          </cell>
          <cell r="G198">
            <v>519.45000000000005</v>
          </cell>
          <cell r="H198">
            <v>519.45000000000005</v>
          </cell>
          <cell r="I198">
            <v>519.45000000000005</v>
          </cell>
          <cell r="J198">
            <v>3398.5</v>
          </cell>
          <cell r="K198">
            <v>5671.92</v>
          </cell>
          <cell r="L198">
            <v>3398.5</v>
          </cell>
          <cell r="M198">
            <v>3398.5</v>
          </cell>
          <cell r="N198">
            <v>3401.76</v>
          </cell>
          <cell r="O198">
            <v>7554.119999999999</v>
          </cell>
          <cell r="P198">
            <v>27862.199999999997</v>
          </cell>
        </row>
        <row r="199">
          <cell r="B199" t="str">
            <v xml:space="preserve">  Equipment</v>
          </cell>
          <cell r="E199">
            <v>13123.11</v>
          </cell>
          <cell r="F199">
            <v>34197.050000000003</v>
          </cell>
          <cell r="N199">
            <v>11399.02</v>
          </cell>
          <cell r="O199">
            <v>47320.160000000003</v>
          </cell>
          <cell r="P199">
            <v>58719.180000000008</v>
          </cell>
        </row>
        <row r="200">
          <cell r="B200" t="str">
            <v xml:space="preserve">  Information Technology</v>
          </cell>
          <cell r="C200">
            <v>0</v>
          </cell>
          <cell r="O200">
            <v>0</v>
          </cell>
          <cell r="P200">
            <v>0</v>
          </cell>
        </row>
        <row r="201">
          <cell r="B201" t="str">
            <v xml:space="preserve">  Miscellaneous</v>
          </cell>
          <cell r="O201">
            <v>0</v>
          </cell>
          <cell r="P201">
            <v>0</v>
          </cell>
        </row>
        <row r="202">
          <cell r="B202" t="str">
            <v xml:space="preserve">  Overhead</v>
          </cell>
          <cell r="O202">
            <v>0</v>
          </cell>
          <cell r="P202">
            <v>0</v>
          </cell>
        </row>
        <row r="203">
          <cell r="B203" t="str">
            <v xml:space="preserve">  Pipeline Integrity</v>
          </cell>
          <cell r="O203">
            <v>0</v>
          </cell>
          <cell r="P203">
            <v>0</v>
          </cell>
        </row>
        <row r="204">
          <cell r="B204" t="str">
            <v xml:space="preserve">  Public Improvements</v>
          </cell>
          <cell r="O204">
            <v>0</v>
          </cell>
          <cell r="P204">
            <v>0</v>
          </cell>
        </row>
        <row r="205">
          <cell r="B205" t="str">
            <v xml:space="preserve">  Structures</v>
          </cell>
          <cell r="H205">
            <v>-50000</v>
          </cell>
          <cell r="O205">
            <v>0</v>
          </cell>
          <cell r="P205">
            <v>-50000</v>
          </cell>
        </row>
        <row r="206">
          <cell r="B206" t="str">
            <v xml:space="preserve">  System Improvement</v>
          </cell>
          <cell r="N206">
            <v>16022.68</v>
          </cell>
          <cell r="O206">
            <v>0</v>
          </cell>
          <cell r="P206">
            <v>16022.68</v>
          </cell>
        </row>
        <row r="207">
          <cell r="B207" t="str">
            <v xml:space="preserve">  System Integrity</v>
          </cell>
          <cell r="C207">
            <v>41392.46</v>
          </cell>
          <cell r="D207">
            <v>39688.03</v>
          </cell>
          <cell r="E207">
            <v>39730.1</v>
          </cell>
          <cell r="F207">
            <v>49698.49</v>
          </cell>
          <cell r="G207">
            <v>46789.23</v>
          </cell>
          <cell r="H207">
            <v>46504.25</v>
          </cell>
          <cell r="I207">
            <v>47279.21</v>
          </cell>
          <cell r="J207">
            <v>44591.13</v>
          </cell>
          <cell r="K207">
            <v>44321.82</v>
          </cell>
          <cell r="L207">
            <v>64170.2</v>
          </cell>
          <cell r="M207">
            <v>45788.2</v>
          </cell>
          <cell r="N207">
            <v>32149.51</v>
          </cell>
          <cell r="O207">
            <v>217298.31</v>
          </cell>
          <cell r="P207">
            <v>542102.63</v>
          </cell>
        </row>
        <row r="208">
          <cell r="B208" t="str">
            <v xml:space="preserve">  Vehicles</v>
          </cell>
          <cell r="O208">
            <v>0</v>
          </cell>
          <cell r="P208">
            <v>0</v>
          </cell>
        </row>
        <row r="209">
          <cell r="B209" t="str">
            <v xml:space="preserve">  Iowa</v>
          </cell>
          <cell r="C209">
            <v>44790.96</v>
          </cell>
          <cell r="D209">
            <v>41765.839999999997</v>
          </cell>
          <cell r="E209">
            <v>53892.119999999995</v>
          </cell>
          <cell r="F209">
            <v>84414.989999999991</v>
          </cell>
          <cell r="G209">
            <v>47308.68</v>
          </cell>
          <cell r="H209">
            <v>-2976.3000000000029</v>
          </cell>
          <cell r="I209">
            <v>47798.659999999996</v>
          </cell>
          <cell r="J209">
            <v>47989.63</v>
          </cell>
          <cell r="K209">
            <v>49993.74</v>
          </cell>
          <cell r="L209">
            <v>67568.7</v>
          </cell>
          <cell r="M209">
            <v>49186.7</v>
          </cell>
          <cell r="N209">
            <v>62972.97</v>
          </cell>
          <cell r="O209">
            <v>272172.58999999997</v>
          </cell>
          <cell r="P209">
            <v>594706.69000000006</v>
          </cell>
        </row>
        <row r="210">
          <cell r="B210" t="str">
            <v xml:space="preserve">  Growth</v>
          </cell>
          <cell r="C210">
            <v>133489.19</v>
          </cell>
          <cell r="D210">
            <v>236308.65</v>
          </cell>
          <cell r="E210">
            <v>232307.33</v>
          </cell>
          <cell r="F210">
            <v>268179.92</v>
          </cell>
          <cell r="G210">
            <v>253372.49</v>
          </cell>
          <cell r="H210">
            <v>241708.69</v>
          </cell>
          <cell r="I210">
            <v>242457.17</v>
          </cell>
          <cell r="J210">
            <v>241747.75</v>
          </cell>
          <cell r="K210">
            <v>229239.35</v>
          </cell>
          <cell r="L210">
            <v>258509.48</v>
          </cell>
          <cell r="M210">
            <v>238391.1</v>
          </cell>
          <cell r="N210">
            <v>251256.83</v>
          </cell>
          <cell r="O210">
            <v>1123657.5799999998</v>
          </cell>
          <cell r="P210">
            <v>2826967.95</v>
          </cell>
        </row>
        <row r="211">
          <cell r="B211" t="str">
            <v xml:space="preserve">  Equipment</v>
          </cell>
          <cell r="C211">
            <v>82835.350000000006</v>
          </cell>
          <cell r="D211">
            <v>13691.8</v>
          </cell>
          <cell r="F211">
            <v>20537.689999999999</v>
          </cell>
          <cell r="H211">
            <v>6845.9</v>
          </cell>
          <cell r="K211">
            <v>32312.63</v>
          </cell>
          <cell r="O211">
            <v>117064.84000000001</v>
          </cell>
          <cell r="P211">
            <v>156223.37</v>
          </cell>
        </row>
        <row r="212">
          <cell r="B212" t="str">
            <v xml:space="preserve">  Information Technology</v>
          </cell>
          <cell r="C212">
            <v>113416.8</v>
          </cell>
          <cell r="D212">
            <v>10063.469999999999</v>
          </cell>
          <cell r="E212">
            <v>68250.490000000005</v>
          </cell>
          <cell r="F212">
            <v>217812.36</v>
          </cell>
          <cell r="G212">
            <v>37339.279999999999</v>
          </cell>
          <cell r="O212">
            <v>446882.4</v>
          </cell>
          <cell r="P212">
            <v>446882.4</v>
          </cell>
        </row>
        <row r="213">
          <cell r="B213" t="str">
            <v xml:space="preserve">  Miscellaneous</v>
          </cell>
          <cell r="O213">
            <v>0</v>
          </cell>
          <cell r="P213">
            <v>0</v>
          </cell>
        </row>
        <row r="214">
          <cell r="B214" t="str">
            <v xml:space="preserve">  Overhead</v>
          </cell>
          <cell r="O214">
            <v>0</v>
          </cell>
          <cell r="P214">
            <v>0</v>
          </cell>
        </row>
        <row r="215">
          <cell r="B215" t="str">
            <v xml:space="preserve">  Pipeline Integrity</v>
          </cell>
          <cell r="C215">
            <v>19825.72</v>
          </cell>
          <cell r="D215">
            <v>28001.09</v>
          </cell>
          <cell r="E215">
            <v>8175.37</v>
          </cell>
          <cell r="O215">
            <v>56002.18</v>
          </cell>
          <cell r="P215">
            <v>56002.18</v>
          </cell>
        </row>
        <row r="216">
          <cell r="B216" t="str">
            <v xml:space="preserve">  Public Improvements</v>
          </cell>
          <cell r="C216">
            <v>12508.83</v>
          </cell>
          <cell r="D216">
            <v>10349.629999999999</v>
          </cell>
          <cell r="F216">
            <v>2159.1999999999998</v>
          </cell>
          <cell r="I216">
            <v>2159.1999999999998</v>
          </cell>
          <cell r="O216">
            <v>25017.66</v>
          </cell>
          <cell r="P216">
            <v>27176.86</v>
          </cell>
        </row>
        <row r="217">
          <cell r="B217" t="str">
            <v xml:space="preserve">  Structures</v>
          </cell>
          <cell r="C217">
            <v>10268.84</v>
          </cell>
          <cell r="F217">
            <v>2569.4</v>
          </cell>
          <cell r="I217">
            <v>-8000</v>
          </cell>
          <cell r="O217">
            <v>12838.24</v>
          </cell>
          <cell r="P217">
            <v>4838.24</v>
          </cell>
        </row>
        <row r="218">
          <cell r="B218" t="str">
            <v xml:space="preserve">  System Improvement</v>
          </cell>
          <cell r="C218">
            <v>58382.84</v>
          </cell>
          <cell r="D218">
            <v>2744.89</v>
          </cell>
          <cell r="E218">
            <v>2044.14</v>
          </cell>
          <cell r="F218">
            <v>2044.14</v>
          </cell>
          <cell r="G218">
            <v>2044.14</v>
          </cell>
          <cell r="H218">
            <v>9051.6</v>
          </cell>
          <cell r="I218">
            <v>9752.35</v>
          </cell>
          <cell r="J218">
            <v>95745.01</v>
          </cell>
          <cell r="K218">
            <v>6715.78</v>
          </cell>
          <cell r="L218">
            <v>27415.03</v>
          </cell>
          <cell r="M218">
            <v>26062.28</v>
          </cell>
          <cell r="N218">
            <v>2050.27</v>
          </cell>
          <cell r="O218">
            <v>67260.149999999994</v>
          </cell>
          <cell r="P218">
            <v>244052.46999999997</v>
          </cell>
        </row>
        <row r="219">
          <cell r="B219" t="str">
            <v xml:space="preserve">  System Integrity</v>
          </cell>
          <cell r="C219">
            <v>481202.74</v>
          </cell>
          <cell r="D219">
            <v>324339.68</v>
          </cell>
          <cell r="E219">
            <v>312142.69</v>
          </cell>
          <cell r="F219">
            <v>345399.59</v>
          </cell>
          <cell r="G219">
            <v>329696.5</v>
          </cell>
          <cell r="H219">
            <v>358309.44</v>
          </cell>
          <cell r="I219">
            <v>455568.35</v>
          </cell>
          <cell r="J219">
            <v>563097.38</v>
          </cell>
          <cell r="K219">
            <v>538085.99</v>
          </cell>
          <cell r="L219">
            <v>466883.99</v>
          </cell>
          <cell r="M219">
            <v>422762.06</v>
          </cell>
          <cell r="N219">
            <v>442406.83</v>
          </cell>
          <cell r="O219">
            <v>1792781.2</v>
          </cell>
          <cell r="P219">
            <v>5039895.24</v>
          </cell>
        </row>
        <row r="220">
          <cell r="B220" t="str">
            <v xml:space="preserve">  Vehicles</v>
          </cell>
          <cell r="O220">
            <v>0</v>
          </cell>
          <cell r="P220">
            <v>0</v>
          </cell>
        </row>
        <row r="221">
          <cell r="B221" t="str">
            <v xml:space="preserve">  Colorado</v>
          </cell>
          <cell r="C221">
            <v>911930.31</v>
          </cell>
          <cell r="D221">
            <v>625499.21</v>
          </cell>
          <cell r="E221">
            <v>622920.02</v>
          </cell>
          <cell r="F221">
            <v>858702.3</v>
          </cell>
          <cell r="G221">
            <v>622452.41</v>
          </cell>
          <cell r="H221">
            <v>615915.63</v>
          </cell>
          <cell r="I221">
            <v>701937.07000000007</v>
          </cell>
          <cell r="J221">
            <v>900590.14</v>
          </cell>
          <cell r="K221">
            <v>806353.75</v>
          </cell>
          <cell r="L221">
            <v>752808.5</v>
          </cell>
          <cell r="M221">
            <v>687215.44</v>
          </cell>
          <cell r="N221">
            <v>695713.92999999993</v>
          </cell>
          <cell r="O221">
            <v>3641504.2499999995</v>
          </cell>
          <cell r="P221">
            <v>8802038.7100000009</v>
          </cell>
        </row>
        <row r="222">
          <cell r="B222" t="str">
            <v xml:space="preserve">  Growth</v>
          </cell>
          <cell r="C222">
            <v>103213.31</v>
          </cell>
          <cell r="D222">
            <v>102556.07</v>
          </cell>
          <cell r="E222">
            <v>100984.13</v>
          </cell>
          <cell r="F222">
            <v>103274.49</v>
          </cell>
          <cell r="G222">
            <v>112725.41</v>
          </cell>
          <cell r="H222">
            <v>133295.12</v>
          </cell>
          <cell r="I222">
            <v>174501.26</v>
          </cell>
          <cell r="J222">
            <v>137749.98000000001</v>
          </cell>
          <cell r="K222">
            <v>175154.77</v>
          </cell>
          <cell r="L222">
            <v>138628.14000000001</v>
          </cell>
          <cell r="M222">
            <v>104821.49</v>
          </cell>
          <cell r="N222">
            <v>151660.79999999999</v>
          </cell>
          <cell r="O222">
            <v>522753.41000000003</v>
          </cell>
          <cell r="P222">
            <v>1538564.9700000002</v>
          </cell>
        </row>
        <row r="223">
          <cell r="B223" t="str">
            <v xml:space="preserve">  Equipment</v>
          </cell>
          <cell r="C223">
            <v>29215.39</v>
          </cell>
          <cell r="D223">
            <v>2782.41</v>
          </cell>
          <cell r="E223">
            <v>1391.22</v>
          </cell>
          <cell r="F223">
            <v>1391.22</v>
          </cell>
          <cell r="G223">
            <v>1391.22</v>
          </cell>
          <cell r="H223">
            <v>695.6</v>
          </cell>
          <cell r="I223">
            <v>7651.65</v>
          </cell>
          <cell r="J223">
            <v>7234.29</v>
          </cell>
          <cell r="K223">
            <v>7234.29</v>
          </cell>
          <cell r="L223">
            <v>7234.29</v>
          </cell>
          <cell r="M223">
            <v>278.24</v>
          </cell>
          <cell r="N223">
            <v>278.24</v>
          </cell>
          <cell r="O223">
            <v>36171.46</v>
          </cell>
          <cell r="P223">
            <v>66778.060000000012</v>
          </cell>
        </row>
        <row r="224">
          <cell r="B224" t="str">
            <v xml:space="preserve">  Information Technology</v>
          </cell>
          <cell r="C224">
            <v>92654.38</v>
          </cell>
          <cell r="D224">
            <v>10225.370000000001</v>
          </cell>
          <cell r="E224">
            <v>58144.09</v>
          </cell>
          <cell r="F224">
            <v>68455.320000000007</v>
          </cell>
          <cell r="G224">
            <v>78412.460000000006</v>
          </cell>
          <cell r="O224">
            <v>307891.62</v>
          </cell>
          <cell r="P224">
            <v>307891.62</v>
          </cell>
        </row>
        <row r="225">
          <cell r="B225" t="str">
            <v xml:space="preserve">  Miscellaneous</v>
          </cell>
          <cell r="O225">
            <v>0</v>
          </cell>
          <cell r="P225">
            <v>0</v>
          </cell>
        </row>
        <row r="226">
          <cell r="B226" t="str">
            <v xml:space="preserve">  Overhead</v>
          </cell>
          <cell r="O226">
            <v>0</v>
          </cell>
          <cell r="P226">
            <v>0</v>
          </cell>
        </row>
        <row r="227">
          <cell r="B227" t="str">
            <v xml:space="preserve">  Pipeline Integrity</v>
          </cell>
          <cell r="C227">
            <v>173900.89</v>
          </cell>
          <cell r="O227">
            <v>173900.89</v>
          </cell>
          <cell r="P227">
            <v>173900.89</v>
          </cell>
        </row>
        <row r="228">
          <cell r="B228" t="str">
            <v xml:space="preserve">  Public Improvements</v>
          </cell>
          <cell r="C228">
            <v>248480.87</v>
          </cell>
          <cell r="D228">
            <v>248480.87</v>
          </cell>
          <cell r="E228">
            <v>172511.15</v>
          </cell>
          <cell r="F228">
            <v>65981.59</v>
          </cell>
          <cell r="G228">
            <v>65981.59</v>
          </cell>
          <cell r="H228">
            <v>65981.59</v>
          </cell>
          <cell r="I228">
            <v>65981.59</v>
          </cell>
          <cell r="J228">
            <v>163543.34</v>
          </cell>
          <cell r="K228">
            <v>114213.92</v>
          </cell>
          <cell r="L228">
            <v>-23346.43</v>
          </cell>
          <cell r="M228">
            <v>-97846.43</v>
          </cell>
          <cell r="N228">
            <v>2685.03</v>
          </cell>
          <cell r="O228">
            <v>801436.07</v>
          </cell>
          <cell r="P228">
            <v>1092648.68</v>
          </cell>
        </row>
        <row r="229">
          <cell r="B229" t="str">
            <v xml:space="preserve">  Structures</v>
          </cell>
          <cell r="O229">
            <v>0</v>
          </cell>
          <cell r="P229">
            <v>0</v>
          </cell>
        </row>
        <row r="230">
          <cell r="B230" t="str">
            <v xml:space="preserve">  System Improvement</v>
          </cell>
          <cell r="C230">
            <v>74568.69</v>
          </cell>
          <cell r="F230">
            <v>59082.89</v>
          </cell>
          <cell r="G230">
            <v>59082.89</v>
          </cell>
          <cell r="H230">
            <v>59082.89</v>
          </cell>
          <cell r="I230">
            <v>45666.57</v>
          </cell>
          <cell r="J230">
            <v>50027.81</v>
          </cell>
          <cell r="K230">
            <v>56441.27</v>
          </cell>
          <cell r="O230">
            <v>192734.47000000003</v>
          </cell>
          <cell r="P230">
            <v>403953.01000000007</v>
          </cell>
        </row>
        <row r="231">
          <cell r="B231" t="str">
            <v xml:space="preserve">  System Integrity</v>
          </cell>
          <cell r="C231">
            <v>593770.27</v>
          </cell>
          <cell r="D231">
            <v>519520.7</v>
          </cell>
          <cell r="E231">
            <v>471559.25</v>
          </cell>
          <cell r="F231">
            <v>613674.05000000005</v>
          </cell>
          <cell r="G231">
            <v>820158.8</v>
          </cell>
          <cell r="H231">
            <v>804229.3</v>
          </cell>
          <cell r="I231">
            <v>759008.16</v>
          </cell>
          <cell r="J231">
            <v>854510.97000000055</v>
          </cell>
          <cell r="K231">
            <v>547381.62</v>
          </cell>
          <cell r="L231">
            <v>628426.89</v>
          </cell>
          <cell r="M231">
            <v>635874.06999999995</v>
          </cell>
          <cell r="N231">
            <v>582439.73</v>
          </cell>
          <cell r="O231">
            <v>3018683.0700000003</v>
          </cell>
          <cell r="P231">
            <v>7830553.8100000005</v>
          </cell>
        </row>
        <row r="232">
          <cell r="B232" t="str">
            <v xml:space="preserve">  Vehicles</v>
          </cell>
          <cell r="O232">
            <v>0</v>
          </cell>
          <cell r="P232">
            <v>0</v>
          </cell>
        </row>
        <row r="233">
          <cell r="B233" t="str">
            <v xml:space="preserve">  Kansas</v>
          </cell>
          <cell r="C233">
            <v>1315803.8</v>
          </cell>
          <cell r="D233">
            <v>883565.41999999993</v>
          </cell>
          <cell r="E233">
            <v>804589.84</v>
          </cell>
          <cell r="F233">
            <v>911859.56</v>
          </cell>
          <cell r="G233">
            <v>1137752.3700000001</v>
          </cell>
          <cell r="H233">
            <v>1063284.5</v>
          </cell>
          <cell r="I233">
            <v>1052809.23</v>
          </cell>
          <cell r="J233">
            <v>1213066.3900000006</v>
          </cell>
          <cell r="K233">
            <v>900425.87</v>
          </cell>
          <cell r="L233">
            <v>750942.89</v>
          </cell>
          <cell r="M233">
            <v>643127.37</v>
          </cell>
          <cell r="N233">
            <v>737063.79999999993</v>
          </cell>
          <cell r="O233">
            <v>5053570.99</v>
          </cell>
          <cell r="P233">
            <v>11414291.040000001</v>
          </cell>
        </row>
        <row r="234">
          <cell r="B234" t="str">
            <v xml:space="preserve">  Growth</v>
          </cell>
          <cell r="C234">
            <v>5707.61</v>
          </cell>
          <cell r="D234">
            <v>5192.59</v>
          </cell>
          <cell r="E234">
            <v>4675.1899999999996</v>
          </cell>
          <cell r="F234">
            <v>5707.6</v>
          </cell>
          <cell r="G234">
            <v>4675.1899999999996</v>
          </cell>
          <cell r="H234">
            <v>4675.1899999999996</v>
          </cell>
          <cell r="I234">
            <v>5192.59</v>
          </cell>
          <cell r="J234">
            <v>5192.59</v>
          </cell>
          <cell r="K234">
            <v>4898.29</v>
          </cell>
          <cell r="L234">
            <v>5707.6</v>
          </cell>
          <cell r="M234">
            <v>4675.1899999999996</v>
          </cell>
          <cell r="N234">
            <v>5192.59</v>
          </cell>
          <cell r="O234">
            <v>25958.179999999997</v>
          </cell>
          <cell r="P234">
            <v>61492.219999999987</v>
          </cell>
        </row>
        <row r="235">
          <cell r="B235" t="str">
            <v xml:space="preserve">  Equipment</v>
          </cell>
          <cell r="C235">
            <v>695.6</v>
          </cell>
          <cell r="D235">
            <v>695.6</v>
          </cell>
          <cell r="E235">
            <v>695.6</v>
          </cell>
          <cell r="F235">
            <v>695.6</v>
          </cell>
          <cell r="G235">
            <v>695.6</v>
          </cell>
          <cell r="H235">
            <v>695.6</v>
          </cell>
          <cell r="I235">
            <v>695.6</v>
          </cell>
          <cell r="J235">
            <v>695.6</v>
          </cell>
          <cell r="K235">
            <v>695.6</v>
          </cell>
          <cell r="L235">
            <v>695.6</v>
          </cell>
          <cell r="M235">
            <v>695.6</v>
          </cell>
          <cell r="N235">
            <v>695.6</v>
          </cell>
          <cell r="O235">
            <v>3478</v>
          </cell>
          <cell r="P235">
            <v>8347.2000000000025</v>
          </cell>
        </row>
        <row r="236">
          <cell r="B236" t="str">
            <v xml:space="preserve">  Information Technology</v>
          </cell>
          <cell r="O236">
            <v>0</v>
          </cell>
          <cell r="P236">
            <v>0</v>
          </cell>
        </row>
        <row r="237">
          <cell r="B237" t="str">
            <v xml:space="preserve">  Miscellaneous</v>
          </cell>
          <cell r="O237">
            <v>0</v>
          </cell>
          <cell r="P237">
            <v>0</v>
          </cell>
        </row>
        <row r="238">
          <cell r="B238" t="str">
            <v xml:space="preserve">  Overhead</v>
          </cell>
          <cell r="O238">
            <v>0</v>
          </cell>
          <cell r="P238">
            <v>0</v>
          </cell>
        </row>
        <row r="239">
          <cell r="B239" t="str">
            <v xml:space="preserve">  Pipeline Integrity</v>
          </cell>
          <cell r="O239">
            <v>0</v>
          </cell>
          <cell r="P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 Structures</v>
          </cell>
          <cell r="O241">
            <v>0</v>
          </cell>
          <cell r="P241">
            <v>0</v>
          </cell>
        </row>
        <row r="242">
          <cell r="B242" t="str">
            <v xml:space="preserve">  System Improvement</v>
          </cell>
          <cell r="C242">
            <v>0</v>
          </cell>
          <cell r="O242">
            <v>0</v>
          </cell>
          <cell r="P242">
            <v>0</v>
          </cell>
        </row>
        <row r="243">
          <cell r="B243" t="str">
            <v xml:space="preserve">  System Integrity</v>
          </cell>
          <cell r="C243">
            <v>21560.46</v>
          </cell>
          <cell r="D243">
            <v>48423.83</v>
          </cell>
          <cell r="E243">
            <v>21085.77</v>
          </cell>
          <cell r="F243">
            <v>21560.46</v>
          </cell>
          <cell r="G243">
            <v>21085.77</v>
          </cell>
          <cell r="H243">
            <v>21085.77</v>
          </cell>
          <cell r="I243">
            <v>21323.119999999999</v>
          </cell>
          <cell r="J243">
            <v>21323.119999999999</v>
          </cell>
          <cell r="K243">
            <v>69554.929999999993</v>
          </cell>
          <cell r="L243">
            <v>21560.46</v>
          </cell>
          <cell r="M243">
            <v>21085.77</v>
          </cell>
          <cell r="N243">
            <v>21323.119999999999</v>
          </cell>
          <cell r="O243">
            <v>133716.29</v>
          </cell>
          <cell r="P243">
            <v>330972.58</v>
          </cell>
        </row>
        <row r="244">
          <cell r="B244" t="str">
            <v xml:space="preserve">  Vehicles</v>
          </cell>
          <cell r="O244">
            <v>0</v>
          </cell>
          <cell r="P244">
            <v>0</v>
          </cell>
        </row>
        <row r="245">
          <cell r="B245" t="str">
            <v xml:space="preserve">  Missouri - CK</v>
          </cell>
          <cell r="C245">
            <v>27963.67</v>
          </cell>
          <cell r="D245">
            <v>54312.020000000004</v>
          </cell>
          <cell r="E245">
            <v>26456.560000000001</v>
          </cell>
          <cell r="F245">
            <v>27963.66</v>
          </cell>
          <cell r="G245">
            <v>26456.560000000001</v>
          </cell>
          <cell r="H245">
            <v>26456.560000000001</v>
          </cell>
          <cell r="I245">
            <v>27211.309999999998</v>
          </cell>
          <cell r="J245">
            <v>27211.309999999998</v>
          </cell>
          <cell r="K245">
            <v>75148.819999999992</v>
          </cell>
          <cell r="L245">
            <v>27963.66</v>
          </cell>
          <cell r="M245">
            <v>26456.560000000001</v>
          </cell>
          <cell r="N245">
            <v>27211.309999999998</v>
          </cell>
          <cell r="O245">
            <v>163152.47</v>
          </cell>
          <cell r="P245">
            <v>400812</v>
          </cell>
        </row>
      </sheetData>
      <sheetData sheetId="10" refreshError="1">
        <row r="18">
          <cell r="B18" t="str">
            <v xml:space="preserve">  Growth</v>
          </cell>
          <cell r="C18">
            <v>73257</v>
          </cell>
          <cell r="D18">
            <v>74231</v>
          </cell>
          <cell r="E18">
            <v>127928</v>
          </cell>
          <cell r="F18">
            <v>-13170</v>
          </cell>
          <cell r="G18">
            <v>214175</v>
          </cell>
          <cell r="O18">
            <v>476421</v>
          </cell>
        </row>
        <row r="19">
          <cell r="B19" t="str">
            <v xml:space="preserve">  Equipment</v>
          </cell>
          <cell r="C19">
            <v>3899</v>
          </cell>
          <cell r="D19">
            <v>5529</v>
          </cell>
          <cell r="E19">
            <v>15551</v>
          </cell>
          <cell r="F19">
            <v>272</v>
          </cell>
          <cell r="G19">
            <v>3</v>
          </cell>
          <cell r="O19">
            <v>25254</v>
          </cell>
        </row>
        <row r="20">
          <cell r="B20" t="str">
            <v xml:space="preserve">  Information Technology</v>
          </cell>
          <cell r="F20">
            <v>29095</v>
          </cell>
          <cell r="G20">
            <v>2400</v>
          </cell>
          <cell r="O20">
            <v>31495</v>
          </cell>
        </row>
        <row r="21">
          <cell r="B21" t="str">
            <v xml:space="preserve">  Miscellaneous</v>
          </cell>
          <cell r="C21">
            <v>23709</v>
          </cell>
          <cell r="D21">
            <v>3695</v>
          </cell>
          <cell r="E21">
            <v>9004</v>
          </cell>
          <cell r="F21">
            <v>8258</v>
          </cell>
          <cell r="G21">
            <v>-36952</v>
          </cell>
          <cell r="O21">
            <v>7714</v>
          </cell>
        </row>
        <row r="22">
          <cell r="B22" t="str">
            <v xml:space="preserve">  Overhead</v>
          </cell>
          <cell r="O22">
            <v>0</v>
          </cell>
        </row>
        <row r="23">
          <cell r="B23" t="str">
            <v xml:space="preserve">  Pipeline Integrity</v>
          </cell>
          <cell r="O23">
            <v>0</v>
          </cell>
        </row>
        <row r="24">
          <cell r="B24" t="str">
            <v xml:space="preserve">  Public Improvements</v>
          </cell>
          <cell r="C24">
            <v>2644</v>
          </cell>
          <cell r="D24">
            <v>142</v>
          </cell>
          <cell r="E24">
            <v>310</v>
          </cell>
          <cell r="F24">
            <v>74</v>
          </cell>
          <cell r="G24">
            <v>0</v>
          </cell>
          <cell r="O24">
            <v>3170</v>
          </cell>
        </row>
        <row r="25">
          <cell r="B25" t="str">
            <v xml:space="preserve">  Structures</v>
          </cell>
          <cell r="D25">
            <v>4336</v>
          </cell>
          <cell r="E25">
            <v>1532</v>
          </cell>
          <cell r="O25">
            <v>5868</v>
          </cell>
        </row>
        <row r="26">
          <cell r="B26" t="str">
            <v xml:space="preserve">  System Improvement</v>
          </cell>
          <cell r="C26">
            <v>54520</v>
          </cell>
          <cell r="D26">
            <v>68533</v>
          </cell>
          <cell r="E26">
            <v>417703</v>
          </cell>
          <cell r="F26">
            <v>73425</v>
          </cell>
          <cell r="G26">
            <v>23196</v>
          </cell>
          <cell r="O26">
            <v>637377</v>
          </cell>
        </row>
        <row r="27">
          <cell r="B27" t="str">
            <v xml:space="preserve">  System Integrity</v>
          </cell>
          <cell r="C27">
            <v>134959</v>
          </cell>
          <cell r="D27">
            <v>164734</v>
          </cell>
          <cell r="E27">
            <v>291523</v>
          </cell>
          <cell r="F27">
            <v>156702</v>
          </cell>
          <cell r="G27">
            <v>231977</v>
          </cell>
          <cell r="O27">
            <v>979895</v>
          </cell>
        </row>
        <row r="28">
          <cell r="B28" t="str">
            <v xml:space="preserve">  Vehicles</v>
          </cell>
          <cell r="D28">
            <v>-2448</v>
          </cell>
          <cell r="O28">
            <v>-2448</v>
          </cell>
        </row>
        <row r="29">
          <cell r="B29" t="str">
            <v xml:space="preserve">  Amarillo</v>
          </cell>
          <cell r="C29">
            <v>292988</v>
          </cell>
          <cell r="D29">
            <v>318752</v>
          </cell>
          <cell r="E29">
            <v>863551</v>
          </cell>
          <cell r="F29">
            <v>254656</v>
          </cell>
          <cell r="G29">
            <v>434799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2164746</v>
          </cell>
        </row>
        <row r="30">
          <cell r="B30" t="str">
            <v xml:space="preserve">  Growth</v>
          </cell>
          <cell r="C30">
            <v>155105</v>
          </cell>
          <cell r="D30">
            <v>161625</v>
          </cell>
          <cell r="E30">
            <v>27090</v>
          </cell>
          <cell r="F30">
            <v>258378</v>
          </cell>
          <cell r="G30">
            <v>278617</v>
          </cell>
          <cell r="O30">
            <v>880815</v>
          </cell>
        </row>
        <row r="31">
          <cell r="B31" t="str">
            <v xml:space="preserve">  Equipment</v>
          </cell>
          <cell r="C31">
            <v>-11485</v>
          </cell>
          <cell r="D31">
            <v>43288</v>
          </cell>
          <cell r="E31">
            <v>76819</v>
          </cell>
          <cell r="F31">
            <v>179622</v>
          </cell>
          <cell r="G31">
            <v>54965</v>
          </cell>
          <cell r="O31">
            <v>343209</v>
          </cell>
        </row>
        <row r="32">
          <cell r="B32" t="str">
            <v xml:space="preserve">  Information Technology</v>
          </cell>
          <cell r="F32">
            <v>230630</v>
          </cell>
          <cell r="G32">
            <v>22603</v>
          </cell>
          <cell r="O32">
            <v>253233</v>
          </cell>
        </row>
        <row r="33">
          <cell r="B33" t="str">
            <v xml:space="preserve">  Miscellaneous</v>
          </cell>
          <cell r="C33">
            <v>-8742</v>
          </cell>
          <cell r="D33">
            <v>16853</v>
          </cell>
          <cell r="E33">
            <v>-45839</v>
          </cell>
          <cell r="F33">
            <v>-54575</v>
          </cell>
          <cell r="G33">
            <v>333870</v>
          </cell>
          <cell r="O33">
            <v>241567</v>
          </cell>
        </row>
        <row r="34">
          <cell r="B34" t="str">
            <v xml:space="preserve">  Overhead</v>
          </cell>
          <cell r="O34">
            <v>0</v>
          </cell>
        </row>
        <row r="35">
          <cell r="B35" t="str">
            <v xml:space="preserve">  Pipeline Integrity</v>
          </cell>
          <cell r="O35">
            <v>0</v>
          </cell>
        </row>
        <row r="36">
          <cell r="B36" t="str">
            <v xml:space="preserve">  Public Improvements</v>
          </cell>
          <cell r="C36">
            <v>1092</v>
          </cell>
          <cell r="D36">
            <v>1350</v>
          </cell>
          <cell r="E36">
            <v>8873</v>
          </cell>
          <cell r="F36">
            <v>38279</v>
          </cell>
          <cell r="G36">
            <v>892</v>
          </cell>
          <cell r="O36">
            <v>50486</v>
          </cell>
        </row>
        <row r="37">
          <cell r="B37" t="str">
            <v xml:space="preserve">  Structures</v>
          </cell>
          <cell r="C37">
            <v>1719</v>
          </cell>
          <cell r="D37">
            <v>267081</v>
          </cell>
          <cell r="E37">
            <v>800741</v>
          </cell>
          <cell r="F37">
            <v>88081</v>
          </cell>
          <cell r="G37">
            <v>78247</v>
          </cell>
          <cell r="O37">
            <v>1235869</v>
          </cell>
        </row>
        <row r="38">
          <cell r="B38" t="str">
            <v xml:space="preserve">  System Improvement</v>
          </cell>
          <cell r="C38">
            <v>23630</v>
          </cell>
          <cell r="D38">
            <v>6598</v>
          </cell>
          <cell r="E38">
            <v>6677</v>
          </cell>
          <cell r="F38">
            <v>13832</v>
          </cell>
          <cell r="G38">
            <v>1586</v>
          </cell>
          <cell r="O38">
            <v>52323</v>
          </cell>
        </row>
        <row r="39">
          <cell r="B39" t="str">
            <v xml:space="preserve">  System Integrity</v>
          </cell>
          <cell r="C39">
            <v>551573</v>
          </cell>
          <cell r="D39">
            <v>697096</v>
          </cell>
          <cell r="E39">
            <v>965516</v>
          </cell>
          <cell r="F39">
            <v>527824</v>
          </cell>
          <cell r="G39">
            <v>798229</v>
          </cell>
          <cell r="O39">
            <v>3540238</v>
          </cell>
        </row>
        <row r="40">
          <cell r="B40" t="str">
            <v xml:space="preserve">  Vehicles</v>
          </cell>
          <cell r="C40">
            <v>-4976</v>
          </cell>
          <cell r="E40">
            <v>-1245</v>
          </cell>
          <cell r="O40">
            <v>-6221</v>
          </cell>
        </row>
        <row r="41">
          <cell r="B41" t="str">
            <v xml:space="preserve">  West Texas</v>
          </cell>
          <cell r="C41">
            <v>707916</v>
          </cell>
          <cell r="D41">
            <v>1193891</v>
          </cell>
          <cell r="E41">
            <v>1838632</v>
          </cell>
          <cell r="F41">
            <v>1282071</v>
          </cell>
          <cell r="G41">
            <v>1569009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6591519</v>
          </cell>
        </row>
        <row r="42">
          <cell r="B42" t="str">
            <v xml:space="preserve">  Growth</v>
          </cell>
          <cell r="C42">
            <v>145243</v>
          </cell>
          <cell r="D42">
            <v>178019</v>
          </cell>
          <cell r="E42">
            <v>280571</v>
          </cell>
          <cell r="F42">
            <v>90901</v>
          </cell>
          <cell r="G42">
            <v>114208</v>
          </cell>
          <cell r="O42">
            <v>808942</v>
          </cell>
        </row>
        <row r="43">
          <cell r="B43" t="str">
            <v xml:space="preserve">  Equipment</v>
          </cell>
          <cell r="C43">
            <v>0</v>
          </cell>
          <cell r="D43">
            <v>16710</v>
          </cell>
          <cell r="E43">
            <v>5395</v>
          </cell>
          <cell r="F43">
            <v>32611</v>
          </cell>
          <cell r="G43">
            <v>20251</v>
          </cell>
          <cell r="O43">
            <v>74967</v>
          </cell>
        </row>
        <row r="44">
          <cell r="B44" t="str">
            <v xml:space="preserve">  Information Technology</v>
          </cell>
          <cell r="F44">
            <v>96842</v>
          </cell>
          <cell r="G44">
            <v>7989</v>
          </cell>
          <cell r="O44">
            <v>104831</v>
          </cell>
        </row>
        <row r="45">
          <cell r="B45" t="str">
            <v xml:space="preserve">  Miscellaneous</v>
          </cell>
          <cell r="C45">
            <v>16960</v>
          </cell>
          <cell r="D45">
            <v>-25820</v>
          </cell>
          <cell r="E45">
            <v>29035</v>
          </cell>
          <cell r="F45">
            <v>-28554</v>
          </cell>
          <cell r="G45">
            <v>-1574</v>
          </cell>
          <cell r="O45">
            <v>-9953</v>
          </cell>
        </row>
        <row r="46">
          <cell r="B46" t="str">
            <v xml:space="preserve">  Overhead</v>
          </cell>
          <cell r="O46">
            <v>0</v>
          </cell>
        </row>
        <row r="47">
          <cell r="B47" t="str">
            <v xml:space="preserve">  Pipeline Integrity</v>
          </cell>
          <cell r="O47">
            <v>0</v>
          </cell>
        </row>
        <row r="48">
          <cell r="B48" t="str">
            <v xml:space="preserve">  Public Improvements</v>
          </cell>
          <cell r="C48">
            <v>39</v>
          </cell>
          <cell r="G48">
            <v>9547</v>
          </cell>
          <cell r="O48">
            <v>9586</v>
          </cell>
        </row>
        <row r="49">
          <cell r="B49" t="str">
            <v xml:space="preserve">  Structures</v>
          </cell>
          <cell r="G49">
            <v>0</v>
          </cell>
          <cell r="O49">
            <v>0</v>
          </cell>
        </row>
        <row r="50">
          <cell r="B50" t="str">
            <v xml:space="preserve">  System Improvement</v>
          </cell>
          <cell r="C50">
            <v>6827</v>
          </cell>
          <cell r="D50">
            <v>12839</v>
          </cell>
          <cell r="E50">
            <v>36642</v>
          </cell>
          <cell r="F50">
            <v>8328</v>
          </cell>
          <cell r="G50">
            <v>846</v>
          </cell>
          <cell r="O50">
            <v>65482</v>
          </cell>
        </row>
        <row r="51">
          <cell r="B51" t="str">
            <v xml:space="preserve">  System Integrity</v>
          </cell>
          <cell r="C51">
            <v>236962</v>
          </cell>
          <cell r="D51">
            <v>265671</v>
          </cell>
          <cell r="E51">
            <v>358266</v>
          </cell>
          <cell r="F51">
            <v>162774</v>
          </cell>
          <cell r="G51">
            <v>234083</v>
          </cell>
          <cell r="O51">
            <v>1257756</v>
          </cell>
        </row>
        <row r="52">
          <cell r="B52" t="str">
            <v xml:space="preserve">  Vehicles</v>
          </cell>
          <cell r="O52">
            <v>0</v>
          </cell>
        </row>
        <row r="53">
          <cell r="B53" t="str">
            <v xml:space="preserve">  Lubbock</v>
          </cell>
          <cell r="C53">
            <v>406031</v>
          </cell>
          <cell r="D53">
            <v>447419</v>
          </cell>
          <cell r="E53">
            <v>709909</v>
          </cell>
          <cell r="F53">
            <v>362902</v>
          </cell>
          <cell r="G53">
            <v>385350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2311611</v>
          </cell>
        </row>
        <row r="54">
          <cell r="B54" t="str">
            <v xml:space="preserve">  Growth</v>
          </cell>
          <cell r="C54">
            <v>112528</v>
          </cell>
          <cell r="D54">
            <v>148158</v>
          </cell>
          <cell r="E54">
            <v>88819</v>
          </cell>
          <cell r="F54">
            <v>25388</v>
          </cell>
          <cell r="G54">
            <v>44250</v>
          </cell>
          <cell r="O54">
            <v>419143</v>
          </cell>
        </row>
        <row r="55">
          <cell r="B55" t="str">
            <v xml:space="preserve">  Equipment</v>
          </cell>
          <cell r="C55">
            <v>2275</v>
          </cell>
          <cell r="D55">
            <v>5789</v>
          </cell>
          <cell r="E55">
            <v>227585</v>
          </cell>
          <cell r="F55">
            <v>74873</v>
          </cell>
          <cell r="G55">
            <v>39391</v>
          </cell>
          <cell r="O55">
            <v>349913</v>
          </cell>
        </row>
        <row r="56">
          <cell r="B56" t="str">
            <v xml:space="preserve">  Information Technology</v>
          </cell>
          <cell r="E56">
            <v>65851</v>
          </cell>
          <cell r="F56">
            <v>63028</v>
          </cell>
          <cell r="G56">
            <v>160122</v>
          </cell>
          <cell r="O56">
            <v>289001</v>
          </cell>
        </row>
        <row r="57">
          <cell r="B57" t="str">
            <v xml:space="preserve">  Miscellaneous</v>
          </cell>
          <cell r="C57">
            <v>2453</v>
          </cell>
          <cell r="D57">
            <v>-1456</v>
          </cell>
          <cell r="E57">
            <v>-3525</v>
          </cell>
          <cell r="F57">
            <v>1158</v>
          </cell>
          <cell r="G57">
            <v>-218</v>
          </cell>
          <cell r="O57">
            <v>-1588</v>
          </cell>
        </row>
        <row r="58">
          <cell r="B58" t="str">
            <v xml:space="preserve">  Overhead</v>
          </cell>
          <cell r="O58">
            <v>0</v>
          </cell>
        </row>
        <row r="59">
          <cell r="B59" t="str">
            <v xml:space="preserve">  Pipeline Integrity</v>
          </cell>
          <cell r="O59">
            <v>0</v>
          </cell>
        </row>
        <row r="60">
          <cell r="B60" t="str">
            <v xml:space="preserve">  Public Improvements</v>
          </cell>
          <cell r="C60">
            <v>-57865</v>
          </cell>
          <cell r="D60">
            <v>35658</v>
          </cell>
          <cell r="E60">
            <v>13797</v>
          </cell>
          <cell r="F60">
            <v>2616</v>
          </cell>
          <cell r="G60">
            <v>-55560</v>
          </cell>
          <cell r="O60">
            <v>-61354</v>
          </cell>
        </row>
        <row r="61">
          <cell r="B61" t="str">
            <v xml:space="preserve">  Structures</v>
          </cell>
          <cell r="C61">
            <v>26</v>
          </cell>
          <cell r="E61">
            <v>287</v>
          </cell>
          <cell r="F61">
            <v>26061</v>
          </cell>
          <cell r="G61">
            <v>1960</v>
          </cell>
          <cell r="O61">
            <v>28334</v>
          </cell>
        </row>
        <row r="62">
          <cell r="B62" t="str">
            <v xml:space="preserve">  System Improvement</v>
          </cell>
          <cell r="C62">
            <v>18916</v>
          </cell>
          <cell r="D62">
            <v>28131</v>
          </cell>
          <cell r="E62">
            <v>17148</v>
          </cell>
          <cell r="F62">
            <v>1157</v>
          </cell>
          <cell r="G62">
            <v>6427</v>
          </cell>
          <cell r="O62">
            <v>71779</v>
          </cell>
        </row>
        <row r="63">
          <cell r="B63" t="str">
            <v xml:space="preserve">  System Integrity</v>
          </cell>
          <cell r="C63">
            <v>27365</v>
          </cell>
          <cell r="D63">
            <v>20683</v>
          </cell>
          <cell r="E63">
            <v>27956</v>
          </cell>
          <cell r="F63">
            <v>22219</v>
          </cell>
          <cell r="G63">
            <v>46576</v>
          </cell>
          <cell r="O63">
            <v>144799</v>
          </cell>
        </row>
        <row r="64">
          <cell r="B64" t="str">
            <v xml:space="preserve">  Vehicles</v>
          </cell>
          <cell r="O64">
            <v>0</v>
          </cell>
        </row>
        <row r="65">
          <cell r="B65" t="str">
            <v xml:space="preserve">  Triangle</v>
          </cell>
          <cell r="C65">
            <v>105698</v>
          </cell>
          <cell r="D65">
            <v>236963</v>
          </cell>
          <cell r="E65">
            <v>437918</v>
          </cell>
          <cell r="F65">
            <v>216500</v>
          </cell>
          <cell r="G65">
            <v>242948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1240027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</row>
        <row r="67">
          <cell r="B67" t="str">
            <v xml:space="preserve">  Equipment</v>
          </cell>
          <cell r="O67">
            <v>0</v>
          </cell>
        </row>
        <row r="68">
          <cell r="B68" t="str">
            <v xml:space="preserve">  Information Technology</v>
          </cell>
          <cell r="O68">
            <v>0</v>
          </cell>
        </row>
        <row r="69">
          <cell r="B69" t="str">
            <v xml:space="preserve">  Miscellaneous</v>
          </cell>
          <cell r="C69">
            <v>18</v>
          </cell>
          <cell r="D69">
            <v>88</v>
          </cell>
          <cell r="E69">
            <v>75</v>
          </cell>
          <cell r="F69">
            <v>-204</v>
          </cell>
          <cell r="G69">
            <v>20</v>
          </cell>
          <cell r="O69">
            <v>-3</v>
          </cell>
        </row>
        <row r="70">
          <cell r="B70" t="str">
            <v xml:space="preserve">  Overhead</v>
          </cell>
          <cell r="O70">
            <v>0</v>
          </cell>
        </row>
        <row r="71">
          <cell r="B71" t="str">
            <v xml:space="preserve">  Pipeline Integrity</v>
          </cell>
          <cell r="O71">
            <v>0</v>
          </cell>
        </row>
        <row r="72">
          <cell r="B72" t="str">
            <v xml:space="preserve">  Public Improvements</v>
          </cell>
          <cell r="O72">
            <v>0</v>
          </cell>
        </row>
        <row r="73">
          <cell r="B73" t="str">
            <v xml:space="preserve">  Structures</v>
          </cell>
          <cell r="O73">
            <v>0</v>
          </cell>
        </row>
        <row r="74">
          <cell r="B74" t="str">
            <v xml:space="preserve">  System Improvement</v>
          </cell>
          <cell r="O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</row>
        <row r="76">
          <cell r="B76" t="str">
            <v xml:space="preserve">  Vehicles</v>
          </cell>
          <cell r="O76">
            <v>0</v>
          </cell>
        </row>
        <row r="77">
          <cell r="B77" t="str">
            <v xml:space="preserve">  Irrigation</v>
          </cell>
          <cell r="C77">
            <v>18</v>
          </cell>
          <cell r="D77">
            <v>88</v>
          </cell>
          <cell r="E77">
            <v>75</v>
          </cell>
          <cell r="F77">
            <v>-204</v>
          </cell>
          <cell r="G77">
            <v>20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-3</v>
          </cell>
        </row>
        <row r="78">
          <cell r="B78" t="str">
            <v xml:space="preserve">  Growth</v>
          </cell>
          <cell r="C78">
            <v>107</v>
          </cell>
          <cell r="D78">
            <v>817</v>
          </cell>
          <cell r="E78">
            <v>351</v>
          </cell>
          <cell r="G78">
            <v>817</v>
          </cell>
          <cell r="O78">
            <v>2092</v>
          </cell>
        </row>
        <row r="79">
          <cell r="B79" t="str">
            <v xml:space="preserve">  Equipment</v>
          </cell>
          <cell r="C79">
            <v>0</v>
          </cell>
          <cell r="O79">
            <v>0</v>
          </cell>
        </row>
        <row r="80">
          <cell r="B80" t="str">
            <v xml:space="preserve">  Information Technology</v>
          </cell>
          <cell r="F80">
            <v>21594</v>
          </cell>
          <cell r="G80">
            <v>1782</v>
          </cell>
          <cell r="O80">
            <v>23376</v>
          </cell>
        </row>
        <row r="81">
          <cell r="B81" t="str">
            <v xml:space="preserve">  Miscellaneous</v>
          </cell>
          <cell r="C81">
            <v>189013</v>
          </cell>
          <cell r="D81">
            <v>81722</v>
          </cell>
          <cell r="E81">
            <v>79326</v>
          </cell>
          <cell r="F81">
            <v>172268</v>
          </cell>
          <cell r="G81">
            <v>-472899</v>
          </cell>
          <cell r="O81">
            <v>49430</v>
          </cell>
        </row>
        <row r="82">
          <cell r="B82" t="str">
            <v xml:space="preserve">  Overhead</v>
          </cell>
          <cell r="C82">
            <v>287872</v>
          </cell>
          <cell r="D82">
            <v>362372</v>
          </cell>
          <cell r="E82">
            <v>-650243</v>
          </cell>
          <cell r="F82">
            <v>331924</v>
          </cell>
          <cell r="G82">
            <v>588513</v>
          </cell>
          <cell r="O82">
            <v>920438</v>
          </cell>
        </row>
        <row r="83">
          <cell r="B83" t="str">
            <v xml:space="preserve">  Pipeline Integrity</v>
          </cell>
          <cell r="O83">
            <v>0</v>
          </cell>
        </row>
        <row r="84">
          <cell r="B84" t="str">
            <v xml:space="preserve">  Public Improvements</v>
          </cell>
          <cell r="O84">
            <v>0</v>
          </cell>
        </row>
        <row r="85">
          <cell r="B85" t="str">
            <v xml:space="preserve">  Structures</v>
          </cell>
          <cell r="C85">
            <v>7890</v>
          </cell>
          <cell r="D85">
            <v>2461</v>
          </cell>
          <cell r="F85">
            <v>43</v>
          </cell>
          <cell r="G85">
            <v>0</v>
          </cell>
          <cell r="O85">
            <v>10394</v>
          </cell>
        </row>
        <row r="86">
          <cell r="B86" t="str">
            <v xml:space="preserve">  System Improvement</v>
          </cell>
          <cell r="C86">
            <v>673</v>
          </cell>
          <cell r="D86">
            <v>163</v>
          </cell>
          <cell r="E86">
            <v>241</v>
          </cell>
          <cell r="O86">
            <v>1077</v>
          </cell>
        </row>
        <row r="87">
          <cell r="B87" t="str">
            <v xml:space="preserve">  System Integrity</v>
          </cell>
          <cell r="C87">
            <v>2966</v>
          </cell>
          <cell r="D87">
            <v>-756</v>
          </cell>
          <cell r="E87">
            <v>1126</v>
          </cell>
          <cell r="G87">
            <v>740</v>
          </cell>
          <cell r="O87">
            <v>4076</v>
          </cell>
        </row>
        <row r="88">
          <cell r="B88" t="str">
            <v xml:space="preserve">  Vehicles</v>
          </cell>
          <cell r="O88">
            <v>0</v>
          </cell>
        </row>
        <row r="89">
          <cell r="B89" t="str">
            <v xml:space="preserve">  Other </v>
          </cell>
          <cell r="C89">
            <v>488521</v>
          </cell>
          <cell r="D89">
            <v>446779</v>
          </cell>
          <cell r="E89">
            <v>-569199</v>
          </cell>
          <cell r="F89">
            <v>525829</v>
          </cell>
          <cell r="G89">
            <v>118953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1010883</v>
          </cell>
        </row>
        <row r="90">
          <cell r="B90" t="str">
            <v xml:space="preserve">  Growth</v>
          </cell>
          <cell r="C90">
            <v>7363</v>
          </cell>
          <cell r="D90">
            <v>32093</v>
          </cell>
          <cell r="E90">
            <v>24638</v>
          </cell>
          <cell r="F90">
            <v>2271</v>
          </cell>
          <cell r="G90">
            <v>-25831</v>
          </cell>
          <cell r="O90">
            <v>40534</v>
          </cell>
        </row>
        <row r="91">
          <cell r="B91" t="str">
            <v xml:space="preserve">  Equipment</v>
          </cell>
          <cell r="O91">
            <v>0</v>
          </cell>
        </row>
        <row r="92">
          <cell r="B92" t="str">
            <v xml:space="preserve">  Information Technology</v>
          </cell>
          <cell r="O92">
            <v>0</v>
          </cell>
        </row>
        <row r="93">
          <cell r="B93" t="str">
            <v xml:space="preserve">  Miscellaneous</v>
          </cell>
          <cell r="C93">
            <v>694</v>
          </cell>
          <cell r="D93">
            <v>4916</v>
          </cell>
          <cell r="E93">
            <v>-4939</v>
          </cell>
          <cell r="F93">
            <v>-428</v>
          </cell>
          <cell r="G93">
            <v>-1453</v>
          </cell>
          <cell r="O93">
            <v>-1210</v>
          </cell>
        </row>
        <row r="94">
          <cell r="B94" t="str">
            <v xml:space="preserve">  Overhead</v>
          </cell>
          <cell r="O94">
            <v>0</v>
          </cell>
        </row>
        <row r="95">
          <cell r="B95" t="str">
            <v xml:space="preserve">  Pipeline Integrity</v>
          </cell>
          <cell r="O95">
            <v>0</v>
          </cell>
        </row>
        <row r="96">
          <cell r="B96" t="str">
            <v xml:space="preserve">  Public Improvements</v>
          </cell>
          <cell r="C96">
            <v>616</v>
          </cell>
          <cell r="D96">
            <v>4563</v>
          </cell>
          <cell r="E96">
            <v>3729</v>
          </cell>
          <cell r="F96">
            <v>387</v>
          </cell>
          <cell r="G96">
            <v>23788</v>
          </cell>
          <cell r="O96">
            <v>33083</v>
          </cell>
        </row>
        <row r="97">
          <cell r="B97" t="str">
            <v xml:space="preserve">  Structures</v>
          </cell>
          <cell r="O97">
            <v>0</v>
          </cell>
        </row>
        <row r="98">
          <cell r="B98" t="str">
            <v xml:space="preserve">  System Improvement</v>
          </cell>
          <cell r="O98">
            <v>0</v>
          </cell>
        </row>
        <row r="99">
          <cell r="B99" t="str">
            <v xml:space="preserve">  System Integrity</v>
          </cell>
          <cell r="C99">
            <v>12548</v>
          </cell>
          <cell r="D99">
            <v>9914</v>
          </cell>
          <cell r="E99">
            <v>16621</v>
          </cell>
          <cell r="F99">
            <v>7965</v>
          </cell>
          <cell r="G99">
            <v>20397</v>
          </cell>
          <cell r="O99">
            <v>67445</v>
          </cell>
        </row>
        <row r="100">
          <cell r="B100" t="str">
            <v xml:space="preserve">  Vehicles</v>
          </cell>
          <cell r="O100">
            <v>0</v>
          </cell>
        </row>
        <row r="101">
          <cell r="B101" t="str">
            <v xml:space="preserve">  Dalhart</v>
          </cell>
          <cell r="C101">
            <v>21221</v>
          </cell>
          <cell r="D101">
            <v>51486</v>
          </cell>
          <cell r="E101">
            <v>40049</v>
          </cell>
          <cell r="F101">
            <v>10195</v>
          </cell>
          <cell r="G101">
            <v>16901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139852</v>
          </cell>
        </row>
        <row r="102">
          <cell r="B102" t="str">
            <v xml:space="preserve">  Growth</v>
          </cell>
          <cell r="C102">
            <v>163802</v>
          </cell>
          <cell r="D102">
            <v>136947</v>
          </cell>
          <cell r="E102">
            <v>176710</v>
          </cell>
          <cell r="F102">
            <v>140357</v>
          </cell>
          <cell r="G102">
            <v>219258</v>
          </cell>
          <cell r="O102">
            <v>837074</v>
          </cell>
        </row>
        <row r="103">
          <cell r="B103" t="str">
            <v xml:space="preserve">  Equipment</v>
          </cell>
          <cell r="C103">
            <v>6557</v>
          </cell>
          <cell r="D103">
            <v>15346</v>
          </cell>
          <cell r="E103">
            <v>36870</v>
          </cell>
          <cell r="F103">
            <v>33487</v>
          </cell>
          <cell r="G103">
            <v>11513</v>
          </cell>
          <cell r="O103">
            <v>103773</v>
          </cell>
        </row>
        <row r="104">
          <cell r="B104" t="str">
            <v xml:space="preserve">  Information Technology</v>
          </cell>
          <cell r="C104">
            <v>30899</v>
          </cell>
          <cell r="E104">
            <v>-2004</v>
          </cell>
          <cell r="F104">
            <v>5562</v>
          </cell>
          <cell r="G104">
            <v>5224</v>
          </cell>
          <cell r="O104">
            <v>39681</v>
          </cell>
        </row>
        <row r="105">
          <cell r="B105" t="str">
            <v xml:space="preserve">  Miscellaneous</v>
          </cell>
          <cell r="C105">
            <v>294615</v>
          </cell>
          <cell r="D105">
            <v>-35085</v>
          </cell>
          <cell r="E105">
            <v>31450</v>
          </cell>
          <cell r="F105">
            <v>75296</v>
          </cell>
          <cell r="G105">
            <v>-456124</v>
          </cell>
          <cell r="O105">
            <v>-89848</v>
          </cell>
        </row>
        <row r="106">
          <cell r="B106" t="str">
            <v xml:space="preserve">  Overhead</v>
          </cell>
          <cell r="C106">
            <v>-156042</v>
          </cell>
          <cell r="D106">
            <v>-694919</v>
          </cell>
          <cell r="E106">
            <v>850961</v>
          </cell>
          <cell r="F106">
            <v>-68479</v>
          </cell>
          <cell r="G106">
            <v>144713</v>
          </cell>
          <cell r="O106">
            <v>76234</v>
          </cell>
        </row>
        <row r="107">
          <cell r="B107" t="str">
            <v xml:space="preserve">  Pipeline Integrity</v>
          </cell>
          <cell r="O107">
            <v>0</v>
          </cell>
        </row>
        <row r="108">
          <cell r="B108" t="str">
            <v xml:space="preserve">  Public Improvements</v>
          </cell>
          <cell r="C108">
            <v>233798</v>
          </cell>
          <cell r="D108">
            <v>4711</v>
          </cell>
          <cell r="E108">
            <v>3269</v>
          </cell>
          <cell r="F108">
            <v>-75485</v>
          </cell>
          <cell r="G108">
            <v>27697</v>
          </cell>
          <cell r="O108">
            <v>193990</v>
          </cell>
        </row>
        <row r="109">
          <cell r="B109" t="str">
            <v xml:space="preserve">  Structures</v>
          </cell>
          <cell r="C109">
            <v>-194668</v>
          </cell>
          <cell r="D109">
            <v>69580</v>
          </cell>
          <cell r="E109">
            <v>211923</v>
          </cell>
          <cell r="F109">
            <v>285</v>
          </cell>
          <cell r="G109">
            <v>72115</v>
          </cell>
          <cell r="O109">
            <v>159235</v>
          </cell>
        </row>
        <row r="110">
          <cell r="B110" t="str">
            <v xml:space="preserve">  System Improvement</v>
          </cell>
          <cell r="C110">
            <v>316555</v>
          </cell>
          <cell r="D110">
            <v>-10059</v>
          </cell>
          <cell r="E110">
            <v>-281321</v>
          </cell>
          <cell r="F110">
            <v>1174</v>
          </cell>
          <cell r="G110">
            <v>44929</v>
          </cell>
          <cell r="O110">
            <v>71278</v>
          </cell>
        </row>
        <row r="111">
          <cell r="B111" t="str">
            <v xml:space="preserve">  System Integrity</v>
          </cell>
          <cell r="C111">
            <v>213435</v>
          </cell>
          <cell r="D111">
            <v>236131</v>
          </cell>
          <cell r="E111">
            <v>241876</v>
          </cell>
          <cell r="F111">
            <v>369731</v>
          </cell>
          <cell r="G111">
            <v>472860</v>
          </cell>
          <cell r="O111">
            <v>1534033</v>
          </cell>
        </row>
        <row r="112">
          <cell r="B112" t="str">
            <v xml:space="preserve">  Vehicles</v>
          </cell>
          <cell r="D112">
            <v>-1885</v>
          </cell>
          <cell r="O112">
            <v>-1885</v>
          </cell>
        </row>
        <row r="113">
          <cell r="B113" t="str">
            <v xml:space="preserve">  TransLa</v>
          </cell>
          <cell r="C113">
            <v>908951</v>
          </cell>
          <cell r="D113">
            <v>-279233</v>
          </cell>
          <cell r="E113">
            <v>1269734</v>
          </cell>
          <cell r="F113">
            <v>481928</v>
          </cell>
          <cell r="G113">
            <v>542185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2923565</v>
          </cell>
        </row>
        <row r="114">
          <cell r="B114" t="str">
            <v xml:space="preserve">  Growth</v>
          </cell>
          <cell r="C114">
            <v>650051</v>
          </cell>
          <cell r="D114">
            <v>665768</v>
          </cell>
          <cell r="E114">
            <v>431516</v>
          </cell>
          <cell r="F114">
            <v>552478</v>
          </cell>
          <cell r="G114">
            <v>693532</v>
          </cell>
          <cell r="O114">
            <v>2993345</v>
          </cell>
        </row>
        <row r="115">
          <cell r="B115" t="str">
            <v xml:space="preserve">  Equipment</v>
          </cell>
          <cell r="C115">
            <v>26775</v>
          </cell>
          <cell r="D115">
            <v>31033</v>
          </cell>
          <cell r="E115">
            <v>48321</v>
          </cell>
          <cell r="F115">
            <v>49444</v>
          </cell>
          <cell r="G115">
            <v>65610</v>
          </cell>
          <cell r="O115">
            <v>221183</v>
          </cell>
        </row>
        <row r="116">
          <cell r="B116" t="str">
            <v xml:space="preserve">  Information Technology</v>
          </cell>
          <cell r="C116">
            <v>11397</v>
          </cell>
          <cell r="D116">
            <v>9282</v>
          </cell>
          <cell r="E116">
            <v>51188</v>
          </cell>
          <cell r="F116">
            <v>78966</v>
          </cell>
          <cell r="G116">
            <v>61378</v>
          </cell>
          <cell r="O116">
            <v>212211</v>
          </cell>
        </row>
        <row r="117">
          <cell r="B117" t="str">
            <v xml:space="preserve">  Miscellaneous</v>
          </cell>
          <cell r="C117">
            <v>182147</v>
          </cell>
          <cell r="D117">
            <v>11992</v>
          </cell>
          <cell r="E117">
            <v>-311214</v>
          </cell>
          <cell r="F117">
            <v>-76046</v>
          </cell>
          <cell r="G117">
            <v>-47050</v>
          </cell>
          <cell r="O117">
            <v>-240171</v>
          </cell>
        </row>
        <row r="118">
          <cell r="B118" t="str">
            <v xml:space="preserve">  Overhead</v>
          </cell>
          <cell r="C118">
            <v>0</v>
          </cell>
          <cell r="F118">
            <v>35798</v>
          </cell>
          <cell r="G118">
            <v>0</v>
          </cell>
          <cell r="O118">
            <v>35798</v>
          </cell>
        </row>
        <row r="119">
          <cell r="B119" t="str">
            <v xml:space="preserve">  Pipeline Integrity</v>
          </cell>
          <cell r="O119">
            <v>0</v>
          </cell>
        </row>
        <row r="120">
          <cell r="B120" t="str">
            <v xml:space="preserve">  Public Improvements</v>
          </cell>
          <cell r="C120">
            <v>17100</v>
          </cell>
          <cell r="D120">
            <v>52986</v>
          </cell>
          <cell r="E120">
            <v>48021</v>
          </cell>
          <cell r="F120">
            <v>39574</v>
          </cell>
          <cell r="G120">
            <v>189414</v>
          </cell>
          <cell r="O120">
            <v>347095</v>
          </cell>
        </row>
        <row r="121">
          <cell r="B121" t="str">
            <v xml:space="preserve">  Structures</v>
          </cell>
          <cell r="C121">
            <v>7225</v>
          </cell>
          <cell r="D121">
            <v>-32752</v>
          </cell>
          <cell r="E121">
            <v>1212677</v>
          </cell>
          <cell r="F121">
            <v>176482</v>
          </cell>
          <cell r="G121">
            <v>56875</v>
          </cell>
          <cell r="O121">
            <v>1420507</v>
          </cell>
        </row>
        <row r="122">
          <cell r="B122" t="str">
            <v xml:space="preserve">  System Improvement</v>
          </cell>
          <cell r="C122">
            <v>1098939</v>
          </cell>
          <cell r="D122">
            <v>3456266</v>
          </cell>
          <cell r="E122">
            <v>2605336</v>
          </cell>
          <cell r="F122">
            <v>1499776</v>
          </cell>
          <cell r="G122">
            <v>458752</v>
          </cell>
          <cell r="O122">
            <v>9119069</v>
          </cell>
        </row>
        <row r="123">
          <cell r="B123" t="str">
            <v xml:space="preserve">  System Integrity</v>
          </cell>
          <cell r="C123">
            <v>674648</v>
          </cell>
          <cell r="D123">
            <v>1223375</v>
          </cell>
          <cell r="E123">
            <v>839076</v>
          </cell>
          <cell r="F123">
            <v>828305</v>
          </cell>
          <cell r="G123">
            <v>1247217</v>
          </cell>
          <cell r="O123">
            <v>4812621</v>
          </cell>
        </row>
        <row r="124">
          <cell r="B124" t="str">
            <v xml:space="preserve">  Vehicles</v>
          </cell>
          <cell r="C124">
            <v>-4731</v>
          </cell>
          <cell r="D124">
            <v>-11465</v>
          </cell>
          <cell r="F124">
            <v>-4266</v>
          </cell>
          <cell r="G124">
            <v>91372</v>
          </cell>
          <cell r="O124">
            <v>70910</v>
          </cell>
        </row>
        <row r="125">
          <cell r="B125" t="str">
            <v xml:space="preserve">  LGS</v>
          </cell>
          <cell r="C125">
            <v>2663551</v>
          </cell>
          <cell r="D125">
            <v>5406485</v>
          </cell>
          <cell r="E125">
            <v>4924921</v>
          </cell>
          <cell r="F125">
            <v>3180511</v>
          </cell>
          <cell r="G125">
            <v>2817100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18992568</v>
          </cell>
        </row>
        <row r="126">
          <cell r="B126" t="str">
            <v xml:space="preserve">  Growth</v>
          </cell>
          <cell r="C126">
            <v>275084</v>
          </cell>
          <cell r="D126">
            <v>314182</v>
          </cell>
          <cell r="E126">
            <v>694296</v>
          </cell>
          <cell r="F126">
            <v>269007</v>
          </cell>
          <cell r="G126">
            <v>636134</v>
          </cell>
          <cell r="O126">
            <v>2188703</v>
          </cell>
        </row>
        <row r="127">
          <cell r="B127" t="str">
            <v xml:space="preserve">  Equipment</v>
          </cell>
          <cell r="C127">
            <v>8359</v>
          </cell>
          <cell r="D127">
            <v>-2255</v>
          </cell>
          <cell r="E127">
            <v>27909</v>
          </cell>
          <cell r="F127">
            <v>7162</v>
          </cell>
          <cell r="G127">
            <v>48190</v>
          </cell>
          <cell r="O127">
            <v>89365</v>
          </cell>
        </row>
        <row r="128">
          <cell r="B128" t="str">
            <v xml:space="preserve">  Information Technology</v>
          </cell>
          <cell r="C128">
            <v>13</v>
          </cell>
          <cell r="E128">
            <v>102469</v>
          </cell>
          <cell r="F128">
            <v>109865</v>
          </cell>
          <cell r="G128">
            <v>0</v>
          </cell>
          <cell r="O128">
            <v>212347</v>
          </cell>
        </row>
        <row r="129">
          <cell r="B129" t="str">
            <v xml:space="preserve">  Miscellaneous</v>
          </cell>
          <cell r="C129">
            <v>-4105</v>
          </cell>
          <cell r="D129">
            <v>63035</v>
          </cell>
          <cell r="E129">
            <v>35071</v>
          </cell>
          <cell r="F129">
            <v>-27202</v>
          </cell>
          <cell r="G129">
            <v>-188867</v>
          </cell>
          <cell r="O129">
            <v>-122068</v>
          </cell>
        </row>
        <row r="130">
          <cell r="B130" t="str">
            <v xml:space="preserve">  Overhead</v>
          </cell>
          <cell r="C130">
            <v>245408</v>
          </cell>
          <cell r="D130">
            <v>215463</v>
          </cell>
          <cell r="E130">
            <v>-460871</v>
          </cell>
          <cell r="F130">
            <v>334257</v>
          </cell>
          <cell r="G130">
            <v>297930</v>
          </cell>
          <cell r="O130">
            <v>632187</v>
          </cell>
        </row>
        <row r="131">
          <cell r="B131" t="str">
            <v xml:space="preserve">  Pipeline Integrity</v>
          </cell>
          <cell r="O131">
            <v>0</v>
          </cell>
        </row>
        <row r="132">
          <cell r="B132" t="str">
            <v xml:space="preserve">  Public Improvements</v>
          </cell>
          <cell r="C132">
            <v>58855</v>
          </cell>
          <cell r="D132">
            <v>20167</v>
          </cell>
          <cell r="E132">
            <v>44174</v>
          </cell>
          <cell r="F132">
            <v>16547</v>
          </cell>
          <cell r="G132">
            <v>65923</v>
          </cell>
          <cell r="O132">
            <v>205666</v>
          </cell>
        </row>
        <row r="133">
          <cell r="B133" t="str">
            <v xml:space="preserve">  Structures</v>
          </cell>
          <cell r="C133">
            <v>858</v>
          </cell>
          <cell r="E133">
            <v>1701</v>
          </cell>
          <cell r="F133">
            <v>2440</v>
          </cell>
          <cell r="G133">
            <v>5111</v>
          </cell>
          <cell r="O133">
            <v>10110</v>
          </cell>
        </row>
        <row r="134">
          <cell r="B134" t="str">
            <v xml:space="preserve">  System Improvement</v>
          </cell>
          <cell r="C134">
            <v>23383</v>
          </cell>
          <cell r="D134">
            <v>42657</v>
          </cell>
          <cell r="E134">
            <v>61416</v>
          </cell>
          <cell r="F134">
            <v>47536</v>
          </cell>
          <cell r="G134">
            <v>11109</v>
          </cell>
          <cell r="O134">
            <v>186101</v>
          </cell>
        </row>
        <row r="135">
          <cell r="B135" t="str">
            <v xml:space="preserve">  System Integrity</v>
          </cell>
          <cell r="C135">
            <v>548979</v>
          </cell>
          <cell r="D135">
            <v>540591</v>
          </cell>
          <cell r="E135">
            <v>1222953</v>
          </cell>
          <cell r="F135">
            <v>393649</v>
          </cell>
          <cell r="G135">
            <v>583727</v>
          </cell>
          <cell r="O135">
            <v>3289899</v>
          </cell>
        </row>
        <row r="136">
          <cell r="B136" t="str">
            <v xml:space="preserve">  Vehicles</v>
          </cell>
          <cell r="O136">
            <v>0</v>
          </cell>
        </row>
        <row r="137">
          <cell r="B137" t="str">
            <v xml:space="preserve">  Kentucky</v>
          </cell>
          <cell r="C137">
            <v>1156834</v>
          </cell>
          <cell r="D137">
            <v>1193840</v>
          </cell>
          <cell r="E137">
            <v>1729118</v>
          </cell>
          <cell r="F137">
            <v>1153261</v>
          </cell>
          <cell r="G137">
            <v>1459257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6692310</v>
          </cell>
        </row>
        <row r="138">
          <cell r="B138" t="str">
            <v xml:space="preserve">  Growth</v>
          </cell>
          <cell r="C138">
            <v>467931</v>
          </cell>
          <cell r="D138">
            <v>658564</v>
          </cell>
          <cell r="E138">
            <v>876403</v>
          </cell>
          <cell r="F138">
            <v>718214</v>
          </cell>
          <cell r="G138">
            <v>814562</v>
          </cell>
          <cell r="O138">
            <v>3535674</v>
          </cell>
        </row>
        <row r="139">
          <cell r="B139" t="str">
            <v xml:space="preserve">  Equipment</v>
          </cell>
          <cell r="C139">
            <v>33521</v>
          </cell>
          <cell r="D139">
            <v>14664</v>
          </cell>
          <cell r="E139">
            <v>48133</v>
          </cell>
          <cell r="F139">
            <v>-30043</v>
          </cell>
          <cell r="G139">
            <v>7763</v>
          </cell>
          <cell r="O139">
            <v>74038</v>
          </cell>
        </row>
        <row r="140">
          <cell r="B140" t="str">
            <v xml:space="preserve">  Information Technology</v>
          </cell>
          <cell r="D140">
            <v>18972</v>
          </cell>
          <cell r="E140">
            <v>31441</v>
          </cell>
          <cell r="F140">
            <v>114493</v>
          </cell>
          <cell r="G140">
            <v>2115</v>
          </cell>
          <cell r="O140">
            <v>167021</v>
          </cell>
        </row>
        <row r="141">
          <cell r="B141" t="str">
            <v xml:space="preserve">  Miscellaneous</v>
          </cell>
          <cell r="C141">
            <v>335463</v>
          </cell>
          <cell r="D141">
            <v>254521</v>
          </cell>
          <cell r="E141">
            <v>249754</v>
          </cell>
          <cell r="F141">
            <v>-50040</v>
          </cell>
          <cell r="G141">
            <v>-452955</v>
          </cell>
          <cell r="O141">
            <v>336743</v>
          </cell>
        </row>
        <row r="142">
          <cell r="B142" t="str">
            <v xml:space="preserve">  Overhead</v>
          </cell>
          <cell r="C142">
            <v>6216</v>
          </cell>
          <cell r="D142">
            <v>279954</v>
          </cell>
          <cell r="E142">
            <v>-286170</v>
          </cell>
          <cell r="F142">
            <v>420296</v>
          </cell>
          <cell r="G142">
            <v>402491</v>
          </cell>
          <cell r="O142">
            <v>822787</v>
          </cell>
        </row>
        <row r="143">
          <cell r="B143" t="str">
            <v xml:space="preserve">  Pipeline Integrity</v>
          </cell>
          <cell r="O143">
            <v>0</v>
          </cell>
        </row>
        <row r="144">
          <cell r="B144" t="str">
            <v xml:space="preserve">  Public Improvements</v>
          </cell>
          <cell r="C144">
            <v>13436</v>
          </cell>
          <cell r="D144">
            <v>42556</v>
          </cell>
          <cell r="E144">
            <v>102752</v>
          </cell>
          <cell r="F144">
            <v>46026</v>
          </cell>
          <cell r="G144">
            <v>31349</v>
          </cell>
          <cell r="O144">
            <v>236119</v>
          </cell>
        </row>
        <row r="145">
          <cell r="B145" t="str">
            <v xml:space="preserve">  Structures</v>
          </cell>
          <cell r="C145">
            <v>506</v>
          </cell>
          <cell r="D145">
            <v>10214</v>
          </cell>
          <cell r="E145">
            <v>7154</v>
          </cell>
          <cell r="F145">
            <v>6033</v>
          </cell>
          <cell r="G145">
            <v>345</v>
          </cell>
          <cell r="O145">
            <v>24252</v>
          </cell>
        </row>
        <row r="146">
          <cell r="B146" t="str">
            <v xml:space="preserve">  System Improvement</v>
          </cell>
          <cell r="C146">
            <v>553782</v>
          </cell>
          <cell r="D146">
            <v>272940</v>
          </cell>
          <cell r="E146">
            <v>267218</v>
          </cell>
          <cell r="F146">
            <v>45820</v>
          </cell>
          <cell r="G146">
            <v>16713</v>
          </cell>
          <cell r="O146">
            <v>1156473</v>
          </cell>
        </row>
        <row r="147">
          <cell r="B147" t="str">
            <v xml:space="preserve">  System Integrity</v>
          </cell>
          <cell r="C147">
            <v>166894</v>
          </cell>
          <cell r="D147">
            <v>289451</v>
          </cell>
          <cell r="E147">
            <v>551378</v>
          </cell>
          <cell r="F147">
            <v>175602</v>
          </cell>
          <cell r="G147">
            <v>352100</v>
          </cell>
          <cell r="O147">
            <v>1535425</v>
          </cell>
        </row>
        <row r="148">
          <cell r="B148" t="str">
            <v xml:space="preserve">  Vehicles</v>
          </cell>
          <cell r="C148">
            <v>-8924</v>
          </cell>
          <cell r="D148">
            <v>-1300</v>
          </cell>
          <cell r="E148">
            <v>-1714</v>
          </cell>
          <cell r="F148">
            <v>-4180</v>
          </cell>
          <cell r="G148">
            <v>0</v>
          </cell>
          <cell r="O148">
            <v>-16118</v>
          </cell>
        </row>
        <row r="149">
          <cell r="B149" t="str">
            <v xml:space="preserve">  Tennessee</v>
          </cell>
          <cell r="C149">
            <v>1568825</v>
          </cell>
          <cell r="D149">
            <v>1840536</v>
          </cell>
          <cell r="E149">
            <v>1846349</v>
          </cell>
          <cell r="F149">
            <v>1442221</v>
          </cell>
          <cell r="G149">
            <v>1174483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7872414</v>
          </cell>
        </row>
        <row r="150">
          <cell r="B150" t="str">
            <v xml:space="preserve">  Growth</v>
          </cell>
          <cell r="C150">
            <v>93404</v>
          </cell>
          <cell r="D150">
            <v>-91850</v>
          </cell>
          <cell r="E150">
            <v>233408</v>
          </cell>
          <cell r="F150">
            <v>140884</v>
          </cell>
          <cell r="G150">
            <v>131325</v>
          </cell>
          <cell r="O150">
            <v>507171</v>
          </cell>
        </row>
        <row r="151">
          <cell r="B151" t="str">
            <v xml:space="preserve">  Equipment</v>
          </cell>
          <cell r="C151">
            <v>992</v>
          </cell>
          <cell r="D151">
            <v>2419</v>
          </cell>
          <cell r="E151">
            <v>1680</v>
          </cell>
          <cell r="F151">
            <v>7</v>
          </cell>
          <cell r="G151">
            <v>-7</v>
          </cell>
          <cell r="O151">
            <v>5091</v>
          </cell>
        </row>
        <row r="152">
          <cell r="B152" t="str">
            <v xml:space="preserve">  Information Technology</v>
          </cell>
          <cell r="O152">
            <v>0</v>
          </cell>
        </row>
        <row r="153">
          <cell r="B153" t="str">
            <v xml:space="preserve">  Miscellaneous</v>
          </cell>
          <cell r="C153">
            <v>57191</v>
          </cell>
          <cell r="D153">
            <v>-36075</v>
          </cell>
          <cell r="E153">
            <v>9622</v>
          </cell>
          <cell r="F153">
            <v>41470</v>
          </cell>
          <cell r="G153">
            <v>-75553</v>
          </cell>
          <cell r="O153">
            <v>-3345</v>
          </cell>
        </row>
        <row r="154">
          <cell r="B154" t="str">
            <v xml:space="preserve">  Overhead</v>
          </cell>
          <cell r="C154">
            <v>110725</v>
          </cell>
          <cell r="D154">
            <v>87177</v>
          </cell>
          <cell r="E154">
            <v>-197902</v>
          </cell>
          <cell r="F154">
            <v>120753</v>
          </cell>
          <cell r="G154">
            <v>124102</v>
          </cell>
          <cell r="O154">
            <v>244855</v>
          </cell>
        </row>
        <row r="155">
          <cell r="B155" t="str">
            <v xml:space="preserve">  Pipeline Integrity</v>
          </cell>
          <cell r="O155">
            <v>0</v>
          </cell>
        </row>
        <row r="156">
          <cell r="B156" t="str">
            <v xml:space="preserve">  Public Improvements</v>
          </cell>
          <cell r="C156">
            <v>10222</v>
          </cell>
          <cell r="D156">
            <v>12067</v>
          </cell>
          <cell r="E156">
            <v>9999</v>
          </cell>
          <cell r="F156">
            <v>1769</v>
          </cell>
          <cell r="G156">
            <v>1180</v>
          </cell>
          <cell r="O156">
            <v>35237</v>
          </cell>
        </row>
        <row r="157">
          <cell r="B157" t="str">
            <v xml:space="preserve">  Structures</v>
          </cell>
          <cell r="C157">
            <v>3315</v>
          </cell>
          <cell r="D157">
            <v>-75491</v>
          </cell>
          <cell r="E157">
            <v>1678</v>
          </cell>
          <cell r="F157">
            <v>667</v>
          </cell>
          <cell r="G157">
            <v>40784</v>
          </cell>
          <cell r="O157">
            <v>-29047</v>
          </cell>
        </row>
        <row r="158">
          <cell r="B158" t="str">
            <v xml:space="preserve">  System Improvement</v>
          </cell>
          <cell r="C158">
            <v>5693</v>
          </cell>
          <cell r="D158">
            <v>9351</v>
          </cell>
          <cell r="E158">
            <v>14209</v>
          </cell>
          <cell r="G158">
            <v>3143</v>
          </cell>
          <cell r="O158">
            <v>32396</v>
          </cell>
        </row>
        <row r="159">
          <cell r="B159" t="str">
            <v xml:space="preserve">  System Integrity</v>
          </cell>
          <cell r="C159">
            <v>161423</v>
          </cell>
          <cell r="D159">
            <v>221207</v>
          </cell>
          <cell r="E159">
            <v>389446</v>
          </cell>
          <cell r="F159">
            <v>696248</v>
          </cell>
          <cell r="G159">
            <v>657844</v>
          </cell>
          <cell r="O159">
            <v>2126168</v>
          </cell>
        </row>
        <row r="160">
          <cell r="B160" t="str">
            <v xml:space="preserve">  Vehicles</v>
          </cell>
          <cell r="C160">
            <v>0</v>
          </cell>
          <cell r="O160">
            <v>0</v>
          </cell>
        </row>
        <row r="161">
          <cell r="B161" t="str">
            <v xml:space="preserve">  Georgia</v>
          </cell>
          <cell r="C161">
            <v>442965</v>
          </cell>
          <cell r="D161">
            <v>128805</v>
          </cell>
          <cell r="E161">
            <v>462140</v>
          </cell>
          <cell r="F161">
            <v>1001798</v>
          </cell>
          <cell r="G161">
            <v>882818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2918526</v>
          </cell>
        </row>
        <row r="162">
          <cell r="B162" t="str">
            <v xml:space="preserve">  Growth</v>
          </cell>
          <cell r="C162">
            <v>86518</v>
          </cell>
          <cell r="D162">
            <v>136296</v>
          </cell>
          <cell r="E162">
            <v>172693</v>
          </cell>
          <cell r="F162">
            <v>61584</v>
          </cell>
          <cell r="G162">
            <v>95021</v>
          </cell>
          <cell r="O162">
            <v>552112</v>
          </cell>
        </row>
        <row r="163">
          <cell r="B163" t="str">
            <v xml:space="preserve">  Equipment</v>
          </cell>
          <cell r="C163">
            <v>13990</v>
          </cell>
          <cell r="D163">
            <v>1728</v>
          </cell>
          <cell r="E163">
            <v>5819</v>
          </cell>
          <cell r="F163">
            <v>3</v>
          </cell>
          <cell r="G163">
            <v>1374</v>
          </cell>
          <cell r="O163">
            <v>22914</v>
          </cell>
        </row>
        <row r="164">
          <cell r="B164" t="str">
            <v xml:space="preserve">  Information Technology</v>
          </cell>
          <cell r="O164">
            <v>0</v>
          </cell>
        </row>
        <row r="165">
          <cell r="B165" t="str">
            <v xml:space="preserve">  Miscellaneous</v>
          </cell>
          <cell r="C165">
            <v>38359</v>
          </cell>
          <cell r="D165">
            <v>-22529</v>
          </cell>
          <cell r="E165">
            <v>2857</v>
          </cell>
          <cell r="F165">
            <v>7455</v>
          </cell>
          <cell r="G165">
            <v>-35146</v>
          </cell>
          <cell r="O165">
            <v>-9004</v>
          </cell>
        </row>
        <row r="166">
          <cell r="B166" t="str">
            <v xml:space="preserve">  Overhead</v>
          </cell>
          <cell r="C166">
            <v>48369</v>
          </cell>
          <cell r="D166">
            <v>51165</v>
          </cell>
          <cell r="E166">
            <v>-99535</v>
          </cell>
          <cell r="F166">
            <v>69688</v>
          </cell>
          <cell r="G166">
            <v>85379</v>
          </cell>
          <cell r="O166">
            <v>155066</v>
          </cell>
        </row>
        <row r="167">
          <cell r="B167" t="str">
            <v xml:space="preserve">  Pipeline Integrity</v>
          </cell>
          <cell r="O167">
            <v>0</v>
          </cell>
        </row>
        <row r="168">
          <cell r="B168" t="str">
            <v xml:space="preserve">  Public Improvements</v>
          </cell>
          <cell r="C168">
            <v>348</v>
          </cell>
          <cell r="E168">
            <v>356</v>
          </cell>
          <cell r="F168">
            <v>1660</v>
          </cell>
          <cell r="G168">
            <v>21405</v>
          </cell>
          <cell r="O168">
            <v>23769</v>
          </cell>
        </row>
        <row r="169">
          <cell r="B169" t="str">
            <v xml:space="preserve">  Structures</v>
          </cell>
          <cell r="O169">
            <v>0</v>
          </cell>
        </row>
        <row r="170">
          <cell r="B170" t="str">
            <v xml:space="preserve">  System Improvement</v>
          </cell>
          <cell r="G170">
            <v>3420</v>
          </cell>
          <cell r="O170">
            <v>3420</v>
          </cell>
        </row>
        <row r="171">
          <cell r="B171" t="str">
            <v xml:space="preserve">  System Integrity</v>
          </cell>
          <cell r="C171">
            <v>75768</v>
          </cell>
          <cell r="D171">
            <v>72079</v>
          </cell>
          <cell r="E171">
            <v>91760</v>
          </cell>
          <cell r="F171">
            <v>32625</v>
          </cell>
          <cell r="G171">
            <v>58225</v>
          </cell>
          <cell r="O171">
            <v>330457</v>
          </cell>
        </row>
        <row r="172">
          <cell r="B172" t="str">
            <v xml:space="preserve">  Vehicles</v>
          </cell>
          <cell r="O172">
            <v>0</v>
          </cell>
        </row>
        <row r="173">
          <cell r="B173" t="str">
            <v xml:space="preserve">  Virginia</v>
          </cell>
          <cell r="C173">
            <v>263352</v>
          </cell>
          <cell r="D173">
            <v>238739</v>
          </cell>
          <cell r="E173">
            <v>173950</v>
          </cell>
          <cell r="F173">
            <v>173015</v>
          </cell>
          <cell r="G173">
            <v>229678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1078734</v>
          </cell>
        </row>
        <row r="174">
          <cell r="B174" t="str">
            <v xml:space="preserve">  Growth</v>
          </cell>
          <cell r="C174">
            <v>48590</v>
          </cell>
          <cell r="D174">
            <v>87410</v>
          </cell>
          <cell r="E174">
            <v>151987</v>
          </cell>
          <cell r="F174">
            <v>54931</v>
          </cell>
          <cell r="G174">
            <v>118739</v>
          </cell>
          <cell r="O174">
            <v>461657</v>
          </cell>
        </row>
        <row r="175">
          <cell r="B175" t="str">
            <v xml:space="preserve">  Equipment</v>
          </cell>
          <cell r="C175">
            <v>11556</v>
          </cell>
          <cell r="D175">
            <v>1162</v>
          </cell>
          <cell r="E175">
            <v>7399</v>
          </cell>
          <cell r="F175">
            <v>6123</v>
          </cell>
          <cell r="G175">
            <v>-2</v>
          </cell>
          <cell r="O175">
            <v>26238</v>
          </cell>
        </row>
        <row r="176">
          <cell r="B176" t="str">
            <v xml:space="preserve">  Information Technology</v>
          </cell>
          <cell r="O176">
            <v>0</v>
          </cell>
        </row>
        <row r="177">
          <cell r="B177" t="str">
            <v xml:space="preserve">  Miscellaneous</v>
          </cell>
          <cell r="C177">
            <v>9202</v>
          </cell>
          <cell r="D177">
            <v>13853</v>
          </cell>
          <cell r="E177">
            <v>-241319</v>
          </cell>
          <cell r="F177">
            <v>22037</v>
          </cell>
          <cell r="G177">
            <v>-51475</v>
          </cell>
          <cell r="O177">
            <v>-247702</v>
          </cell>
        </row>
        <row r="178">
          <cell r="B178" t="str">
            <v xml:space="preserve">  Overhead</v>
          </cell>
          <cell r="C178">
            <v>98038</v>
          </cell>
          <cell r="D178">
            <v>89311</v>
          </cell>
          <cell r="E178">
            <v>-187350</v>
          </cell>
          <cell r="F178">
            <v>129239</v>
          </cell>
          <cell r="G178">
            <v>125230</v>
          </cell>
          <cell r="O178">
            <v>254468</v>
          </cell>
        </row>
        <row r="179">
          <cell r="B179" t="str">
            <v xml:space="preserve">  Pipeline Integrity</v>
          </cell>
          <cell r="O179">
            <v>0</v>
          </cell>
        </row>
        <row r="180">
          <cell r="B180" t="str">
            <v xml:space="preserve">  Public Improvements</v>
          </cell>
          <cell r="C180">
            <v>93</v>
          </cell>
          <cell r="E180">
            <v>22</v>
          </cell>
          <cell r="F180">
            <v>-3</v>
          </cell>
          <cell r="G180">
            <v>6158</v>
          </cell>
          <cell r="O180">
            <v>6270</v>
          </cell>
        </row>
        <row r="181">
          <cell r="B181" t="str">
            <v xml:space="preserve">  Structures</v>
          </cell>
          <cell r="C181">
            <v>423</v>
          </cell>
          <cell r="D181">
            <v>6397</v>
          </cell>
          <cell r="E181">
            <v>13671</v>
          </cell>
          <cell r="F181">
            <v>1358</v>
          </cell>
          <cell r="G181">
            <v>-20</v>
          </cell>
          <cell r="O181">
            <v>21829</v>
          </cell>
        </row>
        <row r="182">
          <cell r="B182" t="str">
            <v xml:space="preserve">  System Improvement</v>
          </cell>
          <cell r="C182">
            <v>2549</v>
          </cell>
          <cell r="D182">
            <v>2701</v>
          </cell>
          <cell r="E182">
            <v>4781</v>
          </cell>
          <cell r="F182">
            <v>322</v>
          </cell>
          <cell r="G182">
            <v>44</v>
          </cell>
          <cell r="O182">
            <v>10397</v>
          </cell>
        </row>
        <row r="183">
          <cell r="B183" t="str">
            <v xml:space="preserve">  System Integrity</v>
          </cell>
          <cell r="C183">
            <v>128057</v>
          </cell>
          <cell r="D183">
            <v>181519</v>
          </cell>
          <cell r="E183">
            <v>402502</v>
          </cell>
          <cell r="F183">
            <v>108139</v>
          </cell>
          <cell r="G183">
            <v>193066</v>
          </cell>
          <cell r="O183">
            <v>1013283</v>
          </cell>
        </row>
        <row r="184">
          <cell r="B184" t="str">
            <v xml:space="preserve">  Vehicles</v>
          </cell>
          <cell r="O184">
            <v>0</v>
          </cell>
        </row>
        <row r="185">
          <cell r="B185" t="str">
            <v xml:space="preserve">  Missouri-MD</v>
          </cell>
          <cell r="C185">
            <v>298508</v>
          </cell>
          <cell r="D185">
            <v>382353</v>
          </cell>
          <cell r="E185">
            <v>151693</v>
          </cell>
          <cell r="F185">
            <v>322146</v>
          </cell>
          <cell r="G185">
            <v>391740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1546440</v>
          </cell>
        </row>
        <row r="186">
          <cell r="B186" t="str">
            <v xml:space="preserve">  Growth</v>
          </cell>
          <cell r="C186">
            <v>26649</v>
          </cell>
          <cell r="D186">
            <v>34076</v>
          </cell>
          <cell r="E186">
            <v>73583</v>
          </cell>
          <cell r="F186">
            <v>30159</v>
          </cell>
          <cell r="G186">
            <v>53672</v>
          </cell>
          <cell r="O186">
            <v>218139</v>
          </cell>
        </row>
        <row r="187">
          <cell r="B187" t="str">
            <v xml:space="preserve">  Equipment</v>
          </cell>
          <cell r="C187">
            <v>4941</v>
          </cell>
          <cell r="D187">
            <v>1795</v>
          </cell>
          <cell r="E187">
            <v>3666</v>
          </cell>
          <cell r="F187">
            <v>3231</v>
          </cell>
          <cell r="G187">
            <v>-20</v>
          </cell>
          <cell r="O187">
            <v>13613</v>
          </cell>
        </row>
        <row r="188">
          <cell r="B188" t="str">
            <v xml:space="preserve">  Information Technology</v>
          </cell>
          <cell r="O188">
            <v>0</v>
          </cell>
        </row>
        <row r="189">
          <cell r="B189" t="str">
            <v xml:space="preserve">  Miscellaneous</v>
          </cell>
          <cell r="C189">
            <v>8776</v>
          </cell>
          <cell r="D189">
            <v>-6252</v>
          </cell>
          <cell r="E189">
            <v>8423</v>
          </cell>
          <cell r="F189">
            <v>8687</v>
          </cell>
          <cell r="G189">
            <v>-15415</v>
          </cell>
          <cell r="O189">
            <v>4219</v>
          </cell>
        </row>
        <row r="190">
          <cell r="B190" t="str">
            <v xml:space="preserve">  Overhead</v>
          </cell>
          <cell r="C190">
            <v>38205</v>
          </cell>
          <cell r="D190">
            <v>36535</v>
          </cell>
          <cell r="E190">
            <v>-74739</v>
          </cell>
          <cell r="F190">
            <v>47759</v>
          </cell>
          <cell r="G190">
            <v>35634</v>
          </cell>
          <cell r="O190">
            <v>83394</v>
          </cell>
        </row>
        <row r="191">
          <cell r="B191" t="str">
            <v xml:space="preserve">  Pipeline Integrity</v>
          </cell>
          <cell r="O191">
            <v>0</v>
          </cell>
        </row>
        <row r="192">
          <cell r="B192" t="str">
            <v xml:space="preserve">  Public Improvements</v>
          </cell>
          <cell r="C192">
            <v>1069</v>
          </cell>
          <cell r="D192">
            <v>28</v>
          </cell>
          <cell r="E192">
            <v>23448</v>
          </cell>
          <cell r="F192">
            <v>-38447</v>
          </cell>
          <cell r="G192">
            <v>9437</v>
          </cell>
          <cell r="O192">
            <v>-4465</v>
          </cell>
        </row>
        <row r="193">
          <cell r="B193" t="str">
            <v xml:space="preserve">  Structures</v>
          </cell>
          <cell r="C193">
            <v>9055</v>
          </cell>
          <cell r="D193">
            <v>421</v>
          </cell>
          <cell r="E193">
            <v>627</v>
          </cell>
          <cell r="F193">
            <v>7669</v>
          </cell>
          <cell r="G193">
            <v>-74554</v>
          </cell>
          <cell r="O193">
            <v>-56782</v>
          </cell>
        </row>
        <row r="194">
          <cell r="B194" t="str">
            <v xml:space="preserve">  System Improvement</v>
          </cell>
          <cell r="C194">
            <v>1644</v>
          </cell>
          <cell r="E194">
            <v>181</v>
          </cell>
          <cell r="F194">
            <v>26</v>
          </cell>
          <cell r="G194">
            <v>-26</v>
          </cell>
          <cell r="O194">
            <v>1825</v>
          </cell>
        </row>
        <row r="195">
          <cell r="B195" t="str">
            <v xml:space="preserve">  System Integrity</v>
          </cell>
          <cell r="C195">
            <v>62919</v>
          </cell>
          <cell r="D195">
            <v>55882</v>
          </cell>
          <cell r="E195">
            <v>99106</v>
          </cell>
          <cell r="F195">
            <v>48810</v>
          </cell>
          <cell r="G195">
            <v>114185</v>
          </cell>
          <cell r="O195">
            <v>380902</v>
          </cell>
        </row>
        <row r="196">
          <cell r="B196" t="str">
            <v xml:space="preserve">  Vehicles</v>
          </cell>
          <cell r="O196">
            <v>0</v>
          </cell>
        </row>
        <row r="197">
          <cell r="B197" t="str">
            <v xml:space="preserve">  Illinois</v>
          </cell>
          <cell r="C197">
            <v>153258</v>
          </cell>
          <cell r="D197">
            <v>122485</v>
          </cell>
          <cell r="E197">
            <v>134295</v>
          </cell>
          <cell r="F197">
            <v>107894</v>
          </cell>
          <cell r="G197">
            <v>122913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640845</v>
          </cell>
        </row>
        <row r="198">
          <cell r="B198" t="str">
            <v xml:space="preserve">  Growth</v>
          </cell>
          <cell r="C198">
            <v>939</v>
          </cell>
          <cell r="D198">
            <v>3994</v>
          </cell>
          <cell r="E198">
            <v>12955</v>
          </cell>
          <cell r="F198">
            <v>1631</v>
          </cell>
          <cell r="G198">
            <v>2461</v>
          </cell>
          <cell r="O198">
            <v>21980</v>
          </cell>
        </row>
        <row r="199">
          <cell r="B199" t="str">
            <v xml:space="preserve">  Equipment</v>
          </cell>
          <cell r="E199">
            <v>0</v>
          </cell>
          <cell r="G199">
            <v>-500</v>
          </cell>
          <cell r="O199">
            <v>-500</v>
          </cell>
        </row>
        <row r="200">
          <cell r="B200" t="str">
            <v xml:space="preserve">  Information Technology</v>
          </cell>
          <cell r="E200">
            <v>25</v>
          </cell>
          <cell r="F200">
            <v>3</v>
          </cell>
          <cell r="G200">
            <v>-3</v>
          </cell>
          <cell r="O200">
            <v>25</v>
          </cell>
        </row>
        <row r="201">
          <cell r="B201" t="str">
            <v xml:space="preserve">  Miscellaneous</v>
          </cell>
          <cell r="C201">
            <v>-3281</v>
          </cell>
          <cell r="D201">
            <v>-1420</v>
          </cell>
          <cell r="E201">
            <v>4589</v>
          </cell>
          <cell r="F201">
            <v>329</v>
          </cell>
          <cell r="G201">
            <v>-7869</v>
          </cell>
          <cell r="O201">
            <v>-7652</v>
          </cell>
        </row>
        <row r="202">
          <cell r="B202" t="str">
            <v xml:space="preserve">  Overhead</v>
          </cell>
          <cell r="C202">
            <v>25033</v>
          </cell>
          <cell r="D202">
            <v>13712</v>
          </cell>
          <cell r="E202">
            <v>-38745</v>
          </cell>
          <cell r="F202">
            <v>20892</v>
          </cell>
          <cell r="G202">
            <v>16954</v>
          </cell>
          <cell r="O202">
            <v>37846</v>
          </cell>
        </row>
        <row r="203">
          <cell r="B203" t="str">
            <v xml:space="preserve">  Pipeline Integrity</v>
          </cell>
          <cell r="O203">
            <v>0</v>
          </cell>
        </row>
        <row r="204">
          <cell r="B204" t="str">
            <v xml:space="preserve">  Public Improvements</v>
          </cell>
          <cell r="C204">
            <v>0</v>
          </cell>
          <cell r="O204">
            <v>0</v>
          </cell>
        </row>
        <row r="205">
          <cell r="B205" t="str">
            <v xml:space="preserve">  Structures</v>
          </cell>
          <cell r="C205">
            <v>3511</v>
          </cell>
          <cell r="D205">
            <v>798</v>
          </cell>
          <cell r="E205">
            <v>-31139</v>
          </cell>
          <cell r="F205">
            <v>1</v>
          </cell>
          <cell r="G205">
            <v>-1</v>
          </cell>
          <cell r="O205">
            <v>-26830</v>
          </cell>
        </row>
        <row r="206">
          <cell r="B206" t="str">
            <v xml:space="preserve">  System Improvement</v>
          </cell>
          <cell r="O206">
            <v>0</v>
          </cell>
        </row>
        <row r="207">
          <cell r="B207" t="str">
            <v xml:space="preserve">  System Integrity</v>
          </cell>
          <cell r="C207">
            <v>18030</v>
          </cell>
          <cell r="D207">
            <v>9573</v>
          </cell>
          <cell r="E207">
            <v>43415</v>
          </cell>
          <cell r="F207">
            <v>8604</v>
          </cell>
          <cell r="G207">
            <v>14813</v>
          </cell>
          <cell r="O207">
            <v>94435</v>
          </cell>
        </row>
        <row r="208">
          <cell r="B208" t="str">
            <v xml:space="preserve">  Vehicles</v>
          </cell>
          <cell r="O208">
            <v>0</v>
          </cell>
        </row>
        <row r="209">
          <cell r="B209" t="str">
            <v xml:space="preserve">  Iowa</v>
          </cell>
          <cell r="C209">
            <v>44232</v>
          </cell>
          <cell r="D209">
            <v>26657</v>
          </cell>
          <cell r="E209">
            <v>-8900</v>
          </cell>
          <cell r="F209">
            <v>31460</v>
          </cell>
          <cell r="G209">
            <v>25855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119304</v>
          </cell>
        </row>
        <row r="210">
          <cell r="B210" t="str">
            <v xml:space="preserve">  Growth</v>
          </cell>
          <cell r="C210">
            <v>71425</v>
          </cell>
          <cell r="D210">
            <v>151241</v>
          </cell>
          <cell r="E210">
            <v>538957</v>
          </cell>
          <cell r="F210">
            <v>209997</v>
          </cell>
          <cell r="G210">
            <v>225374</v>
          </cell>
          <cell r="O210">
            <v>1196994</v>
          </cell>
        </row>
        <row r="211">
          <cell r="B211" t="str">
            <v xml:space="preserve">  Equipment</v>
          </cell>
          <cell r="C211">
            <v>14385</v>
          </cell>
          <cell r="D211">
            <v>166009</v>
          </cell>
          <cell r="E211">
            <v>31421</v>
          </cell>
          <cell r="F211">
            <v>3870</v>
          </cell>
          <cell r="G211">
            <v>29871</v>
          </cell>
          <cell r="O211">
            <v>245556</v>
          </cell>
        </row>
        <row r="212">
          <cell r="B212" t="str">
            <v xml:space="preserve">  Information Technology</v>
          </cell>
          <cell r="C212">
            <v>10110</v>
          </cell>
          <cell r="D212">
            <v>17941</v>
          </cell>
          <cell r="E212">
            <v>38220</v>
          </cell>
          <cell r="F212">
            <v>93038</v>
          </cell>
          <cell r="G212">
            <v>821</v>
          </cell>
          <cell r="O212">
            <v>160130</v>
          </cell>
        </row>
        <row r="213">
          <cell r="B213" t="str">
            <v xml:space="preserve">  Miscellaneous</v>
          </cell>
          <cell r="C213">
            <v>-20436</v>
          </cell>
          <cell r="D213">
            <v>93294</v>
          </cell>
          <cell r="E213">
            <v>132183</v>
          </cell>
          <cell r="F213">
            <v>-19275</v>
          </cell>
          <cell r="G213">
            <v>-225155</v>
          </cell>
          <cell r="O213">
            <v>-39389</v>
          </cell>
        </row>
        <row r="214">
          <cell r="B214" t="str">
            <v xml:space="preserve">  Overhead</v>
          </cell>
          <cell r="C214">
            <v>25663</v>
          </cell>
          <cell r="D214">
            <v>64356</v>
          </cell>
          <cell r="E214">
            <v>-90020</v>
          </cell>
          <cell r="F214">
            <v>201832</v>
          </cell>
          <cell r="G214">
            <v>207360</v>
          </cell>
          <cell r="O214">
            <v>409191</v>
          </cell>
        </row>
        <row r="215">
          <cell r="B215" t="str">
            <v xml:space="preserve">  Pipeline Integrity</v>
          </cell>
          <cell r="O215">
            <v>0</v>
          </cell>
        </row>
        <row r="216">
          <cell r="B216" t="str">
            <v xml:space="preserve">  Public Improvements</v>
          </cell>
          <cell r="C216">
            <v>71</v>
          </cell>
          <cell r="D216">
            <v>5343</v>
          </cell>
          <cell r="E216">
            <v>1029</v>
          </cell>
          <cell r="F216">
            <v>3659</v>
          </cell>
          <cell r="G216">
            <v>1618</v>
          </cell>
          <cell r="O216">
            <v>11720</v>
          </cell>
        </row>
        <row r="217">
          <cell r="B217" t="str">
            <v xml:space="preserve">  Structures</v>
          </cell>
          <cell r="C217">
            <v>16817</v>
          </cell>
          <cell r="E217">
            <v>3024</v>
          </cell>
          <cell r="O217">
            <v>19841</v>
          </cell>
        </row>
        <row r="218">
          <cell r="B218" t="str">
            <v xml:space="preserve">  System Improvement</v>
          </cell>
          <cell r="C218">
            <v>34786</v>
          </cell>
          <cell r="D218">
            <v>68884</v>
          </cell>
          <cell r="E218">
            <v>37781</v>
          </cell>
          <cell r="F218">
            <v>-17376</v>
          </cell>
          <cell r="G218">
            <v>-14831</v>
          </cell>
          <cell r="O218">
            <v>109244</v>
          </cell>
        </row>
        <row r="219">
          <cell r="B219" t="str">
            <v xml:space="preserve">  System Integrity</v>
          </cell>
          <cell r="C219">
            <v>189164</v>
          </cell>
          <cell r="D219">
            <v>238026</v>
          </cell>
          <cell r="E219">
            <v>253641</v>
          </cell>
          <cell r="F219">
            <v>83760</v>
          </cell>
          <cell r="G219">
            <v>167084</v>
          </cell>
          <cell r="O219">
            <v>931675</v>
          </cell>
        </row>
        <row r="220">
          <cell r="B220" t="str">
            <v xml:space="preserve">  Vehicles</v>
          </cell>
          <cell r="C220">
            <v>241</v>
          </cell>
          <cell r="D220">
            <v>12759</v>
          </cell>
          <cell r="E220">
            <v>2923</v>
          </cell>
          <cell r="O220">
            <v>15923</v>
          </cell>
        </row>
        <row r="221">
          <cell r="B221" t="str">
            <v xml:space="preserve">  Colorado</v>
          </cell>
          <cell r="C221">
            <v>342226</v>
          </cell>
          <cell r="D221">
            <v>817853</v>
          </cell>
          <cell r="E221">
            <v>949159</v>
          </cell>
          <cell r="F221">
            <v>559505</v>
          </cell>
          <cell r="G221">
            <v>392142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3060885</v>
          </cell>
        </row>
        <row r="222">
          <cell r="B222" t="str">
            <v xml:space="preserve">  Growth</v>
          </cell>
          <cell r="C222">
            <v>192220</v>
          </cell>
          <cell r="D222">
            <v>266324</v>
          </cell>
          <cell r="E222">
            <v>480418</v>
          </cell>
          <cell r="F222">
            <v>162325</v>
          </cell>
          <cell r="G222">
            <v>218708</v>
          </cell>
          <cell r="O222">
            <v>1319995</v>
          </cell>
        </row>
        <row r="223">
          <cell r="B223" t="str">
            <v xml:space="preserve">  Equipment</v>
          </cell>
          <cell r="C223">
            <v>6909</v>
          </cell>
          <cell r="D223">
            <v>12749</v>
          </cell>
          <cell r="E223">
            <v>16222</v>
          </cell>
          <cell r="F223">
            <v>7244</v>
          </cell>
          <cell r="G223">
            <v>58613</v>
          </cell>
          <cell r="O223">
            <v>101737</v>
          </cell>
        </row>
        <row r="224">
          <cell r="B224" t="str">
            <v xml:space="preserve">  Information Technology</v>
          </cell>
          <cell r="O224">
            <v>0</v>
          </cell>
        </row>
        <row r="225">
          <cell r="B225" t="str">
            <v xml:space="preserve">  Miscellaneous</v>
          </cell>
          <cell r="C225">
            <v>100638</v>
          </cell>
          <cell r="D225">
            <v>45875</v>
          </cell>
          <cell r="E225">
            <v>-99355</v>
          </cell>
          <cell r="F225">
            <v>24076</v>
          </cell>
          <cell r="G225">
            <v>-146098</v>
          </cell>
          <cell r="O225">
            <v>-74864</v>
          </cell>
        </row>
        <row r="226">
          <cell r="B226" t="str">
            <v xml:space="preserve">  Overhead</v>
          </cell>
          <cell r="C226">
            <v>129288</v>
          </cell>
          <cell r="D226">
            <v>76951</v>
          </cell>
          <cell r="E226">
            <v>-236636</v>
          </cell>
          <cell r="F226">
            <v>173537</v>
          </cell>
          <cell r="G226">
            <v>144665</v>
          </cell>
          <cell r="O226">
            <v>287805</v>
          </cell>
        </row>
        <row r="227">
          <cell r="B227" t="str">
            <v xml:space="preserve">  Pipeline Integrity</v>
          </cell>
          <cell r="O227">
            <v>0</v>
          </cell>
        </row>
        <row r="228">
          <cell r="B228" t="str">
            <v xml:space="preserve">  Public Improvements</v>
          </cell>
          <cell r="C228">
            <v>-9407</v>
          </cell>
          <cell r="D228">
            <v>7092</v>
          </cell>
          <cell r="E228">
            <v>-585901</v>
          </cell>
          <cell r="F228">
            <v>91930</v>
          </cell>
          <cell r="G228">
            <v>-31334</v>
          </cell>
          <cell r="O228">
            <v>-527620</v>
          </cell>
        </row>
        <row r="229">
          <cell r="B229" t="str">
            <v xml:space="preserve">  Structures</v>
          </cell>
          <cell r="C229">
            <v>31</v>
          </cell>
          <cell r="D229">
            <v>184</v>
          </cell>
          <cell r="E229">
            <v>33</v>
          </cell>
          <cell r="O229">
            <v>248</v>
          </cell>
        </row>
        <row r="230">
          <cell r="B230" t="str">
            <v xml:space="preserve">  System Improvement</v>
          </cell>
          <cell r="C230">
            <v>2198</v>
          </cell>
          <cell r="D230">
            <v>10924</v>
          </cell>
          <cell r="E230">
            <v>26402</v>
          </cell>
          <cell r="F230">
            <v>1000</v>
          </cell>
          <cell r="G230">
            <v>101</v>
          </cell>
          <cell r="O230">
            <v>40625</v>
          </cell>
        </row>
        <row r="231">
          <cell r="B231" t="str">
            <v xml:space="preserve">  System Integrity</v>
          </cell>
          <cell r="C231">
            <v>532127</v>
          </cell>
          <cell r="D231">
            <v>588028</v>
          </cell>
          <cell r="E231">
            <v>637511</v>
          </cell>
          <cell r="F231">
            <v>336042</v>
          </cell>
          <cell r="G231">
            <v>576936</v>
          </cell>
          <cell r="O231">
            <v>2670644</v>
          </cell>
        </row>
        <row r="232">
          <cell r="B232" t="str">
            <v xml:space="preserve">  Vehicles</v>
          </cell>
          <cell r="C232">
            <v>-423</v>
          </cell>
          <cell r="D232">
            <v>6611</v>
          </cell>
          <cell r="E232">
            <v>1204</v>
          </cell>
          <cell r="O232">
            <v>7392</v>
          </cell>
        </row>
        <row r="233">
          <cell r="B233" t="str">
            <v xml:space="preserve">  Kansas</v>
          </cell>
          <cell r="C233">
            <v>953581</v>
          </cell>
          <cell r="D233">
            <v>1014738</v>
          </cell>
          <cell r="E233">
            <v>239898</v>
          </cell>
          <cell r="F233">
            <v>796154</v>
          </cell>
          <cell r="G233">
            <v>821591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3825962</v>
          </cell>
        </row>
        <row r="234">
          <cell r="B234" t="str">
            <v xml:space="preserve">  Growth</v>
          </cell>
          <cell r="C234">
            <v>196</v>
          </cell>
          <cell r="D234">
            <v>334</v>
          </cell>
          <cell r="E234">
            <v>4256</v>
          </cell>
          <cell r="F234">
            <v>3672</v>
          </cell>
          <cell r="G234">
            <v>-164</v>
          </cell>
          <cell r="O234">
            <v>8294</v>
          </cell>
        </row>
        <row r="235">
          <cell r="B235" t="str">
            <v xml:space="preserve">  Equipment</v>
          </cell>
          <cell r="F235">
            <v>92</v>
          </cell>
          <cell r="G235">
            <v>0</v>
          </cell>
          <cell r="O235">
            <v>92</v>
          </cell>
        </row>
        <row r="236">
          <cell r="B236" t="str">
            <v xml:space="preserve">  Information Technology</v>
          </cell>
          <cell r="O236">
            <v>0</v>
          </cell>
        </row>
        <row r="237">
          <cell r="B237" t="str">
            <v xml:space="preserve">  Miscellaneous</v>
          </cell>
          <cell r="C237">
            <v>-581</v>
          </cell>
          <cell r="D237">
            <v>5043</v>
          </cell>
          <cell r="E237">
            <v>-330</v>
          </cell>
          <cell r="F237">
            <v>44</v>
          </cell>
          <cell r="G237">
            <v>-3495</v>
          </cell>
          <cell r="O237">
            <v>681</v>
          </cell>
        </row>
        <row r="238">
          <cell r="B238" t="str">
            <v xml:space="preserve">  Overhead</v>
          </cell>
          <cell r="E238">
            <v>25</v>
          </cell>
          <cell r="O238">
            <v>25</v>
          </cell>
        </row>
        <row r="239">
          <cell r="B239" t="str">
            <v xml:space="preserve">  Pipeline Integrity</v>
          </cell>
          <cell r="O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</row>
        <row r="241">
          <cell r="B241" t="str">
            <v xml:space="preserve">  Structures</v>
          </cell>
          <cell r="O241">
            <v>0</v>
          </cell>
        </row>
        <row r="242">
          <cell r="B242" t="str">
            <v xml:space="preserve">  System Improvement</v>
          </cell>
          <cell r="C242">
            <v>1974</v>
          </cell>
          <cell r="D242">
            <v>277</v>
          </cell>
          <cell r="E242">
            <v>326</v>
          </cell>
          <cell r="F242">
            <v>-1339</v>
          </cell>
          <cell r="G242">
            <v>189</v>
          </cell>
          <cell r="O242">
            <v>1427</v>
          </cell>
        </row>
        <row r="243">
          <cell r="B243" t="str">
            <v xml:space="preserve">  System Integrity</v>
          </cell>
          <cell r="C243">
            <v>819</v>
          </cell>
          <cell r="D243">
            <v>7</v>
          </cell>
          <cell r="E243">
            <v>8169</v>
          </cell>
          <cell r="F243">
            <v>11519</v>
          </cell>
          <cell r="G243">
            <v>13921</v>
          </cell>
          <cell r="O243">
            <v>34435</v>
          </cell>
        </row>
        <row r="244">
          <cell r="B244" t="str">
            <v xml:space="preserve">  Vehicles</v>
          </cell>
          <cell r="O244">
            <v>0</v>
          </cell>
        </row>
        <row r="245">
          <cell r="B245" t="str">
            <v xml:space="preserve">  Missouri - CK</v>
          </cell>
          <cell r="C245">
            <v>2408</v>
          </cell>
          <cell r="D245">
            <v>5661</v>
          </cell>
          <cell r="E245">
            <v>12446</v>
          </cell>
          <cell r="F245">
            <v>13988</v>
          </cell>
          <cell r="G245">
            <v>10451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44954</v>
          </cell>
        </row>
      </sheetData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Amarillo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103.505</v>
          </cell>
          <cell r="D12">
            <v>100.272593</v>
          </cell>
          <cell r="E12">
            <v>-3.2324069999999949</v>
          </cell>
          <cell r="G12">
            <v>1380.5543700000001</v>
          </cell>
          <cell r="H12">
            <v>1477.3643186999998</v>
          </cell>
          <cell r="I12">
            <v>96.809948699999723</v>
          </cell>
          <cell r="K12">
            <v>1477.3643186999998</v>
          </cell>
          <cell r="L12">
            <v>1460.5543700000001</v>
          </cell>
          <cell r="M12">
            <v>16.809948699999723</v>
          </cell>
          <cell r="N12">
            <v>1.1378336736054085E-2</v>
          </cell>
        </row>
        <row r="14">
          <cell r="A14" t="str">
            <v xml:space="preserve">  Equipment</v>
          </cell>
          <cell r="C14">
            <v>47.828000000000003</v>
          </cell>
          <cell r="D14">
            <v>0</v>
          </cell>
          <cell r="E14">
            <v>-47.828000000000003</v>
          </cell>
          <cell r="G14">
            <v>96.603999999999999</v>
          </cell>
          <cell r="H14">
            <v>99.839550000000003</v>
          </cell>
          <cell r="I14">
            <v>3.2355500000000035</v>
          </cell>
          <cell r="K14">
            <v>99.839550000000003</v>
          </cell>
          <cell r="L14">
            <v>96.603999999999999</v>
          </cell>
          <cell r="M14">
            <v>3.2355500000000035</v>
          </cell>
          <cell r="N14">
            <v>3.2407497830268701E-2</v>
          </cell>
        </row>
        <row r="15">
          <cell r="A15" t="str">
            <v xml:space="preserve">  Information Technology</v>
          </cell>
          <cell r="C15">
            <v>1.782</v>
          </cell>
          <cell r="D15">
            <v>0</v>
          </cell>
          <cell r="E15">
            <v>-1.782</v>
          </cell>
          <cell r="G15">
            <v>107.50673999999999</v>
          </cell>
          <cell r="H15">
            <v>0</v>
          </cell>
          <cell r="I15">
            <v>-107.50673999999999</v>
          </cell>
          <cell r="K15">
            <v>0</v>
          </cell>
          <cell r="L15">
            <v>107.50673999999999</v>
          </cell>
          <cell r="M15">
            <v>-107.50673999999999</v>
          </cell>
          <cell r="N15">
            <v>0</v>
          </cell>
        </row>
        <row r="16">
          <cell r="A16" t="str">
            <v xml:space="preserve">  Miscellaneous</v>
          </cell>
          <cell r="C16">
            <v>4.891</v>
          </cell>
          <cell r="D16">
            <v>0</v>
          </cell>
          <cell r="E16">
            <v>-4.891</v>
          </cell>
          <cell r="G16">
            <v>-16.835099999999997</v>
          </cell>
          <cell r="H16">
            <v>0</v>
          </cell>
          <cell r="I16">
            <v>16.835099999999997</v>
          </cell>
          <cell r="K16">
            <v>0</v>
          </cell>
          <cell r="L16">
            <v>-16.835099999999997</v>
          </cell>
          <cell r="M16">
            <v>16.835099999999997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167.233</v>
          </cell>
          <cell r="H17">
            <v>0</v>
          </cell>
          <cell r="I17">
            <v>-167.233</v>
          </cell>
          <cell r="K17">
            <v>0</v>
          </cell>
          <cell r="L17">
            <v>167.233</v>
          </cell>
          <cell r="M17">
            <v>-167.233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14.096</v>
          </cell>
          <cell r="D19">
            <v>4.3868260000000001</v>
          </cell>
          <cell r="E19">
            <v>-9.7091740000000009</v>
          </cell>
          <cell r="G19">
            <v>101.24610000000001</v>
          </cell>
          <cell r="H19">
            <v>52.854442000000006</v>
          </cell>
          <cell r="I19">
            <v>-48.391658000000007</v>
          </cell>
          <cell r="K19">
            <v>52.854442000000006</v>
          </cell>
          <cell r="L19">
            <v>101.24610000000001</v>
          </cell>
          <cell r="M19">
            <v>-48.391658000000007</v>
          </cell>
          <cell r="N19">
            <v>-0.91556463693250234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83.648820000000001</v>
          </cell>
          <cell r="H20">
            <v>0</v>
          </cell>
          <cell r="I20">
            <v>-83.648820000000001</v>
          </cell>
          <cell r="K20">
            <v>0</v>
          </cell>
          <cell r="L20">
            <v>83.648820000000001</v>
          </cell>
          <cell r="M20">
            <v>-83.648820000000001</v>
          </cell>
          <cell r="N20">
            <v>0</v>
          </cell>
        </row>
        <row r="21">
          <cell r="A21" t="str">
            <v xml:space="preserve">  System Improvement</v>
          </cell>
          <cell r="C21">
            <v>12.585000000000001</v>
          </cell>
          <cell r="D21">
            <v>24.192703100000003</v>
          </cell>
          <cell r="E21">
            <v>11.607703100000002</v>
          </cell>
          <cell r="G21">
            <v>157.05699999999999</v>
          </cell>
          <cell r="H21">
            <v>373.62300259999995</v>
          </cell>
          <cell r="I21">
            <v>216.56600259999996</v>
          </cell>
          <cell r="K21">
            <v>373.62300259999995</v>
          </cell>
          <cell r="L21">
            <v>157.05699999999999</v>
          </cell>
          <cell r="M21">
            <v>216.56600259999996</v>
          </cell>
          <cell r="N21">
            <v>0.57963776612505602</v>
          </cell>
        </row>
        <row r="22">
          <cell r="A22" t="str">
            <v xml:space="preserve">  System Integrity</v>
          </cell>
          <cell r="C22">
            <v>213.11600000000001</v>
          </cell>
          <cell r="D22">
            <v>195.56205529999997</v>
          </cell>
          <cell r="E22">
            <v>-17.553944700000045</v>
          </cell>
          <cell r="G22">
            <v>2525.7024999999999</v>
          </cell>
          <cell r="H22">
            <v>2455.4363145000002</v>
          </cell>
          <cell r="I22">
            <v>-70.266185499999665</v>
          </cell>
          <cell r="K22">
            <v>2455.4363145000002</v>
          </cell>
          <cell r="L22">
            <v>2525.7024999999999</v>
          </cell>
          <cell r="M22">
            <v>-70.266185499999665</v>
          </cell>
          <cell r="N22">
            <v>-2.8616578277782762E-2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0.74099999999999999</v>
          </cell>
          <cell r="H23">
            <v>0</v>
          </cell>
          <cell r="I23">
            <v>-0.74099999999999999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294.298</v>
          </cell>
          <cell r="D24">
            <v>224.14158439999997</v>
          </cell>
          <cell r="E24">
            <v>-70.156415600000031</v>
          </cell>
          <cell r="G24">
            <v>3222.9040599999998</v>
          </cell>
          <cell r="H24">
            <v>2981.7533091</v>
          </cell>
          <cell r="I24">
            <v>-241.15075089999971</v>
          </cell>
          <cell r="K24">
            <v>2981.7533091</v>
          </cell>
          <cell r="L24">
            <v>3222.1630599999999</v>
          </cell>
          <cell r="M24">
            <v>-240.40975089999969</v>
          </cell>
          <cell r="N24">
            <v>-8.0626975466513012E-2</v>
          </cell>
        </row>
        <row r="26">
          <cell r="A26" t="str">
            <v xml:space="preserve"> Total Amarillo</v>
          </cell>
          <cell r="C26">
            <v>397.803</v>
          </cell>
          <cell r="D26">
            <v>324.41417739999997</v>
          </cell>
          <cell r="E26">
            <v>-73.388822600000026</v>
          </cell>
          <cell r="G26">
            <v>4603.4584299999997</v>
          </cell>
          <cell r="H26">
            <v>4459.1176278000003</v>
          </cell>
          <cell r="I26">
            <v>-144.34080219999998</v>
          </cell>
          <cell r="K26">
            <v>4459.1176278000003</v>
          </cell>
          <cell r="L26">
            <v>4682.7174299999997</v>
          </cell>
          <cell r="M26">
            <v>-223.59980219999997</v>
          </cell>
          <cell r="N26">
            <v>-5.0144405432587268E-2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West Texas Div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251.11</v>
          </cell>
          <cell r="D12">
            <v>344.93549459999997</v>
          </cell>
          <cell r="E12">
            <v>93.825494599999956</v>
          </cell>
          <cell r="G12">
            <v>3061.3594199999998</v>
          </cell>
          <cell r="H12">
            <v>4763.8299329000001</v>
          </cell>
          <cell r="I12">
            <v>1702.4705129000004</v>
          </cell>
          <cell r="K12">
            <v>4763.8299329000001</v>
          </cell>
          <cell r="L12">
            <v>3311.3594199999998</v>
          </cell>
          <cell r="M12">
            <v>1452.4705129000004</v>
          </cell>
          <cell r="N12">
            <v>0.30489554273735447</v>
          </cell>
        </row>
        <row r="14">
          <cell r="A14" t="str">
            <v xml:space="preserve">  Equipment</v>
          </cell>
          <cell r="C14">
            <v>165.06200000000001</v>
          </cell>
          <cell r="D14">
            <v>0</v>
          </cell>
          <cell r="E14">
            <v>-165.06200000000001</v>
          </cell>
          <cell r="G14">
            <v>797.50167999999996</v>
          </cell>
          <cell r="H14">
            <v>360.44657000000001</v>
          </cell>
          <cell r="I14">
            <v>-437.05510999999996</v>
          </cell>
          <cell r="K14">
            <v>360.44657000000001</v>
          </cell>
          <cell r="L14">
            <v>797.50167999999996</v>
          </cell>
          <cell r="M14">
            <v>-437.05510999999996</v>
          </cell>
          <cell r="N14">
            <v>-1.2125378526975579</v>
          </cell>
        </row>
        <row r="15">
          <cell r="A15" t="str">
            <v xml:space="preserve">  Information Technology</v>
          </cell>
          <cell r="C15">
            <v>3.6999999999999998E-2</v>
          </cell>
          <cell r="D15">
            <v>0</v>
          </cell>
          <cell r="E15">
            <v>-3.6999999999999998E-2</v>
          </cell>
          <cell r="G15">
            <v>189.47499999999999</v>
          </cell>
          <cell r="H15">
            <v>722.86931000000004</v>
          </cell>
          <cell r="I15">
            <v>533.39431000000002</v>
          </cell>
          <cell r="K15">
            <v>722.86931000000004</v>
          </cell>
          <cell r="L15">
            <v>689.47500000000002</v>
          </cell>
          <cell r="M15">
            <v>33.394310000000019</v>
          </cell>
          <cell r="N15">
            <v>4.6196884468646227E-2</v>
          </cell>
        </row>
        <row r="16">
          <cell r="A16" t="str">
            <v xml:space="preserve">  Miscellaneous</v>
          </cell>
          <cell r="C16">
            <v>38.811999999999998</v>
          </cell>
          <cell r="D16">
            <v>0</v>
          </cell>
          <cell r="E16">
            <v>-38.811999999999998</v>
          </cell>
          <cell r="G16">
            <v>38.234999999999999</v>
          </cell>
          <cell r="H16">
            <v>0</v>
          </cell>
          <cell r="I16">
            <v>-38.234999999999999</v>
          </cell>
          <cell r="K16">
            <v>0</v>
          </cell>
          <cell r="L16">
            <v>38.234999999999999</v>
          </cell>
          <cell r="M16">
            <v>-38.234999999999999</v>
          </cell>
          <cell r="N16">
            <v>0</v>
          </cell>
        </row>
        <row r="17">
          <cell r="A17" t="str">
            <v xml:space="preserve">  Overhead</v>
          </cell>
          <cell r="C17">
            <v>4.3449999999999998</v>
          </cell>
          <cell r="D17">
            <v>0</v>
          </cell>
          <cell r="E17">
            <v>-4.3449999999999998</v>
          </cell>
          <cell r="G17">
            <v>4.3449999999999998</v>
          </cell>
          <cell r="H17">
            <v>0</v>
          </cell>
          <cell r="I17">
            <v>-4.3449999999999998</v>
          </cell>
          <cell r="K17">
            <v>0</v>
          </cell>
          <cell r="L17">
            <v>4.3449999999999998</v>
          </cell>
          <cell r="M17">
            <v>-4.3449999999999998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1.6679999999999999</v>
          </cell>
          <cell r="D19">
            <v>0</v>
          </cell>
          <cell r="E19">
            <v>-1.6679999999999999</v>
          </cell>
          <cell r="G19">
            <v>29.922000000000001</v>
          </cell>
          <cell r="H19">
            <v>82.498651800000005</v>
          </cell>
          <cell r="I19">
            <v>52.576651800000008</v>
          </cell>
          <cell r="K19">
            <v>82.498651800000005</v>
          </cell>
          <cell r="L19">
            <v>29.921999999999997</v>
          </cell>
          <cell r="M19">
            <v>52.576651800000008</v>
          </cell>
          <cell r="N19">
            <v>0.6373031637833384</v>
          </cell>
        </row>
        <row r="20">
          <cell r="A20" t="str">
            <v xml:space="preserve">  Structures</v>
          </cell>
          <cell r="C20">
            <v>1.212</v>
          </cell>
          <cell r="D20">
            <v>0</v>
          </cell>
          <cell r="E20">
            <v>-1.212</v>
          </cell>
          <cell r="G20">
            <v>478.25900000000001</v>
          </cell>
          <cell r="H20">
            <v>406.68299999999999</v>
          </cell>
          <cell r="I20">
            <v>-71.576000000000022</v>
          </cell>
          <cell r="K20">
            <v>406.68299999999999</v>
          </cell>
          <cell r="L20">
            <v>478.25900000000001</v>
          </cell>
          <cell r="M20">
            <v>-71.576000000000022</v>
          </cell>
          <cell r="N20">
            <v>-0.17599948854513225</v>
          </cell>
        </row>
        <row r="21">
          <cell r="A21" t="str">
            <v xml:space="preserve">  System Improvement</v>
          </cell>
          <cell r="C21">
            <v>105.229</v>
          </cell>
          <cell r="D21">
            <v>107.96304089999998</v>
          </cell>
          <cell r="E21">
            <v>2.7340408999999823</v>
          </cell>
          <cell r="G21">
            <v>1646.8033700000001</v>
          </cell>
          <cell r="H21">
            <v>3632.6133152000007</v>
          </cell>
          <cell r="I21">
            <v>1985.8099452000006</v>
          </cell>
          <cell r="K21">
            <v>3632.6133152000007</v>
          </cell>
          <cell r="L21">
            <v>2246.8033700000001</v>
          </cell>
          <cell r="M21">
            <v>1385.8099452000006</v>
          </cell>
          <cell r="N21">
            <v>0.38149118140412425</v>
          </cell>
        </row>
        <row r="22">
          <cell r="A22" t="str">
            <v xml:space="preserve">  System Integrity</v>
          </cell>
          <cell r="C22">
            <v>846.65899999999999</v>
          </cell>
          <cell r="D22">
            <v>786.34884280000006</v>
          </cell>
          <cell r="E22">
            <v>-60.310157199999935</v>
          </cell>
          <cell r="G22">
            <v>8068.677349999999</v>
          </cell>
          <cell r="H22">
            <v>9129.7187871999995</v>
          </cell>
          <cell r="I22">
            <v>1061.0414372000005</v>
          </cell>
          <cell r="K22">
            <v>9129.7187871999995</v>
          </cell>
          <cell r="L22">
            <v>8068.677349999999</v>
          </cell>
          <cell r="M22">
            <v>1061.0414372000005</v>
          </cell>
          <cell r="N22">
            <v>0.11621841394365796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-28.599</v>
          </cell>
          <cell r="H23">
            <v>0</v>
          </cell>
          <cell r="I23">
            <v>28.599</v>
          </cell>
          <cell r="K23">
            <v>0</v>
          </cell>
          <cell r="L23">
            <v>28.599</v>
          </cell>
          <cell r="M23">
            <v>-28.599</v>
          </cell>
          <cell r="N23">
            <v>0</v>
          </cell>
        </row>
        <row r="24">
          <cell r="A24" t="str">
            <v xml:space="preserve">  Total Non-Growth</v>
          </cell>
          <cell r="C24">
            <v>1163.0239999999999</v>
          </cell>
          <cell r="D24">
            <v>894.31188370000007</v>
          </cell>
          <cell r="E24">
            <v>-268.71211629999993</v>
          </cell>
          <cell r="G24">
            <v>11224.619399999998</v>
          </cell>
          <cell r="H24">
            <v>14334.829634199999</v>
          </cell>
          <cell r="I24">
            <v>3110.2102342000012</v>
          </cell>
          <cell r="K24">
            <v>14334.829634199999</v>
          </cell>
          <cell r="L24">
            <v>12381.817399999998</v>
          </cell>
          <cell r="M24">
            <v>1953.0122342000011</v>
          </cell>
          <cell r="N24">
            <v>0.13624244473338626</v>
          </cell>
        </row>
        <row r="26">
          <cell r="A26" t="str">
            <v xml:space="preserve"> Total West Texas Div</v>
          </cell>
          <cell r="C26">
            <v>1414.134</v>
          </cell>
          <cell r="D26">
            <v>1239.2473783</v>
          </cell>
          <cell r="E26">
            <v>-174.88662169999998</v>
          </cell>
          <cell r="G26">
            <v>14285.978819999997</v>
          </cell>
          <cell r="H26">
            <v>19098.6595671</v>
          </cell>
          <cell r="I26">
            <v>4812.6807471000011</v>
          </cell>
          <cell r="K26">
            <v>19098.6595671</v>
          </cell>
          <cell r="L26">
            <v>15693.176819999997</v>
          </cell>
          <cell r="M26">
            <v>3405.4827471000017</v>
          </cell>
          <cell r="N26">
            <v>0.17831003977715809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Lubbock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277.12099999999998</v>
          </cell>
          <cell r="D12">
            <v>39.978009800000002</v>
          </cell>
          <cell r="E12">
            <v>-237.14299019999999</v>
          </cell>
          <cell r="G12">
            <v>1956.6972900000001</v>
          </cell>
          <cell r="H12">
            <v>502.70109659999997</v>
          </cell>
          <cell r="I12">
            <v>-1453.9961934</v>
          </cell>
          <cell r="K12">
            <v>502.70109659999997</v>
          </cell>
          <cell r="L12">
            <v>2256.6972900000001</v>
          </cell>
          <cell r="M12">
            <v>-1753.9961934</v>
          </cell>
          <cell r="N12">
            <v>-3.4891433602653494</v>
          </cell>
        </row>
        <row r="14">
          <cell r="A14" t="str">
            <v xml:space="preserve">  Equipment</v>
          </cell>
          <cell r="C14">
            <v>0.44900000000000001</v>
          </cell>
          <cell r="D14">
            <v>0</v>
          </cell>
          <cell r="E14">
            <v>-0.44900000000000001</v>
          </cell>
          <cell r="G14">
            <v>147.71299999999999</v>
          </cell>
          <cell r="H14">
            <v>178.61218</v>
          </cell>
          <cell r="I14">
            <v>30.899180000000001</v>
          </cell>
          <cell r="K14">
            <v>178.61218</v>
          </cell>
          <cell r="L14">
            <v>147.71299999999999</v>
          </cell>
          <cell r="M14">
            <v>30.899180000000001</v>
          </cell>
          <cell r="N14">
            <v>0.17299592894504731</v>
          </cell>
        </row>
        <row r="15">
          <cell r="A15" t="str">
            <v xml:space="preserve">  Information Technology</v>
          </cell>
          <cell r="C15">
            <v>0.88</v>
          </cell>
          <cell r="D15">
            <v>0</v>
          </cell>
          <cell r="E15">
            <v>-0.88</v>
          </cell>
          <cell r="G15">
            <v>81.421730000000011</v>
          </cell>
          <cell r="H15">
            <v>0</v>
          </cell>
          <cell r="I15">
            <v>-81.421730000000011</v>
          </cell>
          <cell r="K15">
            <v>0</v>
          </cell>
          <cell r="L15">
            <v>81.421730000000011</v>
          </cell>
          <cell r="M15">
            <v>-81.421730000000011</v>
          </cell>
          <cell r="N15">
            <v>0</v>
          </cell>
        </row>
        <row r="16">
          <cell r="A16" t="str">
            <v xml:space="preserve">  Miscellaneous</v>
          </cell>
          <cell r="C16">
            <v>-30.021999999999998</v>
          </cell>
          <cell r="D16">
            <v>0</v>
          </cell>
          <cell r="E16">
            <v>30.021999999999998</v>
          </cell>
          <cell r="G16">
            <v>4.1002700000000036</v>
          </cell>
          <cell r="H16">
            <v>0</v>
          </cell>
          <cell r="I16">
            <v>-4.1002700000000036</v>
          </cell>
          <cell r="K16">
            <v>0</v>
          </cell>
          <cell r="L16">
            <v>4.1002700000000036</v>
          </cell>
          <cell r="M16">
            <v>-4.1002700000000036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1.8180000000000001</v>
          </cell>
          <cell r="H18">
            <v>0</v>
          </cell>
          <cell r="I18">
            <v>-1.8180000000000001</v>
          </cell>
          <cell r="K18">
            <v>0</v>
          </cell>
          <cell r="L18">
            <v>1.8180000000000001</v>
          </cell>
          <cell r="M18">
            <v>-1.8180000000000001</v>
          </cell>
          <cell r="N18">
            <v>0</v>
          </cell>
        </row>
        <row r="19">
          <cell r="A19" t="str">
            <v xml:space="preserve">  Public Improvements</v>
          </cell>
          <cell r="C19">
            <v>2.2240000000000002</v>
          </cell>
          <cell r="D19">
            <v>-645.24265560000003</v>
          </cell>
          <cell r="E19">
            <v>-647.46665560000008</v>
          </cell>
          <cell r="G19">
            <v>38.458460000000002</v>
          </cell>
          <cell r="H19">
            <v>23.154692999999739</v>
          </cell>
          <cell r="I19">
            <v>-15.303767000000263</v>
          </cell>
          <cell r="K19">
            <v>23.154692999999739</v>
          </cell>
          <cell r="L19">
            <v>338.45846</v>
          </cell>
          <cell r="M19">
            <v>-315.30376700000028</v>
          </cell>
          <cell r="N19">
            <v>-13.617272619421204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110.837</v>
          </cell>
          <cell r="D21">
            <v>4.2746509999999995</v>
          </cell>
          <cell r="E21">
            <v>-106.562349</v>
          </cell>
          <cell r="G21">
            <v>194.93074999999999</v>
          </cell>
          <cell r="H21">
            <v>51.295811999999984</v>
          </cell>
          <cell r="I21">
            <v>-143.63493800000001</v>
          </cell>
          <cell r="K21">
            <v>51.295811999999984</v>
          </cell>
          <cell r="L21">
            <v>194.93074999999999</v>
          </cell>
          <cell r="M21">
            <v>-143.63493800000001</v>
          </cell>
          <cell r="N21">
            <v>-2.8001299209377959</v>
          </cell>
        </row>
        <row r="22">
          <cell r="A22" t="str">
            <v xml:space="preserve">  System Integrity</v>
          </cell>
          <cell r="C22">
            <v>458.31299999999999</v>
          </cell>
          <cell r="D22">
            <v>15.83037</v>
          </cell>
          <cell r="E22">
            <v>-442.48262999999997</v>
          </cell>
          <cell r="G22">
            <v>3508.2336099999998</v>
          </cell>
          <cell r="H22">
            <v>558.74961410000014</v>
          </cell>
          <cell r="I22">
            <v>-2949.4839958999996</v>
          </cell>
          <cell r="K22">
            <v>558.74961410000014</v>
          </cell>
          <cell r="L22">
            <v>3508.2336099999998</v>
          </cell>
          <cell r="M22">
            <v>-2949.4839958999996</v>
          </cell>
          <cell r="N22">
            <v>-5.2787222066378492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0.81299999999999994</v>
          </cell>
          <cell r="H23">
            <v>0</v>
          </cell>
          <cell r="I23">
            <v>-0.81299999999999994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542.68100000000004</v>
          </cell>
          <cell r="D24">
            <v>-625.13763460000007</v>
          </cell>
          <cell r="E24">
            <v>-1167.8186346000002</v>
          </cell>
          <cell r="G24">
            <v>3977.48882</v>
          </cell>
          <cell r="H24">
            <v>811.8122990999999</v>
          </cell>
          <cell r="I24">
            <v>-3165.6765209</v>
          </cell>
          <cell r="K24">
            <v>811.8122990999999</v>
          </cell>
          <cell r="L24">
            <v>4276.6758199999995</v>
          </cell>
          <cell r="M24">
            <v>-3464.8635208999999</v>
          </cell>
          <cell r="N24">
            <v>-4.2680599009663371</v>
          </cell>
        </row>
        <row r="26">
          <cell r="A26" t="str">
            <v xml:space="preserve"> Total Lubbock</v>
          </cell>
          <cell r="C26">
            <v>819.80200000000002</v>
          </cell>
          <cell r="D26">
            <v>-585.15962480000007</v>
          </cell>
          <cell r="E26">
            <v>-1404.9616248000002</v>
          </cell>
          <cell r="G26">
            <v>5934.1861100000006</v>
          </cell>
          <cell r="H26">
            <v>1314.5133956999998</v>
          </cell>
          <cell r="I26">
            <v>-4619.6727142999998</v>
          </cell>
          <cell r="K26">
            <v>1314.5133956999998</v>
          </cell>
          <cell r="L26">
            <v>6533.3731099999995</v>
          </cell>
          <cell r="M26">
            <v>-5218.8597142999997</v>
          </cell>
          <cell r="N26">
            <v>-3.9701837435600051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Dalhart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1.7869999999999999</v>
          </cell>
          <cell r="D12">
            <v>4.4235211000000003</v>
          </cell>
          <cell r="E12">
            <v>2.6365211000000004</v>
          </cell>
          <cell r="G12">
            <v>30.861699999999999</v>
          </cell>
          <cell r="H12">
            <v>53.004643799999997</v>
          </cell>
          <cell r="I12">
            <v>22.142943799999998</v>
          </cell>
          <cell r="K12">
            <v>53.004643799999997</v>
          </cell>
          <cell r="L12">
            <v>30.861699999999999</v>
          </cell>
          <cell r="M12">
            <v>22.142943799999998</v>
          </cell>
          <cell r="N12">
            <v>0.41775478925112591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22.171580000000002</v>
          </cell>
          <cell r="H15">
            <v>0</v>
          </cell>
          <cell r="I15">
            <v>-22.171580000000002</v>
          </cell>
          <cell r="K15">
            <v>0</v>
          </cell>
          <cell r="L15">
            <v>22.171580000000002</v>
          </cell>
          <cell r="M15">
            <v>-22.171580000000002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2.92</v>
          </cell>
          <cell r="D16">
            <v>0</v>
          </cell>
          <cell r="E16">
            <v>-2.92</v>
          </cell>
          <cell r="G16">
            <v>1.2845899999999999</v>
          </cell>
          <cell r="H16">
            <v>0</v>
          </cell>
          <cell r="I16">
            <v>-1.2845899999999999</v>
          </cell>
          <cell r="K16">
            <v>0</v>
          </cell>
          <cell r="L16">
            <v>1.2845899999999999</v>
          </cell>
          <cell r="M16">
            <v>-1.2845899999999999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1.4E-2</v>
          </cell>
          <cell r="H17">
            <v>0</v>
          </cell>
          <cell r="I17">
            <v>-1.4E-2</v>
          </cell>
          <cell r="K17">
            <v>0</v>
          </cell>
          <cell r="L17">
            <v>1.4E-2</v>
          </cell>
          <cell r="M17">
            <v>-1.4E-2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-7.1820000000000004</v>
          </cell>
          <cell r="D19">
            <v>0</v>
          </cell>
          <cell r="E19">
            <v>7.1820000000000004</v>
          </cell>
          <cell r="G19">
            <v>-1.1479999999999999</v>
          </cell>
          <cell r="H19">
            <v>0</v>
          </cell>
          <cell r="I19">
            <v>1.1479999999999999</v>
          </cell>
          <cell r="K19">
            <v>0</v>
          </cell>
          <cell r="L19">
            <v>-1.1479999999999999</v>
          </cell>
          <cell r="M19">
            <v>1.1479999999999999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31.100999999999999</v>
          </cell>
          <cell r="D22">
            <v>6.8482373999999995</v>
          </cell>
          <cell r="E22">
            <v>-24.252762600000001</v>
          </cell>
          <cell r="G22">
            <v>147.76307</v>
          </cell>
          <cell r="H22">
            <v>82.186759999999992</v>
          </cell>
          <cell r="I22">
            <v>-65.576310000000007</v>
          </cell>
          <cell r="K22">
            <v>82.186759999999992</v>
          </cell>
          <cell r="L22">
            <v>147.76307</v>
          </cell>
          <cell r="M22">
            <v>-65.576310000000007</v>
          </cell>
          <cell r="N22">
            <v>-0.79789384567538635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26.838999999999999</v>
          </cell>
          <cell r="D24">
            <v>6.8482373999999995</v>
          </cell>
          <cell r="E24">
            <v>-19.9907626</v>
          </cell>
          <cell r="G24">
            <v>170.08524</v>
          </cell>
          <cell r="H24">
            <v>82.186759999999992</v>
          </cell>
          <cell r="I24">
            <v>-87.898480000000006</v>
          </cell>
          <cell r="K24">
            <v>82.186759999999992</v>
          </cell>
          <cell r="L24">
            <v>170.08524</v>
          </cell>
          <cell r="M24">
            <v>-87.898480000000006</v>
          </cell>
          <cell r="N24">
            <v>-1.0694968386635513</v>
          </cell>
        </row>
        <row r="26">
          <cell r="A26" t="str">
            <v xml:space="preserve"> Total Dalhart</v>
          </cell>
          <cell r="C26">
            <v>28.625999999999998</v>
          </cell>
          <cell r="D26">
            <v>11.271758500000001</v>
          </cell>
          <cell r="E26">
            <v>-17.354241500000001</v>
          </cell>
          <cell r="G26">
            <v>200.94693999999998</v>
          </cell>
          <cell r="H26">
            <v>135.19140379999999</v>
          </cell>
          <cell r="I26">
            <v>-65.755536200000009</v>
          </cell>
          <cell r="K26">
            <v>135.19140379999999</v>
          </cell>
          <cell r="L26">
            <v>200.94693999999998</v>
          </cell>
          <cell r="M26">
            <v>-65.755536200000009</v>
          </cell>
          <cell r="N26">
            <v>-0.48638844151124949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Triangle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189.333</v>
          </cell>
          <cell r="D12">
            <v>0</v>
          </cell>
          <cell r="E12">
            <v>-189.333</v>
          </cell>
          <cell r="G12">
            <v>459.53899999999999</v>
          </cell>
          <cell r="H12">
            <v>0</v>
          </cell>
          <cell r="I12">
            <v>-459.53899999999999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14.62</v>
          </cell>
          <cell r="D14">
            <v>0</v>
          </cell>
          <cell r="E14">
            <v>-14.62</v>
          </cell>
          <cell r="G14">
            <v>96.227209999999985</v>
          </cell>
          <cell r="H14">
            <v>32.15607</v>
          </cell>
          <cell r="I14">
            <v>-64.071139999999986</v>
          </cell>
          <cell r="K14">
            <v>32.15607</v>
          </cell>
          <cell r="L14">
            <v>96.227209999999985</v>
          </cell>
          <cell r="M14">
            <v>-64.071139999999986</v>
          </cell>
          <cell r="N14">
            <v>-1.9925053030423179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3.1027300000000002</v>
          </cell>
          <cell r="H15">
            <v>0</v>
          </cell>
          <cell r="I15">
            <v>-3.1027300000000002</v>
          </cell>
          <cell r="K15">
            <v>0</v>
          </cell>
          <cell r="L15">
            <v>3.1027300000000002</v>
          </cell>
          <cell r="M15">
            <v>-3.1027300000000002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0.97699999999999998</v>
          </cell>
          <cell r="D16">
            <v>0</v>
          </cell>
          <cell r="E16">
            <v>-0.97699999999999998</v>
          </cell>
          <cell r="G16">
            <v>1.3360000000000001</v>
          </cell>
          <cell r="H16">
            <v>0</v>
          </cell>
          <cell r="I16">
            <v>-1.3360000000000001</v>
          </cell>
          <cell r="K16">
            <v>0</v>
          </cell>
          <cell r="L16">
            <v>1.3360000000000001</v>
          </cell>
          <cell r="M16">
            <v>-1.3360000000000001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1.5629999999999999</v>
          </cell>
          <cell r="D19">
            <v>0</v>
          </cell>
          <cell r="E19">
            <v>-1.5629999999999999</v>
          </cell>
          <cell r="G19">
            <v>1.5629999999999999</v>
          </cell>
          <cell r="H19">
            <v>0</v>
          </cell>
          <cell r="I19">
            <v>-1.5629999999999999</v>
          </cell>
          <cell r="K19">
            <v>0</v>
          </cell>
          <cell r="L19">
            <v>1.5629999999999999</v>
          </cell>
          <cell r="M19">
            <v>-1.5629999999999999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0.32200000000000001</v>
          </cell>
          <cell r="D20">
            <v>0</v>
          </cell>
          <cell r="E20">
            <v>-0.32200000000000001</v>
          </cell>
          <cell r="G20">
            <v>29.321000000000002</v>
          </cell>
          <cell r="H20">
            <v>-3.8697499999999998</v>
          </cell>
          <cell r="I20">
            <v>-33.190750000000001</v>
          </cell>
          <cell r="K20">
            <v>-3.8697499999999998</v>
          </cell>
          <cell r="L20">
            <v>29.321000000000002</v>
          </cell>
          <cell r="M20">
            <v>-33.190750000000001</v>
          </cell>
          <cell r="N20">
            <v>8.5769752567995354</v>
          </cell>
        </row>
        <row r="21">
          <cell r="A21" t="str">
            <v xml:space="preserve">  System Improvement</v>
          </cell>
          <cell r="C21">
            <v>8.4269999999999996</v>
          </cell>
          <cell r="D21">
            <v>30.562106100000005</v>
          </cell>
          <cell r="E21">
            <v>22.135106100000005</v>
          </cell>
          <cell r="G21">
            <v>162.22258000000002</v>
          </cell>
          <cell r="H21">
            <v>453.17982869999997</v>
          </cell>
          <cell r="I21">
            <v>290.95724869999992</v>
          </cell>
          <cell r="K21">
            <v>453.17982869999997</v>
          </cell>
          <cell r="L21">
            <v>162.22258000000005</v>
          </cell>
          <cell r="M21">
            <v>290.95724869999992</v>
          </cell>
          <cell r="N21">
            <v>0.64203486182217173</v>
          </cell>
        </row>
        <row r="22">
          <cell r="A22" t="str">
            <v xml:space="preserve">  System Integrity</v>
          </cell>
          <cell r="C22">
            <v>56.643000000000001</v>
          </cell>
          <cell r="D22">
            <v>45.777738799999995</v>
          </cell>
          <cell r="E22">
            <v>-10.865261200000006</v>
          </cell>
          <cell r="G22">
            <v>944.0729</v>
          </cell>
          <cell r="H22">
            <v>1266.1012453999997</v>
          </cell>
          <cell r="I22">
            <v>322.02834539999969</v>
          </cell>
          <cell r="K22">
            <v>1266.1012453999997</v>
          </cell>
          <cell r="L22">
            <v>944.0729</v>
          </cell>
          <cell r="M22">
            <v>322.02834539999969</v>
          </cell>
          <cell r="N22">
            <v>0.25434644075265972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-4.5350000000000001</v>
          </cell>
          <cell r="H23">
            <v>0</v>
          </cell>
          <cell r="I23">
            <v>4.5350000000000001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82.551999999999992</v>
          </cell>
          <cell r="D24">
            <v>76.339844900000003</v>
          </cell>
          <cell r="E24">
            <v>-6.2121551000000004</v>
          </cell>
          <cell r="G24">
            <v>1233.31042</v>
          </cell>
          <cell r="H24">
            <v>1747.5673940999995</v>
          </cell>
          <cell r="I24">
            <v>514.25697409999964</v>
          </cell>
          <cell r="K24">
            <v>1747.5673940999995</v>
          </cell>
          <cell r="L24">
            <v>1237.8454200000001</v>
          </cell>
          <cell r="M24">
            <v>509.72197409999967</v>
          </cell>
          <cell r="N24">
            <v>0.29167514558859542</v>
          </cell>
        </row>
        <row r="26">
          <cell r="A26" t="str">
            <v xml:space="preserve"> Total Triangle</v>
          </cell>
          <cell r="C26">
            <v>271.88499999999999</v>
          </cell>
          <cell r="D26">
            <v>76.339844900000003</v>
          </cell>
          <cell r="E26">
            <v>-195.54515509999999</v>
          </cell>
          <cell r="G26">
            <v>1692.84942</v>
          </cell>
          <cell r="H26">
            <v>1747.5673940999995</v>
          </cell>
          <cell r="I26">
            <v>54.717974099999651</v>
          </cell>
          <cell r="K26">
            <v>1747.5673940999995</v>
          </cell>
          <cell r="L26">
            <v>1237.8454200000001</v>
          </cell>
          <cell r="M26">
            <v>509.72197409999967</v>
          </cell>
          <cell r="N26">
            <v>0.29167514558859542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Irrigation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2.5371765000000002</v>
          </cell>
          <cell r="E12">
            <v>2.5371765000000002</v>
          </cell>
          <cell r="G12">
            <v>-6.2089999999999996</v>
          </cell>
          <cell r="H12">
            <v>30.446118000000006</v>
          </cell>
          <cell r="I12">
            <v>36.655118000000002</v>
          </cell>
          <cell r="K12">
            <v>30.446118000000006</v>
          </cell>
          <cell r="L12">
            <v>0</v>
          </cell>
          <cell r="M12">
            <v>30.446118000000006</v>
          </cell>
          <cell r="N12">
            <v>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-0.112</v>
          </cell>
          <cell r="D16">
            <v>0</v>
          </cell>
          <cell r="E16">
            <v>0.112</v>
          </cell>
          <cell r="G16">
            <v>-57.576819999999998</v>
          </cell>
          <cell r="H16">
            <v>0</v>
          </cell>
          <cell r="I16">
            <v>57.576819999999998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40.533485900000002</v>
          </cell>
          <cell r="E22">
            <v>40.533485900000002</v>
          </cell>
          <cell r="G22">
            <v>6.2089999999999996</v>
          </cell>
          <cell r="H22">
            <v>548.36461469999995</v>
          </cell>
          <cell r="I22">
            <v>542.1556147</v>
          </cell>
          <cell r="K22">
            <v>548.36461469999995</v>
          </cell>
          <cell r="L22">
            <v>0</v>
          </cell>
          <cell r="M22">
            <v>548.36461469999995</v>
          </cell>
          <cell r="N22">
            <v>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-0.112</v>
          </cell>
          <cell r="D24">
            <v>40.533485900000002</v>
          </cell>
          <cell r="E24">
            <v>40.645485900000004</v>
          </cell>
          <cell r="G24">
            <v>-51.367819999999995</v>
          </cell>
          <cell r="H24">
            <v>548.36461469999995</v>
          </cell>
          <cell r="I24">
            <v>599.7324347</v>
          </cell>
          <cell r="K24">
            <v>548.36461469999995</v>
          </cell>
          <cell r="L24">
            <v>0</v>
          </cell>
          <cell r="M24">
            <v>548.36461469999995</v>
          </cell>
          <cell r="N24">
            <v>1</v>
          </cell>
        </row>
        <row r="26">
          <cell r="A26" t="str">
            <v xml:space="preserve"> Total Irrigation</v>
          </cell>
          <cell r="C26">
            <v>-0.112</v>
          </cell>
          <cell r="D26">
            <v>43.070662400000003</v>
          </cell>
          <cell r="E26">
            <v>43.182662400000005</v>
          </cell>
          <cell r="G26">
            <v>-57.576819999999998</v>
          </cell>
          <cell r="H26">
            <v>578.8107326999999</v>
          </cell>
          <cell r="I26">
            <v>636.38755270000001</v>
          </cell>
          <cell r="K26">
            <v>578.8107326999999</v>
          </cell>
          <cell r="L26">
            <v>0</v>
          </cell>
          <cell r="M26">
            <v>578.8107326999999</v>
          </cell>
          <cell r="N26">
            <v>1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Other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0.69899999999999995</v>
          </cell>
          <cell r="D12">
            <v>3.7359075000000002</v>
          </cell>
          <cell r="E12">
            <v>3.0369075000000003</v>
          </cell>
          <cell r="G12">
            <v>10.73123</v>
          </cell>
          <cell r="H12">
            <v>45.0892701</v>
          </cell>
          <cell r="I12">
            <v>34.358040099999997</v>
          </cell>
          <cell r="K12">
            <v>45.0892701</v>
          </cell>
          <cell r="L12">
            <v>45.0892701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0.16600000000000001</v>
          </cell>
          <cell r="D14">
            <v>0</v>
          </cell>
          <cell r="E14">
            <v>-0.16600000000000001</v>
          </cell>
          <cell r="G14">
            <v>30.387</v>
          </cell>
          <cell r="H14">
            <v>56.336600000000004</v>
          </cell>
          <cell r="I14">
            <v>25.949600000000004</v>
          </cell>
          <cell r="K14">
            <v>56.336600000000004</v>
          </cell>
          <cell r="L14">
            <v>56.336600000000004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1.323</v>
          </cell>
          <cell r="D15">
            <v>0</v>
          </cell>
          <cell r="E15">
            <v>-1.323</v>
          </cell>
          <cell r="G15">
            <v>177.97529999999998</v>
          </cell>
          <cell r="H15">
            <v>0</v>
          </cell>
          <cell r="I15">
            <v>-177.97529999999998</v>
          </cell>
          <cell r="K15">
            <v>0</v>
          </cell>
          <cell r="L15">
            <v>177.97529999999998</v>
          </cell>
          <cell r="M15">
            <v>-177.97529999999998</v>
          </cell>
          <cell r="N15">
            <v>0</v>
          </cell>
        </row>
        <row r="16">
          <cell r="A16" t="str">
            <v xml:space="preserve">  Miscellaneous</v>
          </cell>
          <cell r="C16">
            <v>-50.218000000000004</v>
          </cell>
          <cell r="D16">
            <v>0</v>
          </cell>
          <cell r="E16">
            <v>50.218000000000004</v>
          </cell>
          <cell r="G16">
            <v>85.022999999999996</v>
          </cell>
          <cell r="H16">
            <v>0</v>
          </cell>
          <cell r="I16">
            <v>-85.022999999999996</v>
          </cell>
          <cell r="K16">
            <v>0</v>
          </cell>
          <cell r="L16">
            <v>85.022999999999996</v>
          </cell>
          <cell r="M16">
            <v>-85.022999999999996</v>
          </cell>
          <cell r="N16">
            <v>0</v>
          </cell>
        </row>
        <row r="17">
          <cell r="A17" t="str">
            <v xml:space="preserve">  Overhead</v>
          </cell>
          <cell r="C17">
            <v>-638.21900000000005</v>
          </cell>
          <cell r="D17">
            <v>0</v>
          </cell>
          <cell r="E17">
            <v>638.21900000000005</v>
          </cell>
          <cell r="G17">
            <v>-171.59323999999998</v>
          </cell>
          <cell r="H17">
            <v>0</v>
          </cell>
          <cell r="I17">
            <v>171.59323999999998</v>
          </cell>
          <cell r="K17">
            <v>0</v>
          </cell>
          <cell r="L17">
            <v>-171.59323999999998</v>
          </cell>
          <cell r="M17">
            <v>171.59323999999998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1.1139892</v>
          </cell>
          <cell r="E19">
            <v>1.1139892</v>
          </cell>
          <cell r="G19">
            <v>0</v>
          </cell>
          <cell r="H19">
            <v>13.3205165</v>
          </cell>
          <cell r="I19">
            <v>13.3205165</v>
          </cell>
          <cell r="K19">
            <v>13.3205165</v>
          </cell>
          <cell r="L19">
            <v>0</v>
          </cell>
          <cell r="M19">
            <v>13.3205165</v>
          </cell>
          <cell r="N19">
            <v>1</v>
          </cell>
        </row>
        <row r="20">
          <cell r="A20" t="str">
            <v xml:space="preserve">  Structures</v>
          </cell>
          <cell r="C20">
            <v>151.43100000000001</v>
          </cell>
          <cell r="D20">
            <v>0</v>
          </cell>
          <cell r="E20">
            <v>-151.43100000000001</v>
          </cell>
          <cell r="G20">
            <v>218.154</v>
          </cell>
          <cell r="H20">
            <v>0</v>
          </cell>
          <cell r="I20">
            <v>-218.154</v>
          </cell>
          <cell r="K20">
            <v>0</v>
          </cell>
          <cell r="L20">
            <v>218.154</v>
          </cell>
          <cell r="M20">
            <v>-218.154</v>
          </cell>
          <cell r="N20">
            <v>0</v>
          </cell>
        </row>
        <row r="21">
          <cell r="A21" t="str">
            <v xml:space="preserve">  System Improvement</v>
          </cell>
          <cell r="C21">
            <v>9.0419999999999998</v>
          </cell>
          <cell r="D21">
            <v>0</v>
          </cell>
          <cell r="E21">
            <v>-9.0419999999999998</v>
          </cell>
          <cell r="G21">
            <v>9.0419999999999998</v>
          </cell>
          <cell r="H21">
            <v>0</v>
          </cell>
          <cell r="I21">
            <v>-9.0419999999999998</v>
          </cell>
          <cell r="K21">
            <v>0</v>
          </cell>
          <cell r="L21">
            <v>9.0419999999999998</v>
          </cell>
          <cell r="M21">
            <v>-9.0419999999999998</v>
          </cell>
          <cell r="N21">
            <v>0</v>
          </cell>
        </row>
        <row r="22">
          <cell r="A22" t="str">
            <v xml:space="preserve">  System Integrity</v>
          </cell>
          <cell r="C22">
            <v>1.2569999999999999</v>
          </cell>
          <cell r="D22">
            <v>34.182132299999999</v>
          </cell>
          <cell r="E22">
            <v>32.925132300000001</v>
          </cell>
          <cell r="G22">
            <v>9.2771799999999995</v>
          </cell>
          <cell r="H22">
            <v>398.67061280000007</v>
          </cell>
          <cell r="I22">
            <v>389.39343280000008</v>
          </cell>
          <cell r="K22">
            <v>398.67061280000007</v>
          </cell>
          <cell r="L22">
            <v>9.2771799999999871</v>
          </cell>
          <cell r="M22">
            <v>389.39343280000008</v>
          </cell>
          <cell r="N22">
            <v>0.97672971194228941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2.1640000000000001</v>
          </cell>
          <cell r="H23">
            <v>0</v>
          </cell>
          <cell r="I23">
            <v>-2.1640000000000001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-525.21800000000007</v>
          </cell>
          <cell r="D24">
            <v>35.296121499999998</v>
          </cell>
          <cell r="E24">
            <v>560.51412149999999</v>
          </cell>
          <cell r="G24">
            <v>360.42923999999994</v>
          </cell>
          <cell r="H24">
            <v>468.3277293000001</v>
          </cell>
          <cell r="I24">
            <v>107.89848930000015</v>
          </cell>
          <cell r="K24">
            <v>468.3277293000001</v>
          </cell>
          <cell r="L24">
            <v>384.21483999999992</v>
          </cell>
          <cell r="M24">
            <v>84.11288930000012</v>
          </cell>
          <cell r="N24">
            <v>0.17960262448205222</v>
          </cell>
        </row>
        <row r="26">
          <cell r="A26" t="str">
            <v xml:space="preserve"> Total Other</v>
          </cell>
          <cell r="C26">
            <v>-524.51900000000012</v>
          </cell>
          <cell r="D26">
            <v>39.032029000000001</v>
          </cell>
          <cell r="E26">
            <v>563.55102899999997</v>
          </cell>
          <cell r="G26">
            <v>371.16046999999992</v>
          </cell>
          <cell r="H26">
            <v>513.41699940000012</v>
          </cell>
          <cell r="I26">
            <v>142.25652940000015</v>
          </cell>
          <cell r="K26">
            <v>513.41699940000012</v>
          </cell>
          <cell r="L26">
            <v>429.30411009999995</v>
          </cell>
          <cell r="M26">
            <v>84.11288930000012</v>
          </cell>
          <cell r="N26">
            <v>0.16382957595540826</v>
          </cell>
        </row>
      </sheetData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1227.721</v>
          </cell>
          <cell r="D12">
            <v>203.94106705316364</v>
          </cell>
          <cell r="E12">
            <v>-1023.7799329468364</v>
          </cell>
          <cell r="G12">
            <v>2012.52513</v>
          </cell>
          <cell r="H12">
            <v>8298.6861400154521</v>
          </cell>
          <cell r="I12">
            <v>6286.1610100154521</v>
          </cell>
          <cell r="K12">
            <v>8298.6861400154521</v>
          </cell>
          <cell r="L12">
            <v>12035.686140015452</v>
          </cell>
          <cell r="M12">
            <v>-3737</v>
          </cell>
          <cell r="N12">
            <v>-0.45031224665559427</v>
          </cell>
        </row>
        <row r="14">
          <cell r="A14" t="str">
            <v xml:space="preserve">  Equipment</v>
          </cell>
          <cell r="C14">
            <v>326.13299999999998</v>
          </cell>
          <cell r="D14">
            <v>31.247985626800304</v>
          </cell>
          <cell r="E14">
            <v>-294.88501437319968</v>
          </cell>
          <cell r="G14">
            <v>662.93047000000001</v>
          </cell>
          <cell r="H14">
            <v>249.98388513091749</v>
          </cell>
          <cell r="I14">
            <v>-412.94658486908253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57.857999999999997</v>
          </cell>
          <cell r="D15">
            <v>0</v>
          </cell>
          <cell r="E15">
            <v>-57.857999999999997</v>
          </cell>
          <cell r="G15">
            <v>511.50827000000004</v>
          </cell>
          <cell r="H15">
            <v>1138.5826288727633</v>
          </cell>
          <cell r="I15">
            <v>627.07435887276324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-921.95299999999997</v>
          </cell>
          <cell r="D16">
            <v>0</v>
          </cell>
          <cell r="E16">
            <v>921.95299999999997</v>
          </cell>
          <cell r="G16">
            <v>-816.18600000000004</v>
          </cell>
          <cell r="H16">
            <v>0</v>
          </cell>
          <cell r="I16">
            <v>816.18600000000004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-284.54399999999998</v>
          </cell>
          <cell r="D17">
            <v>0</v>
          </cell>
          <cell r="E17">
            <v>284.54399999999998</v>
          </cell>
          <cell r="G17">
            <v>-656.6430600000001</v>
          </cell>
          <cell r="H17">
            <v>0</v>
          </cell>
          <cell r="I17">
            <v>656.6430600000001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927.90554043719112</v>
          </cell>
          <cell r="E18">
            <v>927.90554043719112</v>
          </cell>
          <cell r="G18">
            <v>-598.49</v>
          </cell>
          <cell r="H18">
            <v>10241.004397845049</v>
          </cell>
          <cell r="I18">
            <v>10839.494397845048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-59.966999999999999</v>
          </cell>
          <cell r="D19">
            <v>316.63433840990757</v>
          </cell>
          <cell r="E19">
            <v>376.60133840990756</v>
          </cell>
          <cell r="G19">
            <v>4161.94542</v>
          </cell>
          <cell r="H19">
            <v>3799.6120596659221</v>
          </cell>
          <cell r="I19">
            <v>-362.33336033407795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76.805000000000007</v>
          </cell>
          <cell r="D20">
            <v>0</v>
          </cell>
          <cell r="E20">
            <v>-76.805000000000007</v>
          </cell>
          <cell r="G20">
            <v>24.759019999999996</v>
          </cell>
          <cell r="H20">
            <v>665.65883014808526</v>
          </cell>
          <cell r="I20">
            <v>640.89981014808529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3123.473</v>
          </cell>
          <cell r="D21">
            <v>0</v>
          </cell>
          <cell r="E21">
            <v>-3123.473</v>
          </cell>
          <cell r="G21">
            <v>33027.207670000003</v>
          </cell>
          <cell r="H21">
            <v>2680.5522820473457</v>
          </cell>
          <cell r="I21">
            <v>-30346.655387952658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8274.375</v>
          </cell>
          <cell r="D22">
            <v>1134.7484070827454</v>
          </cell>
          <cell r="E22">
            <v>-7139.626592917255</v>
          </cell>
          <cell r="G22">
            <v>20947.19628</v>
          </cell>
          <cell r="H22">
            <v>27521.627025474474</v>
          </cell>
          <cell r="I22">
            <v>6574.430745474474</v>
          </cell>
          <cell r="K22">
            <v>27521.627025474474</v>
          </cell>
          <cell r="L22">
            <v>26584.627025474474</v>
          </cell>
          <cell r="M22">
            <v>937</v>
          </cell>
          <cell r="N22">
            <v>3.4045952266292152E-2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-0.625</v>
          </cell>
          <cell r="H23">
            <v>0</v>
          </cell>
          <cell r="I23">
            <v>0.625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10592.18</v>
          </cell>
          <cell r="D24">
            <v>2410.5362715566444</v>
          </cell>
          <cell r="E24">
            <v>-8181.6437284433559</v>
          </cell>
          <cell r="G24">
            <v>57263.603069999997</v>
          </cell>
          <cell r="H24">
            <v>46297.021109184556</v>
          </cell>
          <cell r="I24">
            <v>-10966.581960815449</v>
          </cell>
          <cell r="K24">
            <v>46297.021109184556</v>
          </cell>
          <cell r="L24">
            <v>45379.209654347236</v>
          </cell>
          <cell r="M24">
            <v>917.81145483731893</v>
          </cell>
          <cell r="N24">
            <v>1.9824417054237653E-2</v>
          </cell>
        </row>
        <row r="26">
          <cell r="A26" t="str">
            <v xml:space="preserve"> Total Atmos Pipeline - Texas</v>
          </cell>
          <cell r="C26">
            <v>11819.901</v>
          </cell>
          <cell r="D26">
            <v>2614.4773386098082</v>
          </cell>
          <cell r="E26">
            <v>-9205.4236613901921</v>
          </cell>
          <cell r="G26">
            <v>59276.128199999999</v>
          </cell>
          <cell r="H26">
            <v>54595.707249200008</v>
          </cell>
          <cell r="I26">
            <v>-4680.4209507999967</v>
          </cell>
          <cell r="K26">
            <v>54595.707249200008</v>
          </cell>
          <cell r="L26">
            <v>57414.895794362688</v>
          </cell>
          <cell r="M26">
            <v>-2819.1885451626813</v>
          </cell>
          <cell r="N26">
            <v>-5.1637549675739219E-2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2826967.95</v>
          </cell>
          <cell r="C11">
            <v>71425</v>
          </cell>
          <cell r="D11">
            <v>151241</v>
          </cell>
          <cell r="E11">
            <v>538957</v>
          </cell>
          <cell r="F11">
            <v>209997</v>
          </cell>
          <cell r="G11">
            <v>225374</v>
          </cell>
          <cell r="I11">
            <v>241708.69</v>
          </cell>
          <cell r="K11">
            <v>242457.17</v>
          </cell>
          <cell r="M11">
            <v>241747.75</v>
          </cell>
          <cell r="O11">
            <v>229239.35</v>
          </cell>
          <cell r="Q11">
            <v>258509.48</v>
          </cell>
          <cell r="S11">
            <v>238391.1</v>
          </cell>
          <cell r="U11">
            <v>251256.83</v>
          </cell>
          <cell r="W11">
            <v>2900304.37</v>
          </cell>
        </row>
        <row r="13">
          <cell r="B13">
            <v>156223.37</v>
          </cell>
          <cell r="C13">
            <v>14385</v>
          </cell>
          <cell r="D13">
            <v>166009</v>
          </cell>
          <cell r="E13">
            <v>31421</v>
          </cell>
          <cell r="F13">
            <v>3870</v>
          </cell>
          <cell r="G13">
            <v>29871</v>
          </cell>
          <cell r="I13">
            <v>6845.9</v>
          </cell>
          <cell r="K13">
            <v>0</v>
          </cell>
          <cell r="L13">
            <v>10953</v>
          </cell>
          <cell r="M13">
            <v>0</v>
          </cell>
          <cell r="O13">
            <v>32312.63</v>
          </cell>
          <cell r="P13">
            <v>10953</v>
          </cell>
          <cell r="Q13">
            <v>0</v>
          </cell>
          <cell r="S13">
            <v>0</v>
          </cell>
          <cell r="U13">
            <v>0</v>
          </cell>
          <cell r="W13">
            <v>306620.53000000003</v>
          </cell>
        </row>
        <row r="14">
          <cell r="B14">
            <v>446882.4</v>
          </cell>
          <cell r="C14">
            <v>10110</v>
          </cell>
          <cell r="D14">
            <v>17941</v>
          </cell>
          <cell r="E14">
            <v>38220</v>
          </cell>
          <cell r="F14">
            <v>93038</v>
          </cell>
          <cell r="G14">
            <v>821</v>
          </cell>
          <cell r="I14">
            <v>0</v>
          </cell>
          <cell r="J14">
            <v>40857</v>
          </cell>
          <cell r="K14">
            <v>0</v>
          </cell>
          <cell r="L14">
            <v>40857</v>
          </cell>
          <cell r="M14">
            <v>0</v>
          </cell>
          <cell r="N14">
            <v>40857</v>
          </cell>
          <cell r="O14">
            <v>0</v>
          </cell>
          <cell r="P14">
            <v>40857</v>
          </cell>
          <cell r="Q14">
            <v>0</v>
          </cell>
          <cell r="R14">
            <v>40857</v>
          </cell>
          <cell r="S14">
            <v>0</v>
          </cell>
          <cell r="T14">
            <v>40857</v>
          </cell>
          <cell r="U14">
            <v>0</v>
          </cell>
          <cell r="V14">
            <v>40857</v>
          </cell>
          <cell r="W14">
            <v>446129</v>
          </cell>
        </row>
        <row r="15">
          <cell r="B15">
            <v>0</v>
          </cell>
          <cell r="C15">
            <v>-20436</v>
          </cell>
          <cell r="D15">
            <v>93294</v>
          </cell>
          <cell r="E15">
            <v>132183</v>
          </cell>
          <cell r="F15">
            <v>-19275</v>
          </cell>
          <cell r="G15">
            <v>-225155</v>
          </cell>
          <cell r="I15">
            <v>0</v>
          </cell>
          <cell r="J15">
            <v>5627</v>
          </cell>
          <cell r="K15">
            <v>0</v>
          </cell>
          <cell r="L15">
            <v>5627</v>
          </cell>
          <cell r="M15">
            <v>0</v>
          </cell>
          <cell r="N15">
            <v>5627</v>
          </cell>
          <cell r="O15">
            <v>0</v>
          </cell>
          <cell r="P15">
            <v>5627</v>
          </cell>
          <cell r="Q15">
            <v>0</v>
          </cell>
          <cell r="R15">
            <v>5627</v>
          </cell>
          <cell r="S15">
            <v>0</v>
          </cell>
          <cell r="T15">
            <v>5627</v>
          </cell>
          <cell r="U15">
            <v>0</v>
          </cell>
          <cell r="V15">
            <v>5627</v>
          </cell>
          <cell r="W15">
            <v>0</v>
          </cell>
        </row>
        <row r="16">
          <cell r="B16">
            <v>0</v>
          </cell>
          <cell r="C16">
            <v>25663</v>
          </cell>
          <cell r="D16">
            <v>64356</v>
          </cell>
          <cell r="E16">
            <v>-90020</v>
          </cell>
          <cell r="F16">
            <v>201832</v>
          </cell>
          <cell r="G16">
            <v>207360</v>
          </cell>
          <cell r="I16">
            <v>0</v>
          </cell>
          <cell r="J16">
            <v>-58456</v>
          </cell>
          <cell r="K16">
            <v>0</v>
          </cell>
          <cell r="L16">
            <v>-58456</v>
          </cell>
          <cell r="M16">
            <v>0</v>
          </cell>
          <cell r="N16">
            <v>-58456</v>
          </cell>
          <cell r="O16">
            <v>0</v>
          </cell>
          <cell r="P16">
            <v>-58456</v>
          </cell>
          <cell r="Q16">
            <v>0</v>
          </cell>
          <cell r="R16">
            <v>-58456</v>
          </cell>
          <cell r="S16">
            <v>0</v>
          </cell>
          <cell r="T16">
            <v>-58456</v>
          </cell>
          <cell r="U16">
            <v>0</v>
          </cell>
          <cell r="V16">
            <v>-58456</v>
          </cell>
          <cell r="W16">
            <v>-1</v>
          </cell>
        </row>
        <row r="17">
          <cell r="B17">
            <v>56002.18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P17">
            <v>19826</v>
          </cell>
          <cell r="Q17">
            <v>0</v>
          </cell>
          <cell r="R17">
            <v>28001</v>
          </cell>
          <cell r="S17">
            <v>0</v>
          </cell>
          <cell r="T17">
            <v>8175</v>
          </cell>
          <cell r="U17">
            <v>0</v>
          </cell>
          <cell r="W17">
            <v>56002</v>
          </cell>
        </row>
        <row r="18">
          <cell r="B18">
            <v>27176.86</v>
          </cell>
          <cell r="C18">
            <v>71</v>
          </cell>
          <cell r="D18">
            <v>5343</v>
          </cell>
          <cell r="E18">
            <v>1029</v>
          </cell>
          <cell r="F18">
            <v>3659</v>
          </cell>
          <cell r="G18">
            <v>1618</v>
          </cell>
          <cell r="I18">
            <v>0</v>
          </cell>
          <cell r="K18">
            <v>2159.1999999999998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13879.2</v>
          </cell>
        </row>
        <row r="19">
          <cell r="B19">
            <v>4838.24</v>
          </cell>
          <cell r="C19">
            <v>16817</v>
          </cell>
          <cell r="D19">
            <v>0</v>
          </cell>
          <cell r="E19">
            <v>3024</v>
          </cell>
          <cell r="F19">
            <v>0</v>
          </cell>
          <cell r="G19">
            <v>0</v>
          </cell>
          <cell r="I19">
            <v>0</v>
          </cell>
          <cell r="K19">
            <v>-8000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11841</v>
          </cell>
        </row>
        <row r="20">
          <cell r="B20">
            <v>244052.46999999997</v>
          </cell>
          <cell r="C20">
            <v>34786</v>
          </cell>
          <cell r="D20">
            <v>68884</v>
          </cell>
          <cell r="E20">
            <v>37781</v>
          </cell>
          <cell r="F20">
            <v>-17376</v>
          </cell>
          <cell r="G20">
            <v>-14831</v>
          </cell>
          <cell r="I20">
            <v>9051.6</v>
          </cell>
          <cell r="K20">
            <v>9752.35</v>
          </cell>
          <cell r="M20">
            <v>95745.01</v>
          </cell>
          <cell r="O20">
            <v>6715.78</v>
          </cell>
          <cell r="Q20">
            <v>27415.03</v>
          </cell>
          <cell r="S20">
            <v>26062.28</v>
          </cell>
          <cell r="U20">
            <v>2050.27</v>
          </cell>
          <cell r="W20">
            <v>286036.32000000007</v>
          </cell>
        </row>
        <row r="21">
          <cell r="B21">
            <v>5039895.24</v>
          </cell>
          <cell r="C21">
            <v>189164</v>
          </cell>
          <cell r="D21">
            <v>238026</v>
          </cell>
          <cell r="E21">
            <v>253641</v>
          </cell>
          <cell r="F21">
            <v>83760</v>
          </cell>
          <cell r="G21">
            <v>167084</v>
          </cell>
          <cell r="I21">
            <v>358309.44</v>
          </cell>
          <cell r="J21">
            <v>64285</v>
          </cell>
          <cell r="K21">
            <v>455568.35</v>
          </cell>
          <cell r="L21">
            <v>78256</v>
          </cell>
          <cell r="M21">
            <v>563097.38</v>
          </cell>
          <cell r="N21">
            <v>99489</v>
          </cell>
          <cell r="O21">
            <v>538085.99</v>
          </cell>
          <cell r="P21">
            <v>97194</v>
          </cell>
          <cell r="Q21">
            <v>466883.99</v>
          </cell>
          <cell r="R21">
            <v>97194</v>
          </cell>
          <cell r="S21">
            <v>422762.06</v>
          </cell>
          <cell r="T21">
            <v>64285</v>
          </cell>
          <cell r="U21">
            <v>442406.83</v>
          </cell>
          <cell r="V21">
            <v>64285</v>
          </cell>
          <cell r="W21">
            <v>4743777.040000001</v>
          </cell>
        </row>
        <row r="22">
          <cell r="B22">
            <v>0</v>
          </cell>
          <cell r="C22">
            <v>241</v>
          </cell>
          <cell r="D22">
            <v>12759</v>
          </cell>
          <cell r="E22">
            <v>2923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15923</v>
          </cell>
        </row>
        <row r="23">
          <cell r="B23">
            <v>5975070.7599999998</v>
          </cell>
          <cell r="C23">
            <v>270801</v>
          </cell>
          <cell r="D23">
            <v>666612</v>
          </cell>
          <cell r="E23">
            <v>410202</v>
          </cell>
          <cell r="F23">
            <v>349508</v>
          </cell>
          <cell r="G23">
            <v>166768</v>
          </cell>
          <cell r="H23">
            <v>0</v>
          </cell>
          <cell r="I23">
            <v>374206.94</v>
          </cell>
          <cell r="J23">
            <v>52313</v>
          </cell>
          <cell r="K23">
            <v>459479.89999999997</v>
          </cell>
          <cell r="L23">
            <v>77237</v>
          </cell>
          <cell r="M23">
            <v>658842.39</v>
          </cell>
          <cell r="N23">
            <v>87517</v>
          </cell>
          <cell r="O23">
            <v>577114.4</v>
          </cell>
          <cell r="P23">
            <v>116001</v>
          </cell>
          <cell r="Q23">
            <v>494299.02</v>
          </cell>
          <cell r="R23">
            <v>113223</v>
          </cell>
          <cell r="S23">
            <v>448824.33999999997</v>
          </cell>
          <cell r="T23">
            <v>60488</v>
          </cell>
          <cell r="U23">
            <v>444457.10000000003</v>
          </cell>
          <cell r="V23">
            <v>52313</v>
          </cell>
          <cell r="W23">
            <v>5880207.0900000008</v>
          </cell>
        </row>
        <row r="25">
          <cell r="B25">
            <v>8802038.7100000009</v>
          </cell>
          <cell r="C25">
            <v>342226</v>
          </cell>
          <cell r="D25">
            <v>817853</v>
          </cell>
          <cell r="E25">
            <v>949159</v>
          </cell>
          <cell r="F25">
            <v>559505</v>
          </cell>
          <cell r="G25">
            <v>392142</v>
          </cell>
          <cell r="H25">
            <v>0</v>
          </cell>
          <cell r="I25">
            <v>615915.63</v>
          </cell>
          <cell r="J25">
            <v>52313</v>
          </cell>
          <cell r="K25">
            <v>701937.07</v>
          </cell>
          <cell r="L25">
            <v>77237</v>
          </cell>
          <cell r="M25">
            <v>900590.14</v>
          </cell>
          <cell r="N25">
            <v>87517</v>
          </cell>
          <cell r="O25">
            <v>806353.75</v>
          </cell>
          <cell r="P25">
            <v>116001</v>
          </cell>
          <cell r="Q25">
            <v>752808.5</v>
          </cell>
          <cell r="R25">
            <v>113223</v>
          </cell>
          <cell r="S25">
            <v>687215.44</v>
          </cell>
          <cell r="T25">
            <v>60488</v>
          </cell>
          <cell r="U25">
            <v>695713.93</v>
          </cell>
          <cell r="V25">
            <v>52313</v>
          </cell>
          <cell r="W25">
            <v>8780511.4600000009</v>
          </cell>
        </row>
      </sheetData>
      <sheetData sheetId="3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1538564.9700000002</v>
          </cell>
          <cell r="C11">
            <v>192220</v>
          </cell>
          <cell r="D11">
            <v>266324</v>
          </cell>
          <cell r="E11">
            <v>480418</v>
          </cell>
          <cell r="F11">
            <v>162325</v>
          </cell>
          <cell r="G11">
            <v>218708</v>
          </cell>
          <cell r="I11">
            <v>133295.12</v>
          </cell>
          <cell r="J11">
            <v>93306.583999999988</v>
          </cell>
          <cell r="K11">
            <v>174501.26</v>
          </cell>
          <cell r="L11">
            <v>78525.56700000001</v>
          </cell>
          <cell r="M11">
            <v>137749.98000000001</v>
          </cell>
          <cell r="N11">
            <v>61987.491000000009</v>
          </cell>
          <cell r="O11">
            <v>175154.77</v>
          </cell>
          <cell r="P11">
            <v>122608.33899999998</v>
          </cell>
          <cell r="Q11">
            <v>138628.14000000001</v>
          </cell>
          <cell r="R11">
            <v>34657.035000000003</v>
          </cell>
          <cell r="S11">
            <v>104821.49</v>
          </cell>
          <cell r="T11">
            <v>26205.372500000001</v>
          </cell>
          <cell r="U11">
            <v>151660.79999999999</v>
          </cell>
          <cell r="V11">
            <v>60664.32</v>
          </cell>
          <cell r="W11">
            <v>2813761.2685000002</v>
          </cell>
        </row>
        <row r="13">
          <cell r="B13">
            <v>66778.060000000012</v>
          </cell>
          <cell r="C13">
            <v>6909</v>
          </cell>
          <cell r="D13">
            <v>12749</v>
          </cell>
          <cell r="E13">
            <v>16222</v>
          </cell>
          <cell r="F13">
            <v>7244</v>
          </cell>
          <cell r="G13">
            <v>58613</v>
          </cell>
          <cell r="I13">
            <v>695.6</v>
          </cell>
          <cell r="K13">
            <v>7651.65</v>
          </cell>
          <cell r="M13">
            <v>7234.29</v>
          </cell>
          <cell r="O13">
            <v>7234.29</v>
          </cell>
          <cell r="Q13">
            <v>7234.29</v>
          </cell>
          <cell r="S13">
            <v>278.24</v>
          </cell>
          <cell r="U13">
            <v>278.24</v>
          </cell>
          <cell r="W13">
            <v>132343.59999999998</v>
          </cell>
        </row>
        <row r="14">
          <cell r="B14">
            <v>307891.62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43984</v>
          </cell>
          <cell r="K14">
            <v>0</v>
          </cell>
          <cell r="L14">
            <v>43984</v>
          </cell>
          <cell r="M14">
            <v>0</v>
          </cell>
          <cell r="N14">
            <v>43984</v>
          </cell>
          <cell r="O14">
            <v>0</v>
          </cell>
          <cell r="P14">
            <v>43984</v>
          </cell>
          <cell r="Q14">
            <v>0</v>
          </cell>
          <cell r="R14">
            <v>43984</v>
          </cell>
          <cell r="S14">
            <v>0</v>
          </cell>
          <cell r="T14">
            <v>43984</v>
          </cell>
          <cell r="U14">
            <v>0</v>
          </cell>
          <cell r="V14">
            <v>43984</v>
          </cell>
          <cell r="W14">
            <v>307888</v>
          </cell>
        </row>
        <row r="15">
          <cell r="B15">
            <v>0</v>
          </cell>
          <cell r="C15">
            <v>100638</v>
          </cell>
          <cell r="D15">
            <v>45875</v>
          </cell>
          <cell r="E15">
            <v>-99355</v>
          </cell>
          <cell r="F15">
            <v>24076</v>
          </cell>
          <cell r="G15">
            <v>-146098</v>
          </cell>
          <cell r="I15">
            <v>0</v>
          </cell>
          <cell r="J15">
            <v>10694</v>
          </cell>
          <cell r="K15">
            <v>0</v>
          </cell>
          <cell r="L15">
            <v>10694</v>
          </cell>
          <cell r="M15">
            <v>0</v>
          </cell>
          <cell r="N15">
            <v>10694</v>
          </cell>
          <cell r="O15">
            <v>0</v>
          </cell>
          <cell r="P15">
            <v>10694</v>
          </cell>
          <cell r="Q15">
            <v>0</v>
          </cell>
          <cell r="R15">
            <v>10694</v>
          </cell>
          <cell r="S15">
            <v>0</v>
          </cell>
          <cell r="T15">
            <v>10694</v>
          </cell>
          <cell r="U15">
            <v>0</v>
          </cell>
          <cell r="V15">
            <v>10694</v>
          </cell>
          <cell r="W15">
            <v>-6</v>
          </cell>
        </row>
        <row r="16">
          <cell r="B16">
            <v>0</v>
          </cell>
          <cell r="C16">
            <v>129288</v>
          </cell>
          <cell r="D16">
            <v>76951</v>
          </cell>
          <cell r="E16">
            <v>-236636</v>
          </cell>
          <cell r="F16">
            <v>173537</v>
          </cell>
          <cell r="G16">
            <v>144665</v>
          </cell>
          <cell r="I16">
            <v>0</v>
          </cell>
          <cell r="J16">
            <v>-41115</v>
          </cell>
          <cell r="K16">
            <v>0</v>
          </cell>
          <cell r="L16">
            <v>-41115</v>
          </cell>
          <cell r="M16">
            <v>0</v>
          </cell>
          <cell r="N16">
            <v>-41115</v>
          </cell>
          <cell r="O16">
            <v>0</v>
          </cell>
          <cell r="P16">
            <v>-41115</v>
          </cell>
          <cell r="Q16">
            <v>0</v>
          </cell>
          <cell r="R16">
            <v>-41115</v>
          </cell>
          <cell r="S16">
            <v>0</v>
          </cell>
          <cell r="T16">
            <v>-41115</v>
          </cell>
          <cell r="U16">
            <v>0</v>
          </cell>
          <cell r="V16">
            <v>-41115</v>
          </cell>
          <cell r="W16">
            <v>0</v>
          </cell>
        </row>
        <row r="17">
          <cell r="B17">
            <v>173900.89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57967</v>
          </cell>
          <cell r="K17">
            <v>0</v>
          </cell>
          <cell r="L17">
            <v>57967</v>
          </cell>
          <cell r="M17">
            <v>0</v>
          </cell>
          <cell r="N17">
            <v>57967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173901</v>
          </cell>
        </row>
        <row r="18">
          <cell r="B18">
            <v>1092648.68</v>
          </cell>
          <cell r="C18">
            <v>-9407</v>
          </cell>
          <cell r="D18">
            <v>7092</v>
          </cell>
          <cell r="E18">
            <v>-585901</v>
          </cell>
          <cell r="F18">
            <v>91930</v>
          </cell>
          <cell r="G18">
            <v>-31334</v>
          </cell>
          <cell r="I18">
            <v>65981.59</v>
          </cell>
          <cell r="J18">
            <v>36836</v>
          </cell>
          <cell r="K18">
            <v>65981.59</v>
          </cell>
          <cell r="L18">
            <v>36836</v>
          </cell>
          <cell r="M18">
            <v>163543.34</v>
          </cell>
          <cell r="N18">
            <v>36836</v>
          </cell>
          <cell r="O18">
            <v>114213.92</v>
          </cell>
          <cell r="P18">
            <v>72319</v>
          </cell>
          <cell r="Q18">
            <v>-23346.43</v>
          </cell>
          <cell r="R18">
            <v>72319</v>
          </cell>
          <cell r="S18">
            <v>-97846.43</v>
          </cell>
          <cell r="T18">
            <v>72319</v>
          </cell>
          <cell r="U18">
            <v>2685.03</v>
          </cell>
          <cell r="W18">
            <v>91057.609999999928</v>
          </cell>
        </row>
        <row r="19">
          <cell r="B19">
            <v>0</v>
          </cell>
          <cell r="C19">
            <v>31</v>
          </cell>
          <cell r="D19">
            <v>184</v>
          </cell>
          <cell r="E19">
            <v>33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248</v>
          </cell>
        </row>
        <row r="20">
          <cell r="B20">
            <v>403953.01000000007</v>
          </cell>
          <cell r="C20">
            <v>2198</v>
          </cell>
          <cell r="D20">
            <v>10924</v>
          </cell>
          <cell r="E20">
            <v>26402</v>
          </cell>
          <cell r="F20">
            <v>1000</v>
          </cell>
          <cell r="G20">
            <v>101</v>
          </cell>
          <cell r="I20">
            <v>59082.89</v>
          </cell>
          <cell r="K20">
            <v>45666.57</v>
          </cell>
          <cell r="M20">
            <v>50027.81</v>
          </cell>
          <cell r="O20">
            <v>56441.27</v>
          </cell>
          <cell r="Q20">
            <v>0</v>
          </cell>
          <cell r="S20">
            <v>0</v>
          </cell>
          <cell r="U20">
            <v>0</v>
          </cell>
          <cell r="W20">
            <v>251843.53999999998</v>
          </cell>
        </row>
        <row r="21">
          <cell r="B21">
            <v>7830553.8100000005</v>
          </cell>
          <cell r="C21">
            <v>532127</v>
          </cell>
          <cell r="D21">
            <v>588028</v>
          </cell>
          <cell r="E21">
            <v>637511</v>
          </cell>
          <cell r="F21">
            <v>336042</v>
          </cell>
          <cell r="G21">
            <v>576936</v>
          </cell>
          <cell r="I21">
            <v>804229.3</v>
          </cell>
          <cell r="K21">
            <v>759008.16</v>
          </cell>
          <cell r="M21">
            <v>854510.97000000055</v>
          </cell>
          <cell r="N21">
            <v>92747</v>
          </cell>
          <cell r="O21">
            <v>547381.62</v>
          </cell>
          <cell r="P21">
            <v>92747</v>
          </cell>
          <cell r="Q21">
            <v>628426.89</v>
          </cell>
          <cell r="R21">
            <v>92747</v>
          </cell>
          <cell r="S21">
            <v>635874.06999999995</v>
          </cell>
          <cell r="U21">
            <v>582439.73</v>
          </cell>
          <cell r="W21">
            <v>7760755.7400000002</v>
          </cell>
        </row>
        <row r="22">
          <cell r="B22">
            <v>0</v>
          </cell>
          <cell r="C22">
            <v>-423</v>
          </cell>
          <cell r="D22">
            <v>6611</v>
          </cell>
          <cell r="E22">
            <v>1204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7392</v>
          </cell>
        </row>
        <row r="23">
          <cell r="B23">
            <v>9875726.0700000003</v>
          </cell>
          <cell r="C23">
            <v>761361</v>
          </cell>
          <cell r="D23">
            <v>748414</v>
          </cell>
          <cell r="E23">
            <v>-240520</v>
          </cell>
          <cell r="F23">
            <v>633829</v>
          </cell>
          <cell r="G23">
            <v>602883</v>
          </cell>
          <cell r="H23">
            <v>0</v>
          </cell>
          <cell r="I23">
            <v>929989.38</v>
          </cell>
          <cell r="J23">
            <v>108366</v>
          </cell>
          <cell r="K23">
            <v>878307.97</v>
          </cell>
          <cell r="L23">
            <v>108366</v>
          </cell>
          <cell r="M23">
            <v>1075316.4100000006</v>
          </cell>
          <cell r="N23">
            <v>201113</v>
          </cell>
          <cell r="O23">
            <v>725271.1</v>
          </cell>
          <cell r="P23">
            <v>178629</v>
          </cell>
          <cell r="Q23">
            <v>612314.75</v>
          </cell>
          <cell r="R23">
            <v>178629</v>
          </cell>
          <cell r="S23">
            <v>538305.88</v>
          </cell>
          <cell r="T23">
            <v>85882</v>
          </cell>
          <cell r="U23">
            <v>585403</v>
          </cell>
          <cell r="V23">
            <v>13563</v>
          </cell>
          <cell r="W23">
            <v>8725423.4900000002</v>
          </cell>
        </row>
        <row r="25">
          <cell r="B25">
            <v>11414291.040000001</v>
          </cell>
          <cell r="C25">
            <v>953581</v>
          </cell>
          <cell r="D25">
            <v>1014738</v>
          </cell>
          <cell r="E25">
            <v>239898</v>
          </cell>
          <cell r="F25">
            <v>796154</v>
          </cell>
          <cell r="G25">
            <v>821591</v>
          </cell>
          <cell r="H25">
            <v>0</v>
          </cell>
          <cell r="I25">
            <v>1063284.5</v>
          </cell>
          <cell r="J25">
            <v>201672.58399999997</v>
          </cell>
          <cell r="K25">
            <v>1052809.23</v>
          </cell>
          <cell r="L25">
            <v>186891.56700000001</v>
          </cell>
          <cell r="M25">
            <v>1213066.3900000006</v>
          </cell>
          <cell r="N25">
            <v>263100.49100000004</v>
          </cell>
          <cell r="O25">
            <v>900425.87</v>
          </cell>
          <cell r="P25">
            <v>301237.33899999998</v>
          </cell>
          <cell r="Q25">
            <v>750942.89</v>
          </cell>
          <cell r="R25">
            <v>213286.035</v>
          </cell>
          <cell r="S25">
            <v>643127.37</v>
          </cell>
          <cell r="T25">
            <v>112087.3725</v>
          </cell>
          <cell r="U25">
            <v>737063.8</v>
          </cell>
          <cell r="V25">
            <v>74227.320000000007</v>
          </cell>
          <cell r="W25">
            <v>11539184.7585</v>
          </cell>
        </row>
      </sheetData>
      <sheetData sheetId="4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61492.219999999987</v>
          </cell>
          <cell r="C11">
            <v>196</v>
          </cell>
          <cell r="D11">
            <v>334</v>
          </cell>
          <cell r="E11">
            <v>4256</v>
          </cell>
          <cell r="F11">
            <v>3672</v>
          </cell>
          <cell r="G11">
            <v>-164</v>
          </cell>
          <cell r="I11">
            <v>4675.1899999999996</v>
          </cell>
          <cell r="J11">
            <v>1387</v>
          </cell>
          <cell r="K11">
            <v>5192.59</v>
          </cell>
          <cell r="L11">
            <v>1387</v>
          </cell>
          <cell r="M11">
            <v>5192.59</v>
          </cell>
          <cell r="N11">
            <v>1387</v>
          </cell>
          <cell r="O11">
            <v>4898.29</v>
          </cell>
          <cell r="P11">
            <v>1387</v>
          </cell>
          <cell r="Q11">
            <v>5707.6</v>
          </cell>
          <cell r="R11">
            <v>1387</v>
          </cell>
          <cell r="S11">
            <v>4675.1899999999996</v>
          </cell>
          <cell r="T11">
            <v>1387</v>
          </cell>
          <cell r="U11">
            <v>5192.59</v>
          </cell>
          <cell r="V11">
            <v>1387</v>
          </cell>
          <cell r="W11">
            <v>53537.040000000008</v>
          </cell>
        </row>
        <row r="13">
          <cell r="B13">
            <v>8347.2000000000025</v>
          </cell>
          <cell r="C13">
            <v>0</v>
          </cell>
          <cell r="D13">
            <v>0</v>
          </cell>
          <cell r="E13">
            <v>0</v>
          </cell>
          <cell r="F13">
            <v>92</v>
          </cell>
          <cell r="G13">
            <v>0</v>
          </cell>
          <cell r="I13">
            <v>695.6</v>
          </cell>
          <cell r="K13">
            <v>695.6</v>
          </cell>
          <cell r="M13">
            <v>695.6</v>
          </cell>
          <cell r="O13">
            <v>695.6</v>
          </cell>
          <cell r="Q13">
            <v>695.6</v>
          </cell>
          <cell r="S13">
            <v>695.6</v>
          </cell>
          <cell r="U13">
            <v>695.6</v>
          </cell>
          <cell r="W13">
            <v>4961.2000000000007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B15">
            <v>0</v>
          </cell>
          <cell r="C15">
            <v>-581</v>
          </cell>
          <cell r="D15">
            <v>5043</v>
          </cell>
          <cell r="E15">
            <v>-330</v>
          </cell>
          <cell r="F15">
            <v>44</v>
          </cell>
          <cell r="G15">
            <v>-3495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681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25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</row>
        <row r="20">
          <cell r="B20">
            <v>0</v>
          </cell>
          <cell r="C20">
            <v>1974</v>
          </cell>
          <cell r="D20">
            <v>277</v>
          </cell>
          <cell r="E20">
            <v>326</v>
          </cell>
          <cell r="F20">
            <v>-1339</v>
          </cell>
          <cell r="G20">
            <v>189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1427</v>
          </cell>
        </row>
        <row r="21">
          <cell r="B21">
            <v>330972.58</v>
          </cell>
          <cell r="C21">
            <v>819</v>
          </cell>
          <cell r="D21">
            <v>7</v>
          </cell>
          <cell r="E21">
            <v>8169</v>
          </cell>
          <cell r="F21">
            <v>11519</v>
          </cell>
          <cell r="G21">
            <v>13921</v>
          </cell>
          <cell r="I21">
            <v>21085.77</v>
          </cell>
          <cell r="J21">
            <v>8380</v>
          </cell>
          <cell r="K21">
            <v>21323.119999999999</v>
          </cell>
          <cell r="L21">
            <v>8380</v>
          </cell>
          <cell r="M21">
            <v>21323.119999999999</v>
          </cell>
          <cell r="N21">
            <v>8380</v>
          </cell>
          <cell r="O21">
            <v>69554.929999999993</v>
          </cell>
          <cell r="P21">
            <v>17130</v>
          </cell>
          <cell r="Q21">
            <v>21560.46</v>
          </cell>
          <cell r="R21">
            <v>17130</v>
          </cell>
          <cell r="S21">
            <v>21085.77</v>
          </cell>
          <cell r="T21">
            <v>17130</v>
          </cell>
          <cell r="U21">
            <v>21323.119999999999</v>
          </cell>
          <cell r="V21">
            <v>17130</v>
          </cell>
          <cell r="W21">
            <v>325351.28999999998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</row>
        <row r="23">
          <cell r="B23">
            <v>339319.78</v>
          </cell>
          <cell r="C23">
            <v>2212</v>
          </cell>
          <cell r="D23">
            <v>5327</v>
          </cell>
          <cell r="E23">
            <v>8190</v>
          </cell>
          <cell r="F23">
            <v>10316</v>
          </cell>
          <cell r="G23">
            <v>10615</v>
          </cell>
          <cell r="H23">
            <v>0</v>
          </cell>
          <cell r="I23">
            <v>21781.37</v>
          </cell>
          <cell r="J23">
            <v>8380</v>
          </cell>
          <cell r="K23">
            <v>22018.719999999998</v>
          </cell>
          <cell r="L23">
            <v>8380</v>
          </cell>
          <cell r="M23">
            <v>22018.719999999998</v>
          </cell>
          <cell r="N23">
            <v>8380</v>
          </cell>
          <cell r="O23">
            <v>70250.53</v>
          </cell>
          <cell r="P23">
            <v>17130</v>
          </cell>
          <cell r="Q23">
            <v>22256.059999999998</v>
          </cell>
          <cell r="R23">
            <v>17130</v>
          </cell>
          <cell r="S23">
            <v>21781.37</v>
          </cell>
          <cell r="T23">
            <v>17130</v>
          </cell>
          <cell r="U23">
            <v>22018.719999999998</v>
          </cell>
          <cell r="V23">
            <v>17130</v>
          </cell>
          <cell r="W23">
            <v>332445.49</v>
          </cell>
        </row>
        <row r="25">
          <cell r="B25">
            <v>400812</v>
          </cell>
          <cell r="C25">
            <v>2408</v>
          </cell>
          <cell r="D25">
            <v>5661</v>
          </cell>
          <cell r="E25">
            <v>12446</v>
          </cell>
          <cell r="F25">
            <v>13988</v>
          </cell>
          <cell r="G25">
            <v>10451</v>
          </cell>
          <cell r="H25">
            <v>0</v>
          </cell>
          <cell r="I25">
            <v>26456.559999999998</v>
          </cell>
          <cell r="J25">
            <v>9767</v>
          </cell>
          <cell r="K25">
            <v>27211.309999999998</v>
          </cell>
          <cell r="L25">
            <v>9767</v>
          </cell>
          <cell r="M25">
            <v>27211.309999999998</v>
          </cell>
          <cell r="N25">
            <v>9767</v>
          </cell>
          <cell r="O25">
            <v>75148.819999999992</v>
          </cell>
          <cell r="P25">
            <v>18517</v>
          </cell>
          <cell r="Q25">
            <v>27963.659999999996</v>
          </cell>
          <cell r="R25">
            <v>18517</v>
          </cell>
          <cell r="S25">
            <v>26456.559999999998</v>
          </cell>
          <cell r="T25">
            <v>18517</v>
          </cell>
          <cell r="U25">
            <v>27211.309999999998</v>
          </cell>
          <cell r="V25">
            <v>18517</v>
          </cell>
          <cell r="W25">
            <v>385982.53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Colorado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1102.1489999999999</v>
          </cell>
          <cell r="D12">
            <v>197.58725920000003</v>
          </cell>
          <cell r="E12">
            <v>-904.56174079999982</v>
          </cell>
          <cell r="G12">
            <v>3763.6531299999997</v>
          </cell>
          <cell r="H12">
            <v>4511.2615913999998</v>
          </cell>
          <cell r="I12">
            <v>747.60846140000012</v>
          </cell>
          <cell r="K12">
            <v>4511.2615913999998</v>
          </cell>
          <cell r="L12">
            <v>4511</v>
          </cell>
          <cell r="M12">
            <v>0.26159139999981562</v>
          </cell>
          <cell r="N12">
            <v>5.7986307089462044E-5</v>
          </cell>
        </row>
        <row r="14">
          <cell r="A14" t="str">
            <v xml:space="preserve">  Equipment</v>
          </cell>
          <cell r="C14">
            <v>87.337000000000003</v>
          </cell>
          <cell r="D14">
            <v>0</v>
          </cell>
          <cell r="E14">
            <v>-87.337000000000003</v>
          </cell>
          <cell r="G14">
            <v>196.20140000000001</v>
          </cell>
          <cell r="H14">
            <v>102.98048000000001</v>
          </cell>
          <cell r="I14">
            <v>-93.220919999999992</v>
          </cell>
          <cell r="K14">
            <v>102.98048000000001</v>
          </cell>
          <cell r="L14">
            <v>153</v>
          </cell>
          <cell r="M14">
            <v>-50.019519999999986</v>
          </cell>
          <cell r="N14">
            <v>-0.48571845848844342</v>
          </cell>
        </row>
        <row r="15">
          <cell r="A15" t="str">
            <v xml:space="preserve">  Information Technology</v>
          </cell>
          <cell r="C15">
            <v>66.728999999999999</v>
          </cell>
          <cell r="D15">
            <v>4.5763800000000003</v>
          </cell>
          <cell r="E15">
            <v>-62.152619999999999</v>
          </cell>
          <cell r="G15">
            <v>856.26148999999998</v>
          </cell>
          <cell r="H15">
            <v>275.1737</v>
          </cell>
          <cell r="I15">
            <v>-581.08779000000004</v>
          </cell>
          <cell r="K15">
            <v>275.1737</v>
          </cell>
          <cell r="L15">
            <v>454</v>
          </cell>
          <cell r="M15">
            <v>-178.8263</v>
          </cell>
          <cell r="N15">
            <v>-0.64986697493256085</v>
          </cell>
        </row>
        <row r="16">
          <cell r="A16" t="str">
            <v xml:space="preserve">  Miscellaneous</v>
          </cell>
          <cell r="C16">
            <v>52.759</v>
          </cell>
          <cell r="D16">
            <v>0</v>
          </cell>
          <cell r="E16">
            <v>-52.759</v>
          </cell>
          <cell r="G16">
            <v>-59.383000000000003</v>
          </cell>
          <cell r="H16">
            <v>0</v>
          </cell>
          <cell r="I16">
            <v>59.383000000000003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78.572000000000003</v>
          </cell>
          <cell r="D17">
            <v>0</v>
          </cell>
          <cell r="E17">
            <v>-78.572000000000003</v>
          </cell>
          <cell r="G17">
            <v>1.6600000000034924E-3</v>
          </cell>
          <cell r="H17">
            <v>0</v>
          </cell>
          <cell r="I17">
            <v>-1.6600000000034924E-3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252.74331000000001</v>
          </cell>
          <cell r="I18">
            <v>252.74331000000001</v>
          </cell>
          <cell r="K18">
            <v>252.74331000000001</v>
          </cell>
          <cell r="L18">
            <v>253</v>
          </cell>
          <cell r="M18">
            <v>-0.25668999999999187</v>
          </cell>
          <cell r="N18">
            <v>-1.0156154083761579E-3</v>
          </cell>
        </row>
        <row r="19">
          <cell r="A19" t="str">
            <v xml:space="preserve">  Public Improvements</v>
          </cell>
          <cell r="C19">
            <v>-2.08</v>
          </cell>
          <cell r="D19">
            <v>14.794549999999999</v>
          </cell>
          <cell r="E19">
            <v>16.874549999999999</v>
          </cell>
          <cell r="G19">
            <v>30.338000000000001</v>
          </cell>
          <cell r="H19">
            <v>255.27952439999996</v>
          </cell>
          <cell r="I19">
            <v>224.94152439999996</v>
          </cell>
          <cell r="K19">
            <v>255.27952439999996</v>
          </cell>
          <cell r="L19">
            <v>255</v>
          </cell>
          <cell r="M19">
            <v>0.27952439999995704</v>
          </cell>
          <cell r="N19">
            <v>1.0949738356687297E-3</v>
          </cell>
        </row>
        <row r="20">
          <cell r="A20" t="str">
            <v xml:space="preserve">  Structures</v>
          </cell>
          <cell r="C20">
            <v>19.882999999999999</v>
          </cell>
          <cell r="D20">
            <v>0</v>
          </cell>
          <cell r="E20">
            <v>-19.882999999999999</v>
          </cell>
          <cell r="G20">
            <v>57.481999999999999</v>
          </cell>
          <cell r="H20">
            <v>66.794179999999997</v>
          </cell>
          <cell r="I20">
            <v>9.3121799999999979</v>
          </cell>
          <cell r="K20">
            <v>66.794179999999997</v>
          </cell>
          <cell r="L20">
            <v>67</v>
          </cell>
          <cell r="M20">
            <v>-0.20582000000000278</v>
          </cell>
          <cell r="N20">
            <v>-3.0814061943720663E-3</v>
          </cell>
        </row>
        <row r="21">
          <cell r="A21" t="str">
            <v xml:space="preserve">  System Improvement</v>
          </cell>
          <cell r="C21">
            <v>432.43400000000003</v>
          </cell>
          <cell r="D21">
            <v>0</v>
          </cell>
          <cell r="E21">
            <v>-432.43400000000003</v>
          </cell>
          <cell r="G21">
            <v>1032.04474</v>
          </cell>
          <cell r="H21">
            <v>738.32386320000001</v>
          </cell>
          <cell r="I21">
            <v>-293.72087680000004</v>
          </cell>
          <cell r="K21">
            <v>738.32386320000001</v>
          </cell>
          <cell r="L21">
            <v>938</v>
          </cell>
          <cell r="M21">
            <v>-199.67613679999999</v>
          </cell>
          <cell r="N21">
            <v>-0.27044518909977444</v>
          </cell>
        </row>
        <row r="22">
          <cell r="A22" t="str">
            <v xml:space="preserve">  System Integrity</v>
          </cell>
          <cell r="C22">
            <v>264.56299999999999</v>
          </cell>
          <cell r="D22">
            <v>188.10840759999996</v>
          </cell>
          <cell r="E22">
            <v>-76.454592400000024</v>
          </cell>
          <cell r="G22">
            <v>3080.99854</v>
          </cell>
          <cell r="H22">
            <v>2577.067145</v>
          </cell>
          <cell r="I22">
            <v>-503.93139500000007</v>
          </cell>
          <cell r="K22">
            <v>2577.067145</v>
          </cell>
          <cell r="L22">
            <v>2577</v>
          </cell>
          <cell r="M22">
            <v>6.7144999999982247E-2</v>
          </cell>
          <cell r="N22">
            <v>2.605481200994561E-5</v>
          </cell>
        </row>
        <row r="23">
          <cell r="A23" t="str">
            <v xml:space="preserve">  Vehicles</v>
          </cell>
          <cell r="C23">
            <v>8.9</v>
          </cell>
          <cell r="D23">
            <v>0</v>
          </cell>
          <cell r="E23">
            <v>-8.9</v>
          </cell>
          <cell r="G23">
            <v>5.73</v>
          </cell>
          <cell r="H23">
            <v>0</v>
          </cell>
          <cell r="I23">
            <v>-5.73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1009.097</v>
          </cell>
          <cell r="D24">
            <v>207.47933759999995</v>
          </cell>
          <cell r="E24">
            <v>-801.61766239999997</v>
          </cell>
          <cell r="G24">
            <v>5199.6748299999999</v>
          </cell>
          <cell r="H24">
            <v>4268.3622025999994</v>
          </cell>
          <cell r="I24">
            <v>-931.31262740000011</v>
          </cell>
          <cell r="K24">
            <v>4268.3622025999994</v>
          </cell>
          <cell r="L24">
            <v>4697</v>
          </cell>
          <cell r="M24">
            <v>-428.63779740000007</v>
          </cell>
          <cell r="N24">
            <v>-0.10042207691252227</v>
          </cell>
        </row>
        <row r="26">
          <cell r="A26" t="str">
            <v xml:space="preserve"> Total Colorado-Kansas</v>
          </cell>
          <cell r="C26">
            <v>2111.2460000000001</v>
          </cell>
          <cell r="D26">
            <v>405.06659679999996</v>
          </cell>
          <cell r="E26">
            <v>-1706.1794031999998</v>
          </cell>
          <cell r="G26">
            <v>8963.3279599999987</v>
          </cell>
          <cell r="H26">
            <v>8779.6237939999992</v>
          </cell>
          <cell r="I26">
            <v>-183.70416599999999</v>
          </cell>
          <cell r="K26">
            <v>8779.6237939999992</v>
          </cell>
          <cell r="L26">
            <v>9208</v>
          </cell>
          <cell r="M26">
            <v>-428.37620600000025</v>
          </cell>
          <cell r="N26">
            <v>-4.8792091330012666E-2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Kansas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235.60499999999999</v>
          </cell>
          <cell r="D12">
            <v>167.50663120000002</v>
          </cell>
          <cell r="E12">
            <v>-68.098368799999974</v>
          </cell>
          <cell r="G12">
            <v>3346.5178300000002</v>
          </cell>
          <cell r="H12">
            <v>2426.9025218000006</v>
          </cell>
          <cell r="I12">
            <v>-919.61530819999962</v>
          </cell>
          <cell r="K12">
            <v>2426.9025218000006</v>
          </cell>
          <cell r="L12">
            <v>2427</v>
          </cell>
          <cell r="M12">
            <v>-9.7478199999386561E-2</v>
          </cell>
          <cell r="N12">
            <v>-4.0165684086515475E-5</v>
          </cell>
        </row>
        <row r="14">
          <cell r="A14" t="str">
            <v xml:space="preserve">  Equipment</v>
          </cell>
          <cell r="C14">
            <v>153.85300000000001</v>
          </cell>
          <cell r="D14">
            <v>1.45377</v>
          </cell>
          <cell r="E14">
            <v>-152.39923000000002</v>
          </cell>
          <cell r="G14">
            <v>357.35502000000002</v>
          </cell>
          <cell r="H14">
            <v>180.26667999999992</v>
          </cell>
          <cell r="I14">
            <v>-177.0883400000001</v>
          </cell>
          <cell r="K14">
            <v>180.26667999999992</v>
          </cell>
          <cell r="L14">
            <v>190</v>
          </cell>
          <cell r="M14">
            <v>-9.7333200000000772</v>
          </cell>
          <cell r="N14">
            <v>-5.3994004882100682E-2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208</v>
          </cell>
          <cell r="M15">
            <v>-208</v>
          </cell>
          <cell r="N15">
            <v>0</v>
          </cell>
        </row>
        <row r="16">
          <cell r="A16" t="str">
            <v xml:space="preserve">  Miscellaneous</v>
          </cell>
          <cell r="C16">
            <v>-44.125999999999998</v>
          </cell>
          <cell r="D16">
            <v>0</v>
          </cell>
          <cell r="E16">
            <v>44.125999999999998</v>
          </cell>
          <cell r="G16">
            <v>-25.618769999999991</v>
          </cell>
          <cell r="H16">
            <v>0</v>
          </cell>
          <cell r="I16">
            <v>25.618769999999991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-235.999</v>
          </cell>
          <cell r="D17">
            <v>0</v>
          </cell>
          <cell r="E17">
            <v>235.999</v>
          </cell>
          <cell r="G17">
            <v>-5.1000000000931322E-4</v>
          </cell>
          <cell r="H17">
            <v>0</v>
          </cell>
          <cell r="I17">
            <v>5.1000000000931322E-4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253.74299999999999</v>
          </cell>
          <cell r="D19">
            <v>27.525185000000004</v>
          </cell>
          <cell r="E19">
            <v>-226.217815</v>
          </cell>
          <cell r="G19">
            <v>1756.3019300000001</v>
          </cell>
          <cell r="H19">
            <v>1438.7945580000001</v>
          </cell>
          <cell r="I19">
            <v>-317.50737200000003</v>
          </cell>
          <cell r="K19">
            <v>1438.7945580000001</v>
          </cell>
          <cell r="L19">
            <v>1439</v>
          </cell>
          <cell r="M19">
            <v>-0.20544199999994817</v>
          </cell>
          <cell r="N19">
            <v>-1.4278758482762357E-4</v>
          </cell>
        </row>
        <row r="20">
          <cell r="A20" t="str">
            <v xml:space="preserve">  Structures</v>
          </cell>
          <cell r="C20">
            <v>12.093999999999999</v>
          </cell>
          <cell r="D20">
            <v>1.21099</v>
          </cell>
          <cell r="E20">
            <v>-10.883009999999999</v>
          </cell>
          <cell r="G20">
            <v>-6.965889999999999</v>
          </cell>
          <cell r="H20">
            <v>14.531879999999999</v>
          </cell>
          <cell r="I20">
            <v>21.497769999999999</v>
          </cell>
          <cell r="K20">
            <v>14.531879999999999</v>
          </cell>
          <cell r="L20">
            <v>15</v>
          </cell>
          <cell r="M20">
            <v>-0.46812000000000076</v>
          </cell>
          <cell r="N20">
            <v>-3.2213313074426764E-2</v>
          </cell>
        </row>
        <row r="21">
          <cell r="A21" t="str">
            <v xml:space="preserve">  System Improvement</v>
          </cell>
          <cell r="C21">
            <v>73.521000000000001</v>
          </cell>
          <cell r="D21">
            <v>2.4940799999999999</v>
          </cell>
          <cell r="E21">
            <v>-71.026920000000004</v>
          </cell>
          <cell r="G21">
            <v>285.01585999999998</v>
          </cell>
          <cell r="H21">
            <v>27.434880000000003</v>
          </cell>
          <cell r="I21">
            <v>-257.58097999999995</v>
          </cell>
          <cell r="K21">
            <v>27.434880000000003</v>
          </cell>
          <cell r="L21">
            <v>27</v>
          </cell>
          <cell r="M21">
            <v>0.43488000000000326</v>
          </cell>
          <cell r="N21">
            <v>1.5851354188536754E-2</v>
          </cell>
        </row>
        <row r="22">
          <cell r="A22" t="str">
            <v xml:space="preserve">  System Integrity</v>
          </cell>
          <cell r="C22">
            <v>596.45399999999995</v>
          </cell>
          <cell r="D22">
            <v>546.44438109999987</v>
          </cell>
          <cell r="E22">
            <v>-50.009618900000078</v>
          </cell>
          <cell r="G22">
            <v>6514.3561899999995</v>
          </cell>
          <cell r="H22">
            <v>6289.5160579999992</v>
          </cell>
          <cell r="I22">
            <v>-224.84013200000027</v>
          </cell>
          <cell r="K22">
            <v>6289.5160579999992</v>
          </cell>
          <cell r="L22">
            <v>6290</v>
          </cell>
          <cell r="M22">
            <v>-0.48394200000075216</v>
          </cell>
          <cell r="N22">
            <v>-7.694423474524695E-5</v>
          </cell>
        </row>
        <row r="23">
          <cell r="A23" t="str">
            <v xml:space="preserve">  Vehicles</v>
          </cell>
          <cell r="C23">
            <v>-0.53400000000000003</v>
          </cell>
          <cell r="D23">
            <v>0</v>
          </cell>
          <cell r="E23">
            <v>0.53400000000000003</v>
          </cell>
          <cell r="G23">
            <v>-4.4850000000000003</v>
          </cell>
          <cell r="H23">
            <v>0</v>
          </cell>
          <cell r="I23">
            <v>4.4850000000000003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809.00599999999997</v>
          </cell>
          <cell r="D24">
            <v>579.12840609999989</v>
          </cell>
          <cell r="E24">
            <v>-229.87759390000011</v>
          </cell>
          <cell r="G24">
            <v>8875.9588299999996</v>
          </cell>
          <cell r="H24">
            <v>7950.5440559999988</v>
          </cell>
          <cell r="I24">
            <v>-925.41477400000042</v>
          </cell>
          <cell r="K24">
            <v>7950.5440559999988</v>
          </cell>
          <cell r="L24">
            <v>8169</v>
          </cell>
          <cell r="M24">
            <v>-218.45594400000078</v>
          </cell>
          <cell r="N24">
            <v>-2.7476854723563187E-2</v>
          </cell>
        </row>
        <row r="26">
          <cell r="A26" t="str">
            <v xml:space="preserve"> Total Colorado-Kansas</v>
          </cell>
          <cell r="C26">
            <v>1044.6109999999999</v>
          </cell>
          <cell r="D26">
            <v>746.63503729999991</v>
          </cell>
          <cell r="E26">
            <v>-297.97596270000008</v>
          </cell>
          <cell r="G26">
            <v>12222.47666</v>
          </cell>
          <cell r="H26">
            <v>10377.446577799999</v>
          </cell>
          <cell r="I26">
            <v>-1845.0300821999999</v>
          </cell>
          <cell r="K26">
            <v>10377.446577799999</v>
          </cell>
          <cell r="L26">
            <v>10596</v>
          </cell>
          <cell r="M26">
            <v>-218.55342220000017</v>
          </cell>
          <cell r="N26">
            <v>-2.1060423733478096E-2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2.9510000000000001</v>
          </cell>
          <cell r="D12">
            <v>6.2839920000000005</v>
          </cell>
          <cell r="E12">
            <v>3.3329920000000004</v>
          </cell>
          <cell r="G12">
            <v>70.272559999999999</v>
          </cell>
          <cell r="H12">
            <v>75.289768000000009</v>
          </cell>
          <cell r="I12">
            <v>5.0172080000000108</v>
          </cell>
          <cell r="K12">
            <v>75.289768000000009</v>
          </cell>
          <cell r="L12">
            <v>75</v>
          </cell>
          <cell r="M12">
            <v>0.28976800000000935</v>
          </cell>
          <cell r="N12">
            <v>3.8487035847953378E-3</v>
          </cell>
        </row>
        <row r="14">
          <cell r="A14" t="str">
            <v xml:space="preserve">  Equipment</v>
          </cell>
          <cell r="C14">
            <v>2.4020000000000001</v>
          </cell>
          <cell r="D14">
            <v>0.54395000000000004</v>
          </cell>
          <cell r="E14">
            <v>-1.85805</v>
          </cell>
          <cell r="G14">
            <v>11.7</v>
          </cell>
          <cell r="H14">
            <v>14.119520000000009</v>
          </cell>
          <cell r="I14">
            <v>2.4195200000000092</v>
          </cell>
          <cell r="K14">
            <v>14.119520000000009</v>
          </cell>
          <cell r="L14">
            <v>14</v>
          </cell>
          <cell r="M14">
            <v>0.11952000000000851</v>
          </cell>
          <cell r="N14">
            <v>8.4648769929861947E-3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-2.2360000000000002</v>
          </cell>
          <cell r="D16">
            <v>0</v>
          </cell>
          <cell r="E16">
            <v>2.2360000000000002</v>
          </cell>
          <cell r="G16">
            <v>-1.43</v>
          </cell>
          <cell r="H16">
            <v>0</v>
          </cell>
          <cell r="I16">
            <v>1.43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1.6240299999999999</v>
          </cell>
          <cell r="E19">
            <v>1.6240299999999999</v>
          </cell>
          <cell r="G19">
            <v>2.81732</v>
          </cell>
          <cell r="H19">
            <v>16.982940000000003</v>
          </cell>
          <cell r="I19">
            <v>14.165620000000002</v>
          </cell>
          <cell r="K19">
            <v>16.982940000000003</v>
          </cell>
          <cell r="L19">
            <v>17</v>
          </cell>
          <cell r="M19">
            <v>-1.7059999999997189E-2</v>
          </cell>
          <cell r="N19">
            <v>-1.0045374946856778E-3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8.0000000000000002E-3</v>
          </cell>
          <cell r="D21">
            <v>0.96299000000000001</v>
          </cell>
          <cell r="E21">
            <v>0.95499000000000001</v>
          </cell>
          <cell r="G21">
            <v>0.39400000000000002</v>
          </cell>
          <cell r="H21">
            <v>11.189443999999998</v>
          </cell>
          <cell r="I21">
            <v>10.795443999999998</v>
          </cell>
          <cell r="K21">
            <v>11.189443999999998</v>
          </cell>
          <cell r="L21">
            <v>11</v>
          </cell>
          <cell r="M21">
            <v>0.18944399999999817</v>
          </cell>
          <cell r="N21">
            <v>1.6930599947593303E-2</v>
          </cell>
        </row>
        <row r="22">
          <cell r="A22" t="str">
            <v xml:space="preserve">  System Integrity</v>
          </cell>
          <cell r="C22">
            <v>14.276999999999999</v>
          </cell>
          <cell r="D22">
            <v>19.703257999999998</v>
          </cell>
          <cell r="E22">
            <v>5.4262579999999989</v>
          </cell>
          <cell r="G22">
            <v>125.45202999999999</v>
          </cell>
          <cell r="H22">
            <v>232.61349799999999</v>
          </cell>
          <cell r="I22">
            <v>107.161468</v>
          </cell>
          <cell r="K22">
            <v>232.61349799999999</v>
          </cell>
          <cell r="L22">
            <v>233</v>
          </cell>
          <cell r="M22">
            <v>-0.38650200000000723</v>
          </cell>
          <cell r="N22">
            <v>-1.6615630791984705E-3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14.450999999999999</v>
          </cell>
          <cell r="D24">
            <v>22.834228</v>
          </cell>
          <cell r="E24">
            <v>8.383227999999999</v>
          </cell>
          <cell r="G24">
            <v>138.93334999999999</v>
          </cell>
          <cell r="H24">
            <v>274.90540199999998</v>
          </cell>
          <cell r="I24">
            <v>135.97205200000002</v>
          </cell>
          <cell r="K24">
            <v>274.90540199999998</v>
          </cell>
          <cell r="L24">
            <v>275</v>
          </cell>
          <cell r="M24">
            <v>-9.4597999999997739E-2</v>
          </cell>
          <cell r="N24">
            <v>-3.441110989881448E-4</v>
          </cell>
        </row>
        <row r="26">
          <cell r="A26" t="str">
            <v xml:space="preserve"> Total Colorado-Kansas</v>
          </cell>
          <cell r="C26">
            <v>17.401999999999997</v>
          </cell>
          <cell r="D26">
            <v>29.118220000000001</v>
          </cell>
          <cell r="E26">
            <v>11.71622</v>
          </cell>
          <cell r="G26">
            <v>209.20590999999999</v>
          </cell>
          <cell r="H26">
            <v>350.19516999999996</v>
          </cell>
          <cell r="I26">
            <v>140.98926000000003</v>
          </cell>
          <cell r="K26">
            <v>350.19516999999996</v>
          </cell>
          <cell r="L26">
            <v>350</v>
          </cell>
          <cell r="M26">
            <v>0.19517000000001161</v>
          </cell>
          <cell r="N26">
            <v>5.5731779510268984E-4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Kentucky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550.91700000000003</v>
          </cell>
          <cell r="D12">
            <v>368.08115199999997</v>
          </cell>
          <cell r="E12">
            <v>-182.83584800000006</v>
          </cell>
          <cell r="G12">
            <v>4735.7601099999993</v>
          </cell>
          <cell r="H12">
            <v>4884.0575929999995</v>
          </cell>
          <cell r="I12">
            <v>148.29748300000028</v>
          </cell>
          <cell r="K12">
            <v>4884.0575929999995</v>
          </cell>
          <cell r="L12">
            <v>4625</v>
          </cell>
          <cell r="M12">
            <v>259.05759299999954</v>
          </cell>
          <cell r="N12">
            <v>5.3041469734363876E-2</v>
          </cell>
        </row>
        <row r="14">
          <cell r="A14" t="str">
            <v xml:space="preserve">  Equipment</v>
          </cell>
          <cell r="C14">
            <v>176.577</v>
          </cell>
          <cell r="D14">
            <v>3.8630300000000002</v>
          </cell>
          <cell r="E14">
            <v>-172.71396999999999</v>
          </cell>
          <cell r="G14">
            <v>484.62148999999999</v>
          </cell>
          <cell r="H14">
            <v>255.71277000000001</v>
          </cell>
          <cell r="I14">
            <v>-228.90871999999999</v>
          </cell>
          <cell r="K14">
            <v>255.71277000000001</v>
          </cell>
          <cell r="L14">
            <v>368</v>
          </cell>
          <cell r="M14">
            <v>-112.28722999999999</v>
          </cell>
          <cell r="N14">
            <v>-0.43911467542274085</v>
          </cell>
        </row>
        <row r="15">
          <cell r="A15" t="str">
            <v xml:space="preserve">  Information Technology</v>
          </cell>
          <cell r="C15">
            <v>-7.3120000000000003</v>
          </cell>
          <cell r="D15">
            <v>0</v>
          </cell>
          <cell r="E15">
            <v>7.3120000000000003</v>
          </cell>
          <cell r="G15">
            <v>648.52571</v>
          </cell>
          <cell r="H15">
            <v>77.417229999999989</v>
          </cell>
          <cell r="I15">
            <v>-571.10847999999999</v>
          </cell>
          <cell r="K15">
            <v>77.417229999999989</v>
          </cell>
          <cell r="L15">
            <v>656</v>
          </cell>
          <cell r="M15">
            <v>-578.58276999999998</v>
          </cell>
          <cell r="N15">
            <v>-7.4735658974106931</v>
          </cell>
        </row>
        <row r="16">
          <cell r="A16" t="str">
            <v xml:space="preserve">  Miscellaneous</v>
          </cell>
          <cell r="C16">
            <v>-55.95</v>
          </cell>
          <cell r="D16">
            <v>0</v>
          </cell>
          <cell r="E16">
            <v>55.95</v>
          </cell>
          <cell r="G16">
            <v>-390.899</v>
          </cell>
          <cell r="H16">
            <v>0</v>
          </cell>
          <cell r="I16">
            <v>390.899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-417.334</v>
          </cell>
          <cell r="D17">
            <v>0</v>
          </cell>
          <cell r="E17">
            <v>417.334</v>
          </cell>
          <cell r="G17">
            <v>-5.4999999998835852E-4</v>
          </cell>
          <cell r="H17">
            <v>0</v>
          </cell>
          <cell r="I17">
            <v>5.4999999998835852E-4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7.0000000000000001E-3</v>
          </cell>
          <cell r="D18">
            <v>0</v>
          </cell>
          <cell r="E18">
            <v>-7.0000000000000001E-3</v>
          </cell>
          <cell r="G18">
            <v>-248.52030999999999</v>
          </cell>
          <cell r="H18">
            <v>339.54926</v>
          </cell>
          <cell r="I18">
            <v>588.06957</v>
          </cell>
          <cell r="K18">
            <v>339.54926</v>
          </cell>
          <cell r="L18">
            <v>-249</v>
          </cell>
          <cell r="M18">
            <v>588.54926</v>
          </cell>
          <cell r="N18">
            <v>1.7333251145945658</v>
          </cell>
        </row>
        <row r="19">
          <cell r="A19" t="str">
            <v xml:space="preserve">  Public Improvements</v>
          </cell>
          <cell r="C19">
            <v>141.22900000000001</v>
          </cell>
          <cell r="D19">
            <v>-45.004981999999998</v>
          </cell>
          <cell r="E19">
            <v>-186.23398200000003</v>
          </cell>
          <cell r="G19">
            <v>1523.8055400000001</v>
          </cell>
          <cell r="H19">
            <v>268.71487399999995</v>
          </cell>
          <cell r="I19">
            <v>-1255.0906660000001</v>
          </cell>
          <cell r="K19">
            <v>268.71487399999995</v>
          </cell>
          <cell r="L19">
            <v>1550</v>
          </cell>
          <cell r="M19">
            <v>-1281.285126</v>
          </cell>
          <cell r="N19">
            <v>-4.7681957717011239</v>
          </cell>
        </row>
        <row r="20">
          <cell r="A20" t="str">
            <v xml:space="preserve">  Structures</v>
          </cell>
          <cell r="C20">
            <v>34.090000000000003</v>
          </cell>
          <cell r="D20">
            <v>0</v>
          </cell>
          <cell r="E20">
            <v>-34.090000000000003</v>
          </cell>
          <cell r="G20">
            <v>106.45967999999999</v>
          </cell>
          <cell r="H20">
            <v>82.842199999999991</v>
          </cell>
          <cell r="I20">
            <v>-23.61748</v>
          </cell>
          <cell r="K20">
            <v>82.842199999999991</v>
          </cell>
          <cell r="L20">
            <v>72</v>
          </cell>
          <cell r="M20">
            <v>10.842199999999991</v>
          </cell>
          <cell r="N20">
            <v>0.13087774105467978</v>
          </cell>
        </row>
        <row r="21">
          <cell r="A21" t="str">
            <v xml:space="preserve">  System Improvement</v>
          </cell>
          <cell r="C21">
            <v>44.204999999999998</v>
          </cell>
          <cell r="D21">
            <v>4.9950180000000008</v>
          </cell>
          <cell r="E21">
            <v>-39.209981999999997</v>
          </cell>
          <cell r="G21">
            <v>327.4178</v>
          </cell>
          <cell r="H21">
            <v>348.65526399999999</v>
          </cell>
          <cell r="I21">
            <v>21.237463999999989</v>
          </cell>
          <cell r="K21">
            <v>348.65526399999999</v>
          </cell>
          <cell r="L21">
            <v>335</v>
          </cell>
          <cell r="M21">
            <v>13.655263999999988</v>
          </cell>
          <cell r="N21">
            <v>3.9165517948411041E-2</v>
          </cell>
        </row>
        <row r="22">
          <cell r="A22" t="str">
            <v xml:space="preserve">  System Integrity</v>
          </cell>
          <cell r="C22">
            <v>1060.2159999999999</v>
          </cell>
          <cell r="D22">
            <v>592.33235539999998</v>
          </cell>
          <cell r="E22">
            <v>-467.88364459999991</v>
          </cell>
          <cell r="G22">
            <v>9725.6921999999995</v>
          </cell>
          <cell r="H22">
            <v>10541.252113900002</v>
          </cell>
          <cell r="I22">
            <v>815.55991390000236</v>
          </cell>
          <cell r="K22">
            <v>10541.252113900002</v>
          </cell>
          <cell r="L22">
            <v>9300</v>
          </cell>
          <cell r="M22">
            <v>1241.2521139000019</v>
          </cell>
          <cell r="N22">
            <v>0.11775186671261288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-4.7300000000000004</v>
          </cell>
          <cell r="H23">
            <v>0</v>
          </cell>
          <cell r="I23">
            <v>4.7300000000000004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975.72799999999995</v>
          </cell>
          <cell r="D24">
            <v>556.1854214</v>
          </cell>
          <cell r="E24">
            <v>-419.5425785999999</v>
          </cell>
          <cell r="G24">
            <v>12172.37256</v>
          </cell>
          <cell r="H24">
            <v>11914.143711900002</v>
          </cell>
          <cell r="I24">
            <v>-258.22884809999755</v>
          </cell>
          <cell r="K24">
            <v>11914.143711900002</v>
          </cell>
          <cell r="L24">
            <v>12032</v>
          </cell>
          <cell r="M24">
            <v>-117.85628809999798</v>
          </cell>
          <cell r="N24">
            <v>-9.8921324897467532E-3</v>
          </cell>
        </row>
        <row r="26">
          <cell r="A26" t="str">
            <v xml:space="preserve"> Total Kentucky</v>
          </cell>
          <cell r="C26">
            <v>1526.645</v>
          </cell>
          <cell r="D26">
            <v>924.26657339999997</v>
          </cell>
          <cell r="E26">
            <v>-602.37842660000001</v>
          </cell>
          <cell r="G26">
            <v>16908.132669999999</v>
          </cell>
          <cell r="H26">
            <v>16798.201304900002</v>
          </cell>
          <cell r="I26">
            <v>-109.93136509999727</v>
          </cell>
          <cell r="K26">
            <v>16798.201304900002</v>
          </cell>
          <cell r="L26">
            <v>16657</v>
          </cell>
          <cell r="M26">
            <v>141.20130490000156</v>
          </cell>
          <cell r="N26">
            <v>8.4057395394358924E-3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Tennessee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776.43499999999995</v>
          </cell>
          <cell r="D12">
            <v>672.24039519999997</v>
          </cell>
          <cell r="E12">
            <v>-104.19460479999998</v>
          </cell>
          <cell r="G12">
            <v>9746.3024800000003</v>
          </cell>
          <cell r="H12">
            <v>8435.2669800999993</v>
          </cell>
          <cell r="I12">
            <v>-1311.035499900001</v>
          </cell>
          <cell r="K12">
            <v>8435.2669800999993</v>
          </cell>
          <cell r="L12">
            <v>9350</v>
          </cell>
          <cell r="M12">
            <v>-914.73301990000073</v>
          </cell>
          <cell r="N12">
            <v>-0.10844150185856437</v>
          </cell>
        </row>
        <row r="14">
          <cell r="A14" t="str">
            <v xml:space="preserve">  Equipment</v>
          </cell>
          <cell r="C14">
            <v>202.67500000000001</v>
          </cell>
          <cell r="D14">
            <v>0</v>
          </cell>
          <cell r="E14">
            <v>-202.67500000000001</v>
          </cell>
          <cell r="G14">
            <v>463.34530999999998</v>
          </cell>
          <cell r="H14">
            <v>313.91336999999999</v>
          </cell>
          <cell r="I14">
            <v>-149.43194</v>
          </cell>
          <cell r="K14">
            <v>313.91336999999999</v>
          </cell>
          <cell r="L14">
            <v>335</v>
          </cell>
          <cell r="M14">
            <v>-21.086630000000014</v>
          </cell>
          <cell r="N14">
            <v>-6.7173405197746158E-2</v>
          </cell>
        </row>
        <row r="15">
          <cell r="A15" t="str">
            <v xml:space="preserve">  Information Technology</v>
          </cell>
          <cell r="C15">
            <v>7.5140000000000002</v>
          </cell>
          <cell r="D15">
            <v>0</v>
          </cell>
          <cell r="E15">
            <v>-7.5140000000000002</v>
          </cell>
          <cell r="G15">
            <v>573.47044999999991</v>
          </cell>
          <cell r="H15">
            <v>139.62268</v>
          </cell>
          <cell r="I15">
            <v>-433.84776999999991</v>
          </cell>
          <cell r="K15">
            <v>139.62268</v>
          </cell>
          <cell r="L15">
            <v>566</v>
          </cell>
          <cell r="M15">
            <v>-426.37732</v>
          </cell>
          <cell r="N15">
            <v>-3.053782666254508</v>
          </cell>
        </row>
        <row r="16">
          <cell r="A16" t="str">
            <v xml:space="preserve">  Miscellaneous</v>
          </cell>
          <cell r="C16">
            <v>-117.242</v>
          </cell>
          <cell r="D16">
            <v>0</v>
          </cell>
          <cell r="E16">
            <v>117.242</v>
          </cell>
          <cell r="G16">
            <v>-567.947</v>
          </cell>
          <cell r="H16">
            <v>0</v>
          </cell>
          <cell r="I16">
            <v>567.947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192.50200000000001</v>
          </cell>
          <cell r="D17">
            <v>0</v>
          </cell>
          <cell r="E17">
            <v>-192.50200000000001</v>
          </cell>
          <cell r="G17">
            <v>-4.6399700000000008</v>
          </cell>
          <cell r="H17">
            <v>0</v>
          </cell>
          <cell r="I17">
            <v>4.6399700000000008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225.887</v>
          </cell>
          <cell r="D19">
            <v>7.3918179999999998</v>
          </cell>
          <cell r="E19">
            <v>-218.495182</v>
          </cell>
          <cell r="G19">
            <v>1677.3818999999999</v>
          </cell>
          <cell r="H19">
            <v>932.42399599999987</v>
          </cell>
          <cell r="I19">
            <v>-744.95790399999998</v>
          </cell>
          <cell r="K19">
            <v>932.42399599999987</v>
          </cell>
          <cell r="L19">
            <v>1750</v>
          </cell>
          <cell r="M19">
            <v>-817.57600400000013</v>
          </cell>
          <cell r="N19">
            <v>-0.87682857531264158</v>
          </cell>
        </row>
        <row r="20">
          <cell r="A20" t="str">
            <v xml:space="preserve">  Structures</v>
          </cell>
          <cell r="C20">
            <v>293.62599999999998</v>
          </cell>
          <cell r="D20">
            <v>0</v>
          </cell>
          <cell r="E20">
            <v>-293.62599999999998</v>
          </cell>
          <cell r="G20">
            <v>344.27100000000002</v>
          </cell>
          <cell r="H20">
            <v>80.256190000000004</v>
          </cell>
          <cell r="I20">
            <v>-264.01481000000001</v>
          </cell>
          <cell r="K20">
            <v>80.256190000000004</v>
          </cell>
          <cell r="L20">
            <v>51</v>
          </cell>
          <cell r="M20">
            <v>29.256190000000004</v>
          </cell>
          <cell r="N20">
            <v>0.3645349972382193</v>
          </cell>
        </row>
        <row r="21">
          <cell r="A21" t="str">
            <v xml:space="preserve">  System Improvement</v>
          </cell>
          <cell r="C21">
            <v>1298.165</v>
          </cell>
          <cell r="D21">
            <v>16.669414</v>
          </cell>
          <cell r="E21">
            <v>-1281.495586</v>
          </cell>
          <cell r="G21">
            <v>7769.1522500000001</v>
          </cell>
          <cell r="H21">
            <v>2298.0741899999998</v>
          </cell>
          <cell r="I21">
            <v>-5471.0780599999998</v>
          </cell>
          <cell r="K21">
            <v>2298.0741899999998</v>
          </cell>
          <cell r="L21">
            <v>8150</v>
          </cell>
          <cell r="M21">
            <v>-5851.9258100000006</v>
          </cell>
          <cell r="N21">
            <v>-2.5464477323945758</v>
          </cell>
        </row>
        <row r="22">
          <cell r="A22" t="str">
            <v xml:space="preserve">  System Integrity</v>
          </cell>
          <cell r="C22">
            <v>448.25200000000001</v>
          </cell>
          <cell r="D22">
            <v>-110.13802909999994</v>
          </cell>
          <cell r="E22">
            <v>-558.39002909999999</v>
          </cell>
          <cell r="G22">
            <v>3375.2819500000001</v>
          </cell>
          <cell r="H22">
            <v>4763.1788738000014</v>
          </cell>
          <cell r="I22">
            <v>1387.8969238000013</v>
          </cell>
          <cell r="K22">
            <v>4763.1788738000014</v>
          </cell>
          <cell r="L22">
            <v>3200</v>
          </cell>
          <cell r="M22">
            <v>1563.1788738000014</v>
          </cell>
          <cell r="N22">
            <v>0.32817975457489335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2.5099999999999998</v>
          </cell>
          <cell r="H23">
            <v>0</v>
          </cell>
          <cell r="I23">
            <v>-2.5099999999999998</v>
          </cell>
          <cell r="K23">
            <v>0</v>
          </cell>
          <cell r="L23">
            <v>3</v>
          </cell>
          <cell r="M23">
            <v>-3</v>
          </cell>
          <cell r="N23">
            <v>0</v>
          </cell>
        </row>
        <row r="24">
          <cell r="A24" t="str">
            <v xml:space="preserve">  Total Non-Growth</v>
          </cell>
          <cell r="C24">
            <v>2551.3789999999999</v>
          </cell>
          <cell r="D24">
            <v>-86.076797099999936</v>
          </cell>
          <cell r="E24">
            <v>-2637.4557970999999</v>
          </cell>
          <cell r="G24">
            <v>13632.825890000002</v>
          </cell>
          <cell r="H24">
            <v>8527.469299800001</v>
          </cell>
          <cell r="I24">
            <v>-5105.3565901999991</v>
          </cell>
          <cell r="K24">
            <v>8527.469299800001</v>
          </cell>
          <cell r="L24">
            <v>14055</v>
          </cell>
          <cell r="M24">
            <v>-5527.530700199999</v>
          </cell>
          <cell r="N24">
            <v>-0.64820294343711549</v>
          </cell>
        </row>
        <row r="26">
          <cell r="A26" t="str">
            <v xml:space="preserve"> Total Tennessee</v>
          </cell>
          <cell r="C26">
            <v>3327.8139999999999</v>
          </cell>
          <cell r="D26">
            <v>586.16359810000006</v>
          </cell>
          <cell r="E26">
            <v>-2741.6504018999999</v>
          </cell>
          <cell r="G26">
            <v>23379.128370000002</v>
          </cell>
          <cell r="H26">
            <v>16962.7362799</v>
          </cell>
          <cell r="I26">
            <v>-6416.3920901000001</v>
          </cell>
          <cell r="K26">
            <v>16962.7362799</v>
          </cell>
          <cell r="L26">
            <v>23405</v>
          </cell>
          <cell r="M26">
            <v>-6442.2637200999998</v>
          </cell>
          <cell r="N26">
            <v>-0.37978918104939013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Georgia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234.185</v>
          </cell>
          <cell r="D12">
            <v>-1140.9258480000001</v>
          </cell>
          <cell r="E12">
            <v>-1375.110848</v>
          </cell>
          <cell r="G12">
            <v>1828.3045400000001</v>
          </cell>
          <cell r="H12">
            <v>1803.2686219999998</v>
          </cell>
          <cell r="I12">
            <v>-25.035918000000265</v>
          </cell>
          <cell r="K12">
            <v>1803.2686219999998</v>
          </cell>
          <cell r="L12">
            <v>1950</v>
          </cell>
          <cell r="M12">
            <v>-146.73137800000018</v>
          </cell>
          <cell r="N12">
            <v>-8.136967294271491E-2</v>
          </cell>
        </row>
        <row r="14">
          <cell r="A14" t="str">
            <v xml:space="preserve">  Equipment</v>
          </cell>
          <cell r="C14">
            <v>73.712000000000003</v>
          </cell>
          <cell r="D14">
            <v>8.5673300000000001</v>
          </cell>
          <cell r="E14">
            <v>-65.144670000000005</v>
          </cell>
          <cell r="G14">
            <v>134.31129000000001</v>
          </cell>
          <cell r="H14">
            <v>-3.9999999982683221E-5</v>
          </cell>
          <cell r="I14">
            <v>-134.31133</v>
          </cell>
          <cell r="K14">
            <v>-3.9999999982683221E-5</v>
          </cell>
          <cell r="L14">
            <v>95</v>
          </cell>
          <cell r="M14">
            <v>-95.000039999999984</v>
          </cell>
          <cell r="N14">
            <v>2375001.0010281838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-324.83199999999999</v>
          </cell>
          <cell r="D16">
            <v>0</v>
          </cell>
          <cell r="E16">
            <v>324.83199999999999</v>
          </cell>
          <cell r="G16">
            <v>-20.670999999999999</v>
          </cell>
          <cell r="H16">
            <v>0</v>
          </cell>
          <cell r="I16">
            <v>20.670999999999999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-172.36199999999999</v>
          </cell>
          <cell r="D17">
            <v>0</v>
          </cell>
          <cell r="E17">
            <v>172.36199999999999</v>
          </cell>
          <cell r="G17">
            <v>2.6000000000931322E-4</v>
          </cell>
          <cell r="H17">
            <v>0</v>
          </cell>
          <cell r="I17">
            <v>-2.6000000000931322E-4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151.16734</v>
          </cell>
          <cell r="I18">
            <v>151.16734</v>
          </cell>
          <cell r="K18">
            <v>151.16734</v>
          </cell>
          <cell r="L18">
            <v>0</v>
          </cell>
          <cell r="M18">
            <v>151.16734</v>
          </cell>
          <cell r="N18">
            <v>1</v>
          </cell>
        </row>
        <row r="19">
          <cell r="A19" t="str">
            <v xml:space="preserve">  Public Improvements</v>
          </cell>
          <cell r="C19">
            <v>-37.037999999999997</v>
          </cell>
          <cell r="D19">
            <v>1.4113</v>
          </cell>
          <cell r="E19">
            <v>38.449299999999994</v>
          </cell>
          <cell r="G19">
            <v>386.71676000000002</v>
          </cell>
          <cell r="H19">
            <v>91.550734000000006</v>
          </cell>
          <cell r="I19">
            <v>-295.16602599999999</v>
          </cell>
          <cell r="K19">
            <v>91.550734000000006</v>
          </cell>
          <cell r="L19">
            <v>495</v>
          </cell>
          <cell r="M19">
            <v>-403.44926599999997</v>
          </cell>
          <cell r="N19">
            <v>-4.4068381363277762</v>
          </cell>
        </row>
        <row r="20">
          <cell r="A20" t="str">
            <v xml:space="preserve">  Structures</v>
          </cell>
          <cell r="C20">
            <v>9.4369999999999994</v>
          </cell>
          <cell r="D20">
            <v>0</v>
          </cell>
          <cell r="E20">
            <v>-9.4369999999999994</v>
          </cell>
          <cell r="G20">
            <v>123.11443</v>
          </cell>
          <cell r="H20">
            <v>42.221019999999996</v>
          </cell>
          <cell r="I20">
            <v>-80.893410000000003</v>
          </cell>
          <cell r="K20">
            <v>42.221019999999996</v>
          </cell>
          <cell r="L20">
            <v>114</v>
          </cell>
          <cell r="M20">
            <v>-71.778980000000004</v>
          </cell>
          <cell r="N20">
            <v>-1.7000768811364579</v>
          </cell>
        </row>
        <row r="21">
          <cell r="A21" t="str">
            <v xml:space="preserve">  System Improvement</v>
          </cell>
          <cell r="C21">
            <v>5.9059999999999997</v>
          </cell>
          <cell r="D21">
            <v>0</v>
          </cell>
          <cell r="E21">
            <v>-5.9059999999999997</v>
          </cell>
          <cell r="G21">
            <v>89.747129999999999</v>
          </cell>
          <cell r="H21">
            <v>323.02419799999996</v>
          </cell>
          <cell r="I21">
            <v>233.27706799999996</v>
          </cell>
          <cell r="K21">
            <v>323.02419799999996</v>
          </cell>
          <cell r="L21">
            <v>165</v>
          </cell>
          <cell r="M21">
            <v>158.02419799999996</v>
          </cell>
          <cell r="N21">
            <v>0.48920235381251526</v>
          </cell>
        </row>
        <row r="22">
          <cell r="A22" t="str">
            <v xml:space="preserve">  System Integrity</v>
          </cell>
          <cell r="C22">
            <v>1231.7429999999999</v>
          </cell>
          <cell r="D22">
            <v>424.17116950000002</v>
          </cell>
          <cell r="E22">
            <v>-807.57183049999992</v>
          </cell>
          <cell r="G22">
            <v>5484.3001199999999</v>
          </cell>
          <cell r="H22">
            <v>5402.9608893999994</v>
          </cell>
          <cell r="I22">
            <v>-81.339230600000519</v>
          </cell>
          <cell r="K22">
            <v>5402.9608893999994</v>
          </cell>
          <cell r="L22">
            <v>4800</v>
          </cell>
          <cell r="M22">
            <v>602.96088939999936</v>
          </cell>
          <cell r="N22">
            <v>0.11159823321744577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4.7649999999999997</v>
          </cell>
          <cell r="H23">
            <v>0</v>
          </cell>
          <cell r="I23">
            <v>-4.7649999999999997</v>
          </cell>
          <cell r="K23">
            <v>0</v>
          </cell>
          <cell r="L23">
            <v>5</v>
          </cell>
          <cell r="M23">
            <v>-5</v>
          </cell>
          <cell r="N23">
            <v>0</v>
          </cell>
        </row>
        <row r="24">
          <cell r="A24" t="str">
            <v xml:space="preserve">  Total Non-Growth</v>
          </cell>
          <cell r="C24">
            <v>786.56600000000003</v>
          </cell>
          <cell r="D24">
            <v>434.14979950000003</v>
          </cell>
          <cell r="E24">
            <v>-352.4162005</v>
          </cell>
          <cell r="G24">
            <v>6202.2839899999999</v>
          </cell>
          <cell r="H24">
            <v>6010.9241413999989</v>
          </cell>
          <cell r="I24">
            <v>-191.35984860000056</v>
          </cell>
          <cell r="K24">
            <v>6010.9241413999989</v>
          </cell>
          <cell r="L24">
            <v>5674</v>
          </cell>
          <cell r="M24">
            <v>336.92414139999937</v>
          </cell>
          <cell r="N24">
            <v>5.6051970291797204E-2</v>
          </cell>
        </row>
        <row r="26">
          <cell r="A26" t="str">
            <v xml:space="preserve"> Total Georgia</v>
          </cell>
          <cell r="C26">
            <v>1020.751</v>
          </cell>
          <cell r="D26">
            <v>-706.77604850000012</v>
          </cell>
          <cell r="E26">
            <v>-1727.5270485000001</v>
          </cell>
          <cell r="G26">
            <v>8030.58853</v>
          </cell>
          <cell r="H26">
            <v>7814.1927633999985</v>
          </cell>
          <cell r="I26">
            <v>-216.39576660000083</v>
          </cell>
          <cell r="K26">
            <v>7814.1927633999985</v>
          </cell>
          <cell r="L26">
            <v>7624</v>
          </cell>
          <cell r="M26">
            <v>190.19276339999919</v>
          </cell>
          <cell r="N26">
            <v>2.4339400006974651E-2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Virginia</v>
          </cell>
          <cell r="D10" t="str">
            <v>M-T-D</v>
          </cell>
          <cell r="H10" t="str">
            <v>Y-T-D</v>
          </cell>
          <cell r="L10" t="str">
            <v>FY 2006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146.899</v>
          </cell>
          <cell r="D12">
            <v>82.851425999999975</v>
          </cell>
          <cell r="E12">
            <v>-64.047574000000026</v>
          </cell>
          <cell r="G12">
            <v>1996.1791899999998</v>
          </cell>
          <cell r="H12">
            <v>1064.2691</v>
          </cell>
          <cell r="I12">
            <v>-931.91008999999985</v>
          </cell>
          <cell r="K12">
            <v>1064.2691</v>
          </cell>
          <cell r="L12">
            <v>2010</v>
          </cell>
          <cell r="M12">
            <v>-945.73090000000002</v>
          </cell>
          <cell r="N12">
            <v>-0.8886200867806836</v>
          </cell>
        </row>
        <row r="14">
          <cell r="A14" t="str">
            <v xml:space="preserve">  Equipment</v>
          </cell>
          <cell r="C14">
            <v>34.793999999999997</v>
          </cell>
          <cell r="D14">
            <v>0</v>
          </cell>
          <cell r="E14">
            <v>-34.793999999999997</v>
          </cell>
          <cell r="G14">
            <v>111.94195999999999</v>
          </cell>
          <cell r="H14">
            <v>121.00264</v>
          </cell>
          <cell r="I14">
            <v>9.060680000000005</v>
          </cell>
          <cell r="K14">
            <v>121.00264</v>
          </cell>
          <cell r="L14">
            <v>110</v>
          </cell>
          <cell r="M14">
            <v>11.00264</v>
          </cell>
          <cell r="N14">
            <v>9.0928925187086826E-2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-14.173</v>
          </cell>
          <cell r="D16">
            <v>0</v>
          </cell>
          <cell r="E16">
            <v>14.173</v>
          </cell>
          <cell r="G16">
            <v>-1.1295900000000001</v>
          </cell>
          <cell r="H16">
            <v>0</v>
          </cell>
          <cell r="I16">
            <v>1.1295900000000001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-40.664000000000001</v>
          </cell>
          <cell r="D17">
            <v>0</v>
          </cell>
          <cell r="E17">
            <v>40.664000000000001</v>
          </cell>
          <cell r="G17">
            <v>3.7999999999738064E-4</v>
          </cell>
          <cell r="H17">
            <v>0</v>
          </cell>
          <cell r="I17">
            <v>-3.7999999999738064E-4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0.48499999999999999</v>
          </cell>
          <cell r="D19">
            <v>6.0019</v>
          </cell>
          <cell r="E19">
            <v>5.5168999999999997</v>
          </cell>
          <cell r="G19">
            <v>204.51066999999998</v>
          </cell>
          <cell r="H19">
            <v>72.022800000000004</v>
          </cell>
          <cell r="I19">
            <v>-132.48786999999999</v>
          </cell>
          <cell r="K19">
            <v>72.022800000000004</v>
          </cell>
          <cell r="L19">
            <v>225</v>
          </cell>
          <cell r="M19">
            <v>-152.97719999999998</v>
          </cell>
          <cell r="N19">
            <v>-2.1240107299355202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-7.5862100000000003</v>
          </cell>
          <cell r="H20">
            <v>0</v>
          </cell>
          <cell r="I20">
            <v>7.5862100000000003</v>
          </cell>
          <cell r="K20">
            <v>0</v>
          </cell>
          <cell r="L20">
            <v>-8</v>
          </cell>
          <cell r="M20">
            <v>8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0.26411399999999996</v>
          </cell>
          <cell r="E21">
            <v>0.26411399999999996</v>
          </cell>
          <cell r="G21">
            <v>-352.25130000000001</v>
          </cell>
          <cell r="H21">
            <v>13.791749999999997</v>
          </cell>
          <cell r="I21">
            <v>366.04304999999999</v>
          </cell>
          <cell r="K21">
            <v>13.791749999999997</v>
          </cell>
          <cell r="L21">
            <v>-352</v>
          </cell>
          <cell r="M21">
            <v>365.79174999999998</v>
          </cell>
          <cell r="N21">
            <v>26.522504395743837</v>
          </cell>
        </row>
        <row r="22">
          <cell r="A22" t="str">
            <v xml:space="preserve">  System Integrity</v>
          </cell>
          <cell r="C22">
            <v>80.396000000000001</v>
          </cell>
          <cell r="D22">
            <v>49.525721999999995</v>
          </cell>
          <cell r="E22">
            <v>-30.870278000000006</v>
          </cell>
          <cell r="G22">
            <v>617.04191000000003</v>
          </cell>
          <cell r="H22">
            <v>661.03815799999995</v>
          </cell>
          <cell r="I22">
            <v>43.996247999999923</v>
          </cell>
          <cell r="K22">
            <v>661.03815799999995</v>
          </cell>
          <cell r="L22">
            <v>650</v>
          </cell>
          <cell r="M22">
            <v>11.038157999999953</v>
          </cell>
          <cell r="N22">
            <v>1.6698216080893707E-2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60.837999999999994</v>
          </cell>
          <cell r="D24">
            <v>55.791735999999993</v>
          </cell>
          <cell r="E24">
            <v>-5.0462640000000007</v>
          </cell>
          <cell r="G24">
            <v>572.52782000000002</v>
          </cell>
          <cell r="H24">
            <v>867.85534799999994</v>
          </cell>
          <cell r="I24">
            <v>295.32752799999992</v>
          </cell>
          <cell r="K24">
            <v>867.85534799999994</v>
          </cell>
          <cell r="L24">
            <v>625</v>
          </cell>
          <cell r="M24">
            <v>242.85534799999994</v>
          </cell>
          <cell r="N24">
            <v>0.2798339015363191</v>
          </cell>
        </row>
        <row r="26">
          <cell r="A26" t="str">
            <v xml:space="preserve"> Total Virginia</v>
          </cell>
          <cell r="C26">
            <v>207.73699999999999</v>
          </cell>
          <cell r="D26">
            <v>138.64316199999996</v>
          </cell>
          <cell r="E26">
            <v>-69.093838000000034</v>
          </cell>
          <cell r="G26">
            <v>2568.7070100000001</v>
          </cell>
          <cell r="H26">
            <v>1932.124448</v>
          </cell>
          <cell r="I26">
            <v>-636.58256199999994</v>
          </cell>
          <cell r="K26">
            <v>1932.124448</v>
          </cell>
          <cell r="L26">
            <v>2635</v>
          </cell>
          <cell r="M26">
            <v>-702.87555200000008</v>
          </cell>
          <cell r="N26">
            <v>-0.3637837887345029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Illinois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27.251999999999999</v>
          </cell>
          <cell r="D12">
            <v>27.88372</v>
          </cell>
          <cell r="E12">
            <v>0.63172000000000139</v>
          </cell>
          <cell r="G12">
            <v>537.15314000000001</v>
          </cell>
          <cell r="H12">
            <v>329.33926199999996</v>
          </cell>
          <cell r="I12">
            <v>-207.81387800000005</v>
          </cell>
          <cell r="K12">
            <v>329.33926199999996</v>
          </cell>
          <cell r="L12">
            <v>560</v>
          </cell>
          <cell r="M12">
            <v>-230.66073800000004</v>
          </cell>
          <cell r="N12">
            <v>-0.70037424812107607</v>
          </cell>
        </row>
        <row r="14">
          <cell r="A14" t="str">
            <v xml:space="preserve">  Equipment</v>
          </cell>
          <cell r="C14">
            <v>0.182</v>
          </cell>
          <cell r="D14">
            <v>1.3625799999999999</v>
          </cell>
          <cell r="E14">
            <v>1.18058</v>
          </cell>
          <cell r="G14">
            <v>113.02467999999999</v>
          </cell>
          <cell r="H14">
            <v>96.923020000000008</v>
          </cell>
          <cell r="I14">
            <v>-16.101659999999981</v>
          </cell>
          <cell r="K14">
            <v>96.923020000000008</v>
          </cell>
          <cell r="L14">
            <v>135</v>
          </cell>
          <cell r="M14">
            <v>-38.076979999999992</v>
          </cell>
          <cell r="N14">
            <v>-0.39285796088483405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31.96631</v>
          </cell>
          <cell r="H15">
            <v>0</v>
          </cell>
          <cell r="I15">
            <v>-31.96631</v>
          </cell>
          <cell r="K15">
            <v>0</v>
          </cell>
          <cell r="L15">
            <v>32</v>
          </cell>
          <cell r="M15">
            <v>-32</v>
          </cell>
          <cell r="N15">
            <v>0</v>
          </cell>
        </row>
        <row r="16">
          <cell r="A16" t="str">
            <v xml:space="preserve">  Miscellaneous</v>
          </cell>
          <cell r="C16">
            <v>-2.0649999999999999</v>
          </cell>
          <cell r="D16">
            <v>0</v>
          </cell>
          <cell r="E16">
            <v>2.0649999999999999</v>
          </cell>
          <cell r="G16">
            <v>-5.9201199999999989</v>
          </cell>
          <cell r="H16">
            <v>0</v>
          </cell>
          <cell r="I16">
            <v>5.9201199999999989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-80.899000000000001</v>
          </cell>
          <cell r="D17">
            <v>0</v>
          </cell>
          <cell r="E17">
            <v>80.899000000000001</v>
          </cell>
          <cell r="G17">
            <v>2.351320000000007</v>
          </cell>
          <cell r="H17">
            <v>0</v>
          </cell>
          <cell r="I17">
            <v>-2.351320000000007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3.0659999999999998</v>
          </cell>
          <cell r="D19">
            <v>19.979599999999998</v>
          </cell>
          <cell r="E19">
            <v>16.913599999999999</v>
          </cell>
          <cell r="G19">
            <v>151.14891</v>
          </cell>
          <cell r="H19">
            <v>271.43358800000004</v>
          </cell>
          <cell r="I19">
            <v>120.28467800000004</v>
          </cell>
          <cell r="K19">
            <v>271.43358800000004</v>
          </cell>
          <cell r="L19">
            <v>185</v>
          </cell>
          <cell r="M19">
            <v>86.433588000000043</v>
          </cell>
          <cell r="N19">
            <v>0.31843364941261443</v>
          </cell>
        </row>
        <row r="20">
          <cell r="A20" t="str">
            <v xml:space="preserve">  Structures</v>
          </cell>
          <cell r="C20">
            <v>143.899</v>
          </cell>
          <cell r="D20">
            <v>0</v>
          </cell>
          <cell r="E20">
            <v>-143.899</v>
          </cell>
          <cell r="G20">
            <v>176.27099999999999</v>
          </cell>
          <cell r="H20">
            <v>22.078859999999999</v>
          </cell>
          <cell r="I20">
            <v>-154.19213999999999</v>
          </cell>
          <cell r="K20">
            <v>22.078859999999999</v>
          </cell>
          <cell r="L20">
            <v>32</v>
          </cell>
          <cell r="M20">
            <v>-9.9211400000000012</v>
          </cell>
          <cell r="N20">
            <v>-0.44935019289945233</v>
          </cell>
        </row>
        <row r="21">
          <cell r="A21" t="str">
            <v xml:space="preserve">  System Improvement</v>
          </cell>
          <cell r="C21">
            <v>8.9060000000000006</v>
          </cell>
          <cell r="D21">
            <v>23.55782</v>
          </cell>
          <cell r="E21">
            <v>14.651819999999999</v>
          </cell>
          <cell r="G21">
            <v>38.002549999999999</v>
          </cell>
          <cell r="H21">
            <v>300.07421800000003</v>
          </cell>
          <cell r="I21">
            <v>262.07166800000005</v>
          </cell>
          <cell r="K21">
            <v>300.07421800000003</v>
          </cell>
          <cell r="L21">
            <v>75</v>
          </cell>
          <cell r="M21">
            <v>225.07421800000003</v>
          </cell>
          <cell r="N21">
            <v>0.7500618330362524</v>
          </cell>
        </row>
        <row r="22">
          <cell r="A22" t="str">
            <v xml:space="preserve">  System Integrity</v>
          </cell>
          <cell r="C22">
            <v>302.32299999999998</v>
          </cell>
          <cell r="D22">
            <v>94.913572299999998</v>
          </cell>
          <cell r="E22">
            <v>-207.40942769999998</v>
          </cell>
          <cell r="G22">
            <v>1546.8476000000001</v>
          </cell>
          <cell r="H22">
            <v>1272.3284305999996</v>
          </cell>
          <cell r="I22">
            <v>-274.51916940000046</v>
          </cell>
          <cell r="K22">
            <v>1272.3284305999996</v>
          </cell>
          <cell r="L22">
            <v>1425</v>
          </cell>
          <cell r="M22">
            <v>-152.67156940000041</v>
          </cell>
          <cell r="N22">
            <v>-0.11999383628329688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0.30199999999999999</v>
          </cell>
          <cell r="H23">
            <v>0</v>
          </cell>
          <cell r="I23">
            <v>-0.30199999999999999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375.41199999999998</v>
          </cell>
          <cell r="D24">
            <v>139.8135723</v>
          </cell>
          <cell r="E24">
            <v>-235.59842769999997</v>
          </cell>
          <cell r="G24">
            <v>2053.9942500000002</v>
          </cell>
          <cell r="H24">
            <v>1962.8381165999997</v>
          </cell>
          <cell r="I24">
            <v>-91.156133400000371</v>
          </cell>
          <cell r="K24">
            <v>1962.8381165999997</v>
          </cell>
          <cell r="L24">
            <v>1884</v>
          </cell>
          <cell r="M24">
            <v>78.838116599999665</v>
          </cell>
          <cell r="N24">
            <v>4.016536867368458E-2</v>
          </cell>
        </row>
        <row r="26">
          <cell r="A26" t="str">
            <v xml:space="preserve"> Total Illinois</v>
          </cell>
          <cell r="C26">
            <v>402.66399999999999</v>
          </cell>
          <cell r="D26">
            <v>167.69729230000002</v>
          </cell>
          <cell r="E26">
            <v>-234.96670769999997</v>
          </cell>
          <cell r="G26">
            <v>2591.1473900000001</v>
          </cell>
          <cell r="H26">
            <v>2292.1773785999994</v>
          </cell>
          <cell r="I26">
            <v>-298.97001140000043</v>
          </cell>
          <cell r="K26">
            <v>2292.1773785999994</v>
          </cell>
          <cell r="L26">
            <v>2444</v>
          </cell>
          <cell r="M26">
            <v>-151.82262140000037</v>
          </cell>
          <cell r="N26">
            <v>-6.6235110256925037E-2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Iowa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-0.65400000000000003</v>
          </cell>
          <cell r="D12">
            <v>13.143969999999999</v>
          </cell>
          <cell r="E12">
            <v>13.797969999999999</v>
          </cell>
          <cell r="G12">
            <v>57.268250000000002</v>
          </cell>
          <cell r="H12">
            <v>129.09765800000002</v>
          </cell>
          <cell r="I12">
            <v>71.829408000000029</v>
          </cell>
          <cell r="K12">
            <v>129.09765800000002</v>
          </cell>
          <cell r="L12">
            <v>75</v>
          </cell>
          <cell r="M12">
            <v>54.097658000000024</v>
          </cell>
          <cell r="N12">
            <v>0.41904445702647847</v>
          </cell>
        </row>
        <row r="14">
          <cell r="A14" t="str">
            <v xml:space="preserve">  Equipment</v>
          </cell>
          <cell r="C14">
            <v>-2.1000000000000001E-2</v>
          </cell>
          <cell r="D14">
            <v>0</v>
          </cell>
          <cell r="E14">
            <v>2.1000000000000001E-2</v>
          </cell>
          <cell r="G14">
            <v>9.77</v>
          </cell>
          <cell r="H14">
            <v>4.0851800000000003</v>
          </cell>
          <cell r="I14">
            <v>-5.6848199999999993</v>
          </cell>
          <cell r="K14">
            <v>4.0851800000000003</v>
          </cell>
          <cell r="L14">
            <v>25</v>
          </cell>
          <cell r="M14">
            <v>-20.914819999999999</v>
          </cell>
          <cell r="N14">
            <v>-5.1196813849083753</v>
          </cell>
        </row>
        <row r="15">
          <cell r="A15" t="str">
            <v xml:space="preserve">  Information Technology</v>
          </cell>
          <cell r="C15">
            <v>-2.4009999999999998</v>
          </cell>
          <cell r="D15">
            <v>0</v>
          </cell>
          <cell r="E15">
            <v>2.4009999999999998</v>
          </cell>
          <cell r="G15">
            <v>32.235999999999997</v>
          </cell>
          <cell r="H15">
            <v>32.681480000000001</v>
          </cell>
          <cell r="I15">
            <v>0.44548000000000343</v>
          </cell>
          <cell r="K15">
            <v>32.681480000000001</v>
          </cell>
          <cell r="L15">
            <v>35</v>
          </cell>
          <cell r="M15">
            <v>-2.3185199999999995</v>
          </cell>
          <cell r="N15">
            <v>-7.0942931593061254E-2</v>
          </cell>
        </row>
        <row r="16">
          <cell r="A16" t="str">
            <v xml:space="preserve">  Miscellaneous</v>
          </cell>
          <cell r="C16">
            <v>4.7640000000000002</v>
          </cell>
          <cell r="D16">
            <v>0</v>
          </cell>
          <cell r="E16">
            <v>-4.7640000000000002</v>
          </cell>
          <cell r="G16">
            <v>1.3440000000000001</v>
          </cell>
          <cell r="H16">
            <v>0</v>
          </cell>
          <cell r="I16">
            <v>-1.3440000000000001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-4.056</v>
          </cell>
          <cell r="D17">
            <v>0</v>
          </cell>
          <cell r="E17">
            <v>4.056</v>
          </cell>
          <cell r="G17">
            <v>2.2891599999999999</v>
          </cell>
          <cell r="H17">
            <v>0</v>
          </cell>
          <cell r="I17">
            <v>-2.2891599999999999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132.64957000000001</v>
          </cell>
          <cell r="H19">
            <v>0</v>
          </cell>
          <cell r="I19">
            <v>-132.64957000000001</v>
          </cell>
          <cell r="K19">
            <v>0</v>
          </cell>
          <cell r="L19">
            <v>133</v>
          </cell>
          <cell r="M19">
            <v>-133</v>
          </cell>
          <cell r="N19">
            <v>0</v>
          </cell>
        </row>
        <row r="20">
          <cell r="A20" t="str">
            <v xml:space="preserve">  Structures</v>
          </cell>
          <cell r="C20">
            <v>25.123999999999999</v>
          </cell>
          <cell r="D20">
            <v>0</v>
          </cell>
          <cell r="E20">
            <v>-25.123999999999999</v>
          </cell>
          <cell r="G20">
            <v>99.537000000000006</v>
          </cell>
          <cell r="H20">
            <v>0</v>
          </cell>
          <cell r="I20">
            <v>-99.537000000000006</v>
          </cell>
          <cell r="K20">
            <v>0</v>
          </cell>
          <cell r="L20">
            <v>100</v>
          </cell>
          <cell r="M20">
            <v>-100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13.203340000000001</v>
          </cell>
          <cell r="I21">
            <v>13.203340000000001</v>
          </cell>
          <cell r="K21">
            <v>13.203340000000001</v>
          </cell>
          <cell r="L21">
            <v>0</v>
          </cell>
          <cell r="M21">
            <v>13.203340000000001</v>
          </cell>
          <cell r="N21">
            <v>1</v>
          </cell>
        </row>
        <row r="22">
          <cell r="A22" t="str">
            <v xml:space="preserve">  System Integrity</v>
          </cell>
          <cell r="C22">
            <v>60.587000000000003</v>
          </cell>
          <cell r="D22">
            <v>23.767378699999998</v>
          </cell>
          <cell r="E22">
            <v>-36.819621300000009</v>
          </cell>
          <cell r="G22">
            <v>271.11180999999999</v>
          </cell>
          <cell r="H22">
            <v>361.06668389999999</v>
          </cell>
          <cell r="I22">
            <v>89.954873899999996</v>
          </cell>
          <cell r="K22">
            <v>361.06668389999999</v>
          </cell>
          <cell r="L22">
            <v>225</v>
          </cell>
          <cell r="M22">
            <v>136.06668389999999</v>
          </cell>
          <cell r="N22">
            <v>0.37684641083552489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83.997</v>
          </cell>
          <cell r="D24">
            <v>23.767378699999998</v>
          </cell>
          <cell r="E24">
            <v>-60.229621300000005</v>
          </cell>
          <cell r="G24">
            <v>548.93754000000001</v>
          </cell>
          <cell r="H24">
            <v>411.03668389999996</v>
          </cell>
          <cell r="I24">
            <v>-137.90085610000003</v>
          </cell>
          <cell r="K24">
            <v>411.03668389999996</v>
          </cell>
          <cell r="L24">
            <v>518</v>
          </cell>
          <cell r="M24">
            <v>-106.96331610000001</v>
          </cell>
          <cell r="N24">
            <v>-0.26022815064852667</v>
          </cell>
        </row>
        <row r="26">
          <cell r="A26" t="str">
            <v xml:space="preserve"> Total Iowa</v>
          </cell>
          <cell r="C26">
            <v>83.343000000000004</v>
          </cell>
          <cell r="D26">
            <v>36.911348699999998</v>
          </cell>
          <cell r="E26">
            <v>-46.431651300000006</v>
          </cell>
          <cell r="G26">
            <v>606.20578999999998</v>
          </cell>
          <cell r="H26">
            <v>540.13434189999998</v>
          </cell>
          <cell r="I26">
            <v>-66.071448099999998</v>
          </cell>
          <cell r="K26">
            <v>540.13434189999998</v>
          </cell>
          <cell r="L26">
            <v>593</v>
          </cell>
          <cell r="M26">
            <v>-52.86565809999999</v>
          </cell>
          <cell r="N26">
            <v>-9.7875017378153475E-2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72.155000000000001</v>
          </cell>
          <cell r="D12">
            <v>96.649213799999998</v>
          </cell>
          <cell r="E12">
            <v>24.494213799999997</v>
          </cell>
          <cell r="G12">
            <v>1217.9188700000002</v>
          </cell>
          <cell r="H12">
            <v>1183.6310105999999</v>
          </cell>
          <cell r="I12">
            <v>-34.287859400000343</v>
          </cell>
          <cell r="K12">
            <v>1183.6310105999999</v>
          </cell>
          <cell r="L12">
            <v>1250</v>
          </cell>
          <cell r="M12">
            <v>-66.368989400000146</v>
          </cell>
          <cell r="N12">
            <v>-5.6072364449421389E-2</v>
          </cell>
        </row>
        <row r="14">
          <cell r="A14" t="str">
            <v xml:space="preserve">  Equipment</v>
          </cell>
          <cell r="C14">
            <v>59.122</v>
          </cell>
          <cell r="D14">
            <v>0</v>
          </cell>
          <cell r="E14">
            <v>-59.122</v>
          </cell>
          <cell r="G14">
            <v>138.30880999999999</v>
          </cell>
          <cell r="H14">
            <v>67.735939999999999</v>
          </cell>
          <cell r="I14">
            <v>-70.572869999999995</v>
          </cell>
          <cell r="K14">
            <v>67.735939999999999</v>
          </cell>
          <cell r="L14">
            <v>148</v>
          </cell>
          <cell r="M14">
            <v>-80.264060000000001</v>
          </cell>
          <cell r="N14">
            <v>-1.184955283709062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-4.9589999999999996</v>
          </cell>
          <cell r="D16">
            <v>0</v>
          </cell>
          <cell r="E16">
            <v>4.9589999999999996</v>
          </cell>
          <cell r="G16">
            <v>-4.8680000000000003</v>
          </cell>
          <cell r="H16">
            <v>0</v>
          </cell>
          <cell r="I16">
            <v>4.8680000000000003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-171.25</v>
          </cell>
          <cell r="D17">
            <v>0</v>
          </cell>
          <cell r="E17">
            <v>171.25</v>
          </cell>
          <cell r="G17">
            <v>5.6000000005587941E-4</v>
          </cell>
          <cell r="H17">
            <v>0</v>
          </cell>
          <cell r="I17">
            <v>-5.6000000005587941E-4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-0.09</v>
          </cell>
          <cell r="D19">
            <v>0</v>
          </cell>
          <cell r="E19">
            <v>0.09</v>
          </cell>
          <cell r="G19">
            <v>924.14855</v>
          </cell>
          <cell r="H19">
            <v>38.763440000000003</v>
          </cell>
          <cell r="I19">
            <v>-885.38510999999994</v>
          </cell>
          <cell r="K19">
            <v>38.763440000000003</v>
          </cell>
          <cell r="L19">
            <v>975</v>
          </cell>
          <cell r="M19">
            <v>-936.23656000000005</v>
          </cell>
          <cell r="N19">
            <v>-24.152566438891903</v>
          </cell>
        </row>
        <row r="20">
          <cell r="A20" t="str">
            <v xml:space="preserve">  Structures</v>
          </cell>
          <cell r="C20">
            <v>0.29599999999999999</v>
          </cell>
          <cell r="D20">
            <v>0</v>
          </cell>
          <cell r="E20">
            <v>-0.29599999999999999</v>
          </cell>
          <cell r="G20">
            <v>24.818200000000001</v>
          </cell>
          <cell r="H20">
            <v>47.171720000000001</v>
          </cell>
          <cell r="I20">
            <v>22.35352</v>
          </cell>
          <cell r="K20">
            <v>47.171720000000001</v>
          </cell>
          <cell r="L20">
            <v>30</v>
          </cell>
          <cell r="M20">
            <v>17.171720000000001</v>
          </cell>
          <cell r="N20">
            <v>0.36402573406269689</v>
          </cell>
        </row>
        <row r="21">
          <cell r="A21" t="str">
            <v xml:space="preserve">  System Improvement</v>
          </cell>
          <cell r="C21">
            <v>64.242000000000004</v>
          </cell>
          <cell r="D21">
            <v>15.533530000000001</v>
          </cell>
          <cell r="E21">
            <v>-48.708470000000005</v>
          </cell>
          <cell r="G21">
            <v>281.76420999999993</v>
          </cell>
          <cell r="H21">
            <v>283.53668200000004</v>
          </cell>
          <cell r="I21">
            <v>1.7724720000001071</v>
          </cell>
          <cell r="K21">
            <v>283.53668200000004</v>
          </cell>
          <cell r="L21">
            <v>255</v>
          </cell>
          <cell r="M21">
            <v>28.536682000000042</v>
          </cell>
          <cell r="N21">
            <v>0.10064546780582005</v>
          </cell>
        </row>
        <row r="22">
          <cell r="A22" t="str">
            <v xml:space="preserve">  System Integrity</v>
          </cell>
          <cell r="C22">
            <v>539.23199999999997</v>
          </cell>
          <cell r="D22">
            <v>264.00539090000001</v>
          </cell>
          <cell r="E22">
            <v>-275.22660909999996</v>
          </cell>
          <cell r="G22">
            <v>2973.4048200000002</v>
          </cell>
          <cell r="H22">
            <v>3211.8524672999993</v>
          </cell>
          <cell r="I22">
            <v>238.44764729999906</v>
          </cell>
          <cell r="K22">
            <v>3211.8524672999993</v>
          </cell>
          <cell r="L22">
            <v>2875</v>
          </cell>
          <cell r="M22">
            <v>336.85246729999926</v>
          </cell>
          <cell r="N22">
            <v>0.10487793904904037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1.583</v>
          </cell>
          <cell r="H23">
            <v>0</v>
          </cell>
          <cell r="I23">
            <v>-1.583</v>
          </cell>
          <cell r="K23">
            <v>0</v>
          </cell>
          <cell r="L23">
            <v>2</v>
          </cell>
          <cell r="M23">
            <v>-2</v>
          </cell>
          <cell r="N23">
            <v>0</v>
          </cell>
        </row>
        <row r="24">
          <cell r="A24" t="str">
            <v xml:space="preserve">  Total Non-Growth</v>
          </cell>
          <cell r="C24">
            <v>486.59299999999996</v>
          </cell>
          <cell r="D24">
            <v>279.53892089999999</v>
          </cell>
          <cell r="E24">
            <v>-207.05407909999997</v>
          </cell>
          <cell r="G24">
            <v>4339.1601499999997</v>
          </cell>
          <cell r="H24">
            <v>3649.0602492999992</v>
          </cell>
          <cell r="I24">
            <v>-690.09990070000083</v>
          </cell>
          <cell r="K24">
            <v>3649.0602492999992</v>
          </cell>
          <cell r="L24">
            <v>4285</v>
          </cell>
          <cell r="M24">
            <v>-635.93975070000067</v>
          </cell>
          <cell r="N24">
            <v>-0.17427493854671028</v>
          </cell>
        </row>
        <row r="26">
          <cell r="A26" t="str">
            <v xml:space="preserve"> Total Missouri-MidS</v>
          </cell>
          <cell r="C26">
            <v>558.74799999999993</v>
          </cell>
          <cell r="D26">
            <v>376.18813469999998</v>
          </cell>
          <cell r="E26">
            <v>-182.55986529999996</v>
          </cell>
          <cell r="G26">
            <v>5557.0790200000001</v>
          </cell>
          <cell r="H26">
            <v>4832.6912598999988</v>
          </cell>
          <cell r="I26">
            <v>-724.38776010000117</v>
          </cell>
          <cell r="K26">
            <v>4832.6912598999988</v>
          </cell>
          <cell r="L26">
            <v>5535</v>
          </cell>
          <cell r="M26">
            <v>-702.30874010000082</v>
          </cell>
          <cell r="N26">
            <v>-0.14532456189111767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TransLA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162.00700000000001</v>
          </cell>
          <cell r="D12">
            <v>95.528999999999996</v>
          </cell>
          <cell r="E12">
            <v>-66.478000000000009</v>
          </cell>
          <cell r="G12">
            <v>1869.27343</v>
          </cell>
          <cell r="H12">
            <v>1983.1959999999999</v>
          </cell>
          <cell r="I12">
            <v>113.92256999999995</v>
          </cell>
          <cell r="K12">
            <v>1983.1959999999999</v>
          </cell>
          <cell r="L12">
            <v>1662</v>
          </cell>
          <cell r="M12">
            <v>321.19599999999991</v>
          </cell>
          <cell r="N12">
            <v>0.1619587776498137</v>
          </cell>
        </row>
        <row r="14">
          <cell r="A14" t="str">
            <v xml:space="preserve">  Equipment</v>
          </cell>
          <cell r="C14">
            <v>6.4749999999999996</v>
          </cell>
          <cell r="D14">
            <v>0</v>
          </cell>
          <cell r="E14">
            <v>-6.4749999999999996</v>
          </cell>
          <cell r="G14">
            <v>142.8271</v>
          </cell>
          <cell r="H14">
            <v>202.5</v>
          </cell>
          <cell r="I14">
            <v>59.672899999999998</v>
          </cell>
          <cell r="K14">
            <v>202.5</v>
          </cell>
          <cell r="L14">
            <v>114</v>
          </cell>
          <cell r="M14">
            <v>88.5</v>
          </cell>
          <cell r="N14">
            <v>0.43703703703703706</v>
          </cell>
        </row>
        <row r="15">
          <cell r="A15" t="str">
            <v xml:space="preserve">  Information Technology</v>
          </cell>
          <cell r="C15">
            <v>82.575999999999993</v>
          </cell>
          <cell r="D15">
            <v>9.3010000000000002</v>
          </cell>
          <cell r="E15">
            <v>-73.274999999999991</v>
          </cell>
          <cell r="G15">
            <v>278.971</v>
          </cell>
          <cell r="H15">
            <v>199.03800000000001</v>
          </cell>
          <cell r="I15">
            <v>-79.932999999999993</v>
          </cell>
          <cell r="K15">
            <v>199.03800000000001</v>
          </cell>
          <cell r="L15">
            <v>191</v>
          </cell>
          <cell r="M15">
            <v>8.0380000000000109</v>
          </cell>
          <cell r="N15">
            <v>4.0384248234005618E-2</v>
          </cell>
        </row>
        <row r="16">
          <cell r="A16" t="str">
            <v xml:space="preserve">  Miscellaneous</v>
          </cell>
          <cell r="C16">
            <v>-486.48099999999999</v>
          </cell>
          <cell r="D16">
            <v>0</v>
          </cell>
          <cell r="E16">
            <v>486.48099999999999</v>
          </cell>
          <cell r="G16">
            <v>-920.24752000000001</v>
          </cell>
          <cell r="H16">
            <v>0</v>
          </cell>
          <cell r="I16">
            <v>920.24752000000001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-76.430000000000007</v>
          </cell>
          <cell r="D17">
            <v>0</v>
          </cell>
          <cell r="E17">
            <v>76.430000000000007</v>
          </cell>
          <cell r="G17">
            <v>-0.25053999999997906</v>
          </cell>
          <cell r="H17">
            <v>0</v>
          </cell>
          <cell r="I17">
            <v>0.25053999999997906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95.09</v>
          </cell>
          <cell r="D19">
            <v>5.5283800000000003</v>
          </cell>
          <cell r="E19">
            <v>-89.561620000000005</v>
          </cell>
          <cell r="G19">
            <v>431.35235</v>
          </cell>
          <cell r="H19">
            <v>1263.6004399999999</v>
          </cell>
          <cell r="I19">
            <v>832.24808999999993</v>
          </cell>
          <cell r="K19">
            <v>1263.6004399999999</v>
          </cell>
          <cell r="L19">
            <v>1729</v>
          </cell>
          <cell r="M19">
            <v>-465.39956000000006</v>
          </cell>
          <cell r="N19">
            <v>-0.36831228073963007</v>
          </cell>
        </row>
        <row r="20">
          <cell r="A20" t="str">
            <v xml:space="preserve">  Structures</v>
          </cell>
          <cell r="C20">
            <v>1260.597</v>
          </cell>
          <cell r="D20">
            <v>0</v>
          </cell>
          <cell r="E20">
            <v>-1260.597</v>
          </cell>
          <cell r="G20">
            <v>4346.3245399999996</v>
          </cell>
          <cell r="H20">
            <v>5812.9879099999998</v>
          </cell>
          <cell r="I20">
            <v>1466.6633700000002</v>
          </cell>
          <cell r="K20">
            <v>5812.9879099999998</v>
          </cell>
          <cell r="L20">
            <v>5813</v>
          </cell>
          <cell r="M20">
            <v>-1.2090000000171131E-2</v>
          </cell>
          <cell r="N20">
            <v>-2.0798254163530732E-6</v>
          </cell>
        </row>
        <row r="21">
          <cell r="A21" t="str">
            <v xml:space="preserve">  System Improvement</v>
          </cell>
          <cell r="C21">
            <v>0</v>
          </cell>
          <cell r="D21">
            <v>21.608000000000001</v>
          </cell>
          <cell r="E21">
            <v>21.608000000000001</v>
          </cell>
          <cell r="G21">
            <v>7.9249999999999998</v>
          </cell>
          <cell r="H21">
            <v>406.69221000000005</v>
          </cell>
          <cell r="I21">
            <v>398.76721000000003</v>
          </cell>
          <cell r="K21">
            <v>406.69221000000005</v>
          </cell>
          <cell r="L21">
            <v>1117</v>
          </cell>
          <cell r="M21">
            <v>-710.30778999999995</v>
          </cell>
          <cell r="N21">
            <v>-1.7465487966932041</v>
          </cell>
        </row>
        <row r="22">
          <cell r="A22" t="str">
            <v xml:space="preserve">  System Integrity</v>
          </cell>
          <cell r="C22">
            <v>272.22000000000003</v>
          </cell>
          <cell r="D22">
            <v>102.404</v>
          </cell>
          <cell r="E22">
            <v>-169.81600000000003</v>
          </cell>
          <cell r="G22">
            <v>4110.5773399999998</v>
          </cell>
          <cell r="H22">
            <v>2892.71</v>
          </cell>
          <cell r="I22">
            <v>-1217.8673399999998</v>
          </cell>
          <cell r="K22">
            <v>2892.71</v>
          </cell>
          <cell r="L22">
            <v>4843</v>
          </cell>
          <cell r="M22">
            <v>-1950.29</v>
          </cell>
          <cell r="N22">
            <v>-0.67420861406777721</v>
          </cell>
        </row>
        <row r="23">
          <cell r="A23" t="str">
            <v xml:space="preserve">  Vehicles</v>
          </cell>
          <cell r="C23">
            <v>-6.1040000000000001</v>
          </cell>
          <cell r="D23">
            <v>0</v>
          </cell>
          <cell r="E23">
            <v>6.1040000000000001</v>
          </cell>
          <cell r="G23">
            <v>-1.6879999999999999</v>
          </cell>
          <cell r="H23">
            <v>0</v>
          </cell>
          <cell r="I23">
            <v>1.6879999999999999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1147.943</v>
          </cell>
          <cell r="D24">
            <v>138.84138000000002</v>
          </cell>
          <cell r="E24">
            <v>-1009.10162</v>
          </cell>
          <cell r="G24">
            <v>8395.7912699999997</v>
          </cell>
          <cell r="H24">
            <v>10777.528559999999</v>
          </cell>
          <cell r="I24">
            <v>2381.7372900000005</v>
          </cell>
          <cell r="K24">
            <v>10777.528559999999</v>
          </cell>
          <cell r="L24">
            <v>13807</v>
          </cell>
          <cell r="M24">
            <v>-3029.4714400000003</v>
          </cell>
          <cell r="N24">
            <v>-0.28109147873137258</v>
          </cell>
        </row>
        <row r="26">
          <cell r="A26" t="str">
            <v xml:space="preserve"> Total TransLA</v>
          </cell>
          <cell r="C26">
            <v>1309.95</v>
          </cell>
          <cell r="D26">
            <v>234.37038000000001</v>
          </cell>
          <cell r="E26">
            <v>-1075.57962</v>
          </cell>
          <cell r="G26">
            <v>10265.064699999999</v>
          </cell>
          <cell r="H26">
            <v>12760.724559999999</v>
          </cell>
          <cell r="I26">
            <v>2495.6598600000007</v>
          </cell>
          <cell r="K26">
            <v>12760.724559999999</v>
          </cell>
          <cell r="L26">
            <v>15469</v>
          </cell>
          <cell r="M26">
            <v>-2708.2754400000003</v>
          </cell>
          <cell r="N26">
            <v>-0.21223524003405028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LGS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595.78</v>
          </cell>
          <cell r="D12">
            <v>543.13699999999994</v>
          </cell>
          <cell r="E12">
            <v>-52.643000000000029</v>
          </cell>
          <cell r="G12">
            <v>10767.04939</v>
          </cell>
          <cell r="H12">
            <v>8893.3619999999992</v>
          </cell>
          <cell r="I12">
            <v>-1873.687390000001</v>
          </cell>
          <cell r="K12">
            <v>8893.3619999999992</v>
          </cell>
          <cell r="L12">
            <v>9614</v>
          </cell>
          <cell r="M12">
            <v>-720.63800000000083</v>
          </cell>
          <cell r="N12">
            <v>-8.1030998175943017E-2</v>
          </cell>
        </row>
        <row r="14">
          <cell r="A14" t="str">
            <v xml:space="preserve">  Equipment</v>
          </cell>
          <cell r="C14">
            <v>22.827999999999999</v>
          </cell>
          <cell r="D14">
            <v>3.1</v>
          </cell>
          <cell r="E14">
            <v>-19.727999999999998</v>
          </cell>
          <cell r="G14">
            <v>539.26225999999997</v>
          </cell>
          <cell r="H14">
            <v>530.01700000000005</v>
          </cell>
          <cell r="I14">
            <v>-9.2452599999999165</v>
          </cell>
          <cell r="K14">
            <v>530.01700000000005</v>
          </cell>
          <cell r="L14">
            <v>619</v>
          </cell>
          <cell r="M14">
            <v>-88.982999999999947</v>
          </cell>
          <cell r="N14">
            <v>-0.16788706777329773</v>
          </cell>
        </row>
        <row r="15">
          <cell r="A15" t="str">
            <v xml:space="preserve">  Information Technology</v>
          </cell>
          <cell r="C15">
            <v>-6.2460000000000004</v>
          </cell>
          <cell r="D15">
            <v>15.500999999999999</v>
          </cell>
          <cell r="E15">
            <v>21.747</v>
          </cell>
          <cell r="G15">
            <v>518.48077999999998</v>
          </cell>
          <cell r="H15">
            <v>340.10599999999999</v>
          </cell>
          <cell r="I15">
            <v>-178.37477999999999</v>
          </cell>
          <cell r="K15">
            <v>340.10599999999999</v>
          </cell>
          <cell r="L15">
            <v>572</v>
          </cell>
          <cell r="M15">
            <v>-231.89400000000001</v>
          </cell>
          <cell r="N15">
            <v>-0.68182860637565934</v>
          </cell>
        </row>
        <row r="16">
          <cell r="A16" t="str">
            <v xml:space="preserve">  Miscellaneous</v>
          </cell>
          <cell r="C16">
            <v>192.923</v>
          </cell>
          <cell r="D16">
            <v>0</v>
          </cell>
          <cell r="E16">
            <v>-192.923</v>
          </cell>
          <cell r="G16">
            <v>-10.811999999999999</v>
          </cell>
          <cell r="H16">
            <v>0</v>
          </cell>
          <cell r="I16">
            <v>10.811999999999999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0.251</v>
          </cell>
          <cell r="H17">
            <v>0</v>
          </cell>
          <cell r="I17">
            <v>-0.251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254.721</v>
          </cell>
          <cell r="D19">
            <v>46.8613</v>
          </cell>
          <cell r="E19">
            <v>-207.8597</v>
          </cell>
          <cell r="G19">
            <v>1639.75692</v>
          </cell>
          <cell r="H19">
            <v>769.5002300000001</v>
          </cell>
          <cell r="I19">
            <v>-870.25668999999994</v>
          </cell>
          <cell r="K19">
            <v>769.5002300000001</v>
          </cell>
          <cell r="L19">
            <v>604</v>
          </cell>
          <cell r="M19">
            <v>165.5002300000001</v>
          </cell>
          <cell r="N19">
            <v>0.21507495845712754</v>
          </cell>
        </row>
        <row r="20">
          <cell r="A20" t="str">
            <v xml:space="preserve">  Structures</v>
          </cell>
          <cell r="C20">
            <v>246.47200000000001</v>
          </cell>
          <cell r="D20">
            <v>0</v>
          </cell>
          <cell r="E20">
            <v>-246.47200000000001</v>
          </cell>
          <cell r="G20">
            <v>609.09631000000002</v>
          </cell>
          <cell r="H20">
            <v>2026.9531400000001</v>
          </cell>
          <cell r="I20">
            <v>1417.8568300000002</v>
          </cell>
          <cell r="K20">
            <v>2026.9531400000001</v>
          </cell>
          <cell r="L20">
            <v>2027</v>
          </cell>
          <cell r="M20">
            <v>-4.6859999999924185E-2</v>
          </cell>
          <cell r="N20">
            <v>-2.3118442688775816E-5</v>
          </cell>
        </row>
        <row r="21">
          <cell r="A21" t="str">
            <v xml:space="preserve">  System Improvement</v>
          </cell>
          <cell r="C21">
            <v>1391.248</v>
          </cell>
          <cell r="D21">
            <v>30.206</v>
          </cell>
          <cell r="E21">
            <v>-1361.0420000000001</v>
          </cell>
          <cell r="G21">
            <v>4169.9178899999997</v>
          </cell>
          <cell r="H21">
            <v>4301.7369100000005</v>
          </cell>
          <cell r="I21">
            <v>131.81902000000082</v>
          </cell>
          <cell r="K21">
            <v>4301.7369100000005</v>
          </cell>
          <cell r="L21">
            <v>3192</v>
          </cell>
          <cell r="M21">
            <v>1109.7369100000005</v>
          </cell>
          <cell r="N21">
            <v>0.25797414700565691</v>
          </cell>
        </row>
        <row r="22">
          <cell r="A22" t="str">
            <v xml:space="preserve">  System Integrity</v>
          </cell>
          <cell r="C22">
            <v>1668.7560000000001</v>
          </cell>
          <cell r="D22">
            <v>651.46900000000005</v>
          </cell>
          <cell r="E22">
            <v>-1017.287</v>
          </cell>
          <cell r="G22">
            <v>12287.67297</v>
          </cell>
          <cell r="H22">
            <v>10683.439</v>
          </cell>
          <cell r="I22">
            <v>-1604.2339699999993</v>
          </cell>
          <cell r="K22">
            <v>10683.439</v>
          </cell>
          <cell r="L22">
            <v>9233</v>
          </cell>
          <cell r="M22">
            <v>1450.4390000000003</v>
          </cell>
          <cell r="N22">
            <v>0.13576517823521062</v>
          </cell>
        </row>
        <row r="23">
          <cell r="A23" t="str">
            <v xml:space="preserve">  Vehicles</v>
          </cell>
          <cell r="C23">
            <v>-3.0049999999999999</v>
          </cell>
          <cell r="D23">
            <v>0</v>
          </cell>
          <cell r="E23">
            <v>3.0049999999999999</v>
          </cell>
          <cell r="G23">
            <v>-33.683999999999997</v>
          </cell>
          <cell r="H23">
            <v>0</v>
          </cell>
          <cell r="I23">
            <v>33.683999999999997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3767.6970000000001</v>
          </cell>
          <cell r="D24">
            <v>747.1373000000001</v>
          </cell>
          <cell r="E24">
            <v>-3020.5596999999998</v>
          </cell>
          <cell r="G24">
            <v>19719.942129999996</v>
          </cell>
          <cell r="H24">
            <v>18651.752280000001</v>
          </cell>
          <cell r="I24">
            <v>-1068.1898499999982</v>
          </cell>
          <cell r="K24">
            <v>18651.752280000001</v>
          </cell>
          <cell r="L24">
            <v>16247</v>
          </cell>
          <cell r="M24">
            <v>2404.7522800000011</v>
          </cell>
          <cell r="N24">
            <v>0.12892902735892442</v>
          </cell>
        </row>
        <row r="26">
          <cell r="A26" t="str">
            <v xml:space="preserve"> Total LGS</v>
          </cell>
          <cell r="C26">
            <v>4363.4769999999999</v>
          </cell>
          <cell r="D26">
            <v>1290.2743</v>
          </cell>
          <cell r="E26">
            <v>-3073.2026999999998</v>
          </cell>
          <cell r="G26">
            <v>30486.991519999996</v>
          </cell>
          <cell r="H26">
            <v>27545.114280000002</v>
          </cell>
          <cell r="I26">
            <v>-2941.8772399999989</v>
          </cell>
          <cell r="K26">
            <v>27545.114280000002</v>
          </cell>
          <cell r="L26">
            <v>25861</v>
          </cell>
          <cell r="M26">
            <v>1684.1142800000002</v>
          </cell>
          <cell r="N26">
            <v>6.1140217567469103E-2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Mississippi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1048.0920000000001</v>
          </cell>
          <cell r="D12">
            <v>526.69242610000003</v>
          </cell>
          <cell r="E12">
            <v>-521.39957390000006</v>
          </cell>
          <cell r="G12">
            <v>7440.7213700000002</v>
          </cell>
          <cell r="H12">
            <v>6543.0423006999999</v>
          </cell>
          <cell r="I12">
            <v>-897.67906930000026</v>
          </cell>
          <cell r="K12">
            <v>6543.0423006999999</v>
          </cell>
          <cell r="L12">
            <v>6543</v>
          </cell>
          <cell r="M12">
            <v>4.2300699999941571E-2</v>
          </cell>
          <cell r="N12">
            <v>6.4649895348248139E-6</v>
          </cell>
        </row>
        <row r="14">
          <cell r="A14" t="str">
            <v xml:space="preserve">  Equipment</v>
          </cell>
          <cell r="C14">
            <v>40.933999999999997</v>
          </cell>
          <cell r="D14">
            <v>7.9035500000000001</v>
          </cell>
          <cell r="E14">
            <v>-33.030449999999995</v>
          </cell>
          <cell r="G14">
            <v>2638.9032199999997</v>
          </cell>
          <cell r="H14">
            <v>316.92336499999993</v>
          </cell>
          <cell r="I14">
            <v>-2321.9798549999996</v>
          </cell>
          <cell r="K14">
            <v>316.92336499999993</v>
          </cell>
          <cell r="L14">
            <v>317</v>
          </cell>
          <cell r="M14">
            <v>-7.6635000000067066E-2</v>
          </cell>
          <cell r="N14">
            <v>-2.4180924621971966E-4</v>
          </cell>
        </row>
        <row r="15">
          <cell r="A15" t="str">
            <v xml:space="preserve">  Information Technology</v>
          </cell>
          <cell r="C15">
            <v>42.670999999999999</v>
          </cell>
          <cell r="D15">
            <v>0</v>
          </cell>
          <cell r="E15">
            <v>-42.670999999999999</v>
          </cell>
          <cell r="G15">
            <v>321.69326000000001</v>
          </cell>
          <cell r="H15">
            <v>227.79254359999996</v>
          </cell>
          <cell r="I15">
            <v>-93.90071640000005</v>
          </cell>
          <cell r="K15">
            <v>227.79254359999996</v>
          </cell>
          <cell r="L15">
            <v>228</v>
          </cell>
          <cell r="M15">
            <v>-0.20745640000004073</v>
          </cell>
          <cell r="N15">
            <v>-9.1072515685294256E-4</v>
          </cell>
        </row>
        <row r="16">
          <cell r="A16" t="str">
            <v xml:space="preserve">  Miscellaneous</v>
          </cell>
          <cell r="C16">
            <v>-287.01600000000002</v>
          </cell>
          <cell r="D16">
            <v>0</v>
          </cell>
          <cell r="E16">
            <v>287.01600000000002</v>
          </cell>
          <cell r="G16">
            <v>22.12</v>
          </cell>
          <cell r="H16">
            <v>0</v>
          </cell>
          <cell r="I16">
            <v>-22.12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-314.48700000000002</v>
          </cell>
          <cell r="D17">
            <v>0</v>
          </cell>
          <cell r="E17">
            <v>314.48700000000002</v>
          </cell>
          <cell r="G17">
            <v>8.9999999967403711E-5</v>
          </cell>
          <cell r="H17">
            <v>0</v>
          </cell>
          <cell r="I17">
            <v>-8.9999999967403711E-5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101.82899999999999</v>
          </cell>
          <cell r="D19">
            <v>88.405000000000001</v>
          </cell>
          <cell r="E19">
            <v>-13.423999999999992</v>
          </cell>
          <cell r="G19">
            <v>471.32873000000001</v>
          </cell>
          <cell r="H19">
            <v>1215.1460199999999</v>
          </cell>
          <cell r="I19">
            <v>743.81728999999996</v>
          </cell>
          <cell r="K19">
            <v>1215.1460199999999</v>
          </cell>
          <cell r="L19">
            <v>1215</v>
          </cell>
          <cell r="M19">
            <v>0.14601999999990767</v>
          </cell>
          <cell r="N19">
            <v>1.2016662820482075E-4</v>
          </cell>
        </row>
        <row r="20">
          <cell r="A20" t="str">
            <v xml:space="preserve">  Structures</v>
          </cell>
          <cell r="C20">
            <v>81.905000000000001</v>
          </cell>
          <cell r="D20">
            <v>1.2099597999999998</v>
          </cell>
          <cell r="E20">
            <v>-80.695040200000008</v>
          </cell>
          <cell r="G20">
            <v>1374.8</v>
          </cell>
          <cell r="H20">
            <v>4483.4141478999991</v>
          </cell>
          <cell r="I20">
            <v>3108.6141478999989</v>
          </cell>
          <cell r="K20">
            <v>4483.4141478999991</v>
          </cell>
          <cell r="L20">
            <v>4483</v>
          </cell>
          <cell r="M20">
            <v>0.41414789999907953</v>
          </cell>
          <cell r="N20">
            <v>9.2373331201861785E-5</v>
          </cell>
        </row>
        <row r="21">
          <cell r="A21" t="str">
            <v xml:space="preserve">  System Improvement</v>
          </cell>
          <cell r="C21">
            <v>54.658000000000001</v>
          </cell>
          <cell r="D21">
            <v>6.3864490000000007</v>
          </cell>
          <cell r="E21">
            <v>-48.271551000000002</v>
          </cell>
          <cell r="G21">
            <v>364.80061000000001</v>
          </cell>
          <cell r="H21">
            <v>1223.6018191000001</v>
          </cell>
          <cell r="I21">
            <v>858.80120910000005</v>
          </cell>
          <cell r="K21">
            <v>1223.6018191000001</v>
          </cell>
          <cell r="L21">
            <v>1224</v>
          </cell>
          <cell r="M21">
            <v>-0.39818089999994299</v>
          </cell>
          <cell r="N21">
            <v>-3.2541705462061043E-4</v>
          </cell>
        </row>
        <row r="22">
          <cell r="A22" t="str">
            <v xml:space="preserve">  System Integrity</v>
          </cell>
          <cell r="C22">
            <v>1294.4960000000001</v>
          </cell>
          <cell r="D22">
            <v>469.81064519999984</v>
          </cell>
          <cell r="E22">
            <v>-824.68535480000025</v>
          </cell>
          <cell r="G22">
            <v>8104.994020000001</v>
          </cell>
          <cell r="H22">
            <v>6898.3480565999998</v>
          </cell>
          <cell r="I22">
            <v>-1206.6459634000012</v>
          </cell>
          <cell r="K22">
            <v>6898.3480565999998</v>
          </cell>
          <cell r="L22">
            <v>6898</v>
          </cell>
          <cell r="M22">
            <v>0.34805659999983618</v>
          </cell>
          <cell r="N22">
            <v>5.045506505964609E-5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-95.882999999999996</v>
          </cell>
          <cell r="H23">
            <v>0</v>
          </cell>
          <cell r="I23">
            <v>95.882999999999996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1014.9900000000001</v>
          </cell>
          <cell r="D24">
            <v>573.71560399999987</v>
          </cell>
          <cell r="E24">
            <v>-441.27439600000019</v>
          </cell>
          <cell r="G24">
            <v>13202.756930000001</v>
          </cell>
          <cell r="H24">
            <v>14365.225952199999</v>
          </cell>
          <cell r="I24">
            <v>1162.4690221999983</v>
          </cell>
          <cell r="K24">
            <v>14365.225952199999</v>
          </cell>
          <cell r="L24">
            <v>14365</v>
          </cell>
          <cell r="M24">
            <v>0.22595219999877258</v>
          </cell>
          <cell r="N24">
            <v>1.5729108664954105E-5</v>
          </cell>
        </row>
        <row r="26">
          <cell r="A26" t="str">
            <v xml:space="preserve"> Total Mississippi</v>
          </cell>
          <cell r="C26">
            <v>2063.0820000000003</v>
          </cell>
          <cell r="D26">
            <v>1100.4080300999999</v>
          </cell>
          <cell r="E26">
            <v>-962.6739699000002</v>
          </cell>
          <cell r="G26">
            <v>20643.478300000002</v>
          </cell>
          <cell r="H26">
            <v>20908.268252899998</v>
          </cell>
          <cell r="I26">
            <v>264.78995289999807</v>
          </cell>
          <cell r="K26">
            <v>20908.268252899998</v>
          </cell>
          <cell r="L26">
            <v>20908</v>
          </cell>
          <cell r="M26">
            <v>0.26825289999871416</v>
          </cell>
          <cell r="N26">
            <v>1.2829991310328019E-5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Mid-Tex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5593.723</v>
          </cell>
          <cell r="D12">
            <v>3686.3749377999989</v>
          </cell>
          <cell r="E12">
            <v>-1907.3480622000011</v>
          </cell>
          <cell r="G12">
            <v>44904.386829999989</v>
          </cell>
          <cell r="H12">
            <v>49641.532276999991</v>
          </cell>
          <cell r="I12">
            <v>4737.1454470000026</v>
          </cell>
          <cell r="K12">
            <v>49641.532276999991</v>
          </cell>
          <cell r="L12">
            <v>52276</v>
          </cell>
          <cell r="M12">
            <v>-2634.4677230000088</v>
          </cell>
          <cell r="N12">
            <v>-5.3069830888774067E-2</v>
          </cell>
        </row>
        <row r="14">
          <cell r="A14" t="str">
            <v xml:space="preserve">  Equipment</v>
          </cell>
          <cell r="C14">
            <v>852.34</v>
          </cell>
          <cell r="D14">
            <v>48.284970000000001</v>
          </cell>
          <cell r="E14">
            <v>-804.05502999999999</v>
          </cell>
          <cell r="G14">
            <v>2000.3125700000001</v>
          </cell>
          <cell r="H14">
            <v>2049.5697100000002</v>
          </cell>
          <cell r="I14">
            <v>49.257140000000163</v>
          </cell>
          <cell r="K14">
            <v>2049.5697100000002</v>
          </cell>
          <cell r="L14">
            <v>1124</v>
          </cell>
          <cell r="M14">
            <v>925.56971000000021</v>
          </cell>
          <cell r="N14">
            <v>0.45159220761512919</v>
          </cell>
        </row>
        <row r="15">
          <cell r="A15" t="str">
            <v xml:space="preserve">  Information Technology</v>
          </cell>
          <cell r="C15">
            <v>282.74200000000002</v>
          </cell>
          <cell r="D15">
            <v>52.944459999999999</v>
          </cell>
          <cell r="E15">
            <v>-229.79754000000003</v>
          </cell>
          <cell r="G15">
            <v>1837.5246000000002</v>
          </cell>
          <cell r="H15">
            <v>4388.0797300000004</v>
          </cell>
          <cell r="I15">
            <v>2550.5551300000002</v>
          </cell>
          <cell r="K15">
            <v>4388.0797300000004</v>
          </cell>
          <cell r="L15">
            <v>2155</v>
          </cell>
          <cell r="M15">
            <v>2233.0797300000004</v>
          </cell>
          <cell r="N15">
            <v>0.50889679937515631</v>
          </cell>
        </row>
        <row r="16">
          <cell r="A16" t="str">
            <v xml:space="preserve">  Miscellaneous</v>
          </cell>
          <cell r="C16">
            <v>-949.75</v>
          </cell>
          <cell r="D16">
            <v>0</v>
          </cell>
          <cell r="E16">
            <v>949.75</v>
          </cell>
          <cell r="G16">
            <v>1202.1469999999999</v>
          </cell>
          <cell r="H16">
            <v>0</v>
          </cell>
          <cell r="I16">
            <v>-1202.1469999999999</v>
          </cell>
          <cell r="K16">
            <v>0</v>
          </cell>
          <cell r="L16">
            <v>2397</v>
          </cell>
          <cell r="M16">
            <v>-2397</v>
          </cell>
          <cell r="N16">
            <v>0</v>
          </cell>
        </row>
        <row r="17">
          <cell r="A17" t="str">
            <v xml:space="preserve">  Overhead</v>
          </cell>
          <cell r="C17">
            <v>506.84500000000003</v>
          </cell>
          <cell r="D17">
            <v>0</v>
          </cell>
          <cell r="E17">
            <v>-506.84500000000003</v>
          </cell>
          <cell r="G17">
            <v>2.0000000018626453E-5</v>
          </cell>
          <cell r="H17">
            <v>0</v>
          </cell>
          <cell r="I17">
            <v>-2.0000000018626453E-5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-4.7569999999999997</v>
          </cell>
          <cell r="D18">
            <v>84.829700000000003</v>
          </cell>
          <cell r="E18">
            <v>89.586700000000008</v>
          </cell>
          <cell r="G18">
            <v>1600.6663799999999</v>
          </cell>
          <cell r="H18">
            <v>2605.5703270000004</v>
          </cell>
          <cell r="I18">
            <v>1004.9039470000005</v>
          </cell>
          <cell r="K18">
            <v>2605.5703270000004</v>
          </cell>
          <cell r="L18">
            <v>2263</v>
          </cell>
          <cell r="M18">
            <v>342.57032700000036</v>
          </cell>
          <cell r="N18">
            <v>0.13147613919691384</v>
          </cell>
        </row>
        <row r="19">
          <cell r="A19" t="str">
            <v xml:space="preserve">  Public Improvements</v>
          </cell>
          <cell r="C19">
            <v>2472.817</v>
          </cell>
          <cell r="D19">
            <v>1670.8849806000001</v>
          </cell>
          <cell r="E19">
            <v>-801.93201939999994</v>
          </cell>
          <cell r="G19">
            <v>25239.774509999999</v>
          </cell>
          <cell r="H19">
            <v>20050.619767199998</v>
          </cell>
          <cell r="I19">
            <v>-5189.1547428000013</v>
          </cell>
          <cell r="K19">
            <v>20050.619767199998</v>
          </cell>
          <cell r="L19">
            <v>27384</v>
          </cell>
          <cell r="M19">
            <v>-7333.380232800002</v>
          </cell>
          <cell r="N19">
            <v>-0.36574331955545752</v>
          </cell>
        </row>
        <row r="20">
          <cell r="A20" t="str">
            <v xml:space="preserve">  Structures</v>
          </cell>
          <cell r="C20">
            <v>88.016000000000005</v>
          </cell>
          <cell r="D20">
            <v>0</v>
          </cell>
          <cell r="E20">
            <v>-88.016000000000005</v>
          </cell>
          <cell r="G20">
            <v>525.35196999999994</v>
          </cell>
          <cell r="H20">
            <v>869.02869720000001</v>
          </cell>
          <cell r="I20">
            <v>343.67672720000007</v>
          </cell>
          <cell r="K20">
            <v>869.02869720000001</v>
          </cell>
          <cell r="L20">
            <v>1147</v>
          </cell>
          <cell r="M20">
            <v>-277.97130279999999</v>
          </cell>
          <cell r="N20">
            <v>-0.31986435395703294</v>
          </cell>
        </row>
        <row r="21">
          <cell r="A21" t="str">
            <v xml:space="preserve">  System Improvement</v>
          </cell>
          <cell r="C21">
            <v>1867.0630000000001</v>
          </cell>
          <cell r="D21">
            <v>57.825284199999999</v>
          </cell>
          <cell r="E21">
            <v>-1809.2377158000002</v>
          </cell>
          <cell r="G21">
            <v>3515.4396499999998</v>
          </cell>
          <cell r="H21">
            <v>1237.2366104000002</v>
          </cell>
          <cell r="I21">
            <v>-2278.2030395999996</v>
          </cell>
          <cell r="K21">
            <v>1237.2366104000002</v>
          </cell>
          <cell r="L21">
            <v>273</v>
          </cell>
          <cell r="M21">
            <v>964.23661040000025</v>
          </cell>
          <cell r="N21">
            <v>0.77934697558639265</v>
          </cell>
        </row>
        <row r="22">
          <cell r="A22" t="str">
            <v xml:space="preserve">  System Integrity</v>
          </cell>
          <cell r="C22">
            <v>7918.5649999999996</v>
          </cell>
          <cell r="D22">
            <v>3750.6874202000004</v>
          </cell>
          <cell r="E22">
            <v>-4167.8775797999988</v>
          </cell>
          <cell r="G22">
            <v>59306.673389999967</v>
          </cell>
          <cell r="H22">
            <v>51801.976125000001</v>
          </cell>
          <cell r="I22">
            <v>-7504.6972649999661</v>
          </cell>
          <cell r="K22">
            <v>51801.976125000001</v>
          </cell>
          <cell r="L22">
            <v>51137</v>
          </cell>
          <cell r="M22">
            <v>664.97612500000105</v>
          </cell>
          <cell r="N22">
            <v>1.2836887214406456E-2</v>
          </cell>
        </row>
        <row r="23">
          <cell r="A23" t="str">
            <v xml:space="preserve">  Vehicles</v>
          </cell>
          <cell r="C23">
            <v>60.731000000000002</v>
          </cell>
          <cell r="D23">
            <v>0</v>
          </cell>
          <cell r="E23">
            <v>-60.731000000000002</v>
          </cell>
          <cell r="G23">
            <v>-95.128</v>
          </cell>
          <cell r="H23">
            <v>0</v>
          </cell>
          <cell r="I23">
            <v>95.128</v>
          </cell>
          <cell r="K23">
            <v>0</v>
          </cell>
          <cell r="L23">
            <v>-156</v>
          </cell>
          <cell r="M23">
            <v>156</v>
          </cell>
          <cell r="N23">
            <v>0</v>
          </cell>
        </row>
        <row r="24">
          <cell r="A24" t="str">
            <v xml:space="preserve">  Total Non-Growth</v>
          </cell>
          <cell r="C24">
            <v>13094.612000000001</v>
          </cell>
          <cell r="D24">
            <v>5665.4568150000005</v>
          </cell>
          <cell r="E24">
            <v>-7429.1551849999987</v>
          </cell>
          <cell r="G24">
            <v>95132.762089999975</v>
          </cell>
          <cell r="H24">
            <v>83002.0809668</v>
          </cell>
          <cell r="I24">
            <v>-12130.681123199965</v>
          </cell>
          <cell r="K24">
            <v>83002.0809668</v>
          </cell>
          <cell r="L24">
            <v>87724</v>
          </cell>
          <cell r="M24">
            <v>-4721.9190331999998</v>
          </cell>
          <cell r="N24">
            <v>-5.6889164442620661E-2</v>
          </cell>
        </row>
        <row r="26">
          <cell r="A26" t="str">
            <v xml:space="preserve"> Total Mid-Tex</v>
          </cell>
          <cell r="C26">
            <v>18688.334999999999</v>
          </cell>
          <cell r="D26">
            <v>9351.8317527999989</v>
          </cell>
          <cell r="E26">
            <v>-9336.5032472000003</v>
          </cell>
          <cell r="G26">
            <v>140037.14891999995</v>
          </cell>
          <cell r="H26">
            <v>132643.61324380001</v>
          </cell>
          <cell r="I26">
            <v>-7393.5356761999628</v>
          </cell>
          <cell r="K26">
            <v>132643.61324380001</v>
          </cell>
          <cell r="L26">
            <v>140000</v>
          </cell>
          <cell r="M26">
            <v>-7356.3867562000087</v>
          </cell>
          <cell r="N26">
            <v>-5.5459788649446028E-2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Nonregulated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466.03300000000002</v>
          </cell>
          <cell r="D12">
            <v>0</v>
          </cell>
          <cell r="E12">
            <v>-466.03300000000002</v>
          </cell>
          <cell r="G12">
            <v>4599.7213900000006</v>
          </cell>
          <cell r="H12">
            <v>70300</v>
          </cell>
          <cell r="I12">
            <v>65700.278609999994</v>
          </cell>
          <cell r="K12">
            <v>70300</v>
          </cell>
          <cell r="L12">
            <v>4300</v>
          </cell>
          <cell r="M12">
            <v>66000</v>
          </cell>
          <cell r="N12">
            <v>0.9388335704125178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1000</v>
          </cell>
          <cell r="I15">
            <v>1000</v>
          </cell>
          <cell r="K15">
            <v>1000</v>
          </cell>
          <cell r="L15">
            <v>1000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-2967.0639999999999</v>
          </cell>
          <cell r="D16">
            <v>0</v>
          </cell>
          <cell r="E16">
            <v>2967.0639999999999</v>
          </cell>
          <cell r="G16">
            <v>-2012.377</v>
          </cell>
          <cell r="H16">
            <v>0</v>
          </cell>
          <cell r="I16">
            <v>2012.377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2000</v>
          </cell>
          <cell r="I21">
            <v>2000</v>
          </cell>
          <cell r="K21">
            <v>2000</v>
          </cell>
          <cell r="L21">
            <v>500</v>
          </cell>
          <cell r="M21">
            <v>1500</v>
          </cell>
          <cell r="N21">
            <v>0.75</v>
          </cell>
        </row>
        <row r="22">
          <cell r="A22" t="str">
            <v xml:space="preserve">  System Integrity</v>
          </cell>
          <cell r="C22">
            <v>71.42</v>
          </cell>
          <cell r="D22">
            <v>0</v>
          </cell>
          <cell r="E22">
            <v>-71.42</v>
          </cell>
          <cell r="G22">
            <v>73.266999999999996</v>
          </cell>
          <cell r="H22">
            <v>0</v>
          </cell>
          <cell r="I22">
            <v>-73.266999999999996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-2895.6439999999998</v>
          </cell>
          <cell r="D24">
            <v>0</v>
          </cell>
          <cell r="E24">
            <v>2895.6439999999998</v>
          </cell>
          <cell r="G24">
            <v>-1939.11</v>
          </cell>
          <cell r="H24">
            <v>3000</v>
          </cell>
          <cell r="I24">
            <v>4939.1100000000006</v>
          </cell>
          <cell r="K24">
            <v>3000</v>
          </cell>
          <cell r="L24">
            <v>1500</v>
          </cell>
          <cell r="M24">
            <v>1500</v>
          </cell>
          <cell r="N24">
            <v>0.5</v>
          </cell>
        </row>
        <row r="26">
          <cell r="A26" t="str">
            <v xml:space="preserve"> Total Nonregulated</v>
          </cell>
          <cell r="C26">
            <v>-2429.6109999999999</v>
          </cell>
          <cell r="D26">
            <v>0</v>
          </cell>
          <cell r="E26">
            <v>2429.6109999999999</v>
          </cell>
          <cell r="G26">
            <v>2660.6113900000009</v>
          </cell>
          <cell r="H26">
            <v>73300</v>
          </cell>
          <cell r="I26">
            <v>70639.388609999995</v>
          </cell>
          <cell r="K26">
            <v>73300</v>
          </cell>
          <cell r="L26">
            <v>5800</v>
          </cell>
          <cell r="M26">
            <v>67500</v>
          </cell>
          <cell r="N26">
            <v>0.92087312414733968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20.126999999999999</v>
          </cell>
          <cell r="D14">
            <v>0</v>
          </cell>
          <cell r="E14">
            <v>-20.126999999999999</v>
          </cell>
          <cell r="G14">
            <v>597.55176000000006</v>
          </cell>
          <cell r="H14">
            <v>0</v>
          </cell>
          <cell r="I14">
            <v>-597.55176000000006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1149.789</v>
          </cell>
          <cell r="D15">
            <v>263.87502000000001</v>
          </cell>
          <cell r="E15">
            <v>-885.91398000000004</v>
          </cell>
          <cell r="G15">
            <v>17130.88636</v>
          </cell>
          <cell r="H15">
            <v>17454.474329999997</v>
          </cell>
          <cell r="I15">
            <v>323.58796999999686</v>
          </cell>
          <cell r="K15">
            <v>17454.474329999997</v>
          </cell>
          <cell r="L15">
            <v>16476</v>
          </cell>
          <cell r="M15">
            <v>978.47432999999728</v>
          </cell>
          <cell r="N15">
            <v>5.6058653586504054E-2</v>
          </cell>
        </row>
        <row r="16">
          <cell r="A16" t="str">
            <v xml:space="preserve">  Miscellaneous</v>
          </cell>
          <cell r="C16">
            <v>138.22499999999999</v>
          </cell>
          <cell r="D16">
            <v>0</v>
          </cell>
          <cell r="E16">
            <v>-138.22499999999999</v>
          </cell>
          <cell r="G16">
            <v>-118.791</v>
          </cell>
          <cell r="H16">
            <v>0</v>
          </cell>
          <cell r="I16">
            <v>118.791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975.37900000000002</v>
          </cell>
          <cell r="D17">
            <v>0</v>
          </cell>
          <cell r="E17">
            <v>-975.37900000000002</v>
          </cell>
          <cell r="G17">
            <v>1.3100000000558793E-3</v>
          </cell>
          <cell r="H17">
            <v>0</v>
          </cell>
          <cell r="I17">
            <v>-1.3100000000558793E-3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249.495</v>
          </cell>
          <cell r="D20">
            <v>0</v>
          </cell>
          <cell r="E20">
            <v>-249.495</v>
          </cell>
          <cell r="G20">
            <v>332.84800000000001</v>
          </cell>
          <cell r="H20">
            <v>383.24278000000004</v>
          </cell>
          <cell r="I20">
            <v>50.394780000000026</v>
          </cell>
          <cell r="K20">
            <v>383.24278000000004</v>
          </cell>
          <cell r="L20">
            <v>0</v>
          </cell>
          <cell r="M20">
            <v>383.24278000000004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2533.0149999999999</v>
          </cell>
          <cell r="D24">
            <v>263.87502000000001</v>
          </cell>
          <cell r="E24">
            <v>-2269.1399799999999</v>
          </cell>
          <cell r="G24">
            <v>17942.496429999999</v>
          </cell>
          <cell r="H24">
            <v>17837.717109999998</v>
          </cell>
          <cell r="I24">
            <v>-104.77932000000322</v>
          </cell>
          <cell r="K24">
            <v>17837.717109999998</v>
          </cell>
          <cell r="L24">
            <v>16476</v>
          </cell>
          <cell r="M24">
            <v>1361.7171099999973</v>
          </cell>
          <cell r="N24">
            <v>7.6339203139206946E-2</v>
          </cell>
        </row>
        <row r="26">
          <cell r="A26" t="str">
            <v xml:space="preserve"> Total Shared Services</v>
          </cell>
          <cell r="C26">
            <v>2533.0149999999999</v>
          </cell>
          <cell r="D26">
            <v>263.87502000000001</v>
          </cell>
          <cell r="E26">
            <v>-2269.1399799999999</v>
          </cell>
          <cell r="G26">
            <v>17942.496429999999</v>
          </cell>
          <cell r="H26">
            <v>17837.717109999998</v>
          </cell>
          <cell r="I26">
            <v>-104.77932000000322</v>
          </cell>
          <cell r="K26">
            <v>17837.717109999998</v>
          </cell>
          <cell r="L26">
            <v>16476</v>
          </cell>
          <cell r="M26">
            <v>1361.7171099999973</v>
          </cell>
          <cell r="N26">
            <v>7.6339203139206946E-2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PPBud"/>
      <sheetName val="PPAct"/>
      <sheetName val="PPlantA"/>
      <sheetName val="Sheet1"/>
      <sheetName val="PPlantA (2)"/>
      <sheetName val="PPlantB"/>
      <sheetName val="SA"/>
      <sheetName val="EssDB"/>
    </sheetNames>
    <sheetDataSet>
      <sheetData sheetId="0" refreshError="1">
        <row r="8">
          <cell r="B8" t="str">
            <v>February</v>
          </cell>
          <cell r="C8" t="str">
            <v>February</v>
          </cell>
          <cell r="D8" t="str">
            <v>Y-T-D(February)</v>
          </cell>
          <cell r="E8" t="str">
            <v>Y-T-D(February)</v>
          </cell>
          <cell r="F8" t="str">
            <v>Y-T-D(September)</v>
          </cell>
          <cell r="G8" t="str">
            <v>February</v>
          </cell>
          <cell r="H8" t="str">
            <v>February</v>
          </cell>
          <cell r="I8" t="str">
            <v>Y-T-D(February)</v>
          </cell>
          <cell r="J8" t="str">
            <v>Y-T-D(February)</v>
          </cell>
          <cell r="K8" t="str">
            <v>Y-T-D(September)</v>
          </cell>
          <cell r="L8" t="str">
            <v>February</v>
          </cell>
          <cell r="M8" t="str">
            <v>February</v>
          </cell>
          <cell r="N8" t="str">
            <v>Y-T-D(February)</v>
          </cell>
          <cell r="O8" t="str">
            <v>Y-T-D(February)</v>
          </cell>
          <cell r="P8" t="str">
            <v>Y-T-D(September)</v>
          </cell>
          <cell r="Q8" t="str">
            <v>February</v>
          </cell>
          <cell r="R8" t="str">
            <v>February</v>
          </cell>
          <cell r="S8" t="str">
            <v>Y-T-D(February)</v>
          </cell>
          <cell r="T8" t="str">
            <v>Y-T-D(February)</v>
          </cell>
          <cell r="U8" t="str">
            <v>Y-T-D(September)</v>
          </cell>
          <cell r="V8" t="str">
            <v>February</v>
          </cell>
          <cell r="W8" t="str">
            <v>February</v>
          </cell>
          <cell r="X8" t="str">
            <v>Y-T-D(February)</v>
          </cell>
          <cell r="Y8" t="str">
            <v>Y-T-D(February)</v>
          </cell>
          <cell r="Z8" t="str">
            <v>Y-T-D(September)</v>
          </cell>
          <cell r="AA8" t="str">
            <v>February</v>
          </cell>
          <cell r="AB8" t="str">
            <v>February</v>
          </cell>
          <cell r="AC8" t="str">
            <v>Y-T-D(February)</v>
          </cell>
          <cell r="AD8" t="str">
            <v>Y-T-D(February)</v>
          </cell>
          <cell r="AE8" t="str">
            <v>Y-T-D(September)</v>
          </cell>
          <cell r="AF8" t="str">
            <v>February</v>
          </cell>
          <cell r="AG8" t="str">
            <v>February</v>
          </cell>
          <cell r="AH8" t="str">
            <v>Y-T-D(February)</v>
          </cell>
          <cell r="AI8" t="str">
            <v>Y-T-D(February)</v>
          </cell>
          <cell r="AJ8" t="str">
            <v>Y-T-D(September)</v>
          </cell>
          <cell r="AK8" t="str">
            <v>February</v>
          </cell>
          <cell r="AL8" t="str">
            <v>February</v>
          </cell>
          <cell r="AM8" t="str">
            <v>Y-T-D(February)</v>
          </cell>
          <cell r="AN8" t="str">
            <v>Y-T-D(February)</v>
          </cell>
          <cell r="AO8" t="str">
            <v>Y-T-D(September)</v>
          </cell>
          <cell r="AP8" t="str">
            <v>February</v>
          </cell>
          <cell r="AQ8" t="str">
            <v>February</v>
          </cell>
          <cell r="AR8" t="str">
            <v>Y-T-D(February)</v>
          </cell>
          <cell r="AS8" t="str">
            <v>Y-T-D(February)</v>
          </cell>
          <cell r="AT8" t="str">
            <v>Y-T-D(September)</v>
          </cell>
          <cell r="AU8" t="str">
            <v>February</v>
          </cell>
          <cell r="AV8" t="str">
            <v>February</v>
          </cell>
          <cell r="AW8" t="str">
            <v>Y-T-D(February)</v>
          </cell>
          <cell r="AX8" t="str">
            <v>Y-T-D(February)</v>
          </cell>
          <cell r="AY8" t="str">
            <v>Y-T-D(September)</v>
          </cell>
          <cell r="AZ8" t="str">
            <v>February</v>
          </cell>
          <cell r="BA8" t="str">
            <v>February</v>
          </cell>
          <cell r="BB8" t="str">
            <v>Y-T-D(February)</v>
          </cell>
          <cell r="BC8" t="str">
            <v>Y-T-D(February)</v>
          </cell>
          <cell r="BD8" t="str">
            <v>Y-T-D(September)</v>
          </cell>
          <cell r="BE8" t="str">
            <v>February</v>
          </cell>
          <cell r="BF8" t="str">
            <v>February</v>
          </cell>
          <cell r="BG8" t="str">
            <v>Y-T-D(February)</v>
          </cell>
          <cell r="BH8" t="str">
            <v>Y-T-D(February)</v>
          </cell>
          <cell r="BI8" t="str">
            <v>Y-T-D(September)</v>
          </cell>
          <cell r="BJ8" t="str">
            <v>February</v>
          </cell>
          <cell r="BK8" t="str">
            <v>February</v>
          </cell>
          <cell r="BL8" t="str">
            <v>Y-T-D(February)</v>
          </cell>
          <cell r="BM8" t="str">
            <v>Y-T-D(June)</v>
          </cell>
          <cell r="BN8" t="str">
            <v>Y-T-D(February)</v>
          </cell>
          <cell r="BO8" t="str">
            <v>Y-T-D(September)</v>
          </cell>
          <cell r="BP8" t="str">
            <v>February</v>
          </cell>
          <cell r="BQ8" t="str">
            <v>February</v>
          </cell>
          <cell r="BR8" t="str">
            <v>Y-T-D(February)</v>
          </cell>
          <cell r="BS8" t="str">
            <v>Y-T-D(June)</v>
          </cell>
          <cell r="BT8" t="str">
            <v>Y-T-D(February)</v>
          </cell>
          <cell r="BU8" t="str">
            <v>Y-T-D(September)</v>
          </cell>
          <cell r="BV8" t="str">
            <v>February</v>
          </cell>
          <cell r="BW8" t="str">
            <v>February</v>
          </cell>
          <cell r="BX8" t="str">
            <v>Y-T-D(February)</v>
          </cell>
          <cell r="BY8" t="str">
            <v>Y-T-D(February)</v>
          </cell>
          <cell r="BZ8" t="str">
            <v>Y-T-D(September)</v>
          </cell>
          <cell r="CA8" t="str">
            <v>February</v>
          </cell>
          <cell r="CB8" t="str">
            <v>February</v>
          </cell>
          <cell r="CC8" t="str">
            <v>Y-T-D(February)</v>
          </cell>
          <cell r="CD8" t="str">
            <v>Y-T-D(February)</v>
          </cell>
          <cell r="CE8" t="str">
            <v>Y-T-D(September)</v>
          </cell>
          <cell r="CF8" t="str">
            <v>February</v>
          </cell>
          <cell r="CG8" t="str">
            <v>February</v>
          </cell>
          <cell r="CH8" t="str">
            <v>Y-T-D(February)</v>
          </cell>
          <cell r="CI8" t="str">
            <v>Y-T-D(February)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2006</v>
          </cell>
          <cell r="D9" t="str">
            <v>CY Actual</v>
          </cell>
          <cell r="E9" t="str">
            <v>Budget 2006</v>
          </cell>
          <cell r="F9" t="str">
            <v>Budget 2006</v>
          </cell>
          <cell r="G9" t="str">
            <v>CY Actual</v>
          </cell>
          <cell r="H9" t="str">
            <v>Budget 2006</v>
          </cell>
          <cell r="I9" t="str">
            <v>CY Actual</v>
          </cell>
          <cell r="J9" t="str">
            <v>Budget 2006</v>
          </cell>
          <cell r="K9" t="str">
            <v>Budget 2006</v>
          </cell>
          <cell r="L9" t="str">
            <v>CY Actual</v>
          </cell>
          <cell r="M9" t="str">
            <v>Budget 2006</v>
          </cell>
          <cell r="N9" t="str">
            <v>CY Actual</v>
          </cell>
          <cell r="O9" t="str">
            <v>Budget 2006</v>
          </cell>
          <cell r="P9" t="str">
            <v>Budget 2006</v>
          </cell>
          <cell r="Q9" t="str">
            <v>CY Actual</v>
          </cell>
          <cell r="R9" t="str">
            <v>Budget 2006</v>
          </cell>
          <cell r="S9" t="str">
            <v>CY Actual</v>
          </cell>
          <cell r="T9" t="str">
            <v>Budget 2006</v>
          </cell>
          <cell r="U9" t="str">
            <v>Budget 2006</v>
          </cell>
          <cell r="V9" t="str">
            <v>CY Actual</v>
          </cell>
          <cell r="W9" t="str">
            <v>Budget 2006</v>
          </cell>
          <cell r="X9" t="str">
            <v>CY Actual</v>
          </cell>
          <cell r="Y9" t="str">
            <v>Budget 2006</v>
          </cell>
          <cell r="Z9" t="str">
            <v>Budget 2006</v>
          </cell>
          <cell r="AA9" t="str">
            <v>CY Actual</v>
          </cell>
          <cell r="AB9" t="str">
            <v>Budget 2006</v>
          </cell>
          <cell r="AC9" t="str">
            <v>CY Actual</v>
          </cell>
          <cell r="AD9" t="str">
            <v>Budget 2006</v>
          </cell>
          <cell r="AE9" t="str">
            <v>Budget 2006</v>
          </cell>
          <cell r="AF9" t="str">
            <v>CY Actual</v>
          </cell>
          <cell r="AG9" t="str">
            <v>Budget 2006</v>
          </cell>
          <cell r="AH9" t="str">
            <v>CY Actual</v>
          </cell>
          <cell r="AI9" t="str">
            <v>Budget 2006</v>
          </cell>
          <cell r="AJ9" t="str">
            <v>Budget 2006</v>
          </cell>
          <cell r="AK9" t="str">
            <v>CY Actual</v>
          </cell>
          <cell r="AL9" t="str">
            <v>Budget 2006</v>
          </cell>
          <cell r="AM9" t="str">
            <v>CY Actual</v>
          </cell>
          <cell r="AN9" t="str">
            <v>Budget 2006</v>
          </cell>
          <cell r="AO9" t="str">
            <v>Budget 2006</v>
          </cell>
          <cell r="AP9" t="str">
            <v>CY Actual</v>
          </cell>
          <cell r="AQ9" t="str">
            <v>Budget 2006</v>
          </cell>
          <cell r="AR9" t="str">
            <v>CY Actual</v>
          </cell>
          <cell r="AS9" t="str">
            <v>Budget 2006</v>
          </cell>
          <cell r="AT9" t="str">
            <v>Budget 2006</v>
          </cell>
          <cell r="AU9" t="str">
            <v>CY Actual</v>
          </cell>
          <cell r="AV9" t="str">
            <v>Budget 2006</v>
          </cell>
          <cell r="AW9" t="str">
            <v>CY Actual</v>
          </cell>
          <cell r="AX9" t="str">
            <v>Budget 2006</v>
          </cell>
          <cell r="AY9" t="str">
            <v>Budget 2006</v>
          </cell>
          <cell r="AZ9" t="str">
            <v>CY Actual</v>
          </cell>
          <cell r="BA9" t="str">
            <v>Budget 2006</v>
          </cell>
          <cell r="BB9" t="str">
            <v>CY Actual</v>
          </cell>
          <cell r="BC9" t="str">
            <v>Budget 2006</v>
          </cell>
          <cell r="BD9" t="str">
            <v>Budget 2006</v>
          </cell>
          <cell r="BE9" t="str">
            <v>CY Actual</v>
          </cell>
          <cell r="BF9" t="str">
            <v>Budget 2006</v>
          </cell>
          <cell r="BG9" t="str">
            <v>CY Actual</v>
          </cell>
          <cell r="BH9" t="str">
            <v>Budget 2006</v>
          </cell>
          <cell r="BI9" t="str">
            <v>Budget 2006</v>
          </cell>
          <cell r="BJ9" t="str">
            <v>CY Actual</v>
          </cell>
          <cell r="BK9" t="str">
            <v>Budget 2006</v>
          </cell>
          <cell r="BL9" t="str">
            <v>CY Actual</v>
          </cell>
          <cell r="BM9" t="str">
            <v>CY Actual</v>
          </cell>
          <cell r="BN9" t="str">
            <v>Budget 2006</v>
          </cell>
          <cell r="BO9" t="str">
            <v>Budget 2006</v>
          </cell>
          <cell r="BP9" t="str">
            <v>CY Actual</v>
          </cell>
          <cell r="BQ9" t="str">
            <v>Budget 2006</v>
          </cell>
          <cell r="BR9" t="str">
            <v>CY Actual</v>
          </cell>
          <cell r="BS9" t="str">
            <v>CY Actual</v>
          </cell>
          <cell r="BT9" t="str">
            <v>Budget 2006</v>
          </cell>
          <cell r="BU9" t="str">
            <v>Budget 2006</v>
          </cell>
          <cell r="CA9" t="str">
            <v>CY Actual</v>
          </cell>
          <cell r="CB9" t="str">
            <v>Budget 2006</v>
          </cell>
          <cell r="CC9" t="str">
            <v>CY Actual</v>
          </cell>
          <cell r="CD9" t="str">
            <v>Budget 2006</v>
          </cell>
          <cell r="CE9" t="str">
            <v>Budget 2006</v>
          </cell>
          <cell r="CF9" t="str">
            <v>CY Actual</v>
          </cell>
          <cell r="CG9" t="str">
            <v>Budget 2006</v>
          </cell>
          <cell r="CH9" t="str">
            <v>CY Actual</v>
          </cell>
          <cell r="CI9" t="str">
            <v>Budget 2006</v>
          </cell>
          <cell r="CJ9" t="str">
            <v>Budget 2006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8750125.1499999911</v>
          </cell>
          <cell r="C11">
            <v>8653465</v>
          </cell>
          <cell r="D11">
            <v>40737106.849999994</v>
          </cell>
          <cell r="E11">
            <v>40212342</v>
          </cell>
          <cell r="F11">
            <v>71084588</v>
          </cell>
          <cell r="G11">
            <v>6661735.7600000054</v>
          </cell>
          <cell r="H11">
            <v>6318165</v>
          </cell>
          <cell r="I11">
            <v>28307219.950000022</v>
          </cell>
          <cell r="J11">
            <v>27777549</v>
          </cell>
          <cell r="K11">
            <v>51394786</v>
          </cell>
          <cell r="L11">
            <v>10447914.99000001</v>
          </cell>
          <cell r="M11">
            <v>10089885</v>
          </cell>
          <cell r="N11">
            <v>49423651.230000034</v>
          </cell>
          <cell r="O11">
            <v>63003475</v>
          </cell>
          <cell r="P11">
            <v>109203567</v>
          </cell>
          <cell r="Q11">
            <v>15521583.260000005</v>
          </cell>
          <cell r="R11">
            <v>14748337</v>
          </cell>
          <cell r="S11">
            <v>65311251.379999951</v>
          </cell>
          <cell r="T11">
            <v>64478611</v>
          </cell>
          <cell r="U11">
            <v>111950799</v>
          </cell>
          <cell r="V11">
            <v>12430154.910000004</v>
          </cell>
          <cell r="W11">
            <v>11612490</v>
          </cell>
          <cell r="X11">
            <v>53965126.009999983</v>
          </cell>
          <cell r="Y11">
            <v>51718561</v>
          </cell>
          <cell r="Z11">
            <v>93513563</v>
          </cell>
          <cell r="AA11">
            <v>9771000.6799999923</v>
          </cell>
          <cell r="AB11">
            <v>10467685</v>
          </cell>
          <cell r="AC11">
            <v>44959277.789999999</v>
          </cell>
          <cell r="AD11">
            <v>49430393</v>
          </cell>
          <cell r="AE11">
            <v>94771312</v>
          </cell>
          <cell r="AF11">
            <v>55910380.989999987</v>
          </cell>
          <cell r="AG11">
            <v>45055242.659999996</v>
          </cell>
          <cell r="AH11">
            <v>225810319.91000006</v>
          </cell>
          <cell r="AI11">
            <v>232028046.48999986</v>
          </cell>
          <cell r="AJ11">
            <v>445173521.43999982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119492895.73999998</v>
          </cell>
          <cell r="AV11">
            <v>106945269.66</v>
          </cell>
          <cell r="AW11">
            <v>508513953.12000006</v>
          </cell>
          <cell r="AX11">
            <v>528648977.48999989</v>
          </cell>
          <cell r="AY11">
            <v>977092136.43999982</v>
          </cell>
          <cell r="AZ11">
            <v>22700631.349999964</v>
          </cell>
          <cell r="BA11">
            <v>5968360</v>
          </cell>
          <cell r="BB11">
            <v>68222753.030000031</v>
          </cell>
          <cell r="BC11">
            <v>26341881</v>
          </cell>
          <cell r="BD11">
            <v>53476397</v>
          </cell>
          <cell r="BE11">
            <v>11995330.94999999</v>
          </cell>
          <cell r="BF11">
            <v>15280176</v>
          </cell>
          <cell r="BG11">
            <v>73795216.270000011</v>
          </cell>
          <cell r="BH11">
            <v>74542738</v>
          </cell>
          <cell r="BI11">
            <v>176599440</v>
          </cell>
          <cell r="BJ11">
            <v>34695962.299999952</v>
          </cell>
          <cell r="BK11">
            <v>21248536</v>
          </cell>
          <cell r="BL11">
            <v>142017969.30000004</v>
          </cell>
          <cell r="BM11">
            <v>142017969.30000004</v>
          </cell>
          <cell r="BN11">
            <v>100884619</v>
          </cell>
          <cell r="BO11">
            <v>230075837</v>
          </cell>
          <cell r="BP11">
            <v>-395713.54999999702</v>
          </cell>
          <cell r="BQ11">
            <v>-325570</v>
          </cell>
          <cell r="BR11">
            <v>-2161774.6000000164</v>
          </cell>
          <cell r="BS11">
            <v>-2161774.6000000164</v>
          </cell>
          <cell r="BT11">
            <v>-1627850</v>
          </cell>
          <cell r="BU11">
            <v>-3904415</v>
          </cell>
          <cell r="CA11">
            <v>153793144.48999995</v>
          </cell>
          <cell r="CB11">
            <v>127868235.66</v>
          </cell>
          <cell r="CC11">
            <v>648370147.82000005</v>
          </cell>
          <cell r="CD11">
            <v>627905746.48999989</v>
          </cell>
          <cell r="CE11">
            <v>1203263558.4399998</v>
          </cell>
          <cell r="CF11">
            <v>-45.339999999996508</v>
          </cell>
          <cell r="CG11">
            <v>-91596</v>
          </cell>
          <cell r="CH11">
            <v>-45.340000000025611</v>
          </cell>
          <cell r="CI11">
            <v>-457980</v>
          </cell>
          <cell r="CJ11">
            <v>-1099152</v>
          </cell>
        </row>
        <row r="13">
          <cell r="A13" t="str">
            <v>Labor</v>
          </cell>
          <cell r="B13">
            <v>580718.67000000004</v>
          </cell>
          <cell r="C13">
            <v>572515.06000000006</v>
          </cell>
          <cell r="D13">
            <v>3427309.97</v>
          </cell>
          <cell r="E13">
            <v>3054744.83</v>
          </cell>
          <cell r="F13">
            <v>7413971.5800000001</v>
          </cell>
          <cell r="G13">
            <v>511787.28</v>
          </cell>
          <cell r="H13">
            <v>468580.89</v>
          </cell>
          <cell r="I13">
            <v>2559755.17</v>
          </cell>
          <cell r="J13">
            <v>2489572.86</v>
          </cell>
          <cell r="K13">
            <v>5918840.3799999999</v>
          </cell>
          <cell r="L13">
            <v>1343748.05</v>
          </cell>
          <cell r="M13">
            <v>842924.76</v>
          </cell>
          <cell r="N13">
            <v>5591504.3099999996</v>
          </cell>
          <cell r="O13">
            <v>5362210.1500000004</v>
          </cell>
          <cell r="P13">
            <v>11519964.459999999</v>
          </cell>
          <cell r="Q13">
            <v>845314.99</v>
          </cell>
          <cell r="R13">
            <v>815788.33</v>
          </cell>
          <cell r="S13">
            <v>4574746.59</v>
          </cell>
          <cell r="T13">
            <v>4336152.92</v>
          </cell>
          <cell r="U13">
            <v>10559341.33</v>
          </cell>
          <cell r="V13">
            <v>1221359</v>
          </cell>
          <cell r="W13">
            <v>1241872</v>
          </cell>
          <cell r="X13">
            <v>6458754.1100000003</v>
          </cell>
          <cell r="Y13">
            <v>6617416</v>
          </cell>
          <cell r="Z13">
            <v>16102838</v>
          </cell>
          <cell r="AA13">
            <v>689078.91</v>
          </cell>
          <cell r="AB13">
            <v>691147.97</v>
          </cell>
          <cell r="AC13">
            <v>3583594.75</v>
          </cell>
          <cell r="AD13">
            <v>3767678.71</v>
          </cell>
          <cell r="AE13">
            <v>8790935.2199999988</v>
          </cell>
          <cell r="AF13">
            <v>3416906.61</v>
          </cell>
          <cell r="AG13">
            <v>3263221.59</v>
          </cell>
          <cell r="AH13">
            <v>17388036.09</v>
          </cell>
          <cell r="AI13">
            <v>17375337.5</v>
          </cell>
          <cell r="AJ13">
            <v>42166512.029999994</v>
          </cell>
          <cell r="AK13">
            <v>3213550.36</v>
          </cell>
          <cell r="AL13">
            <v>3210374</v>
          </cell>
          <cell r="AM13">
            <v>16793965.59</v>
          </cell>
          <cell r="AN13">
            <v>16834529</v>
          </cell>
          <cell r="AO13">
            <v>41498535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11822463.870000001</v>
          </cell>
          <cell r="AV13">
            <v>11106424.6</v>
          </cell>
          <cell r="AW13">
            <v>60377666.579999998</v>
          </cell>
          <cell r="AX13">
            <v>59837641.969999999</v>
          </cell>
          <cell r="AY13">
            <v>143970938</v>
          </cell>
          <cell r="AZ13">
            <v>662964.63</v>
          </cell>
          <cell r="BA13">
            <v>734397</v>
          </cell>
          <cell r="BB13">
            <v>4067883.41</v>
          </cell>
          <cell r="BC13">
            <v>3929022</v>
          </cell>
          <cell r="BD13">
            <v>9547157</v>
          </cell>
          <cell r="BE13">
            <v>1279641.8400000001</v>
          </cell>
          <cell r="BF13">
            <v>1349812.85</v>
          </cell>
          <cell r="BG13">
            <v>6889558.9999999991</v>
          </cell>
          <cell r="BH13">
            <v>7162651.1899999995</v>
          </cell>
          <cell r="BI13">
            <v>17428175.59</v>
          </cell>
          <cell r="BJ13">
            <v>1942606.47</v>
          </cell>
          <cell r="BK13">
            <v>2084209.85</v>
          </cell>
          <cell r="BL13">
            <v>10957442.409999998</v>
          </cell>
          <cell r="BM13">
            <v>10957442.409999998</v>
          </cell>
          <cell r="BN13">
            <v>11091673.189999999</v>
          </cell>
          <cell r="BO13">
            <v>26975332.59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13765070.34</v>
          </cell>
          <cell r="CB13">
            <v>13190634.449999999</v>
          </cell>
          <cell r="CC13">
            <v>71335108.989999995</v>
          </cell>
          <cell r="CD13">
            <v>70929315.159999996</v>
          </cell>
          <cell r="CE13">
            <v>170946270.59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211397.13</v>
          </cell>
          <cell r="C14">
            <v>203892.04</v>
          </cell>
          <cell r="D14">
            <v>1209812.1299999999</v>
          </cell>
          <cell r="E14">
            <v>1084044.27</v>
          </cell>
          <cell r="F14">
            <v>2629340.5</v>
          </cell>
          <cell r="G14">
            <v>218620.5</v>
          </cell>
          <cell r="H14">
            <v>185664.56</v>
          </cell>
          <cell r="I14">
            <v>1125615.07</v>
          </cell>
          <cell r="J14">
            <v>984307.19999999995</v>
          </cell>
          <cell r="K14">
            <v>2340424.7000000002</v>
          </cell>
          <cell r="L14">
            <v>515622.5</v>
          </cell>
          <cell r="M14">
            <v>350338.96</v>
          </cell>
          <cell r="N14">
            <v>2225433.38</v>
          </cell>
          <cell r="O14">
            <v>2217881.17</v>
          </cell>
          <cell r="P14">
            <v>4761794.3499999996</v>
          </cell>
          <cell r="Q14">
            <v>375829.64</v>
          </cell>
          <cell r="R14">
            <v>376843.69</v>
          </cell>
          <cell r="S14">
            <v>2044533.49</v>
          </cell>
          <cell r="T14">
            <v>1985292.73</v>
          </cell>
          <cell r="U14">
            <v>4824144.54</v>
          </cell>
          <cell r="V14">
            <v>487839.45</v>
          </cell>
          <cell r="W14">
            <v>486114</v>
          </cell>
          <cell r="X14">
            <v>2662984.66</v>
          </cell>
          <cell r="Y14">
            <v>2581927</v>
          </cell>
          <cell r="Z14">
            <v>6277783</v>
          </cell>
          <cell r="AA14">
            <v>333984.38</v>
          </cell>
          <cell r="AB14">
            <v>341945.12</v>
          </cell>
          <cell r="AC14">
            <v>1769441.69</v>
          </cell>
          <cell r="AD14">
            <v>1854002</v>
          </cell>
          <cell r="AE14">
            <v>4322181.04</v>
          </cell>
          <cell r="AF14">
            <v>989950.79</v>
          </cell>
          <cell r="AG14">
            <v>998250.82</v>
          </cell>
          <cell r="AH14">
            <v>5511719.6700000009</v>
          </cell>
          <cell r="AI14">
            <v>5302667.76</v>
          </cell>
          <cell r="AJ14">
            <v>12863319.930000002</v>
          </cell>
          <cell r="AK14">
            <v>827332.1</v>
          </cell>
          <cell r="AL14">
            <v>886394</v>
          </cell>
          <cell r="AM14">
            <v>4959833.79</v>
          </cell>
          <cell r="AN14">
            <v>4646429</v>
          </cell>
          <cell r="AO14">
            <v>11451640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3960576.49</v>
          </cell>
          <cell r="AV14">
            <v>3829443.19</v>
          </cell>
          <cell r="AW14">
            <v>21509373.880000003</v>
          </cell>
          <cell r="AX14">
            <v>20656551.129999999</v>
          </cell>
          <cell r="AY14">
            <v>49470628.060000002</v>
          </cell>
          <cell r="AZ14">
            <v>12149</v>
          </cell>
          <cell r="BA14" t="str">
            <v>0</v>
          </cell>
          <cell r="BB14">
            <v>64755.1</v>
          </cell>
          <cell r="BC14" t="str">
            <v>0</v>
          </cell>
          <cell r="BD14" t="str">
            <v>0</v>
          </cell>
          <cell r="BE14">
            <v>374030.37</v>
          </cell>
          <cell r="BF14">
            <v>385340.83</v>
          </cell>
          <cell r="BG14">
            <v>2146465.61</v>
          </cell>
          <cell r="BH14">
            <v>2039862.62</v>
          </cell>
          <cell r="BI14">
            <v>4960659.8899999997</v>
          </cell>
          <cell r="BJ14">
            <v>386179.37</v>
          </cell>
          <cell r="BK14">
            <v>385340.83</v>
          </cell>
          <cell r="BL14">
            <v>2211220.71</v>
          </cell>
          <cell r="BM14">
            <v>2211220.71</v>
          </cell>
          <cell r="BN14">
            <v>2039862.62</v>
          </cell>
          <cell r="BO14">
            <v>4960659.8899999997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4346755.8600000003</v>
          </cell>
          <cell r="CB14">
            <v>4214784.0199999996</v>
          </cell>
          <cell r="CC14">
            <v>23720594.590000004</v>
          </cell>
          <cell r="CD14">
            <v>22696413.75</v>
          </cell>
          <cell r="CE14">
            <v>54431287.950000003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54364.56</v>
          </cell>
          <cell r="C15">
            <v>59413.96</v>
          </cell>
          <cell r="D15">
            <v>313401.74</v>
          </cell>
          <cell r="E15">
            <v>299035.8</v>
          </cell>
          <cell r="F15">
            <v>701287.96</v>
          </cell>
          <cell r="G15">
            <v>32051.86</v>
          </cell>
          <cell r="H15">
            <v>29267.38</v>
          </cell>
          <cell r="I15">
            <v>201779.15</v>
          </cell>
          <cell r="J15">
            <v>175328.9</v>
          </cell>
          <cell r="K15">
            <v>421050</v>
          </cell>
          <cell r="L15">
            <v>363820.74</v>
          </cell>
          <cell r="M15">
            <v>56879.6</v>
          </cell>
          <cell r="N15">
            <v>1070562.72</v>
          </cell>
          <cell r="O15">
            <v>354777</v>
          </cell>
          <cell r="P15">
            <v>785159.2</v>
          </cell>
          <cell r="Q15">
            <v>54586.91</v>
          </cell>
          <cell r="R15">
            <v>49279.05</v>
          </cell>
          <cell r="S15">
            <v>261224.42</v>
          </cell>
          <cell r="T15">
            <v>254927.35</v>
          </cell>
          <cell r="U15">
            <v>598695.53</v>
          </cell>
          <cell r="V15">
            <v>144048.32999999999</v>
          </cell>
          <cell r="W15">
            <v>108573</v>
          </cell>
          <cell r="X15">
            <v>668344.69999999995</v>
          </cell>
          <cell r="Y15">
            <v>506943</v>
          </cell>
          <cell r="Z15">
            <v>1251419</v>
          </cell>
          <cell r="AA15">
            <v>87882.67</v>
          </cell>
          <cell r="AB15">
            <v>81985.73</v>
          </cell>
          <cell r="AC15">
            <v>392589.04</v>
          </cell>
          <cell r="AD15">
            <v>428192.66</v>
          </cell>
          <cell r="AE15">
            <v>1042540.44</v>
          </cell>
          <cell r="AF15">
            <v>443588.49</v>
          </cell>
          <cell r="AG15">
            <v>620920.69999999995</v>
          </cell>
          <cell r="AH15">
            <v>1735035.93</v>
          </cell>
          <cell r="AI15">
            <v>3104599.7</v>
          </cell>
          <cell r="AJ15">
            <v>7445481.1000000015</v>
          </cell>
          <cell r="AK15">
            <v>76757.17</v>
          </cell>
          <cell r="AL15">
            <v>42886</v>
          </cell>
          <cell r="AM15">
            <v>304209.34999999998</v>
          </cell>
          <cell r="AN15">
            <v>214559</v>
          </cell>
          <cell r="AO15">
            <v>516324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1257100.73</v>
          </cell>
          <cell r="AV15">
            <v>1049205.42</v>
          </cell>
          <cell r="AW15">
            <v>4947147.05</v>
          </cell>
          <cell r="AX15">
            <v>5338363.41</v>
          </cell>
          <cell r="AY15">
            <v>12761957.23</v>
          </cell>
          <cell r="AZ15">
            <v>8851.2199999999993</v>
          </cell>
          <cell r="BA15">
            <v>14300</v>
          </cell>
          <cell r="BB15">
            <v>135995.44</v>
          </cell>
          <cell r="BC15">
            <v>71500</v>
          </cell>
          <cell r="BD15">
            <v>171600</v>
          </cell>
          <cell r="BE15">
            <v>361203.67</v>
          </cell>
          <cell r="BF15">
            <v>355109.53</v>
          </cell>
          <cell r="BG15">
            <v>1447089.01</v>
          </cell>
          <cell r="BH15">
            <v>1756360.09</v>
          </cell>
          <cell r="BI15">
            <v>4229458.83</v>
          </cell>
          <cell r="BJ15">
            <v>370054.89</v>
          </cell>
          <cell r="BK15">
            <v>369409.53</v>
          </cell>
          <cell r="BL15">
            <v>1583084.45</v>
          </cell>
          <cell r="BM15">
            <v>1583084.45</v>
          </cell>
          <cell r="BN15">
            <v>1827860.09</v>
          </cell>
          <cell r="BO15">
            <v>4401058.83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1627155.62</v>
          </cell>
          <cell r="CB15">
            <v>1418614.95</v>
          </cell>
          <cell r="CC15">
            <v>6530231.5</v>
          </cell>
          <cell r="CD15">
            <v>7166223.5</v>
          </cell>
          <cell r="CE15">
            <v>17163016.060000002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110836.38</v>
          </cell>
          <cell r="C16">
            <v>93810</v>
          </cell>
          <cell r="D16">
            <v>453849.09</v>
          </cell>
          <cell r="E16">
            <v>487451</v>
          </cell>
          <cell r="F16">
            <v>1150059</v>
          </cell>
          <cell r="G16">
            <v>80310.559999999998</v>
          </cell>
          <cell r="H16">
            <v>68914.12</v>
          </cell>
          <cell r="I16">
            <v>303527.88</v>
          </cell>
          <cell r="J16">
            <v>349586.6</v>
          </cell>
          <cell r="K16">
            <v>834606</v>
          </cell>
          <cell r="L16">
            <v>182287.54</v>
          </cell>
          <cell r="M16">
            <v>142996.41</v>
          </cell>
          <cell r="N16">
            <v>603590.67000000004</v>
          </cell>
          <cell r="O16">
            <v>838129.57</v>
          </cell>
          <cell r="P16">
            <v>1858811.72</v>
          </cell>
          <cell r="Q16">
            <v>151262.41</v>
          </cell>
          <cell r="R16">
            <v>126569.89</v>
          </cell>
          <cell r="S16">
            <v>695599.73</v>
          </cell>
          <cell r="T16">
            <v>639732.44999999995</v>
          </cell>
          <cell r="U16">
            <v>1535806.11</v>
          </cell>
          <cell r="V16">
            <v>237621.78</v>
          </cell>
          <cell r="W16">
            <v>186939</v>
          </cell>
          <cell r="X16">
            <v>826261.59</v>
          </cell>
          <cell r="Y16">
            <v>918636</v>
          </cell>
          <cell r="Z16">
            <v>2243869</v>
          </cell>
          <cell r="AA16">
            <v>128926.01</v>
          </cell>
          <cell r="AB16">
            <v>143750.95000000001</v>
          </cell>
          <cell r="AC16">
            <v>503080.4</v>
          </cell>
          <cell r="AD16">
            <v>738999</v>
          </cell>
          <cell r="AE16">
            <v>1719895.71</v>
          </cell>
          <cell r="AF16">
            <v>339298.03</v>
          </cell>
          <cell r="AG16">
            <v>325872.17</v>
          </cell>
          <cell r="AH16">
            <v>2030558.88</v>
          </cell>
          <cell r="AI16">
            <v>1629313.85</v>
          </cell>
          <cell r="AJ16">
            <v>3909204.45</v>
          </cell>
          <cell r="AK16">
            <v>-21208.1</v>
          </cell>
          <cell r="AL16">
            <v>5627</v>
          </cell>
          <cell r="AM16">
            <v>-47784.86</v>
          </cell>
          <cell r="AN16">
            <v>433</v>
          </cell>
          <cell r="AO16">
            <v>-30384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1209334.6100000001</v>
          </cell>
          <cell r="AV16">
            <v>1094479.54</v>
          </cell>
          <cell r="AW16">
            <v>5368683.38</v>
          </cell>
          <cell r="AX16">
            <v>5602281.4700000007</v>
          </cell>
          <cell r="AY16">
            <v>13221867.99</v>
          </cell>
          <cell r="AZ16">
            <v>60.49</v>
          </cell>
          <cell r="BA16">
            <v>1750</v>
          </cell>
          <cell r="BB16">
            <v>437.98</v>
          </cell>
          <cell r="BC16">
            <v>8750</v>
          </cell>
          <cell r="BD16">
            <v>21000</v>
          </cell>
          <cell r="BE16">
            <v>84014.16</v>
          </cell>
          <cell r="BF16">
            <v>94643.81</v>
          </cell>
          <cell r="BG16">
            <v>721045.58</v>
          </cell>
          <cell r="BH16">
            <v>469462.05</v>
          </cell>
          <cell r="BI16">
            <v>1135294.31</v>
          </cell>
          <cell r="BJ16">
            <v>84074.65</v>
          </cell>
          <cell r="BK16">
            <v>96393.81</v>
          </cell>
          <cell r="BL16">
            <v>721483.56</v>
          </cell>
          <cell r="BM16">
            <v>721483.56</v>
          </cell>
          <cell r="BN16">
            <v>478212.05</v>
          </cell>
          <cell r="BO16">
            <v>1156294.31</v>
          </cell>
          <cell r="BP16">
            <v>-8856.26</v>
          </cell>
          <cell r="BQ16">
            <v>-9804</v>
          </cell>
          <cell r="BR16">
            <v>-44482.12</v>
          </cell>
          <cell r="BS16">
            <v>-44482.12</v>
          </cell>
          <cell r="BT16">
            <v>-49020</v>
          </cell>
          <cell r="BU16">
            <v>-115223</v>
          </cell>
          <cell r="CA16">
            <v>1284553</v>
          </cell>
          <cell r="CB16">
            <v>1181069.3500000001</v>
          </cell>
          <cell r="CC16">
            <v>6045684.8200000003</v>
          </cell>
          <cell r="CD16">
            <v>6031473.5200000005</v>
          </cell>
          <cell r="CE16">
            <v>14262939.300000001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5203.72</v>
          </cell>
          <cell r="C17">
            <v>6943</v>
          </cell>
          <cell r="D17">
            <v>28699.61</v>
          </cell>
          <cell r="E17">
            <v>34523</v>
          </cell>
          <cell r="F17">
            <v>82824</v>
          </cell>
          <cell r="G17">
            <v>1268.67</v>
          </cell>
          <cell r="H17">
            <v>2020.73</v>
          </cell>
          <cell r="I17">
            <v>13588.29</v>
          </cell>
          <cell r="J17">
            <v>11598.65</v>
          </cell>
          <cell r="K17">
            <v>27609.200000000001</v>
          </cell>
          <cell r="L17">
            <v>2634.91</v>
          </cell>
          <cell r="M17">
            <v>4340</v>
          </cell>
          <cell r="N17">
            <v>13201.09</v>
          </cell>
          <cell r="O17">
            <v>22440</v>
          </cell>
          <cell r="P17">
            <v>52385</v>
          </cell>
          <cell r="Q17">
            <v>3762.42</v>
          </cell>
          <cell r="R17">
            <v>6559.64</v>
          </cell>
          <cell r="S17">
            <v>24940.37</v>
          </cell>
          <cell r="T17">
            <v>32249.200000000001</v>
          </cell>
          <cell r="U17">
            <v>77479.25</v>
          </cell>
          <cell r="V17">
            <v>7723.97</v>
          </cell>
          <cell r="W17">
            <v>6942</v>
          </cell>
          <cell r="X17">
            <v>27173.01</v>
          </cell>
          <cell r="Y17">
            <v>33043</v>
          </cell>
          <cell r="Z17">
            <v>79631</v>
          </cell>
          <cell r="AA17">
            <v>2368.1999999999998</v>
          </cell>
          <cell r="AB17">
            <v>4529.3</v>
          </cell>
          <cell r="AC17">
            <v>16444.330000000002</v>
          </cell>
          <cell r="AD17">
            <v>20304</v>
          </cell>
          <cell r="AE17">
            <v>45220.9</v>
          </cell>
          <cell r="AF17">
            <v>6587.12</v>
          </cell>
          <cell r="AG17">
            <v>23997</v>
          </cell>
          <cell r="AH17">
            <v>62421.62</v>
          </cell>
          <cell r="AI17">
            <v>120349</v>
          </cell>
          <cell r="AJ17">
            <v>288985</v>
          </cell>
          <cell r="AK17">
            <v>22958.02</v>
          </cell>
          <cell r="AL17">
            <v>32758</v>
          </cell>
          <cell r="AM17">
            <v>133800.07999999999</v>
          </cell>
          <cell r="AN17">
            <v>162041</v>
          </cell>
          <cell r="AO17">
            <v>385578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52507.03</v>
          </cell>
          <cell r="AV17">
            <v>88089.67</v>
          </cell>
          <cell r="AW17">
            <v>320268.40000000002</v>
          </cell>
          <cell r="AX17">
            <v>436547.85</v>
          </cell>
          <cell r="AY17">
            <v>1039712.35</v>
          </cell>
          <cell r="AZ17">
            <v>4854.07</v>
          </cell>
          <cell r="BA17">
            <v>3050</v>
          </cell>
          <cell r="BB17">
            <v>21175.1</v>
          </cell>
          <cell r="BC17">
            <v>15250</v>
          </cell>
          <cell r="BD17">
            <v>36600</v>
          </cell>
          <cell r="BE17">
            <v>9411.56</v>
          </cell>
          <cell r="BF17">
            <v>2174</v>
          </cell>
          <cell r="BG17">
            <v>49544.67</v>
          </cell>
          <cell r="BH17">
            <v>11137</v>
          </cell>
          <cell r="BI17">
            <v>26770</v>
          </cell>
          <cell r="BJ17">
            <v>14265.63</v>
          </cell>
          <cell r="BK17">
            <v>5224</v>
          </cell>
          <cell r="BL17">
            <v>70719.77</v>
          </cell>
          <cell r="BM17">
            <v>70719.77</v>
          </cell>
          <cell r="BN17">
            <v>26387</v>
          </cell>
          <cell r="BO17">
            <v>63370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66772.66</v>
          </cell>
          <cell r="CB17">
            <v>93313.67</v>
          </cell>
          <cell r="CC17">
            <v>390988.17</v>
          </cell>
          <cell r="CD17">
            <v>462934.85</v>
          </cell>
          <cell r="CE17">
            <v>1103082.3500000001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18980.580000000002</v>
          </cell>
          <cell r="C18">
            <v>14570.88</v>
          </cell>
          <cell r="D18">
            <v>71275.679999999993</v>
          </cell>
          <cell r="E18">
            <v>72427.289999999994</v>
          </cell>
          <cell r="F18">
            <v>170637.1</v>
          </cell>
          <cell r="G18">
            <v>15842.87</v>
          </cell>
          <cell r="H18">
            <v>10314.379999999999</v>
          </cell>
          <cell r="I18">
            <v>56222.559999999998</v>
          </cell>
          <cell r="J18">
            <v>49526.36</v>
          </cell>
          <cell r="K18">
            <v>121408.13</v>
          </cell>
          <cell r="L18">
            <v>28085.86</v>
          </cell>
          <cell r="M18">
            <v>19134.150000000001</v>
          </cell>
          <cell r="N18">
            <v>108861.88</v>
          </cell>
          <cell r="O18">
            <v>108517.14</v>
          </cell>
          <cell r="P18">
            <v>237351.41</v>
          </cell>
          <cell r="Q18">
            <v>37818.81</v>
          </cell>
          <cell r="R18">
            <v>21827.86</v>
          </cell>
          <cell r="S18">
            <v>136070.43</v>
          </cell>
          <cell r="T18">
            <v>118628.23</v>
          </cell>
          <cell r="U18">
            <v>272379.17</v>
          </cell>
          <cell r="V18">
            <v>27752.14</v>
          </cell>
          <cell r="W18">
            <v>20894</v>
          </cell>
          <cell r="X18">
            <v>104238.71</v>
          </cell>
          <cell r="Y18">
            <v>101773</v>
          </cell>
          <cell r="Z18">
            <v>249465</v>
          </cell>
          <cell r="AA18">
            <v>24593.7</v>
          </cell>
          <cell r="AB18">
            <v>16519.169999999998</v>
          </cell>
          <cell r="AC18">
            <v>84784.18</v>
          </cell>
          <cell r="AD18">
            <v>81792.52</v>
          </cell>
          <cell r="AE18">
            <v>193399.84</v>
          </cell>
          <cell r="AF18">
            <v>251241.76</v>
          </cell>
          <cell r="AG18">
            <v>152810</v>
          </cell>
          <cell r="AH18">
            <v>520665.77</v>
          </cell>
          <cell r="AI18">
            <v>752719</v>
          </cell>
          <cell r="AJ18">
            <v>1822857</v>
          </cell>
          <cell r="AK18">
            <v>254998.78</v>
          </cell>
          <cell r="AL18">
            <v>417685</v>
          </cell>
          <cell r="AM18">
            <v>1391387.38</v>
          </cell>
          <cell r="AN18">
            <v>2084277</v>
          </cell>
          <cell r="AO18">
            <v>5070795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659314.5</v>
          </cell>
          <cell r="AV18">
            <v>673755.44</v>
          </cell>
          <cell r="AW18">
            <v>2473506.59</v>
          </cell>
          <cell r="AX18">
            <v>3369660.54</v>
          </cell>
          <cell r="AY18">
            <v>8138292.6500000004</v>
          </cell>
          <cell r="AZ18">
            <v>1371.28</v>
          </cell>
          <cell r="BA18">
            <v>1350</v>
          </cell>
          <cell r="BB18">
            <v>4790.54</v>
          </cell>
          <cell r="BC18">
            <v>6750</v>
          </cell>
          <cell r="BD18">
            <v>16200</v>
          </cell>
          <cell r="BE18">
            <v>42526.76</v>
          </cell>
          <cell r="BF18">
            <v>68025</v>
          </cell>
          <cell r="BG18">
            <v>145250.69</v>
          </cell>
          <cell r="BH18">
            <v>334068</v>
          </cell>
          <cell r="BI18">
            <v>810461</v>
          </cell>
          <cell r="BJ18">
            <v>43898.04</v>
          </cell>
          <cell r="BK18">
            <v>69375</v>
          </cell>
          <cell r="BL18">
            <v>150041.23000000001</v>
          </cell>
          <cell r="BM18">
            <v>150041.23000000001</v>
          </cell>
          <cell r="BN18">
            <v>340818</v>
          </cell>
          <cell r="BO18">
            <v>826661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703212.54</v>
          </cell>
          <cell r="CB18">
            <v>743130.44</v>
          </cell>
          <cell r="CC18">
            <v>2623547.8199999998</v>
          </cell>
          <cell r="CD18">
            <v>3710478.54</v>
          </cell>
          <cell r="CE18">
            <v>8964953.6500000004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29980.2</v>
          </cell>
          <cell r="C19">
            <v>23439</v>
          </cell>
          <cell r="D19">
            <v>137591.79</v>
          </cell>
          <cell r="E19">
            <v>134780</v>
          </cell>
          <cell r="F19">
            <v>290913</v>
          </cell>
          <cell r="G19">
            <v>18054.75</v>
          </cell>
          <cell r="H19">
            <v>13942.6</v>
          </cell>
          <cell r="I19">
            <v>79101.41</v>
          </cell>
          <cell r="J19">
            <v>73493</v>
          </cell>
          <cell r="K19">
            <v>202229.2</v>
          </cell>
          <cell r="L19">
            <v>23228.43</v>
          </cell>
          <cell r="M19">
            <v>24094</v>
          </cell>
          <cell r="N19">
            <v>116263.49</v>
          </cell>
          <cell r="O19">
            <v>193527</v>
          </cell>
          <cell r="P19">
            <v>397275</v>
          </cell>
          <cell r="Q19">
            <v>44207.54</v>
          </cell>
          <cell r="R19">
            <v>29981.27</v>
          </cell>
          <cell r="S19">
            <v>165481.29</v>
          </cell>
          <cell r="T19">
            <v>120784.12</v>
          </cell>
          <cell r="U19">
            <v>295365.53000000003</v>
          </cell>
          <cell r="V19">
            <v>54197.98</v>
          </cell>
          <cell r="W19">
            <v>43850</v>
          </cell>
          <cell r="X19">
            <v>153908.67000000001</v>
          </cell>
          <cell r="Y19">
            <v>239247</v>
          </cell>
          <cell r="Z19">
            <v>539064</v>
          </cell>
          <cell r="AA19">
            <v>36799.99</v>
          </cell>
          <cell r="AB19">
            <v>27798.12</v>
          </cell>
          <cell r="AC19">
            <v>159893.87</v>
          </cell>
          <cell r="AD19">
            <v>167854.45</v>
          </cell>
          <cell r="AE19">
            <v>387191.48</v>
          </cell>
          <cell r="AF19">
            <v>23924.54</v>
          </cell>
          <cell r="AG19">
            <v>86800</v>
          </cell>
          <cell r="AH19">
            <v>350099.6</v>
          </cell>
          <cell r="AI19">
            <v>683000</v>
          </cell>
          <cell r="AJ19">
            <v>1000101</v>
          </cell>
          <cell r="AK19">
            <v>60112.94</v>
          </cell>
          <cell r="AL19">
            <v>59578</v>
          </cell>
          <cell r="AM19">
            <v>239401.75</v>
          </cell>
          <cell r="AN19">
            <v>315940</v>
          </cell>
          <cell r="AO19">
            <v>1347340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290506.37</v>
          </cell>
          <cell r="AV19">
            <v>309482.99</v>
          </cell>
          <cell r="AW19">
            <v>1401741.87</v>
          </cell>
          <cell r="AX19">
            <v>1928625.57</v>
          </cell>
          <cell r="AY19">
            <v>4459479.21</v>
          </cell>
          <cell r="AZ19">
            <v>2350.13</v>
          </cell>
          <cell r="BA19">
            <v>9000</v>
          </cell>
          <cell r="BB19">
            <v>25897.56</v>
          </cell>
          <cell r="BC19">
            <v>45000</v>
          </cell>
          <cell r="BD19">
            <v>108000</v>
          </cell>
          <cell r="BE19">
            <v>-199208.85</v>
          </cell>
          <cell r="BF19">
            <v>2433</v>
          </cell>
          <cell r="BG19">
            <v>14702.31</v>
          </cell>
          <cell r="BH19">
            <v>12165</v>
          </cell>
          <cell r="BI19">
            <v>29200</v>
          </cell>
          <cell r="BJ19">
            <v>-196858.72</v>
          </cell>
          <cell r="BK19">
            <v>11433</v>
          </cell>
          <cell r="BL19">
            <v>40599.870000000003</v>
          </cell>
          <cell r="BM19">
            <v>40599.870000000003</v>
          </cell>
          <cell r="BN19">
            <v>57165</v>
          </cell>
          <cell r="BO19">
            <v>137200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93647.65</v>
          </cell>
          <cell r="CB19">
            <v>320915.99</v>
          </cell>
          <cell r="CC19">
            <v>1442341.74</v>
          </cell>
          <cell r="CD19">
            <v>1985790.57</v>
          </cell>
          <cell r="CE19">
            <v>4596679.21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68671.210000000006</v>
          </cell>
          <cell r="C20">
            <v>76867.62</v>
          </cell>
          <cell r="D20">
            <v>400215.06</v>
          </cell>
          <cell r="E20">
            <v>438168.62</v>
          </cell>
          <cell r="F20">
            <v>739595.95</v>
          </cell>
          <cell r="G20">
            <v>69436.160000000003</v>
          </cell>
          <cell r="H20">
            <v>71540.55</v>
          </cell>
          <cell r="I20">
            <v>336541.05</v>
          </cell>
          <cell r="J20">
            <v>366344.56</v>
          </cell>
          <cell r="K20">
            <v>582732.75</v>
          </cell>
          <cell r="L20">
            <v>135279.24</v>
          </cell>
          <cell r="M20">
            <v>114206.37</v>
          </cell>
          <cell r="N20">
            <v>570836.03</v>
          </cell>
          <cell r="O20">
            <v>712466.7</v>
          </cell>
          <cell r="P20">
            <v>1154575.1200000001</v>
          </cell>
          <cell r="Q20">
            <v>80738.2</v>
          </cell>
          <cell r="R20">
            <v>95268.04</v>
          </cell>
          <cell r="S20">
            <v>471993.66</v>
          </cell>
          <cell r="T20">
            <v>530644.94999999995</v>
          </cell>
          <cell r="U20">
            <v>762029.15</v>
          </cell>
          <cell r="V20">
            <v>94807.29</v>
          </cell>
          <cell r="W20">
            <v>95225</v>
          </cell>
          <cell r="X20">
            <v>535409.57999999996</v>
          </cell>
          <cell r="Y20">
            <v>566313</v>
          </cell>
          <cell r="Z20">
            <v>941945</v>
          </cell>
          <cell r="AA20">
            <v>107451.45</v>
          </cell>
          <cell r="AB20">
            <v>111643.23</v>
          </cell>
          <cell r="AC20">
            <v>538656.28</v>
          </cell>
          <cell r="AD20">
            <v>572832.26</v>
          </cell>
          <cell r="AE20">
            <v>903799.63</v>
          </cell>
          <cell r="AF20">
            <v>158458.35999999999</v>
          </cell>
          <cell r="AG20">
            <v>158865.68</v>
          </cell>
          <cell r="AH20">
            <v>902060.55</v>
          </cell>
          <cell r="AI20">
            <v>857350.68</v>
          </cell>
          <cell r="AJ20">
            <v>1377469.16</v>
          </cell>
          <cell r="AK20">
            <v>1634841.56</v>
          </cell>
          <cell r="AL20">
            <v>1893426</v>
          </cell>
          <cell r="AM20">
            <v>8588843.9000000004</v>
          </cell>
          <cell r="AN20">
            <v>9685156</v>
          </cell>
          <cell r="AO20">
            <v>19413644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2349683.4700000002</v>
          </cell>
          <cell r="AV20">
            <v>2617042.4900000002</v>
          </cell>
          <cell r="AW20">
            <v>12344556.109999999</v>
          </cell>
          <cell r="AX20">
            <v>13729276.77</v>
          </cell>
          <cell r="AY20">
            <v>25875790.759999998</v>
          </cell>
          <cell r="AZ20">
            <v>848820.38</v>
          </cell>
          <cell r="BA20">
            <v>311525</v>
          </cell>
          <cell r="BB20">
            <v>2501715.75</v>
          </cell>
          <cell r="BC20">
            <v>1557625</v>
          </cell>
          <cell r="BD20">
            <v>3738300</v>
          </cell>
          <cell r="BE20">
            <v>111131.01</v>
          </cell>
          <cell r="BF20">
            <v>117316.8</v>
          </cell>
          <cell r="BG20">
            <v>714149.16</v>
          </cell>
          <cell r="BH20">
            <v>630469.18000000005</v>
          </cell>
          <cell r="BI20">
            <v>1005631.99</v>
          </cell>
          <cell r="BJ20">
            <v>959951.39</v>
          </cell>
          <cell r="BK20">
            <v>428841.8</v>
          </cell>
          <cell r="BL20">
            <v>3215864.91</v>
          </cell>
          <cell r="BM20">
            <v>3215864.91</v>
          </cell>
          <cell r="BN20">
            <v>2188094.1800000002</v>
          </cell>
          <cell r="BO20">
            <v>4743931.99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3309634.86</v>
          </cell>
          <cell r="CB20">
            <v>3045884.29</v>
          </cell>
          <cell r="CC20">
            <v>15560421.02</v>
          </cell>
          <cell r="CD20">
            <v>15917370.949999999</v>
          </cell>
          <cell r="CE20">
            <v>30619722.75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14897.49</v>
          </cell>
          <cell r="C21">
            <v>16275</v>
          </cell>
          <cell r="D21">
            <v>85721.919999999998</v>
          </cell>
          <cell r="E21">
            <v>81375</v>
          </cell>
          <cell r="F21">
            <v>195300</v>
          </cell>
          <cell r="G21">
            <v>7370.29</v>
          </cell>
          <cell r="H21">
            <v>9179</v>
          </cell>
          <cell r="I21">
            <v>33277.11</v>
          </cell>
          <cell r="J21">
            <v>25361</v>
          </cell>
          <cell r="K21">
            <v>49977</v>
          </cell>
          <cell r="L21">
            <v>25318.43</v>
          </cell>
          <cell r="M21">
            <v>13448</v>
          </cell>
          <cell r="N21">
            <v>87504.320000000007</v>
          </cell>
          <cell r="O21">
            <v>72224</v>
          </cell>
          <cell r="P21">
            <v>179955</v>
          </cell>
          <cell r="Q21">
            <v>16207.93</v>
          </cell>
          <cell r="R21">
            <v>8343</v>
          </cell>
          <cell r="S21">
            <v>69455.259999999995</v>
          </cell>
          <cell r="T21">
            <v>53641</v>
          </cell>
          <cell r="U21">
            <v>121466</v>
          </cell>
          <cell r="V21">
            <v>18875.330000000002</v>
          </cell>
          <cell r="W21">
            <v>21903</v>
          </cell>
          <cell r="X21">
            <v>88408.49</v>
          </cell>
          <cell r="Y21">
            <v>114897</v>
          </cell>
          <cell r="Z21">
            <v>269663</v>
          </cell>
          <cell r="AA21">
            <v>10672.38</v>
          </cell>
          <cell r="AB21">
            <v>16000</v>
          </cell>
          <cell r="AC21">
            <v>95644.12</v>
          </cell>
          <cell r="AD21">
            <v>80000</v>
          </cell>
          <cell r="AE21">
            <v>190000</v>
          </cell>
          <cell r="AF21">
            <v>42468.91</v>
          </cell>
          <cell r="AG21">
            <v>61403</v>
          </cell>
          <cell r="AH21">
            <v>94525.34</v>
          </cell>
          <cell r="AI21">
            <v>307015</v>
          </cell>
          <cell r="AJ21">
            <v>736826</v>
          </cell>
          <cell r="AK21">
            <v>404071.88</v>
          </cell>
          <cell r="AL21">
            <v>551300</v>
          </cell>
          <cell r="AM21">
            <v>2022037.6</v>
          </cell>
          <cell r="AN21">
            <v>2711110</v>
          </cell>
          <cell r="AO21">
            <v>5514504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539882.64</v>
          </cell>
          <cell r="AV21">
            <v>697851</v>
          </cell>
          <cell r="AW21">
            <v>2576574.16</v>
          </cell>
          <cell r="AX21">
            <v>3445623</v>
          </cell>
          <cell r="AY21">
            <v>7257691</v>
          </cell>
          <cell r="AZ21">
            <v>1032.9000000000001</v>
          </cell>
          <cell r="BA21">
            <v>875</v>
          </cell>
          <cell r="BB21">
            <v>6023.88</v>
          </cell>
          <cell r="BC21">
            <v>4375</v>
          </cell>
          <cell r="BD21">
            <v>10500</v>
          </cell>
          <cell r="BE21">
            <v>64078.65</v>
          </cell>
          <cell r="BF21">
            <v>40665</v>
          </cell>
          <cell r="BG21">
            <v>229426.34</v>
          </cell>
          <cell r="BH21">
            <v>203325</v>
          </cell>
          <cell r="BI21">
            <v>487962</v>
          </cell>
          <cell r="BJ21">
            <v>65111.55</v>
          </cell>
          <cell r="BK21">
            <v>41540</v>
          </cell>
          <cell r="BL21">
            <v>235450.22</v>
          </cell>
          <cell r="BM21">
            <v>235450.22</v>
          </cell>
          <cell r="BN21">
            <v>207700</v>
          </cell>
          <cell r="BO21">
            <v>498462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604994.18999999994</v>
          </cell>
          <cell r="CB21">
            <v>739391</v>
          </cell>
          <cell r="CC21">
            <v>2812024.38</v>
          </cell>
          <cell r="CD21">
            <v>3653323</v>
          </cell>
          <cell r="CE21">
            <v>7756153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125555.63</v>
          </cell>
          <cell r="C22">
            <v>135041</v>
          </cell>
          <cell r="D22">
            <v>906933.06</v>
          </cell>
          <cell r="E22">
            <v>680598</v>
          </cell>
          <cell r="F22">
            <v>1358963</v>
          </cell>
          <cell r="G22">
            <v>52391.68</v>
          </cell>
          <cell r="H22">
            <v>50681</v>
          </cell>
          <cell r="I22">
            <v>272044.98</v>
          </cell>
          <cell r="J22">
            <v>254808</v>
          </cell>
          <cell r="K22">
            <v>616527</v>
          </cell>
          <cell r="L22">
            <v>83275.95</v>
          </cell>
          <cell r="M22">
            <v>66654.399999999994</v>
          </cell>
          <cell r="N22">
            <v>366766.62</v>
          </cell>
          <cell r="O22">
            <v>384875</v>
          </cell>
          <cell r="P22">
            <v>813925.8</v>
          </cell>
          <cell r="Q22">
            <v>148156.96</v>
          </cell>
          <cell r="R22">
            <v>120645.85</v>
          </cell>
          <cell r="S22">
            <v>675890.37</v>
          </cell>
          <cell r="T22">
            <v>601439.25</v>
          </cell>
          <cell r="U22">
            <v>1494267.05</v>
          </cell>
          <cell r="V22">
            <v>126798.39999999999</v>
          </cell>
          <cell r="W22">
            <v>138922</v>
          </cell>
          <cell r="X22">
            <v>719338.63</v>
          </cell>
          <cell r="Y22">
            <v>644188</v>
          </cell>
          <cell r="Z22">
            <v>1556771</v>
          </cell>
          <cell r="AA22">
            <v>115381.64</v>
          </cell>
          <cell r="AB22">
            <v>107911.55</v>
          </cell>
          <cell r="AC22">
            <v>519020.87</v>
          </cell>
          <cell r="AD22">
            <v>548354.75</v>
          </cell>
          <cell r="AE22">
            <v>1269181.6100000001</v>
          </cell>
          <cell r="AF22">
            <v>184651.22</v>
          </cell>
          <cell r="AG22">
            <v>233699.20000000001</v>
          </cell>
          <cell r="AH22">
            <v>1016733.99</v>
          </cell>
          <cell r="AI22">
            <v>1168487</v>
          </cell>
          <cell r="AJ22">
            <v>2804370.72</v>
          </cell>
          <cell r="AK22">
            <v>444672.02</v>
          </cell>
          <cell r="AL22">
            <v>420956</v>
          </cell>
          <cell r="AM22">
            <v>2254356.5299999998</v>
          </cell>
          <cell r="AN22">
            <v>2109699</v>
          </cell>
          <cell r="AO22">
            <v>5089155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1280883.5</v>
          </cell>
          <cell r="AV22">
            <v>1274511</v>
          </cell>
          <cell r="AW22">
            <v>6731085.0500000007</v>
          </cell>
          <cell r="AX22">
            <v>6392449</v>
          </cell>
          <cell r="AY22">
            <v>15003161.18</v>
          </cell>
          <cell r="AZ22">
            <v>47223.83</v>
          </cell>
          <cell r="BA22">
            <v>45475</v>
          </cell>
          <cell r="BB22">
            <v>239466.39</v>
          </cell>
          <cell r="BC22">
            <v>227375</v>
          </cell>
          <cell r="BD22">
            <v>576700</v>
          </cell>
          <cell r="BE22">
            <v>274281.81</v>
          </cell>
          <cell r="BF22">
            <v>123429.8</v>
          </cell>
          <cell r="BG22">
            <v>1229857.7</v>
          </cell>
          <cell r="BH22">
            <v>596299</v>
          </cell>
          <cell r="BI22">
            <v>1438036.28</v>
          </cell>
          <cell r="BJ22">
            <v>321505.64</v>
          </cell>
          <cell r="BK22">
            <v>168904.8</v>
          </cell>
          <cell r="BL22">
            <v>1469324.09</v>
          </cell>
          <cell r="BM22">
            <v>1469324.09</v>
          </cell>
          <cell r="BN22">
            <v>823674</v>
          </cell>
          <cell r="BO22">
            <v>2014736.28</v>
          </cell>
          <cell r="BP22">
            <v>-42236.58</v>
          </cell>
          <cell r="BQ22">
            <v>-41298</v>
          </cell>
          <cell r="BR22">
            <v>-274627.90000000002</v>
          </cell>
          <cell r="BS22">
            <v>-274627.90000000002</v>
          </cell>
          <cell r="BT22">
            <v>-206490</v>
          </cell>
          <cell r="BU22">
            <v>-495576</v>
          </cell>
          <cell r="CA22">
            <v>1560152.56</v>
          </cell>
          <cell r="CB22">
            <v>1402117.8</v>
          </cell>
          <cell r="CC22">
            <v>7925781.2400000002</v>
          </cell>
          <cell r="CD22">
            <v>7009633</v>
          </cell>
          <cell r="CE22">
            <v>16522321.460000001</v>
          </cell>
          <cell r="CF22" t="str">
            <v>0</v>
          </cell>
          <cell r="CG22">
            <v>-91596</v>
          </cell>
          <cell r="CH22" t="str">
            <v>0</v>
          </cell>
          <cell r="CI22">
            <v>-457980</v>
          </cell>
          <cell r="CJ22">
            <v>-1099152</v>
          </cell>
        </row>
        <row r="23">
          <cell r="A23" t="str">
            <v>Directors &amp; Shareholders &amp;PR</v>
          </cell>
          <cell r="B23">
            <v>0</v>
          </cell>
          <cell r="C23">
            <v>1095</v>
          </cell>
          <cell r="D23">
            <v>3245.08</v>
          </cell>
          <cell r="E23">
            <v>3975</v>
          </cell>
          <cell r="F23">
            <v>8140</v>
          </cell>
          <cell r="G23">
            <v>0</v>
          </cell>
          <cell r="H23" t="str">
            <v>0</v>
          </cell>
          <cell r="I23">
            <v>1476.31</v>
          </cell>
          <cell r="J23" t="str">
            <v>0</v>
          </cell>
          <cell r="K23" t="str">
            <v>0</v>
          </cell>
          <cell r="L23">
            <v>0</v>
          </cell>
          <cell r="M23" t="str">
            <v>0</v>
          </cell>
          <cell r="N23">
            <v>1409.47</v>
          </cell>
          <cell r="O23" t="str">
            <v>0</v>
          </cell>
          <cell r="P23" t="str">
            <v>0</v>
          </cell>
          <cell r="Q23">
            <v>3212.74</v>
          </cell>
          <cell r="R23">
            <v>1820</v>
          </cell>
          <cell r="S23">
            <v>7591.21</v>
          </cell>
          <cell r="T23">
            <v>21400</v>
          </cell>
          <cell r="U23">
            <v>47640</v>
          </cell>
          <cell r="V23">
            <v>70.33</v>
          </cell>
          <cell r="W23">
            <v>272</v>
          </cell>
          <cell r="X23">
            <v>1418.65</v>
          </cell>
          <cell r="Y23">
            <v>760</v>
          </cell>
          <cell r="Z23">
            <v>1667</v>
          </cell>
          <cell r="AA23">
            <v>352.77</v>
          </cell>
          <cell r="AB23">
            <v>350</v>
          </cell>
          <cell r="AC23">
            <v>6124.77</v>
          </cell>
          <cell r="AD23">
            <v>1750</v>
          </cell>
          <cell r="AE23">
            <v>4200</v>
          </cell>
          <cell r="AF23">
            <v>8.84</v>
          </cell>
          <cell r="AG23" t="str">
            <v>0</v>
          </cell>
          <cell r="AH23">
            <v>420.14</v>
          </cell>
          <cell r="AI23" t="str">
            <v>0</v>
          </cell>
          <cell r="AJ23" t="str">
            <v>0</v>
          </cell>
          <cell r="AK23">
            <v>490271.13</v>
          </cell>
          <cell r="AL23">
            <v>442254</v>
          </cell>
          <cell r="AM23">
            <v>1831687.42</v>
          </cell>
          <cell r="AN23">
            <v>2528062</v>
          </cell>
          <cell r="AO23">
            <v>5149993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493915.81</v>
          </cell>
          <cell r="AV23">
            <v>445791</v>
          </cell>
          <cell r="AW23">
            <v>1853373.05</v>
          </cell>
          <cell r="AX23">
            <v>2555947</v>
          </cell>
          <cell r="AY23">
            <v>5211640</v>
          </cell>
          <cell r="AZ23">
            <v>5786.65</v>
          </cell>
          <cell r="BA23">
            <v>4800</v>
          </cell>
          <cell r="BB23">
            <v>23669.24</v>
          </cell>
          <cell r="BC23">
            <v>24000</v>
          </cell>
          <cell r="BD23">
            <v>57600</v>
          </cell>
          <cell r="BE23">
            <v>324.92</v>
          </cell>
          <cell r="BF23">
            <v>1555</v>
          </cell>
          <cell r="BG23">
            <v>3537.13</v>
          </cell>
          <cell r="BH23">
            <v>7775</v>
          </cell>
          <cell r="BI23">
            <v>18660</v>
          </cell>
          <cell r="BJ23">
            <v>6111.57</v>
          </cell>
          <cell r="BK23">
            <v>6355</v>
          </cell>
          <cell r="BL23">
            <v>27206.37</v>
          </cell>
          <cell r="BM23">
            <v>27206.37</v>
          </cell>
          <cell r="BN23">
            <v>31775</v>
          </cell>
          <cell r="BO23">
            <v>76260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500027.38</v>
          </cell>
          <cell r="CB23">
            <v>452146</v>
          </cell>
          <cell r="CC23">
            <v>1880579.42</v>
          </cell>
          <cell r="CD23">
            <v>2587722</v>
          </cell>
          <cell r="CE23">
            <v>5287900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35595.57</v>
          </cell>
          <cell r="C24">
            <v>42896</v>
          </cell>
          <cell r="D24">
            <v>205436.73</v>
          </cell>
          <cell r="E24">
            <v>214520</v>
          </cell>
          <cell r="F24">
            <v>514467</v>
          </cell>
          <cell r="G24">
            <v>22931.34</v>
          </cell>
          <cell r="H24">
            <v>26577</v>
          </cell>
          <cell r="I24">
            <v>121335.02</v>
          </cell>
          <cell r="J24">
            <v>132131</v>
          </cell>
          <cell r="K24">
            <v>314646</v>
          </cell>
          <cell r="L24">
            <v>51407.09</v>
          </cell>
          <cell r="M24">
            <v>49908</v>
          </cell>
          <cell r="N24">
            <v>246155.44</v>
          </cell>
          <cell r="O24">
            <v>302589</v>
          </cell>
          <cell r="P24">
            <v>660378</v>
          </cell>
          <cell r="Q24">
            <v>26620.28</v>
          </cell>
          <cell r="R24">
            <v>39659.449999999997</v>
          </cell>
          <cell r="S24">
            <v>153002.57</v>
          </cell>
          <cell r="T24">
            <v>197929.25</v>
          </cell>
          <cell r="U24">
            <v>474575.4</v>
          </cell>
          <cell r="V24">
            <v>78708.89</v>
          </cell>
          <cell r="W24">
            <v>79582</v>
          </cell>
          <cell r="X24">
            <v>391274.51</v>
          </cell>
          <cell r="Y24">
            <v>397913</v>
          </cell>
          <cell r="Z24">
            <v>953089</v>
          </cell>
          <cell r="AA24">
            <v>57844.32</v>
          </cell>
          <cell r="AB24">
            <v>33865.72</v>
          </cell>
          <cell r="AC24">
            <v>229870.84</v>
          </cell>
          <cell r="AD24">
            <v>188842.58</v>
          </cell>
          <cell r="AE24">
            <v>415793.62</v>
          </cell>
          <cell r="AF24">
            <v>11695.71</v>
          </cell>
          <cell r="AG24">
            <v>73469.759999999995</v>
          </cell>
          <cell r="AH24">
            <v>212062.95</v>
          </cell>
          <cell r="AI24">
            <v>367348.8</v>
          </cell>
          <cell r="AJ24">
            <v>881638</v>
          </cell>
          <cell r="AK24">
            <v>135473.54999999999</v>
          </cell>
          <cell r="AL24">
            <v>351306</v>
          </cell>
          <cell r="AM24">
            <v>1866941.98</v>
          </cell>
          <cell r="AN24">
            <v>1686156</v>
          </cell>
          <cell r="AO24">
            <v>4251982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420276.75</v>
          </cell>
          <cell r="AV24">
            <v>697263.93</v>
          </cell>
          <cell r="AW24">
            <v>3426080.04</v>
          </cell>
          <cell r="AX24">
            <v>3487429.63</v>
          </cell>
          <cell r="AY24">
            <v>8466569.0199999996</v>
          </cell>
          <cell r="AZ24">
            <v>24663.45</v>
          </cell>
          <cell r="BA24">
            <v>25050</v>
          </cell>
          <cell r="BB24">
            <v>122412.76</v>
          </cell>
          <cell r="BC24">
            <v>120250</v>
          </cell>
          <cell r="BD24">
            <v>265600</v>
          </cell>
          <cell r="BE24">
            <v>189068.48</v>
          </cell>
          <cell r="BF24">
            <v>105354.24000000001</v>
          </cell>
          <cell r="BG24">
            <v>669307.52</v>
          </cell>
          <cell r="BH24">
            <v>526771.19999999995</v>
          </cell>
          <cell r="BI24">
            <v>1264248</v>
          </cell>
          <cell r="BJ24">
            <v>213731.93</v>
          </cell>
          <cell r="BK24">
            <v>130404.24</v>
          </cell>
          <cell r="BL24">
            <v>791720.28</v>
          </cell>
          <cell r="BM24">
            <v>791720.28</v>
          </cell>
          <cell r="BN24">
            <v>647021.19999999995</v>
          </cell>
          <cell r="BO24">
            <v>1529848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634008.68000000005</v>
          </cell>
          <cell r="CB24">
            <v>827668.17</v>
          </cell>
          <cell r="CC24">
            <v>4217800.32</v>
          </cell>
          <cell r="CD24">
            <v>4134450.83</v>
          </cell>
          <cell r="CE24">
            <v>9996417.0199999996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58290.3</v>
          </cell>
          <cell r="C25">
            <v>61028</v>
          </cell>
          <cell r="D25">
            <v>311957.43</v>
          </cell>
          <cell r="E25">
            <v>305147</v>
          </cell>
          <cell r="F25">
            <v>732463</v>
          </cell>
          <cell r="G25">
            <v>22579.46</v>
          </cell>
          <cell r="H25">
            <v>16132</v>
          </cell>
          <cell r="I25">
            <v>109863.3</v>
          </cell>
          <cell r="J25">
            <v>80686.36</v>
          </cell>
          <cell r="K25">
            <v>194076.44</v>
          </cell>
          <cell r="L25">
            <v>44973.31</v>
          </cell>
          <cell r="M25">
            <v>29000</v>
          </cell>
          <cell r="N25">
            <v>404116.66</v>
          </cell>
          <cell r="O25">
            <v>156374</v>
          </cell>
          <cell r="P25">
            <v>369374</v>
          </cell>
          <cell r="Q25">
            <v>-40185.15</v>
          </cell>
          <cell r="R25">
            <v>36130.99</v>
          </cell>
          <cell r="S25">
            <v>185479.06</v>
          </cell>
          <cell r="T25">
            <v>200918.93</v>
          </cell>
          <cell r="U25">
            <v>483365.67</v>
          </cell>
          <cell r="V25">
            <v>80779.08</v>
          </cell>
          <cell r="W25">
            <v>63450</v>
          </cell>
          <cell r="X25">
            <v>228542.15</v>
          </cell>
          <cell r="Y25">
            <v>296536</v>
          </cell>
          <cell r="Z25">
            <v>669826</v>
          </cell>
          <cell r="AA25">
            <v>38559.050000000003</v>
          </cell>
          <cell r="AB25">
            <v>35913.769999999997</v>
          </cell>
          <cell r="AC25">
            <v>210925.52</v>
          </cell>
          <cell r="AD25">
            <v>184787.17</v>
          </cell>
          <cell r="AE25">
            <v>449116.79</v>
          </cell>
          <cell r="AF25">
            <v>81601.05</v>
          </cell>
          <cell r="AG25">
            <v>92877</v>
          </cell>
          <cell r="AH25">
            <v>538914.36</v>
          </cell>
          <cell r="AI25">
            <v>866011</v>
          </cell>
          <cell r="AJ25">
            <v>1371728</v>
          </cell>
          <cell r="AK25">
            <v>167714.44</v>
          </cell>
          <cell r="AL25">
            <v>130259</v>
          </cell>
          <cell r="AM25">
            <v>663319.82999999996</v>
          </cell>
          <cell r="AN25">
            <v>654243</v>
          </cell>
          <cell r="AO25">
            <v>1634116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454311.54</v>
          </cell>
          <cell r="AV25">
            <v>464790.76</v>
          </cell>
          <cell r="AW25">
            <v>2653118.31</v>
          </cell>
          <cell r="AX25">
            <v>2744703.46</v>
          </cell>
          <cell r="AY25">
            <v>5904065.9000000004</v>
          </cell>
          <cell r="AZ25">
            <v>131109.17000000001</v>
          </cell>
          <cell r="BA25">
            <v>48550</v>
          </cell>
          <cell r="BB25">
            <v>390638.63</v>
          </cell>
          <cell r="BC25">
            <v>242750</v>
          </cell>
          <cell r="BD25">
            <v>582600</v>
          </cell>
          <cell r="BE25">
            <v>49262.66</v>
          </cell>
          <cell r="BF25">
            <v>57308</v>
          </cell>
          <cell r="BG25">
            <v>220907.6</v>
          </cell>
          <cell r="BH25">
            <v>573659</v>
          </cell>
          <cell r="BI25">
            <v>915208</v>
          </cell>
          <cell r="BJ25">
            <v>180371.83</v>
          </cell>
          <cell r="BK25">
            <v>105858</v>
          </cell>
          <cell r="BL25">
            <v>611546.23</v>
          </cell>
          <cell r="BM25">
            <v>611546.23</v>
          </cell>
          <cell r="BN25">
            <v>816409</v>
          </cell>
          <cell r="BO25">
            <v>1497808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634683.37</v>
          </cell>
          <cell r="CB25">
            <v>570648.76</v>
          </cell>
          <cell r="CC25">
            <v>3264664.54</v>
          </cell>
          <cell r="CD25">
            <v>3561112.46</v>
          </cell>
          <cell r="CE25">
            <v>7401873.9000000004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6649.91</v>
          </cell>
          <cell r="C26">
            <v>12907</v>
          </cell>
          <cell r="D26">
            <v>57748.800000000003</v>
          </cell>
          <cell r="E26">
            <v>61463</v>
          </cell>
          <cell r="F26">
            <v>133072</v>
          </cell>
          <cell r="G26">
            <v>6476.83</v>
          </cell>
          <cell r="H26">
            <v>6709.25</v>
          </cell>
          <cell r="I26">
            <v>49409.66</v>
          </cell>
          <cell r="J26">
            <v>46281.25</v>
          </cell>
          <cell r="K26">
            <v>95167</v>
          </cell>
          <cell r="L26">
            <v>23178.19</v>
          </cell>
          <cell r="M26">
            <v>7955</v>
          </cell>
          <cell r="N26">
            <v>72864.22</v>
          </cell>
          <cell r="O26">
            <v>83441</v>
          </cell>
          <cell r="P26">
            <v>178715</v>
          </cell>
          <cell r="Q26">
            <v>25916.55</v>
          </cell>
          <cell r="R26">
            <v>32724.71</v>
          </cell>
          <cell r="S26">
            <v>142698.41</v>
          </cell>
          <cell r="T26">
            <v>234881.55</v>
          </cell>
          <cell r="U26">
            <v>511448.52</v>
          </cell>
          <cell r="V26">
            <v>29615.75</v>
          </cell>
          <cell r="W26">
            <v>10554</v>
          </cell>
          <cell r="X26">
            <v>78132.22</v>
          </cell>
          <cell r="Y26">
            <v>86363</v>
          </cell>
          <cell r="Z26">
            <v>171851</v>
          </cell>
          <cell r="AA26">
            <v>15069.61</v>
          </cell>
          <cell r="AB26">
            <v>12141.84</v>
          </cell>
          <cell r="AC26">
            <v>65816.84</v>
          </cell>
          <cell r="AD26">
            <v>85206.41</v>
          </cell>
          <cell r="AE26">
            <v>174295.35</v>
          </cell>
          <cell r="AF26">
            <v>43682.3</v>
          </cell>
          <cell r="AG26">
            <v>33970</v>
          </cell>
          <cell r="AH26">
            <v>201873.91</v>
          </cell>
          <cell r="AI26">
            <v>202288</v>
          </cell>
          <cell r="AJ26">
            <v>466800</v>
          </cell>
          <cell r="AK26">
            <v>8813.26</v>
          </cell>
          <cell r="AL26">
            <v>15259</v>
          </cell>
          <cell r="AM26">
            <v>41248.71</v>
          </cell>
          <cell r="AN26">
            <v>96862</v>
          </cell>
          <cell r="AO26">
            <v>238747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159402.4</v>
          </cell>
          <cell r="AV26">
            <v>132220.79999999999</v>
          </cell>
          <cell r="AW26">
            <v>709792.77</v>
          </cell>
          <cell r="AX26">
            <v>896786.21</v>
          </cell>
          <cell r="AY26">
            <v>1970095.87</v>
          </cell>
          <cell r="AZ26">
            <v>41644.35</v>
          </cell>
          <cell r="BA26">
            <v>16750</v>
          </cell>
          <cell r="BB26">
            <v>127012.21</v>
          </cell>
          <cell r="BC26">
            <v>83750</v>
          </cell>
          <cell r="BD26">
            <v>201000</v>
          </cell>
          <cell r="BE26">
            <v>6912.67</v>
          </cell>
          <cell r="BF26">
            <v>6156</v>
          </cell>
          <cell r="BG26">
            <v>76179.399999999994</v>
          </cell>
          <cell r="BH26">
            <v>30180</v>
          </cell>
          <cell r="BI26">
            <v>73523</v>
          </cell>
          <cell r="BJ26">
            <v>48557.02</v>
          </cell>
          <cell r="BK26">
            <v>22906</v>
          </cell>
          <cell r="BL26">
            <v>203191.61</v>
          </cell>
          <cell r="BM26">
            <v>203191.61</v>
          </cell>
          <cell r="BN26">
            <v>113930</v>
          </cell>
          <cell r="BO26">
            <v>274523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207959.42</v>
          </cell>
          <cell r="CB26">
            <v>155126.79999999999</v>
          </cell>
          <cell r="CC26">
            <v>912984.38</v>
          </cell>
          <cell r="CD26">
            <v>1010716.21</v>
          </cell>
          <cell r="CE26">
            <v>2244618.87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1036.1400000000001</v>
          </cell>
          <cell r="C27">
            <v>18936</v>
          </cell>
          <cell r="D27">
            <v>39979.67</v>
          </cell>
          <cell r="E27">
            <v>94692</v>
          </cell>
          <cell r="F27">
            <v>227244</v>
          </cell>
          <cell r="G27">
            <v>2425.5700000000002</v>
          </cell>
          <cell r="H27">
            <v>8959</v>
          </cell>
          <cell r="I27">
            <v>25202.1</v>
          </cell>
          <cell r="J27">
            <v>57655</v>
          </cell>
          <cell r="K27">
            <v>125892</v>
          </cell>
          <cell r="L27">
            <v>2445.5300000000002</v>
          </cell>
          <cell r="M27">
            <v>2550</v>
          </cell>
          <cell r="N27">
            <v>26683.43</v>
          </cell>
          <cell r="O27">
            <v>22350</v>
          </cell>
          <cell r="P27">
            <v>122000</v>
          </cell>
          <cell r="Q27">
            <v>4878.75</v>
          </cell>
          <cell r="R27">
            <v>14973</v>
          </cell>
          <cell r="S27">
            <v>21872.38</v>
          </cell>
          <cell r="T27">
            <v>131697</v>
          </cell>
          <cell r="U27">
            <v>200771.01</v>
          </cell>
          <cell r="V27">
            <v>1260.17</v>
          </cell>
          <cell r="W27">
            <v>14115</v>
          </cell>
          <cell r="X27">
            <v>24915.41</v>
          </cell>
          <cell r="Y27">
            <v>45650</v>
          </cell>
          <cell r="Z27">
            <v>104430</v>
          </cell>
          <cell r="AA27">
            <v>43568.800000000003</v>
          </cell>
          <cell r="AB27">
            <v>25007.87</v>
          </cell>
          <cell r="AC27">
            <v>72087.06</v>
          </cell>
          <cell r="AD27">
            <v>106078</v>
          </cell>
          <cell r="AE27">
            <v>241812.09</v>
          </cell>
          <cell r="AF27">
            <v>8409.89</v>
          </cell>
          <cell r="AG27">
            <v>30729</v>
          </cell>
          <cell r="AH27">
            <v>263017.69</v>
          </cell>
          <cell r="AI27">
            <v>166675</v>
          </cell>
          <cell r="AJ27">
            <v>389505</v>
          </cell>
          <cell r="AK27">
            <v>26069.38</v>
          </cell>
          <cell r="AL27">
            <v>102536</v>
          </cell>
          <cell r="AM27">
            <v>211441.84</v>
          </cell>
          <cell r="AN27">
            <v>475144</v>
          </cell>
          <cell r="AO27">
            <v>1093542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90094.23</v>
          </cell>
          <cell r="AV27">
            <v>217805.87</v>
          </cell>
          <cell r="AW27">
            <v>685199.58</v>
          </cell>
          <cell r="AX27">
            <v>1099941</v>
          </cell>
          <cell r="AY27">
            <v>2505196.1</v>
          </cell>
          <cell r="AZ27">
            <v>4529.07</v>
          </cell>
          <cell r="BA27">
            <v>6800</v>
          </cell>
          <cell r="BB27">
            <v>11747.94</v>
          </cell>
          <cell r="BC27">
            <v>34000</v>
          </cell>
          <cell r="BD27">
            <v>81600</v>
          </cell>
          <cell r="BE27">
            <v>7991.32</v>
          </cell>
          <cell r="BF27">
            <v>16500</v>
          </cell>
          <cell r="BG27">
            <v>44587.55</v>
          </cell>
          <cell r="BH27">
            <v>87916</v>
          </cell>
          <cell r="BI27">
            <v>209702</v>
          </cell>
          <cell r="BJ27">
            <v>12520.39</v>
          </cell>
          <cell r="BK27">
            <v>23300</v>
          </cell>
          <cell r="BL27">
            <v>56335.49</v>
          </cell>
          <cell r="BM27">
            <v>56335.49</v>
          </cell>
          <cell r="BN27">
            <v>121916</v>
          </cell>
          <cell r="BO27">
            <v>291302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102614.62</v>
          </cell>
          <cell r="CB27">
            <v>241105.87</v>
          </cell>
          <cell r="CC27">
            <v>741535.07</v>
          </cell>
          <cell r="CD27">
            <v>1221857</v>
          </cell>
          <cell r="CE27">
            <v>2796498.1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326340.40000000002</v>
          </cell>
          <cell r="C28">
            <v>332096</v>
          </cell>
          <cell r="D28">
            <v>1672896.38</v>
          </cell>
          <cell r="E28">
            <v>1749677</v>
          </cell>
          <cell r="F28">
            <v>4236249</v>
          </cell>
          <cell r="G28">
            <v>217210.53</v>
          </cell>
          <cell r="H28">
            <v>168562</v>
          </cell>
          <cell r="I28">
            <v>865150.13</v>
          </cell>
          <cell r="J28">
            <v>855128</v>
          </cell>
          <cell r="K28">
            <v>2109290</v>
          </cell>
          <cell r="L28">
            <v>446080.15</v>
          </cell>
          <cell r="M28">
            <v>430985</v>
          </cell>
          <cell r="N28">
            <v>1993916.98</v>
          </cell>
          <cell r="O28">
            <v>2267860</v>
          </cell>
          <cell r="P28">
            <v>5262685</v>
          </cell>
          <cell r="Q28">
            <v>375510.84</v>
          </cell>
          <cell r="R28">
            <v>452383</v>
          </cell>
          <cell r="S28">
            <v>2611240.46</v>
          </cell>
          <cell r="T28">
            <v>2364085</v>
          </cell>
          <cell r="U28">
            <v>5892272</v>
          </cell>
          <cell r="V28">
            <v>382218.06</v>
          </cell>
          <cell r="W28">
            <v>376208</v>
          </cell>
          <cell r="X28">
            <v>1822816.14</v>
          </cell>
          <cell r="Y28">
            <v>1865936</v>
          </cell>
          <cell r="Z28">
            <v>4547298</v>
          </cell>
          <cell r="AA28">
            <v>397174.92</v>
          </cell>
          <cell r="AB28">
            <v>378194</v>
          </cell>
          <cell r="AC28">
            <v>1753418.47</v>
          </cell>
          <cell r="AD28">
            <v>1588729.03</v>
          </cell>
          <cell r="AE28">
            <v>3843736.05</v>
          </cell>
          <cell r="AF28">
            <v>2909279.4</v>
          </cell>
          <cell r="AG28">
            <v>2633964</v>
          </cell>
          <cell r="AH28">
            <v>11797689.460000001</v>
          </cell>
          <cell r="AI28">
            <v>13220650</v>
          </cell>
          <cell r="AJ28">
            <v>32743161</v>
          </cell>
          <cell r="AK28">
            <v>901165.41</v>
          </cell>
          <cell r="AL28">
            <v>585699</v>
          </cell>
          <cell r="AM28">
            <v>3531804.86</v>
          </cell>
          <cell r="AN28">
            <v>3096751</v>
          </cell>
          <cell r="AO28">
            <v>7369959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5954979.7100000009</v>
          </cell>
          <cell r="AV28">
            <v>5358091</v>
          </cell>
          <cell r="AW28">
            <v>26048932.879999999</v>
          </cell>
          <cell r="AX28">
            <v>27008816.030000001</v>
          </cell>
          <cell r="AY28">
            <v>66004650.049999997</v>
          </cell>
          <cell r="AZ28">
            <v>174167.35</v>
          </cell>
          <cell r="BA28">
            <v>136900</v>
          </cell>
          <cell r="BB28">
            <v>903142.97</v>
          </cell>
          <cell r="BC28">
            <v>684500</v>
          </cell>
          <cell r="BD28">
            <v>1642800</v>
          </cell>
          <cell r="BE28">
            <v>857334.22</v>
          </cell>
          <cell r="BF28">
            <v>1152615</v>
          </cell>
          <cell r="BG28">
            <v>3850665.15</v>
          </cell>
          <cell r="BH28">
            <v>5801002</v>
          </cell>
          <cell r="BI28">
            <v>13917206</v>
          </cell>
          <cell r="BJ28">
            <v>1031501.57</v>
          </cell>
          <cell r="BK28">
            <v>1289515</v>
          </cell>
          <cell r="BL28">
            <v>4753808.12</v>
          </cell>
          <cell r="BM28">
            <v>4753808.12</v>
          </cell>
          <cell r="BN28">
            <v>6485502</v>
          </cell>
          <cell r="BO28">
            <v>15560006</v>
          </cell>
          <cell r="BP28">
            <v>-313958.71000000002</v>
          </cell>
          <cell r="BQ28">
            <v>-274468</v>
          </cell>
          <cell r="BR28">
            <v>-1614230.58</v>
          </cell>
          <cell r="BS28">
            <v>-1614230.58</v>
          </cell>
          <cell r="BT28">
            <v>-1372340</v>
          </cell>
          <cell r="BU28">
            <v>-3293616</v>
          </cell>
          <cell r="CA28">
            <v>6672522.5700000012</v>
          </cell>
          <cell r="CB28">
            <v>6373138</v>
          </cell>
          <cell r="CC28">
            <v>29188510.420000002</v>
          </cell>
          <cell r="CD28">
            <v>32121978.030000001</v>
          </cell>
          <cell r="CE28">
            <v>78271040.049999997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213205</v>
          </cell>
          <cell r="C29">
            <v>187744.63</v>
          </cell>
          <cell r="D29">
            <v>1004995</v>
          </cell>
          <cell r="E29">
            <v>844142.57</v>
          </cell>
          <cell r="F29">
            <v>1282706.47</v>
          </cell>
          <cell r="G29">
            <v>183177</v>
          </cell>
          <cell r="H29">
            <v>146199.43</v>
          </cell>
          <cell r="I29">
            <v>723144</v>
          </cell>
          <cell r="J29">
            <v>621316.41</v>
          </cell>
          <cell r="K29">
            <v>924313</v>
          </cell>
          <cell r="L29">
            <v>135874</v>
          </cell>
          <cell r="M29">
            <v>129194.42</v>
          </cell>
          <cell r="N29">
            <v>1399810</v>
          </cell>
          <cell r="O29">
            <v>933504.17</v>
          </cell>
          <cell r="P29">
            <v>1372653.45</v>
          </cell>
          <cell r="Q29">
            <v>317830</v>
          </cell>
          <cell r="R29">
            <v>150936.79999999999</v>
          </cell>
          <cell r="S29">
            <v>1564407</v>
          </cell>
          <cell r="T29">
            <v>650213.75</v>
          </cell>
          <cell r="U29">
            <v>994970.31</v>
          </cell>
          <cell r="V29">
            <v>335059</v>
          </cell>
          <cell r="W29">
            <v>290486</v>
          </cell>
          <cell r="X29">
            <v>1573663</v>
          </cell>
          <cell r="Y29">
            <v>1240549</v>
          </cell>
          <cell r="Z29">
            <v>1989016</v>
          </cell>
          <cell r="AA29">
            <v>144466</v>
          </cell>
          <cell r="AB29">
            <v>122033.32</v>
          </cell>
          <cell r="AC29">
            <v>655894</v>
          </cell>
          <cell r="AD29">
            <v>573042.14</v>
          </cell>
          <cell r="AE29">
            <v>1000346.3</v>
          </cell>
          <cell r="AF29">
            <v>1902147.5</v>
          </cell>
          <cell r="AG29">
            <v>1280606.93</v>
          </cell>
          <cell r="AH29">
            <v>7400457.96</v>
          </cell>
          <cell r="AI29">
            <v>6764859.8100000005</v>
          </cell>
          <cell r="AJ29">
            <v>11098572.91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3231758.5</v>
          </cell>
          <cell r="AV29">
            <v>2307201.5299999998</v>
          </cell>
          <cell r="AW29">
            <v>14322370.960000001</v>
          </cell>
          <cell r="AX29">
            <v>11627627.85</v>
          </cell>
          <cell r="AY29">
            <v>18662578.440000001</v>
          </cell>
          <cell r="AZ29">
            <v>108333</v>
          </cell>
          <cell r="BA29">
            <v>108333</v>
          </cell>
          <cell r="BB29">
            <v>541665</v>
          </cell>
          <cell r="BC29">
            <v>541666</v>
          </cell>
          <cell r="BD29">
            <v>1300000</v>
          </cell>
          <cell r="BE29">
            <v>527.11</v>
          </cell>
          <cell r="BF29" t="str">
            <v>0</v>
          </cell>
          <cell r="BG29">
            <v>-17154.189999999999</v>
          </cell>
          <cell r="BH29" t="str">
            <v>0</v>
          </cell>
          <cell r="BI29" t="str">
            <v>0</v>
          </cell>
          <cell r="BJ29">
            <v>108860.11</v>
          </cell>
          <cell r="BK29">
            <v>108333</v>
          </cell>
          <cell r="BL29">
            <v>524510.81000000006</v>
          </cell>
          <cell r="BM29">
            <v>524510.81000000006</v>
          </cell>
          <cell r="BN29">
            <v>541666</v>
          </cell>
          <cell r="BO29">
            <v>1300000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3340618.61</v>
          </cell>
          <cell r="CB29">
            <v>2415534.5299999998</v>
          </cell>
          <cell r="CC29">
            <v>14846881.770000001</v>
          </cell>
          <cell r="CD29">
            <v>12169293.85</v>
          </cell>
          <cell r="CE29">
            <v>19962578.440000001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10154.36</v>
          </cell>
          <cell r="C30">
            <v>6397</v>
          </cell>
          <cell r="D30">
            <v>-420.30999999999585</v>
          </cell>
          <cell r="E30">
            <v>32085</v>
          </cell>
          <cell r="F30">
            <v>88664</v>
          </cell>
          <cell r="G30">
            <v>-3270.06</v>
          </cell>
          <cell r="H30">
            <v>-27750.7</v>
          </cell>
          <cell r="I30">
            <v>29006.07</v>
          </cell>
          <cell r="J30">
            <v>-101779.1</v>
          </cell>
          <cell r="K30">
            <v>-205102</v>
          </cell>
          <cell r="L30">
            <v>-442379.28</v>
          </cell>
          <cell r="M30">
            <v>39949</v>
          </cell>
          <cell r="N30">
            <v>2120966.2999999998</v>
          </cell>
          <cell r="O30">
            <v>-45259</v>
          </cell>
          <cell r="P30">
            <v>569285</v>
          </cell>
          <cell r="Q30">
            <v>9859.85</v>
          </cell>
          <cell r="R30">
            <v>7717</v>
          </cell>
          <cell r="S30">
            <v>7140.6199999998353</v>
          </cell>
          <cell r="T30">
            <v>43056</v>
          </cell>
          <cell r="U30">
            <v>103837</v>
          </cell>
          <cell r="V30">
            <v>55593.35</v>
          </cell>
          <cell r="W30">
            <v>90003</v>
          </cell>
          <cell r="X30">
            <v>202046.56</v>
          </cell>
          <cell r="Y30">
            <v>288437</v>
          </cell>
          <cell r="Z30">
            <v>472081</v>
          </cell>
          <cell r="AA30">
            <v>-189.2</v>
          </cell>
          <cell r="AB30">
            <v>1450</v>
          </cell>
          <cell r="AC30">
            <v>-50855.720000000234</v>
          </cell>
          <cell r="AD30">
            <v>7250</v>
          </cell>
          <cell r="AE30">
            <v>17400</v>
          </cell>
          <cell r="AF30">
            <v>-157241.98000000001</v>
          </cell>
          <cell r="AG30">
            <v>118612</v>
          </cell>
          <cell r="AH30">
            <v>-869869.01</v>
          </cell>
          <cell r="AI30">
            <v>602740</v>
          </cell>
          <cell r="AJ30">
            <v>1433262</v>
          </cell>
          <cell r="AK30">
            <v>-2606649.9900000002</v>
          </cell>
          <cell r="AL30">
            <v>-2341226</v>
          </cell>
          <cell r="AM30">
            <v>-12442989.51</v>
          </cell>
          <cell r="AN30">
            <v>-11706125</v>
          </cell>
          <cell r="AO30">
            <v>-28198065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-3134122.95</v>
          </cell>
          <cell r="AV30">
            <v>-2104848.7000000002</v>
          </cell>
          <cell r="AW30">
            <v>-11004975</v>
          </cell>
          <cell r="AX30">
            <v>-10879595.1</v>
          </cell>
          <cell r="AY30">
            <v>-25718638</v>
          </cell>
          <cell r="AZ30">
            <v>6595.55</v>
          </cell>
          <cell r="BA30">
            <v>3400</v>
          </cell>
          <cell r="BB30">
            <v>-10569.43</v>
          </cell>
          <cell r="BC30">
            <v>17000</v>
          </cell>
          <cell r="BD30">
            <v>40800</v>
          </cell>
          <cell r="BE30">
            <v>114814.3</v>
          </cell>
          <cell r="BF30">
            <v>1158852</v>
          </cell>
          <cell r="BG30">
            <v>-88080.420000000726</v>
          </cell>
          <cell r="BH30">
            <v>5950000</v>
          </cell>
          <cell r="BI30">
            <v>20420582</v>
          </cell>
          <cell r="BJ30">
            <v>121409.85</v>
          </cell>
          <cell r="BK30">
            <v>1162252</v>
          </cell>
          <cell r="BL30">
            <v>-98649.850000000733</v>
          </cell>
          <cell r="BM30">
            <v>-98649.850000000733</v>
          </cell>
          <cell r="BN30">
            <v>5967000</v>
          </cell>
          <cell r="BO30">
            <v>20461382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-3012713.1</v>
          </cell>
          <cell r="CB30">
            <v>-942596.7</v>
          </cell>
          <cell r="CC30">
            <v>-11103624.850000001</v>
          </cell>
          <cell r="CD30">
            <v>-4912595.0999999996</v>
          </cell>
          <cell r="CE30">
            <v>-5257256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465888.47</v>
          </cell>
          <cell r="C31">
            <v>484589</v>
          </cell>
          <cell r="D31">
            <v>2478203.5299999998</v>
          </cell>
          <cell r="E31">
            <v>2508379</v>
          </cell>
          <cell r="F31">
            <v>5781636</v>
          </cell>
          <cell r="G31">
            <v>358833.98</v>
          </cell>
          <cell r="H31">
            <v>365082</v>
          </cell>
          <cell r="I31">
            <v>1908702.44</v>
          </cell>
          <cell r="J31">
            <v>1889503</v>
          </cell>
          <cell r="K31">
            <v>4355621</v>
          </cell>
          <cell r="L31">
            <v>649322.05000000005</v>
          </cell>
          <cell r="M31">
            <v>741156</v>
          </cell>
          <cell r="N31">
            <v>3489404.78</v>
          </cell>
          <cell r="O31">
            <v>3834553</v>
          </cell>
          <cell r="P31">
            <v>8841909</v>
          </cell>
          <cell r="Q31">
            <v>673820.44</v>
          </cell>
          <cell r="R31">
            <v>696406</v>
          </cell>
          <cell r="S31">
            <v>3575051.72</v>
          </cell>
          <cell r="T31">
            <v>3611219</v>
          </cell>
          <cell r="U31">
            <v>8312832</v>
          </cell>
          <cell r="V31">
            <v>580535.74</v>
          </cell>
          <cell r="W31">
            <v>616434</v>
          </cell>
          <cell r="X31">
            <v>3079012.31</v>
          </cell>
          <cell r="Y31">
            <v>3198915</v>
          </cell>
          <cell r="Z31">
            <v>7358316</v>
          </cell>
          <cell r="AA31">
            <v>567359.97</v>
          </cell>
          <cell r="AB31">
            <v>598858.03</v>
          </cell>
          <cell r="AC31">
            <v>3023564.59</v>
          </cell>
          <cell r="AD31">
            <v>3096436.16</v>
          </cell>
          <cell r="AE31">
            <v>7143757.3199999984</v>
          </cell>
          <cell r="AF31">
            <v>2677386.3199999998</v>
          </cell>
          <cell r="AG31">
            <v>2968426</v>
          </cell>
          <cell r="AH31">
            <v>13443896.720000003</v>
          </cell>
          <cell r="AI31">
            <v>15636625</v>
          </cell>
          <cell r="AJ31">
            <v>35995641</v>
          </cell>
          <cell r="AK31">
            <v>-6323086.9500000002</v>
          </cell>
          <cell r="AL31">
            <v>-6948742</v>
          </cell>
          <cell r="AM31">
            <v>-32723456.479999997</v>
          </cell>
          <cell r="AN31">
            <v>-36303619</v>
          </cell>
          <cell r="AO31">
            <v>-83497423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-349939.98</v>
          </cell>
          <cell r="AV31">
            <v>-477790.97</v>
          </cell>
          <cell r="AW31">
            <v>-1725620.39</v>
          </cell>
          <cell r="AX31">
            <v>-2527988.84</v>
          </cell>
          <cell r="AY31">
            <v>-5707710.6800000072</v>
          </cell>
          <cell r="AZ31">
            <v>-216383.31</v>
          </cell>
          <cell r="BA31">
            <v>-195214</v>
          </cell>
          <cell r="BB31">
            <v>-1099221.96</v>
          </cell>
          <cell r="BC31">
            <v>-951163</v>
          </cell>
          <cell r="BD31">
            <v>-2210304</v>
          </cell>
          <cell r="BE31">
            <v>566323.29</v>
          </cell>
          <cell r="BF31">
            <v>673005</v>
          </cell>
          <cell r="BG31">
            <v>2824842.35</v>
          </cell>
          <cell r="BH31">
            <v>3479152</v>
          </cell>
          <cell r="BI31">
            <v>7918015</v>
          </cell>
          <cell r="BJ31">
            <v>349939.98</v>
          </cell>
          <cell r="BK31">
            <v>477791</v>
          </cell>
          <cell r="BL31">
            <v>1725620.39</v>
          </cell>
          <cell r="BM31">
            <v>1725620.39</v>
          </cell>
          <cell r="BN31">
            <v>2527989</v>
          </cell>
          <cell r="BO31">
            <v>5707711</v>
          </cell>
          <cell r="BP31" t="str">
            <v>0</v>
          </cell>
          <cell r="BQ31" t="str">
            <v>0</v>
          </cell>
          <cell r="BR31" t="str">
            <v>0</v>
          </cell>
          <cell r="BS31" t="str">
            <v>0</v>
          </cell>
          <cell r="BT31" t="str">
            <v>0</v>
          </cell>
          <cell r="BU31" t="str">
            <v>0</v>
          </cell>
          <cell r="CA31">
            <v>4.0745362639427185E-10</v>
          </cell>
          <cell r="CB31">
            <v>3.0000000260770321E-2</v>
          </cell>
          <cell r="CC31">
            <v>2.7939677238464355E-9</v>
          </cell>
          <cell r="CD31">
            <v>0.15999999642372131</v>
          </cell>
          <cell r="CE31">
            <v>0.31999999284744263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1101234.82</v>
          </cell>
          <cell r="C33">
            <v>1207615.82</v>
          </cell>
          <cell r="D33">
            <v>5555239.7800000003</v>
          </cell>
          <cell r="E33">
            <v>6029417.1999999993</v>
          </cell>
          <cell r="F33">
            <v>14551878.679999996</v>
          </cell>
          <cell r="G33">
            <v>933806.38</v>
          </cell>
          <cell r="H33">
            <v>1026829.19</v>
          </cell>
          <cell r="I33">
            <v>4783919.03</v>
          </cell>
          <cell r="J33">
            <v>5130337.95</v>
          </cell>
          <cell r="K33">
            <v>12342761.439999999</v>
          </cell>
          <cell r="L33">
            <v>1735953.62</v>
          </cell>
          <cell r="M33">
            <v>1944022.66</v>
          </cell>
          <cell r="N33">
            <v>8748767.5999999996</v>
          </cell>
          <cell r="O33">
            <v>9627034.0300000012</v>
          </cell>
          <cell r="P33">
            <v>23420758.700000003</v>
          </cell>
          <cell r="Q33">
            <v>1785692.79</v>
          </cell>
          <cell r="R33">
            <v>2053027.71</v>
          </cell>
          <cell r="S33">
            <v>9073093.5899999999</v>
          </cell>
          <cell r="T33">
            <v>10257037.07</v>
          </cell>
          <cell r="U33">
            <v>24663953.830000002</v>
          </cell>
          <cell r="V33">
            <v>820009.58</v>
          </cell>
          <cell r="W33">
            <v>954144.19</v>
          </cell>
          <cell r="X33">
            <v>4342211.4000000004</v>
          </cell>
          <cell r="Y33">
            <v>4766557.8600000003</v>
          </cell>
          <cell r="Z33">
            <v>11460943.619999999</v>
          </cell>
          <cell r="AA33">
            <v>1112082.1100000001</v>
          </cell>
          <cell r="AB33">
            <v>1192558.79</v>
          </cell>
          <cell r="AC33">
            <v>5470430.2600000007</v>
          </cell>
          <cell r="AD33">
            <v>5957824.8899999997</v>
          </cell>
          <cell r="AE33">
            <v>14341686.33</v>
          </cell>
          <cell r="AF33">
            <v>6364494.4700000007</v>
          </cell>
          <cell r="AG33">
            <v>6146840.1100000003</v>
          </cell>
          <cell r="AH33">
            <v>30855897.799999997</v>
          </cell>
          <cell r="AI33">
            <v>30367757.120000001</v>
          </cell>
          <cell r="AJ33">
            <v>73007513.849999994</v>
          </cell>
          <cell r="AK33">
            <v>3.7834979593753815E-10</v>
          </cell>
          <cell r="AL33" t="str">
            <v>0</v>
          </cell>
          <cell r="AM33">
            <v>-2755047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13853273.770000001</v>
          </cell>
          <cell r="AV33">
            <v>14525038.470000001</v>
          </cell>
          <cell r="AW33">
            <v>66074512.459999993</v>
          </cell>
          <cell r="AX33">
            <v>72135966.120000005</v>
          </cell>
          <cell r="AY33">
            <v>173789496.44999999</v>
          </cell>
          <cell r="AZ33">
            <v>159426.4</v>
          </cell>
          <cell r="BA33">
            <v>164084</v>
          </cell>
          <cell r="BB33">
            <v>786388.86</v>
          </cell>
          <cell r="BC33">
            <v>808419</v>
          </cell>
          <cell r="BD33">
            <v>1984004</v>
          </cell>
          <cell r="BE33">
            <v>1567130.31</v>
          </cell>
          <cell r="BF33">
            <v>1525334</v>
          </cell>
          <cell r="BG33">
            <v>7655249.75</v>
          </cell>
          <cell r="BH33">
            <v>7507022</v>
          </cell>
          <cell r="BI33">
            <v>18931156</v>
          </cell>
          <cell r="BJ33">
            <v>1726556.71</v>
          </cell>
          <cell r="BK33">
            <v>1689418</v>
          </cell>
          <cell r="BL33">
            <v>8441638.6099999994</v>
          </cell>
          <cell r="BM33">
            <v>8441638.6099999994</v>
          </cell>
          <cell r="BN33">
            <v>8315441</v>
          </cell>
          <cell r="BO33">
            <v>20915160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15579830.48</v>
          </cell>
          <cell r="CB33">
            <v>16214456.470000001</v>
          </cell>
          <cell r="CC33">
            <v>74516151.069999993</v>
          </cell>
          <cell r="CD33">
            <v>80451407.120000005</v>
          </cell>
          <cell r="CE33">
            <v>194704656.44999999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726267.54</v>
          </cell>
          <cell r="C34">
            <v>534226</v>
          </cell>
          <cell r="D34">
            <v>3058431.99</v>
          </cell>
          <cell r="E34">
            <v>2642447</v>
          </cell>
          <cell r="F34">
            <v>6131048</v>
          </cell>
          <cell r="G34">
            <v>384580.36</v>
          </cell>
          <cell r="H34">
            <v>271039</v>
          </cell>
          <cell r="I34">
            <v>1579496.43</v>
          </cell>
          <cell r="J34">
            <v>1433195</v>
          </cell>
          <cell r="K34">
            <v>3324468</v>
          </cell>
          <cell r="L34">
            <v>867276.42</v>
          </cell>
          <cell r="M34">
            <v>805330</v>
          </cell>
          <cell r="N34">
            <v>4067661.02</v>
          </cell>
          <cell r="O34">
            <v>4026650</v>
          </cell>
          <cell r="P34">
            <v>8863960</v>
          </cell>
          <cell r="Q34">
            <v>1063969.94</v>
          </cell>
          <cell r="R34">
            <v>1028214.3</v>
          </cell>
          <cell r="S34">
            <v>5658064.8599999994</v>
          </cell>
          <cell r="T34">
            <v>5191338.5</v>
          </cell>
          <cell r="U34">
            <v>10574128.600000001</v>
          </cell>
          <cell r="V34">
            <v>1711354.36</v>
          </cell>
          <cell r="W34">
            <v>1466802</v>
          </cell>
          <cell r="X34">
            <v>7453993.3599999994</v>
          </cell>
          <cell r="Y34">
            <v>6587772</v>
          </cell>
          <cell r="Z34">
            <v>13446576</v>
          </cell>
          <cell r="AA34">
            <v>2701922.47</v>
          </cell>
          <cell r="AB34">
            <v>2775370.32</v>
          </cell>
          <cell r="AC34">
            <v>12745008.16</v>
          </cell>
          <cell r="AD34">
            <v>13717922.6</v>
          </cell>
          <cell r="AE34">
            <v>22906362.84</v>
          </cell>
          <cell r="AF34">
            <v>13995044.359999999</v>
          </cell>
          <cell r="AG34">
            <v>12443728.699999999</v>
          </cell>
          <cell r="AH34">
            <v>51298602.839999996</v>
          </cell>
          <cell r="AI34">
            <v>44678710.349999994</v>
          </cell>
          <cell r="AJ34">
            <v>111446515.68999998</v>
          </cell>
          <cell r="AK34">
            <v>-1.0000000067520887E-2</v>
          </cell>
          <cell r="AL34" t="str">
            <v>0</v>
          </cell>
          <cell r="AM34">
            <v>-1.4551915228366852E-10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21450415.439999998</v>
          </cell>
          <cell r="AV34">
            <v>19324710.32</v>
          </cell>
          <cell r="AW34">
            <v>85861258.659999996</v>
          </cell>
          <cell r="AX34">
            <v>78278035.449999988</v>
          </cell>
          <cell r="AY34">
            <v>176693059.13</v>
          </cell>
          <cell r="AZ34">
            <v>98012.23</v>
          </cell>
          <cell r="BA34">
            <v>68667</v>
          </cell>
          <cell r="BB34">
            <v>469065.7</v>
          </cell>
          <cell r="BC34">
            <v>343334</v>
          </cell>
          <cell r="BD34">
            <v>824000</v>
          </cell>
          <cell r="BE34">
            <v>864033.64</v>
          </cell>
          <cell r="BF34">
            <v>801871</v>
          </cell>
          <cell r="BG34">
            <v>4215011.71</v>
          </cell>
          <cell r="BH34">
            <v>3785038</v>
          </cell>
          <cell r="BI34">
            <v>9068904</v>
          </cell>
          <cell r="BJ34">
            <v>962045.87</v>
          </cell>
          <cell r="BK34">
            <v>870538</v>
          </cell>
          <cell r="BL34">
            <v>4684077.41</v>
          </cell>
          <cell r="BM34">
            <v>4684077.41</v>
          </cell>
          <cell r="BN34">
            <v>4128372</v>
          </cell>
          <cell r="BO34">
            <v>9892904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22412461.309999999</v>
          </cell>
          <cell r="CB34">
            <v>20195248.32</v>
          </cell>
          <cell r="CC34">
            <v>90545336.069999993</v>
          </cell>
          <cell r="CD34">
            <v>82406407.449999988</v>
          </cell>
          <cell r="CE34">
            <v>186585963.13</v>
          </cell>
          <cell r="CF34">
            <v>-45.34</v>
          </cell>
          <cell r="CG34" t="str">
            <v>0</v>
          </cell>
          <cell r="CH34">
            <v>-45.34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58052.39</v>
          </cell>
          <cell r="C36">
            <v>24300</v>
          </cell>
          <cell r="D36">
            <v>380196.65</v>
          </cell>
          <cell r="E36">
            <v>121400</v>
          </cell>
          <cell r="F36">
            <v>376900</v>
          </cell>
          <cell r="G36">
            <v>37773.32</v>
          </cell>
          <cell r="H36">
            <v>15800</v>
          </cell>
          <cell r="I36">
            <v>247027.6</v>
          </cell>
          <cell r="J36">
            <v>78900</v>
          </cell>
          <cell r="K36">
            <v>245100</v>
          </cell>
          <cell r="L36">
            <v>100609.87</v>
          </cell>
          <cell r="M36">
            <v>42200</v>
          </cell>
          <cell r="N36">
            <v>660641.04</v>
          </cell>
          <cell r="O36">
            <v>210600</v>
          </cell>
          <cell r="P36">
            <v>653400</v>
          </cell>
          <cell r="Q36">
            <v>92791.47</v>
          </cell>
          <cell r="R36">
            <v>42400</v>
          </cell>
          <cell r="S36">
            <v>597210.88</v>
          </cell>
          <cell r="T36">
            <v>212100</v>
          </cell>
          <cell r="U36">
            <v>636300</v>
          </cell>
          <cell r="V36">
            <v>91718.48</v>
          </cell>
          <cell r="W36">
            <v>48800</v>
          </cell>
          <cell r="X36">
            <v>586707.55000000005</v>
          </cell>
          <cell r="Y36">
            <v>263700</v>
          </cell>
          <cell r="Z36">
            <v>657100</v>
          </cell>
          <cell r="AA36">
            <v>50911.87</v>
          </cell>
          <cell r="AB36">
            <v>21400</v>
          </cell>
          <cell r="AC36">
            <v>334416.7</v>
          </cell>
          <cell r="AD36">
            <v>106700</v>
          </cell>
          <cell r="AE36">
            <v>331500</v>
          </cell>
          <cell r="AF36">
            <v>329273.71000000002</v>
          </cell>
          <cell r="AG36">
            <v>128500</v>
          </cell>
          <cell r="AH36">
            <v>2135329.42</v>
          </cell>
          <cell r="AI36">
            <v>641600</v>
          </cell>
          <cell r="AJ36">
            <v>1991800</v>
          </cell>
          <cell r="AK36">
            <v>0</v>
          </cell>
          <cell r="AL36" t="str">
            <v>0</v>
          </cell>
          <cell r="AM36">
            <v>1.1641532182693481E-10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761131.11</v>
          </cell>
          <cell r="AV36">
            <v>323400</v>
          </cell>
          <cell r="AW36">
            <v>4941529.84</v>
          </cell>
          <cell r="AX36">
            <v>1635000</v>
          </cell>
          <cell r="AY36">
            <v>4892100</v>
          </cell>
          <cell r="AZ36">
            <v>94430.36</v>
          </cell>
          <cell r="BA36">
            <v>228700</v>
          </cell>
          <cell r="BB36">
            <v>802336.86</v>
          </cell>
          <cell r="BC36">
            <v>554000</v>
          </cell>
          <cell r="BD36">
            <v>1020600</v>
          </cell>
          <cell r="BE36">
            <v>347991.73</v>
          </cell>
          <cell r="BF36">
            <v>282300</v>
          </cell>
          <cell r="BG36">
            <v>2659982.42</v>
          </cell>
          <cell r="BH36">
            <v>1208700</v>
          </cell>
          <cell r="BI36">
            <v>3553400</v>
          </cell>
          <cell r="BJ36">
            <v>442422.09</v>
          </cell>
          <cell r="BK36">
            <v>511000</v>
          </cell>
          <cell r="BL36">
            <v>3462319.28</v>
          </cell>
          <cell r="BM36">
            <v>3462319.28</v>
          </cell>
          <cell r="BN36">
            <v>1762700</v>
          </cell>
          <cell r="BO36">
            <v>4574000</v>
          </cell>
          <cell r="BP36">
            <v>-1040062.83</v>
          </cell>
          <cell r="BQ36">
            <v>-585531</v>
          </cell>
          <cell r="BR36">
            <v>-7283190.6299999999</v>
          </cell>
          <cell r="BS36">
            <v>-7283190.6299999999</v>
          </cell>
          <cell r="BT36">
            <v>-2733319</v>
          </cell>
          <cell r="BU36">
            <v>-6950032</v>
          </cell>
          <cell r="CA36">
            <v>163490.37</v>
          </cell>
          <cell r="CB36">
            <v>248869</v>
          </cell>
          <cell r="CC36">
            <v>1120658.49</v>
          </cell>
          <cell r="CD36">
            <v>664381</v>
          </cell>
          <cell r="CE36">
            <v>2516068</v>
          </cell>
          <cell r="CF36">
            <v>-87656.639999999999</v>
          </cell>
          <cell r="CG36" t="str">
            <v>0</v>
          </cell>
          <cell r="CH36">
            <v>-783375.59</v>
          </cell>
          <cell r="CI36" t="str">
            <v>0</v>
          </cell>
          <cell r="CJ36" t="str">
            <v>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21017.78</v>
          </cell>
          <cell r="H37">
            <v>40000</v>
          </cell>
          <cell r="I37">
            <v>283312.86</v>
          </cell>
          <cell r="J37">
            <v>235000</v>
          </cell>
          <cell r="K37">
            <v>531000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229.82</v>
          </cell>
          <cell r="R37">
            <v>108500</v>
          </cell>
          <cell r="S37">
            <v>1445.13</v>
          </cell>
          <cell r="T37">
            <v>469000</v>
          </cell>
          <cell r="U37">
            <v>784500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21247.599999999999</v>
          </cell>
          <cell r="AV37">
            <v>148500</v>
          </cell>
          <cell r="AW37">
            <v>284757.99</v>
          </cell>
          <cell r="AX37">
            <v>704000</v>
          </cell>
          <cell r="AY37">
            <v>1315500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21247.599999999999</v>
          </cell>
          <cell r="CB37">
            <v>148500</v>
          </cell>
          <cell r="CC37">
            <v>284757.99</v>
          </cell>
          <cell r="CD37">
            <v>704000</v>
          </cell>
          <cell r="CE37">
            <v>1315500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1809.66</v>
          </cell>
          <cell r="C38">
            <v>9962</v>
          </cell>
          <cell r="D38">
            <v>30919.7</v>
          </cell>
          <cell r="E38">
            <v>55655</v>
          </cell>
          <cell r="F38">
            <v>132842</v>
          </cell>
          <cell r="G38">
            <v>72738.77</v>
          </cell>
          <cell r="H38">
            <v>22400</v>
          </cell>
          <cell r="I38">
            <v>366740.39</v>
          </cell>
          <cell r="J38">
            <v>112000</v>
          </cell>
          <cell r="K38">
            <v>268800</v>
          </cell>
          <cell r="L38">
            <v>0</v>
          </cell>
          <cell r="M38" t="str">
            <v>0</v>
          </cell>
          <cell r="N38">
            <v>0</v>
          </cell>
          <cell r="O38" t="str">
            <v>0</v>
          </cell>
          <cell r="P38" t="str">
            <v>0</v>
          </cell>
          <cell r="Q38">
            <v>36633.25</v>
          </cell>
          <cell r="R38">
            <v>116383</v>
          </cell>
          <cell r="S38">
            <v>220341.18</v>
          </cell>
          <cell r="T38">
            <v>581727</v>
          </cell>
          <cell r="U38">
            <v>1395284</v>
          </cell>
          <cell r="V38">
            <v>600095.96</v>
          </cell>
          <cell r="W38" t="str">
            <v>0</v>
          </cell>
          <cell r="X38">
            <v>608993.91</v>
          </cell>
          <cell r="Y38" t="str">
            <v>0</v>
          </cell>
          <cell r="Z38" t="str">
            <v>0</v>
          </cell>
          <cell r="AA38">
            <v>658.29</v>
          </cell>
          <cell r="AB38" t="str">
            <v>0</v>
          </cell>
          <cell r="AC38">
            <v>18586.599999999999</v>
          </cell>
          <cell r="AD38" t="str">
            <v>0</v>
          </cell>
          <cell r="AE38" t="str">
            <v>0</v>
          </cell>
          <cell r="AF38">
            <v>0</v>
          </cell>
          <cell r="AG38" t="str">
            <v>0</v>
          </cell>
          <cell r="AH38">
            <v>200000</v>
          </cell>
          <cell r="AI38" t="str">
            <v>0</v>
          </cell>
          <cell r="AJ38" t="str">
            <v>0</v>
          </cell>
          <cell r="AK38">
            <v>41489</v>
          </cell>
          <cell r="AL38">
            <v>-141667</v>
          </cell>
          <cell r="AM38">
            <v>127078.47</v>
          </cell>
          <cell r="AN38">
            <v>-708335</v>
          </cell>
          <cell r="AO38">
            <v>-1700000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753424.93</v>
          </cell>
          <cell r="AV38">
            <v>7078</v>
          </cell>
          <cell r="AW38">
            <v>1572660.25</v>
          </cell>
          <cell r="AX38">
            <v>41047</v>
          </cell>
          <cell r="AY38">
            <v>96926</v>
          </cell>
          <cell r="AZ38">
            <v>11052.05</v>
          </cell>
          <cell r="BA38">
            <v>51000</v>
          </cell>
          <cell r="BB38">
            <v>-4465.22</v>
          </cell>
          <cell r="BC38">
            <v>255000</v>
          </cell>
          <cell r="BD38">
            <v>612000</v>
          </cell>
          <cell r="BE38">
            <v>-6281.82</v>
          </cell>
          <cell r="BF38">
            <v>-1150</v>
          </cell>
          <cell r="BG38">
            <v>-52968.99</v>
          </cell>
          <cell r="BH38">
            <v>-5750</v>
          </cell>
          <cell r="BI38">
            <v>-13800</v>
          </cell>
          <cell r="BJ38">
            <v>4770.2299999999996</v>
          </cell>
          <cell r="BK38">
            <v>49850</v>
          </cell>
          <cell r="BL38">
            <v>-57434.21</v>
          </cell>
          <cell r="BM38">
            <v>-57434.21</v>
          </cell>
          <cell r="BN38">
            <v>249250</v>
          </cell>
          <cell r="BO38">
            <v>598200</v>
          </cell>
          <cell r="BP38">
            <v>-16760</v>
          </cell>
          <cell r="BQ38" t="str">
            <v>0</v>
          </cell>
          <cell r="BR38">
            <v>-83800</v>
          </cell>
          <cell r="BS38">
            <v>-83800</v>
          </cell>
          <cell r="BT38" t="str">
            <v>0</v>
          </cell>
          <cell r="BU38" t="str">
            <v>0</v>
          </cell>
          <cell r="CA38">
            <v>741435.16</v>
          </cell>
          <cell r="CB38">
            <v>56928</v>
          </cell>
          <cell r="CC38">
            <v>1431426.04</v>
          </cell>
          <cell r="CD38">
            <v>290297</v>
          </cell>
          <cell r="CE38">
            <v>695126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763211.32</v>
          </cell>
          <cell r="C39">
            <v>749700</v>
          </cell>
          <cell r="D39">
            <v>4130942.28</v>
          </cell>
          <cell r="E39">
            <v>3879800</v>
          </cell>
          <cell r="F39">
            <v>9128000</v>
          </cell>
          <cell r="G39">
            <v>505960.25</v>
          </cell>
          <cell r="H39">
            <v>498800</v>
          </cell>
          <cell r="I39">
            <v>2748976.46</v>
          </cell>
          <cell r="J39">
            <v>2579800</v>
          </cell>
          <cell r="K39">
            <v>6072700</v>
          </cell>
          <cell r="L39">
            <v>1226940.27</v>
          </cell>
          <cell r="M39">
            <v>1316300</v>
          </cell>
          <cell r="N39">
            <v>7076517.2599999998</v>
          </cell>
          <cell r="O39">
            <v>6806500</v>
          </cell>
          <cell r="P39">
            <v>16012300</v>
          </cell>
          <cell r="Q39">
            <v>1116759.23</v>
          </cell>
          <cell r="R39">
            <v>1158600</v>
          </cell>
          <cell r="S39">
            <v>6100980.8599999994</v>
          </cell>
          <cell r="T39">
            <v>5979100</v>
          </cell>
          <cell r="U39">
            <v>14084000</v>
          </cell>
          <cell r="V39">
            <v>991995.25</v>
          </cell>
          <cell r="W39">
            <v>974200</v>
          </cell>
          <cell r="X39">
            <v>5422149.5800000001</v>
          </cell>
          <cell r="Y39">
            <v>5033400</v>
          </cell>
          <cell r="Z39">
            <v>11849500</v>
          </cell>
          <cell r="AA39">
            <v>670616.19999999995</v>
          </cell>
          <cell r="AB39">
            <v>677900</v>
          </cell>
          <cell r="AC39">
            <v>3688874.16</v>
          </cell>
          <cell r="AD39">
            <v>3501500</v>
          </cell>
          <cell r="AE39">
            <v>8240000</v>
          </cell>
          <cell r="AF39">
            <v>3485027.63</v>
          </cell>
          <cell r="AG39">
            <v>4066300</v>
          </cell>
          <cell r="AH39">
            <v>22391284.229999997</v>
          </cell>
          <cell r="AI39">
            <v>21017500</v>
          </cell>
          <cell r="AJ39">
            <v>49478700</v>
          </cell>
          <cell r="AK39">
            <v>-3.117747837677598E-9</v>
          </cell>
          <cell r="AL39" t="str">
            <v>0</v>
          </cell>
          <cell r="AM39">
            <v>-5.0326889322604984E-9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8760510.1499999948</v>
          </cell>
          <cell r="AV39">
            <v>9441800</v>
          </cell>
          <cell r="AW39">
            <v>51559724.829999991</v>
          </cell>
          <cell r="AX39">
            <v>48797600</v>
          </cell>
          <cell r="AY39">
            <v>114865200</v>
          </cell>
          <cell r="AZ39">
            <v>544396.04</v>
          </cell>
          <cell r="BA39">
            <v>304800</v>
          </cell>
          <cell r="BB39">
            <v>4503440.97</v>
          </cell>
          <cell r="BC39">
            <v>1757400</v>
          </cell>
          <cell r="BD39">
            <v>4175100</v>
          </cell>
          <cell r="BE39">
            <v>2142845.09</v>
          </cell>
          <cell r="BF39">
            <v>2139400</v>
          </cell>
          <cell r="BG39">
            <v>10684644.790000001</v>
          </cell>
          <cell r="BH39">
            <v>11149500</v>
          </cell>
          <cell r="BI39">
            <v>26704500</v>
          </cell>
          <cell r="BJ39">
            <v>2687241.13</v>
          </cell>
          <cell r="BK39">
            <v>2444200</v>
          </cell>
          <cell r="BL39">
            <v>15188085.760000002</v>
          </cell>
          <cell r="BM39">
            <v>15188085.760000002</v>
          </cell>
          <cell r="BN39">
            <v>12906900</v>
          </cell>
          <cell r="BO39">
            <v>30879600</v>
          </cell>
          <cell r="BP39">
            <v>-1040062.83</v>
          </cell>
          <cell r="BQ39">
            <v>-585531</v>
          </cell>
          <cell r="BR39">
            <v>-7283190.6299999999</v>
          </cell>
          <cell r="BS39">
            <v>-7283190.6299999999</v>
          </cell>
          <cell r="BT39">
            <v>-2733319</v>
          </cell>
          <cell r="BU39">
            <v>-6950032</v>
          </cell>
          <cell r="CA39">
            <v>10407688.449999996</v>
          </cell>
          <cell r="CB39">
            <v>11300469</v>
          </cell>
          <cell r="CC39">
            <v>59464619.959999993</v>
          </cell>
          <cell r="CD39">
            <v>58971181</v>
          </cell>
          <cell r="CE39">
            <v>138794768</v>
          </cell>
          <cell r="CF39">
            <v>-87656.639999999999</v>
          </cell>
          <cell r="CG39" t="str">
            <v>0</v>
          </cell>
          <cell r="CH39">
            <v>-783375.59</v>
          </cell>
          <cell r="CI39" t="str">
            <v>0</v>
          </cell>
          <cell r="CJ39" t="str">
            <v>0</v>
          </cell>
        </row>
        <row r="40">
          <cell r="A40" t="str">
            <v>Donations</v>
          </cell>
          <cell r="B40">
            <v>18633</v>
          </cell>
          <cell r="C40">
            <v>11447</v>
          </cell>
          <cell r="D40">
            <v>59594.17</v>
          </cell>
          <cell r="E40">
            <v>38492</v>
          </cell>
          <cell r="F40">
            <v>150000</v>
          </cell>
          <cell r="G40">
            <v>9440</v>
          </cell>
          <cell r="H40">
            <v>6000</v>
          </cell>
          <cell r="I40">
            <v>112203</v>
          </cell>
          <cell r="J40">
            <v>92200</v>
          </cell>
          <cell r="K40">
            <v>168700</v>
          </cell>
          <cell r="L40">
            <v>18588</v>
          </cell>
          <cell r="M40" t="str">
            <v>0</v>
          </cell>
          <cell r="N40">
            <v>109625.08</v>
          </cell>
          <cell r="O40" t="str">
            <v>0</v>
          </cell>
          <cell r="P40" t="str">
            <v>0</v>
          </cell>
          <cell r="Q40">
            <v>22369.8</v>
          </cell>
          <cell r="R40">
            <v>7632</v>
          </cell>
          <cell r="S40">
            <v>59063.65</v>
          </cell>
          <cell r="T40">
            <v>82125</v>
          </cell>
          <cell r="U40">
            <v>201927</v>
          </cell>
          <cell r="V40">
            <v>7175</v>
          </cell>
          <cell r="W40">
            <v>13333</v>
          </cell>
          <cell r="X40">
            <v>18675</v>
          </cell>
          <cell r="Y40">
            <v>66665</v>
          </cell>
          <cell r="Z40">
            <v>159996</v>
          </cell>
          <cell r="AA40">
            <v>66505</v>
          </cell>
          <cell r="AB40">
            <v>13333</v>
          </cell>
          <cell r="AC40">
            <v>272886.12</v>
          </cell>
          <cell r="AD40">
            <v>66665</v>
          </cell>
          <cell r="AE40">
            <v>159996</v>
          </cell>
          <cell r="AF40">
            <v>12150</v>
          </cell>
          <cell r="AG40">
            <v>36890</v>
          </cell>
          <cell r="AH40">
            <v>33338.97</v>
          </cell>
          <cell r="AI40">
            <v>172883</v>
          </cell>
          <cell r="AJ40">
            <v>432098</v>
          </cell>
          <cell r="AK40">
            <v>26168.48</v>
          </cell>
          <cell r="AL40" t="str">
            <v>0</v>
          </cell>
          <cell r="AM40">
            <v>280019.94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181029.28</v>
          </cell>
          <cell r="AV40">
            <v>88635</v>
          </cell>
          <cell r="AW40">
            <v>945405.93</v>
          </cell>
          <cell r="AX40">
            <v>519030</v>
          </cell>
          <cell r="AY40">
            <v>1272717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>
            <v>4725</v>
          </cell>
          <cell r="BF40">
            <v>7063</v>
          </cell>
          <cell r="BG40">
            <v>12387.79</v>
          </cell>
          <cell r="BH40">
            <v>35315</v>
          </cell>
          <cell r="BI40">
            <v>84756</v>
          </cell>
          <cell r="BJ40">
            <v>4725</v>
          </cell>
          <cell r="BK40">
            <v>7063</v>
          </cell>
          <cell r="BL40">
            <v>12387.79</v>
          </cell>
          <cell r="BM40">
            <v>12387.79</v>
          </cell>
          <cell r="BN40">
            <v>35315</v>
          </cell>
          <cell r="BO40">
            <v>84756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185754.28</v>
          </cell>
          <cell r="CB40">
            <v>95698</v>
          </cell>
          <cell r="CC40">
            <v>957793.72</v>
          </cell>
          <cell r="CD40">
            <v>554345</v>
          </cell>
          <cell r="CE40">
            <v>1357473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6467.06</v>
          </cell>
          <cell r="C41">
            <v>17745</v>
          </cell>
          <cell r="D41">
            <v>29454.21</v>
          </cell>
          <cell r="E41">
            <v>41911</v>
          </cell>
          <cell r="F41">
            <v>178024</v>
          </cell>
          <cell r="G41">
            <v>36108.58</v>
          </cell>
          <cell r="H41">
            <v>3000</v>
          </cell>
          <cell r="I41">
            <v>223748.73</v>
          </cell>
          <cell r="J41">
            <v>15700</v>
          </cell>
          <cell r="K41">
            <v>153450</v>
          </cell>
          <cell r="L41">
            <v>30393.4</v>
          </cell>
          <cell r="M41">
            <v>49277</v>
          </cell>
          <cell r="N41">
            <v>-2725.8</v>
          </cell>
          <cell r="O41">
            <v>181997</v>
          </cell>
          <cell r="P41">
            <v>551248</v>
          </cell>
          <cell r="Q41">
            <v>9783.93</v>
          </cell>
          <cell r="R41">
            <v>15089</v>
          </cell>
          <cell r="S41">
            <v>45111.19</v>
          </cell>
          <cell r="T41">
            <v>78119</v>
          </cell>
          <cell r="U41">
            <v>189047</v>
          </cell>
          <cell r="V41">
            <v>12424.11</v>
          </cell>
          <cell r="W41">
            <v>15638</v>
          </cell>
          <cell r="X41">
            <v>58103.81</v>
          </cell>
          <cell r="Y41">
            <v>87872</v>
          </cell>
          <cell r="Z41">
            <v>193474</v>
          </cell>
          <cell r="AA41">
            <v>8007.03</v>
          </cell>
          <cell r="AB41">
            <v>14973</v>
          </cell>
          <cell r="AC41">
            <v>56242.7</v>
          </cell>
          <cell r="AD41">
            <v>99048</v>
          </cell>
          <cell r="AE41">
            <v>211186</v>
          </cell>
          <cell r="AF41">
            <v>70560.56</v>
          </cell>
          <cell r="AG41" t="str">
            <v>0</v>
          </cell>
          <cell r="AH41">
            <v>199458.54</v>
          </cell>
          <cell r="AI41" t="str">
            <v>0</v>
          </cell>
          <cell r="AJ41" t="str">
            <v>0</v>
          </cell>
          <cell r="AK41">
            <v>15320.52</v>
          </cell>
          <cell r="AL41" t="str">
            <v>0</v>
          </cell>
          <cell r="AM41">
            <v>-152941.47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189065.19</v>
          </cell>
          <cell r="AV41">
            <v>115722</v>
          </cell>
          <cell r="AW41">
            <v>456451.91</v>
          </cell>
          <cell r="AX41">
            <v>504647</v>
          </cell>
          <cell r="AY41">
            <v>1476429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E41">
            <v>12026.03</v>
          </cell>
          <cell r="BF41" t="str">
            <v>0</v>
          </cell>
          <cell r="BG41">
            <v>41260.43</v>
          </cell>
          <cell r="BH41" t="str">
            <v>0</v>
          </cell>
          <cell r="BI41" t="str">
            <v>0</v>
          </cell>
          <cell r="BJ41">
            <v>12026.03</v>
          </cell>
          <cell r="BK41" t="str">
            <v>0</v>
          </cell>
          <cell r="BL41">
            <v>41260.43</v>
          </cell>
          <cell r="BM41">
            <v>41260.43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201091.22</v>
          </cell>
          <cell r="CB41">
            <v>115722</v>
          </cell>
          <cell r="CC41">
            <v>497712.34</v>
          </cell>
          <cell r="CD41">
            <v>504647</v>
          </cell>
          <cell r="CE41">
            <v>1476429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2072.44</v>
          </cell>
          <cell r="BF42" t="str">
            <v>0</v>
          </cell>
          <cell r="BG42">
            <v>2072.44</v>
          </cell>
          <cell r="BH42" t="str">
            <v>0</v>
          </cell>
          <cell r="BI42" t="str">
            <v>0</v>
          </cell>
          <cell r="BJ42">
            <v>2072.44</v>
          </cell>
          <cell r="BK42" t="str">
            <v>0</v>
          </cell>
          <cell r="BL42">
            <v>2072.44</v>
          </cell>
          <cell r="BM42">
            <v>2072.44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2072.44</v>
          </cell>
          <cell r="CB42" t="str">
            <v>0</v>
          </cell>
          <cell r="CC42">
            <v>2072.44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1463507</v>
          </cell>
          <cell r="C43">
            <v>1460972.88</v>
          </cell>
          <cell r="D43">
            <v>5884291</v>
          </cell>
          <cell r="E43">
            <v>5962531.1600000001</v>
          </cell>
          <cell r="F43">
            <v>5251193.28</v>
          </cell>
          <cell r="G43">
            <v>1213775</v>
          </cell>
          <cell r="H43">
            <v>1204977.81</v>
          </cell>
          <cell r="I43">
            <v>4275934</v>
          </cell>
          <cell r="J43">
            <v>4296916.7300000004</v>
          </cell>
          <cell r="K43">
            <v>4604005.4400000004</v>
          </cell>
          <cell r="L43">
            <v>1808966</v>
          </cell>
          <cell r="M43">
            <v>1197990.3</v>
          </cell>
          <cell r="N43">
            <v>5669182</v>
          </cell>
          <cell r="O43">
            <v>10045796.710000001</v>
          </cell>
          <cell r="P43">
            <v>8877240.910000002</v>
          </cell>
          <cell r="Q43">
            <v>3166098</v>
          </cell>
          <cell r="R43">
            <v>2907391.06</v>
          </cell>
          <cell r="S43">
            <v>10359265</v>
          </cell>
          <cell r="T43">
            <v>10624209.07</v>
          </cell>
          <cell r="U43">
            <v>10421899.360000001</v>
          </cell>
          <cell r="V43">
            <v>2155271</v>
          </cell>
          <cell r="W43">
            <v>1763570.37</v>
          </cell>
          <cell r="X43">
            <v>6994711</v>
          </cell>
          <cell r="Y43">
            <v>6370415.6700000009</v>
          </cell>
          <cell r="Z43">
            <v>4578622.0999999996</v>
          </cell>
          <cell r="AA43">
            <v>873550</v>
          </cell>
          <cell r="AB43">
            <v>1085540.68</v>
          </cell>
          <cell r="AC43">
            <v>3352388</v>
          </cell>
          <cell r="AD43">
            <v>4287734.7</v>
          </cell>
          <cell r="AE43">
            <v>6054546.1000000006</v>
          </cell>
          <cell r="AF43">
            <v>6820861</v>
          </cell>
          <cell r="AG43">
            <v>3316410.31</v>
          </cell>
          <cell r="AH43">
            <v>21838025</v>
          </cell>
          <cell r="AI43">
            <v>23920112.129999999</v>
          </cell>
          <cell r="AJ43">
            <v>19193398.609999999</v>
          </cell>
          <cell r="AK43">
            <v>-473528</v>
          </cell>
          <cell r="AL43" t="str">
            <v>0</v>
          </cell>
          <cell r="AM43">
            <v>-571735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17028500</v>
          </cell>
          <cell r="AV43">
            <v>12936853.41</v>
          </cell>
          <cell r="AW43">
            <v>57802061</v>
          </cell>
          <cell r="AX43">
            <v>65507716.170000002</v>
          </cell>
          <cell r="AY43">
            <v>58980905.800000004</v>
          </cell>
          <cell r="AZ43">
            <v>7987220</v>
          </cell>
          <cell r="BA43">
            <v>1811052</v>
          </cell>
          <cell r="BB43">
            <v>21891133</v>
          </cell>
          <cell r="BC43">
            <v>7181156</v>
          </cell>
          <cell r="BD43">
            <v>13046731</v>
          </cell>
          <cell r="BE43">
            <v>1181064</v>
          </cell>
          <cell r="BF43">
            <v>1986871</v>
          </cell>
          <cell r="BG43">
            <v>11929986</v>
          </cell>
          <cell r="BH43">
            <v>8586056</v>
          </cell>
          <cell r="BI43">
            <v>17929940</v>
          </cell>
          <cell r="BJ43">
            <v>9168284</v>
          </cell>
          <cell r="BK43">
            <v>3797923</v>
          </cell>
          <cell r="BL43">
            <v>33821119</v>
          </cell>
          <cell r="BM43">
            <v>33821119</v>
          </cell>
          <cell r="BN43">
            <v>15767212</v>
          </cell>
          <cell r="BO43">
            <v>30976671</v>
          </cell>
          <cell r="BP43">
            <v>-18812</v>
          </cell>
          <cell r="BQ43" t="str">
            <v>0</v>
          </cell>
          <cell r="BR43">
            <v>-123863</v>
          </cell>
          <cell r="BS43">
            <v>-123863</v>
          </cell>
          <cell r="BT43" t="str">
            <v>0</v>
          </cell>
          <cell r="BU43" t="str">
            <v>0</v>
          </cell>
          <cell r="CA43">
            <v>26177972</v>
          </cell>
          <cell r="CB43">
            <v>16734776.41</v>
          </cell>
          <cell r="CC43">
            <v>91499317</v>
          </cell>
          <cell r="CD43">
            <v>81274928.170000002</v>
          </cell>
          <cell r="CE43">
            <v>89957576.800000012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3856407.7399999909</v>
          </cell>
          <cell r="C44">
            <v>3816537.02</v>
          </cell>
          <cell r="D44">
            <v>15505708.409999996</v>
          </cell>
          <cell r="E44">
            <v>15576101.500000004</v>
          </cell>
          <cell r="F44">
            <v>13717845.950000003</v>
          </cell>
          <cell r="G44">
            <v>3105870.7900000052</v>
          </cell>
          <cell r="H44">
            <v>2970121.61</v>
          </cell>
          <cell r="I44">
            <v>10941215.450000022</v>
          </cell>
          <cell r="J44">
            <v>10591366.99</v>
          </cell>
          <cell r="K44">
            <v>11348298.65</v>
          </cell>
          <cell r="L44">
            <v>3055169.6500000102</v>
          </cell>
          <cell r="M44">
            <v>2951441.27</v>
          </cell>
          <cell r="N44">
            <v>9574594.5100000333</v>
          </cell>
          <cell r="O44">
            <v>24749434.120000001</v>
          </cell>
          <cell r="P44">
            <v>21870503.939999998</v>
          </cell>
          <cell r="Q44">
            <v>8497312.0000000056</v>
          </cell>
          <cell r="R44">
            <v>7669199.5500000007</v>
          </cell>
          <cell r="S44">
            <v>27805515.379999958</v>
          </cell>
          <cell r="T44">
            <v>28024826.460000005</v>
          </cell>
          <cell r="U44">
            <v>27491142.850000001</v>
          </cell>
          <cell r="V44">
            <v>5614147.0100000016</v>
          </cell>
          <cell r="W44">
            <v>4344840.33</v>
          </cell>
          <cell r="X44">
            <v>18219051.219999984</v>
          </cell>
          <cell r="Y44">
            <v>15694549.319999998</v>
          </cell>
          <cell r="Z44">
            <v>11280172.65</v>
          </cell>
          <cell r="AA44">
            <v>2462092.4599999911</v>
          </cell>
          <cell r="AB44">
            <v>3063904.74</v>
          </cell>
          <cell r="AC44">
            <v>9448843.790000001</v>
          </cell>
          <cell r="AD44">
            <v>12102003.600000001</v>
          </cell>
          <cell r="AE44">
            <v>17088773.439999998</v>
          </cell>
          <cell r="AF44">
            <v>18978332.819999985</v>
          </cell>
          <cell r="AG44">
            <v>9331488.9999999963</v>
          </cell>
          <cell r="AH44">
            <v>60766745.330000065</v>
          </cell>
          <cell r="AI44">
            <v>67304759.019999847</v>
          </cell>
          <cell r="AJ44">
            <v>54005059.929999813</v>
          </cell>
          <cell r="AK44">
            <v>282143.05000000255</v>
          </cell>
          <cell r="AL44">
            <v>-2</v>
          </cell>
          <cell r="AM44">
            <v>3134997.2400000063</v>
          </cell>
          <cell r="AN44">
            <v>4</v>
          </cell>
          <cell r="AO44">
            <v>16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45851475.520000003</v>
          </cell>
          <cell r="AV44">
            <v>34147531.519999996</v>
          </cell>
          <cell r="AW44">
            <v>155396671.33000004</v>
          </cell>
          <cell r="AX44">
            <v>174043045.00999984</v>
          </cell>
          <cell r="AY44">
            <v>156801813.40999982</v>
          </cell>
          <cell r="AZ44">
            <v>20134155.879999965</v>
          </cell>
          <cell r="BA44">
            <v>4433418</v>
          </cell>
          <cell r="BB44">
            <v>55183090.630000032</v>
          </cell>
          <cell r="BC44">
            <v>17579328</v>
          </cell>
          <cell r="BD44">
            <v>31938140</v>
          </cell>
          <cell r="BE44">
            <v>3554683.2799999905</v>
          </cell>
          <cell r="BF44">
            <v>5377362</v>
          </cell>
          <cell r="BG44">
            <v>32623865.510000002</v>
          </cell>
          <cell r="BH44">
            <v>23596558</v>
          </cell>
          <cell r="BI44">
            <v>49060929</v>
          </cell>
          <cell r="BJ44">
            <v>23688839.159999955</v>
          </cell>
          <cell r="BK44">
            <v>9810780</v>
          </cell>
          <cell r="BL44">
            <v>87806956.14000003</v>
          </cell>
          <cell r="BM44">
            <v>87806956.14000003</v>
          </cell>
          <cell r="BN44">
            <v>41175886</v>
          </cell>
          <cell r="BO44">
            <v>80999069</v>
          </cell>
          <cell r="BP44">
            <v>-47421.99999999709</v>
          </cell>
          <cell r="BQ44">
            <v>0</v>
          </cell>
          <cell r="BR44">
            <v>-312234.00000001612</v>
          </cell>
          <cell r="BS44">
            <v>-312234.00000001612</v>
          </cell>
          <cell r="BT44">
            <v>0</v>
          </cell>
          <cell r="BU44">
            <v>0</v>
          </cell>
          <cell r="CA44">
            <v>69492892.679999962</v>
          </cell>
          <cell r="CB44">
            <v>43958311.519999996</v>
          </cell>
          <cell r="CC44">
            <v>242891393.47000006</v>
          </cell>
          <cell r="CD44">
            <v>215218931.00999984</v>
          </cell>
          <cell r="CE44">
            <v>237800882.40999982</v>
          </cell>
          <cell r="CF44">
            <v>3.4958702599396929E-12</v>
          </cell>
          <cell r="CG44">
            <v>0</v>
          </cell>
          <cell r="CH44">
            <v>-2.5607960196794011E-11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2392900.7399999909</v>
          </cell>
          <cell r="C45">
            <v>2355564.14</v>
          </cell>
          <cell r="D45">
            <v>9621417.4099999964</v>
          </cell>
          <cell r="E45">
            <v>9613570.3400000017</v>
          </cell>
          <cell r="F45">
            <v>8466652.6699999999</v>
          </cell>
          <cell r="G45">
            <v>1892095.7900000052</v>
          </cell>
          <cell r="H45">
            <v>1765143.8</v>
          </cell>
          <cell r="I45">
            <v>6665281.4500000216</v>
          </cell>
          <cell r="J45">
            <v>6294450.2599999998</v>
          </cell>
          <cell r="K45">
            <v>6744293.21</v>
          </cell>
          <cell r="L45">
            <v>1246203.6500000102</v>
          </cell>
          <cell r="M45">
            <v>1753450.97</v>
          </cell>
          <cell r="N45">
            <v>3905412.5100000333</v>
          </cell>
          <cell r="O45">
            <v>14703637.409999996</v>
          </cell>
          <cell r="P45">
            <v>12993263.029999994</v>
          </cell>
          <cell r="Q45">
            <v>5331214.0000000056</v>
          </cell>
          <cell r="R45">
            <v>4761808.49</v>
          </cell>
          <cell r="S45">
            <v>17446250.379999951</v>
          </cell>
          <cell r="T45">
            <v>17400617.390000001</v>
          </cell>
          <cell r="U45">
            <v>17069243.489999998</v>
          </cell>
          <cell r="V45">
            <v>3458876.01</v>
          </cell>
          <cell r="W45">
            <v>2581269.96</v>
          </cell>
          <cell r="X45">
            <v>11224340.219999984</v>
          </cell>
          <cell r="Y45">
            <v>9324133.6499999985</v>
          </cell>
          <cell r="Z45">
            <v>6701550.5500000007</v>
          </cell>
          <cell r="AA45">
            <v>1588542.4599999911</v>
          </cell>
          <cell r="AB45">
            <v>1978364.06</v>
          </cell>
          <cell r="AC45">
            <v>6096455.790000001</v>
          </cell>
          <cell r="AD45">
            <v>7814268.9000000013</v>
          </cell>
          <cell r="AE45">
            <v>11034227.34</v>
          </cell>
          <cell r="AF45">
            <v>12157471.819999985</v>
          </cell>
          <cell r="AG45">
            <v>6015078.6899999958</v>
          </cell>
          <cell r="AH45">
            <v>38928720.330000065</v>
          </cell>
          <cell r="AI45">
            <v>43384646.889999852</v>
          </cell>
          <cell r="AJ45">
            <v>34811661.319999814</v>
          </cell>
          <cell r="AK45">
            <v>755671.05000000249</v>
          </cell>
          <cell r="AL45">
            <v>-2</v>
          </cell>
          <cell r="AM45">
            <v>3706732.2400000058</v>
          </cell>
          <cell r="AN45">
            <v>4</v>
          </cell>
          <cell r="AO45">
            <v>16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28822975.519999988</v>
          </cell>
          <cell r="AV45">
            <v>21210678.109999999</v>
          </cell>
          <cell r="AW45">
            <v>97594610.330000058</v>
          </cell>
          <cell r="AX45">
            <v>108535328.83999985</v>
          </cell>
          <cell r="AY45">
            <v>97820907.609999806</v>
          </cell>
          <cell r="AZ45">
            <v>12146935.879999965</v>
          </cell>
          <cell r="BA45">
            <v>2622366</v>
          </cell>
          <cell r="BB45">
            <v>33291957.630000032</v>
          </cell>
          <cell r="BC45">
            <v>10398172</v>
          </cell>
          <cell r="BD45">
            <v>18891409</v>
          </cell>
          <cell r="BE45">
            <v>2373619.2799999905</v>
          </cell>
          <cell r="BF45">
            <v>3390491</v>
          </cell>
          <cell r="BG45">
            <v>20693879.510000005</v>
          </cell>
          <cell r="BH45">
            <v>15010502</v>
          </cell>
          <cell r="BI45">
            <v>31130989</v>
          </cell>
          <cell r="BJ45">
            <v>14520555.159999955</v>
          </cell>
          <cell r="BK45">
            <v>6012857</v>
          </cell>
          <cell r="BL45">
            <v>53985837.140000038</v>
          </cell>
          <cell r="BM45">
            <v>53985837.140000038</v>
          </cell>
          <cell r="BN45">
            <v>25408674</v>
          </cell>
          <cell r="BO45">
            <v>50022398</v>
          </cell>
          <cell r="BP45">
            <v>-28609.99999999709</v>
          </cell>
          <cell r="BQ45">
            <v>0</v>
          </cell>
          <cell r="BR45">
            <v>-188371.00000001612</v>
          </cell>
          <cell r="BS45">
            <v>-188371.00000001612</v>
          </cell>
          <cell r="BT45">
            <v>0</v>
          </cell>
          <cell r="BU45">
            <v>0</v>
          </cell>
          <cell r="CA45">
            <v>43314920.679999948</v>
          </cell>
          <cell r="CB45">
            <v>27223535.109999999</v>
          </cell>
          <cell r="CC45">
            <v>151392076.47000009</v>
          </cell>
          <cell r="CD45">
            <v>133944002.83999985</v>
          </cell>
          <cell r="CE45">
            <v>147843305.60999981</v>
          </cell>
          <cell r="CF45">
            <v>3.4958702599396929E-12</v>
          </cell>
          <cell r="CG45">
            <v>0</v>
          </cell>
          <cell r="CH45">
            <v>-2.5607960196794011E-11</v>
          </cell>
          <cell r="CI45">
            <v>0</v>
          </cell>
          <cell r="CJ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Mgmt Summary (2)"/>
      <sheetName val="Proj Mgmt Pivot"/>
      <sheetName val="Proj Mgmt Qry cap_ex_2"/>
      <sheetName val="GL 1070 ONLY"/>
      <sheetName val="GL DETAIL"/>
      <sheetName val="GL Purchasing"/>
      <sheetName val="GL to PP 315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P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Proj</v>
          </cell>
          <cell r="I9" t="str">
            <v>Proj</v>
          </cell>
          <cell r="J9" t="str">
            <v>Proj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Adj</v>
          </cell>
          <cell r="P9" t="str">
            <v>Forecast</v>
          </cell>
        </row>
        <row r="11">
          <cell r="D11">
            <v>435296</v>
          </cell>
          <cell r="E11">
            <v>505413.76</v>
          </cell>
          <cell r="F11">
            <v>498100.03</v>
          </cell>
          <cell r="G11">
            <v>460569.57999999996</v>
          </cell>
          <cell r="H11">
            <v>492781.87172172434</v>
          </cell>
          <cell r="I11">
            <v>461789.87099343061</v>
          </cell>
          <cell r="J11">
            <v>444702.03546094487</v>
          </cell>
          <cell r="K11">
            <v>447528.98532809422</v>
          </cell>
          <cell r="L11">
            <v>476381.85415920505</v>
          </cell>
          <cell r="M11">
            <v>418185.62519388343</v>
          </cell>
          <cell r="N11">
            <v>533115.69460308377</v>
          </cell>
          <cell r="P11">
            <v>5627225.3074603658</v>
          </cell>
        </row>
        <row r="12">
          <cell r="D12">
            <v>60649</v>
          </cell>
          <cell r="E12">
            <v>70682.45</v>
          </cell>
          <cell r="F12">
            <v>69517.039999999994</v>
          </cell>
          <cell r="G12">
            <v>64133.84</v>
          </cell>
          <cell r="H12">
            <v>68720.800475396856</v>
          </cell>
          <cell r="I12">
            <v>64398.817016587454</v>
          </cell>
          <cell r="J12">
            <v>62015.836222100203</v>
          </cell>
          <cell r="K12">
            <v>62410.067968279422</v>
          </cell>
          <cell r="L12">
            <v>66433.739202689714</v>
          </cell>
          <cell r="M12">
            <v>58317.995364197232</v>
          </cell>
          <cell r="N12">
            <v>74345.545933170375</v>
          </cell>
          <cell r="P12">
            <v>784786.13218242116</v>
          </cell>
        </row>
        <row r="13">
          <cell r="D13">
            <v>347488</v>
          </cell>
          <cell r="E13">
            <v>405594.07</v>
          </cell>
          <cell r="F13">
            <v>398575.65</v>
          </cell>
          <cell r="G13">
            <v>367373.11000000004</v>
          </cell>
          <cell r="H13">
            <v>394084.0965533561</v>
          </cell>
          <cell r="I13">
            <v>369299.38894080091</v>
          </cell>
          <cell r="J13">
            <v>355634.02376747585</v>
          </cell>
          <cell r="K13">
            <v>357894.77248476289</v>
          </cell>
          <cell r="L13">
            <v>380968.78839073301</v>
          </cell>
          <cell r="M13">
            <v>334428.50427987182</v>
          </cell>
          <cell r="N13">
            <v>426339.581308119</v>
          </cell>
          <cell r="P13">
            <v>4499550.9857251197</v>
          </cell>
        </row>
        <row r="14">
          <cell r="D14">
            <v>173083</v>
          </cell>
          <cell r="E14">
            <v>202078.59</v>
          </cell>
          <cell r="F14">
            <v>198553.72</v>
          </cell>
          <cell r="G14">
            <v>182981.22</v>
          </cell>
          <cell r="H14">
            <v>197961.15363283048</v>
          </cell>
          <cell r="I14">
            <v>185510.99552103385</v>
          </cell>
          <cell r="J14">
            <v>178646.44179205823</v>
          </cell>
          <cell r="K14">
            <v>179782.08879751276</v>
          </cell>
          <cell r="L14">
            <v>191372.91128346833</v>
          </cell>
          <cell r="M14">
            <v>167994.22532896325</v>
          </cell>
          <cell r="N14">
            <v>214164.1240873221</v>
          </cell>
          <cell r="P14">
            <v>2252375.4704431887</v>
          </cell>
        </row>
        <row r="15">
          <cell r="D15">
            <v>63988</v>
          </cell>
          <cell r="E15">
            <v>74912.17</v>
          </cell>
          <cell r="F15">
            <v>73495.679999999993</v>
          </cell>
          <cell r="G15">
            <v>67619.23</v>
          </cell>
          <cell r="H15">
            <v>72538.622724030021</v>
          </cell>
          <cell r="I15">
            <v>67976.529073064536</v>
          </cell>
          <cell r="J15">
            <v>65461.160456661324</v>
          </cell>
          <cell r="K15">
            <v>65877.293966517173</v>
          </cell>
          <cell r="L15">
            <v>70124.502491728024</v>
          </cell>
          <cell r="M15">
            <v>61557.883995541524</v>
          </cell>
          <cell r="N15">
            <v>78475.854040568724</v>
          </cell>
          <cell r="P15">
            <v>828659.92674811138</v>
          </cell>
        </row>
        <row r="16">
          <cell r="D16">
            <v>13977</v>
          </cell>
          <cell r="E16">
            <v>16484.259999999998</v>
          </cell>
          <cell r="F16">
            <v>16107.76</v>
          </cell>
          <cell r="G16">
            <v>14753.5</v>
          </cell>
          <cell r="H16">
            <v>15836.892290626436</v>
          </cell>
          <cell r="I16">
            <v>14840.879641682706</v>
          </cell>
          <cell r="J16">
            <v>14291.715343364656</v>
          </cell>
          <cell r="K16">
            <v>14382.56710380102</v>
          </cell>
          <cell r="L16">
            <v>15309.832902677465</v>
          </cell>
          <cell r="M16">
            <v>13439.538026317057</v>
          </cell>
          <cell r="N16">
            <v>17133.129926985766</v>
          </cell>
          <cell r="P16">
            <v>181109.07523545509</v>
          </cell>
        </row>
        <row r="17">
          <cell r="D17">
            <v>151895</v>
          </cell>
          <cell r="E17">
            <v>177120.6</v>
          </cell>
          <cell r="F17">
            <v>174148.85</v>
          </cell>
          <cell r="G17">
            <v>161133.75999999998</v>
          </cell>
          <cell r="H17">
            <v>172084.80283653905</v>
          </cell>
          <cell r="I17">
            <v>161262.05824935585</v>
          </cell>
          <cell r="J17">
            <v>155294.7997578106</v>
          </cell>
          <cell r="K17">
            <v>156282.00147612358</v>
          </cell>
          <cell r="L17">
            <v>166357.73787998638</v>
          </cell>
          <cell r="M17">
            <v>146034.98016096302</v>
          </cell>
          <cell r="N17">
            <v>186169.81358162212</v>
          </cell>
          <cell r="P17">
            <v>1965969.4039424008</v>
          </cell>
        </row>
        <row r="19">
          <cell r="D19">
            <v>1246820</v>
          </cell>
          <cell r="E19">
            <v>1452836</v>
          </cell>
          <cell r="F19">
            <v>1429022.36</v>
          </cell>
          <cell r="G19">
            <v>1318564.24</v>
          </cell>
          <cell r="H19">
            <v>1414008.2402345033</v>
          </cell>
          <cell r="I19">
            <v>1325078.5394359557</v>
          </cell>
          <cell r="J19">
            <v>1276046.0128004157</v>
          </cell>
          <cell r="K19">
            <v>1284157.7771250908</v>
          </cell>
          <cell r="L19">
            <v>1366949.3663104877</v>
          </cell>
          <cell r="M19">
            <v>1199958.7523497373</v>
          </cell>
          <cell r="N19">
            <v>1529743.7434808719</v>
          </cell>
          <cell r="P19">
            <v>16141657.031737063</v>
          </cell>
        </row>
        <row r="21">
          <cell r="D21">
            <v>260190</v>
          </cell>
          <cell r="E21">
            <v>299946.45</v>
          </cell>
          <cell r="F21">
            <v>301709.71999999997</v>
          </cell>
          <cell r="G21">
            <v>275025.61</v>
          </cell>
          <cell r="H21">
            <v>293571.25031100912</v>
          </cell>
          <cell r="I21">
            <v>276435.99583238253</v>
          </cell>
          <cell r="J21">
            <v>266319.23203263426</v>
          </cell>
          <cell r="K21">
            <v>267061.23910602357</v>
          </cell>
          <cell r="L21">
            <v>285635.89292645676</v>
          </cell>
          <cell r="M21">
            <v>250329.21123515975</v>
          </cell>
          <cell r="N21">
            <v>316497.07778936648</v>
          </cell>
          <cell r="P21">
            <v>3363514.6792330327</v>
          </cell>
        </row>
        <row r="22">
          <cell r="D22">
            <v>321456</v>
          </cell>
          <cell r="E22">
            <v>371860.53</v>
          </cell>
          <cell r="F22">
            <v>373474.34</v>
          </cell>
          <cell r="G22">
            <v>339593.18999999994</v>
          </cell>
          <cell r="H22">
            <v>363405.2165332071</v>
          </cell>
          <cell r="I22">
            <v>342193.8722426474</v>
          </cell>
          <cell r="J22">
            <v>329670.55895714014</v>
          </cell>
          <cell r="K22">
            <v>330589.07274515089</v>
          </cell>
          <cell r="L22">
            <v>353582.21695287834</v>
          </cell>
          <cell r="M22">
            <v>309876.87356008339</v>
          </cell>
          <cell r="N22">
            <v>391784.58028271992</v>
          </cell>
          <cell r="P22">
            <v>4162013.4512738273</v>
          </cell>
        </row>
        <row r="23">
          <cell r="D23">
            <v>12739</v>
          </cell>
          <cell r="E23">
            <v>14966.83</v>
          </cell>
          <cell r="F23">
            <v>14929.9</v>
          </cell>
          <cell r="G23">
            <v>13423.91</v>
          </cell>
          <cell r="H23">
            <v>14503.977599994963</v>
          </cell>
          <cell r="I23">
            <v>13657.405100593465</v>
          </cell>
          <cell r="J23">
            <v>13157.583284320448</v>
          </cell>
          <cell r="K23">
            <v>13194.242371203361</v>
          </cell>
          <cell r="L23">
            <v>14111.928836256786</v>
          </cell>
          <cell r="M23">
            <v>12367.591405945679</v>
          </cell>
          <cell r="N23">
            <v>15636.63513323494</v>
          </cell>
          <cell r="P23">
            <v>165941.00373154966</v>
          </cell>
        </row>
        <row r="25">
          <cell r="D25">
            <v>594385</v>
          </cell>
          <cell r="E25">
            <v>686774</v>
          </cell>
          <cell r="F25">
            <v>690113.95</v>
          </cell>
          <cell r="G25">
            <v>628042.71</v>
          </cell>
          <cell r="H25">
            <v>671480.4444442112</v>
          </cell>
          <cell r="I25">
            <v>632287.27317562338</v>
          </cell>
          <cell r="J25">
            <v>609147.37427409482</v>
          </cell>
          <cell r="K25">
            <v>610844.55422237783</v>
          </cell>
          <cell r="L25">
            <v>653330.03871559189</v>
          </cell>
          <cell r="M25">
            <v>572573.67620118882</v>
          </cell>
          <cell r="N25">
            <v>723918.2932053213</v>
          </cell>
          <cell r="P25">
            <v>7691469.3142384095</v>
          </cell>
        </row>
        <row r="27">
          <cell r="D27">
            <v>2940</v>
          </cell>
          <cell r="E27">
            <v>3312.14</v>
          </cell>
          <cell r="F27">
            <v>3393.76</v>
          </cell>
          <cell r="G27">
            <v>3118.48</v>
          </cell>
          <cell r="H27">
            <v>3285.6124569680792</v>
          </cell>
          <cell r="I27">
            <v>3103.5808195179598</v>
          </cell>
          <cell r="J27">
            <v>2992.2784869543302</v>
          </cell>
          <cell r="K27">
            <v>2993.2680700237083</v>
          </cell>
          <cell r="L27">
            <v>3210.060882904771</v>
          </cell>
          <cell r="M27">
            <v>2809.2790664286545</v>
          </cell>
          <cell r="N27">
            <v>3542.586006687271</v>
          </cell>
          <cell r="P27">
            <v>37758.045789484771</v>
          </cell>
        </row>
        <row r="28">
          <cell r="D28">
            <v>28272</v>
          </cell>
          <cell r="E28">
            <v>34166.97</v>
          </cell>
          <cell r="F28">
            <v>34091.65</v>
          </cell>
          <cell r="G28">
            <v>29637.460000000006</v>
          </cell>
          <cell r="H28">
            <v>32936.261458875131</v>
          </cell>
          <cell r="I28">
            <v>31111.505288338569</v>
          </cell>
          <cell r="J28">
            <v>29995.767271664135</v>
          </cell>
          <cell r="K28">
            <v>30005.68723853034</v>
          </cell>
          <cell r="L28">
            <v>32178.902996923433</v>
          </cell>
          <cell r="M28">
            <v>28161.309665906752</v>
          </cell>
          <cell r="N28">
            <v>35512.264603621174</v>
          </cell>
          <cell r="P28">
            <v>375389.77852385957</v>
          </cell>
        </row>
        <row r="29">
          <cell r="D29">
            <v>20831</v>
          </cell>
          <cell r="E29">
            <v>25639.46</v>
          </cell>
          <cell r="F29">
            <v>25411.74</v>
          </cell>
          <cell r="G29">
            <v>21767.919999999998</v>
          </cell>
          <cell r="H29">
            <v>24521.888093469075</v>
          </cell>
          <cell r="I29">
            <v>23163.310506646234</v>
          </cell>
          <cell r="J29">
            <v>22332.615048976219</v>
          </cell>
          <cell r="K29">
            <v>22340.000717737919</v>
          </cell>
          <cell r="L29">
            <v>23958.015369972189</v>
          </cell>
          <cell r="M29">
            <v>20966.814495784591</v>
          </cell>
          <cell r="N29">
            <v>26439.788245031825</v>
          </cell>
          <cell r="P29">
            <v>278961.55247761804</v>
          </cell>
        </row>
        <row r="30">
          <cell r="D30">
            <v>145201</v>
          </cell>
          <cell r="E30">
            <v>165704.79</v>
          </cell>
          <cell r="F30">
            <v>168945</v>
          </cell>
          <cell r="G30">
            <v>153689.24999999997</v>
          </cell>
          <cell r="H30">
            <v>162998.43262129446</v>
          </cell>
          <cell r="I30">
            <v>153967.88748535438</v>
          </cell>
          <cell r="J30">
            <v>148446.20591378308</v>
          </cell>
          <cell r="K30">
            <v>148495.29888849321</v>
          </cell>
          <cell r="L30">
            <v>159250.33745922692</v>
          </cell>
          <cell r="M30">
            <v>139367.64929550933</v>
          </cell>
          <cell r="N30">
            <v>175746.82774638801</v>
          </cell>
          <cell r="P30">
            <v>1872725.6794100495</v>
          </cell>
        </row>
        <row r="31">
          <cell r="D31">
            <v>3945</v>
          </cell>
          <cell r="E31">
            <v>4855.51</v>
          </cell>
          <cell r="F31">
            <v>4812.38</v>
          </cell>
          <cell r="G31">
            <v>4122.34</v>
          </cell>
          <cell r="H31">
            <v>4647.9395732719167</v>
          </cell>
          <cell r="I31">
            <v>4390.4314032205284</v>
          </cell>
          <cell r="J31">
            <v>4232.9793230085643</v>
          </cell>
          <cell r="K31">
            <v>4234.3792210091478</v>
          </cell>
          <cell r="L31">
            <v>4541.0617367921141</v>
          </cell>
          <cell r="M31">
            <v>3974.1020939722425</v>
          </cell>
          <cell r="N31">
            <v>5011.4631314112603</v>
          </cell>
          <cell r="P31">
            <v>52855.58648268578</v>
          </cell>
        </row>
        <row r="32">
          <cell r="D32">
            <v>7415</v>
          </cell>
          <cell r="E32">
            <v>8490.85</v>
          </cell>
          <cell r="F32">
            <v>8645.59</v>
          </cell>
          <cell r="G32">
            <v>7843.97</v>
          </cell>
          <cell r="H32">
            <v>8334.2364762117122</v>
          </cell>
          <cell r="I32">
            <v>7872.4976885333608</v>
          </cell>
          <cell r="J32">
            <v>7590.16982056708</v>
          </cell>
          <cell r="K32">
            <v>7592.6799824991622</v>
          </cell>
          <cell r="L32">
            <v>8142.5934590755151</v>
          </cell>
          <cell r="M32">
            <v>7125.9761685019521</v>
          </cell>
          <cell r="N32">
            <v>8986.071821840882</v>
          </cell>
          <cell r="P32">
            <v>95745.635417229656</v>
          </cell>
        </row>
        <row r="33">
          <cell r="D33">
            <v>156095</v>
          </cell>
          <cell r="E33">
            <v>178767.3</v>
          </cell>
          <cell r="F33">
            <v>182016.68</v>
          </cell>
          <cell r="G33">
            <v>165124.79999999996</v>
          </cell>
          <cell r="H33">
            <v>175660.06111400071</v>
          </cell>
          <cell r="I33">
            <v>165928.02820447239</v>
          </cell>
          <cell r="J33">
            <v>159977.42544887541</v>
          </cell>
          <cell r="K33">
            <v>160030.33193882849</v>
          </cell>
          <cell r="L33">
            <v>171620.81598359166</v>
          </cell>
          <cell r="M33">
            <v>150193.6515515027</v>
          </cell>
          <cell r="N33">
            <v>189398.74455264627</v>
          </cell>
          <cell r="P33">
            <v>2017026.8387939176</v>
          </cell>
        </row>
        <row r="34">
          <cell r="D34">
            <v>-4309</v>
          </cell>
          <cell r="E34">
            <v>-5320.81</v>
          </cell>
          <cell r="F34">
            <v>-5267.49</v>
          </cell>
          <cell r="G34">
            <v>-4500.6500000000005</v>
          </cell>
          <cell r="H34">
            <v>-5048.6240192436335</v>
          </cell>
          <cell r="I34">
            <v>-4768.9168690154011</v>
          </cell>
          <cell r="J34">
            <v>-4597.8913336127507</v>
          </cell>
          <cell r="K34">
            <v>-4599.4119124754543</v>
          </cell>
          <cell r="L34">
            <v>-4932.5325761707454</v>
          </cell>
          <cell r="M34">
            <v>-4316.6971020732981</v>
          </cell>
          <cell r="N34">
            <v>-5443.4858151536109</v>
          </cell>
          <cell r="P34">
            <v>-57571.509627744897</v>
          </cell>
        </row>
        <row r="35">
          <cell r="D35">
            <v>349120</v>
          </cell>
          <cell r="E35">
            <v>401913.04</v>
          </cell>
          <cell r="F35">
            <v>408407.26</v>
          </cell>
          <cell r="G35">
            <v>369002.41</v>
          </cell>
          <cell r="H35">
            <v>394033.08416858647</v>
          </cell>
          <cell r="I35">
            <v>372202.60706267826</v>
          </cell>
          <cell r="J35">
            <v>358854.47122815711</v>
          </cell>
          <cell r="K35">
            <v>358973.14878796518</v>
          </cell>
          <cell r="L35">
            <v>384972.42344494531</v>
          </cell>
          <cell r="M35">
            <v>336907.9309665779</v>
          </cell>
          <cell r="N35">
            <v>424851.10719222709</v>
          </cell>
          <cell r="P35">
            <v>4521974.4828511374</v>
          </cell>
        </row>
        <row r="37">
          <cell r="D37">
            <v>709510</v>
          </cell>
          <cell r="E37">
            <v>817529</v>
          </cell>
          <cell r="F37">
            <v>830456.54</v>
          </cell>
          <cell r="G37">
            <v>749805.98</v>
          </cell>
          <cell r="H37">
            <v>801368.89194343402</v>
          </cell>
          <cell r="I37">
            <v>756970.93158974627</v>
          </cell>
          <cell r="J37">
            <v>729824.02120837313</v>
          </cell>
          <cell r="K37">
            <v>730065.38293261174</v>
          </cell>
          <cell r="L37">
            <v>782941.67875726125</v>
          </cell>
          <cell r="M37">
            <v>685190.0162021108</v>
          </cell>
          <cell r="N37">
            <v>864045.36748470017</v>
          </cell>
          <cell r="P37">
            <v>9194865.8101182375</v>
          </cell>
        </row>
        <row r="39">
          <cell r="D39">
            <v>200967</v>
          </cell>
          <cell r="E39">
            <v>235192.63</v>
          </cell>
          <cell r="F39">
            <v>237834.66</v>
          </cell>
          <cell r="G39">
            <v>212692.33000000002</v>
          </cell>
          <cell r="H39">
            <v>229568.38297324802</v>
          </cell>
          <cell r="I39">
            <v>216213.85688258536</v>
          </cell>
          <cell r="J39">
            <v>208225.74904320628</v>
          </cell>
          <cell r="K39">
            <v>208505.41450238702</v>
          </cell>
          <cell r="L39">
            <v>223691.42348546174</v>
          </cell>
          <cell r="M39">
            <v>195264.62817506766</v>
          </cell>
          <cell r="N39">
            <v>247760.59844712151</v>
          </cell>
          <cell r="P39">
            <v>2623654.6735090772</v>
          </cell>
        </row>
        <row r="40">
          <cell r="D40">
            <v>587190</v>
          </cell>
          <cell r="E40">
            <v>677349.38</v>
          </cell>
          <cell r="F40">
            <v>688633.85</v>
          </cell>
          <cell r="G40">
            <v>622703.94999999995</v>
          </cell>
          <cell r="H40">
            <v>664737.74469815067</v>
          </cell>
          <cell r="I40">
            <v>626068.40600243746</v>
          </cell>
          <cell r="J40">
            <v>602938.05712432892</v>
          </cell>
          <cell r="K40">
            <v>603747.85586141131</v>
          </cell>
          <cell r="L40">
            <v>647720.4327103378</v>
          </cell>
          <cell r="M40">
            <v>565407.86179403111</v>
          </cell>
          <cell r="N40">
            <v>717415.0869721286</v>
          </cell>
          <cell r="P40">
            <v>7611464.6251628269</v>
          </cell>
        </row>
        <row r="42">
          <cell r="D42">
            <v>784131</v>
          </cell>
          <cell r="E42">
            <v>916568</v>
          </cell>
          <cell r="F42">
            <v>926468.51</v>
          </cell>
          <cell r="G42">
            <v>835396.28</v>
          </cell>
          <cell r="H42">
            <v>894306.12767139869</v>
          </cell>
          <cell r="I42">
            <v>842282.26288502279</v>
          </cell>
          <cell r="J42">
            <v>811163.80616753525</v>
          </cell>
          <cell r="K42">
            <v>812253.27036379836</v>
          </cell>
          <cell r="L42">
            <v>871411.85619579954</v>
          </cell>
          <cell r="M42">
            <v>760672.48996909871</v>
          </cell>
          <cell r="N42">
            <v>965175.68541925005</v>
          </cell>
          <cell r="P42">
            <v>10235119.288671903</v>
          </cell>
        </row>
        <row r="44">
          <cell r="D44">
            <v>680174</v>
          </cell>
          <cell r="E44">
            <v>792648</v>
          </cell>
          <cell r="F44">
            <v>776070.05</v>
          </cell>
          <cell r="G44">
            <v>719324.63000000012</v>
          </cell>
          <cell r="H44">
            <v>769011.39976726577</v>
          </cell>
          <cell r="I44">
            <v>719287.44153360848</v>
          </cell>
          <cell r="J44">
            <v>691400.49769250688</v>
          </cell>
          <cell r="K44">
            <v>696913.94142495538</v>
          </cell>
          <cell r="L44">
            <v>741792.68919428717</v>
          </cell>
          <cell r="M44">
            <v>651021.16200974572</v>
          </cell>
          <cell r="N44">
            <v>830357.69342963549</v>
          </cell>
          <cell r="P44">
            <v>8779126.505052004</v>
          </cell>
        </row>
        <row r="46">
          <cell r="D46">
            <v>3861015</v>
          </cell>
          <cell r="E46">
            <v>4369357</v>
          </cell>
          <cell r="F46">
            <v>3359094.25</v>
          </cell>
          <cell r="G46">
            <v>3397730.3299999991</v>
          </cell>
          <cell r="H46">
            <v>4023020.8100995938</v>
          </cell>
          <cell r="I46">
            <v>3763621.4275213475</v>
          </cell>
          <cell r="J46">
            <v>3628153.2692303839</v>
          </cell>
          <cell r="K46">
            <v>3633568.4629209298</v>
          </cell>
          <cell r="L46">
            <v>3896080.7905293736</v>
          </cell>
          <cell r="M46">
            <v>3412036.3895098655</v>
          </cell>
          <cell r="N46">
            <v>4289556.9136293493</v>
          </cell>
          <cell r="P46">
            <v>45572152.643440843</v>
          </cell>
        </row>
        <row r="48">
          <cell r="D48">
            <v>476769</v>
          </cell>
          <cell r="E48">
            <v>687540</v>
          </cell>
          <cell r="F48">
            <v>549451.25</v>
          </cell>
          <cell r="G48">
            <v>481244.31000000006</v>
          </cell>
          <cell r="H48">
            <v>610853.54559545626</v>
          </cell>
          <cell r="I48">
            <v>523831.07133492001</v>
          </cell>
          <cell r="J48">
            <v>491461.74270793749</v>
          </cell>
          <cell r="K48">
            <v>528184.40415377158</v>
          </cell>
          <cell r="L48">
            <v>528195.53707649291</v>
          </cell>
          <cell r="M48">
            <v>476676.64619512705</v>
          </cell>
          <cell r="N48">
            <v>620900.48200213118</v>
          </cell>
          <cell r="P48">
            <v>6490840.9890658371</v>
          </cell>
        </row>
        <row r="50">
          <cell r="D50">
            <v>28977.96</v>
          </cell>
          <cell r="E50">
            <v>36429.360000000001</v>
          </cell>
          <cell r="F50">
            <v>44470.14</v>
          </cell>
          <cell r="G50">
            <v>16579.839999999997</v>
          </cell>
          <cell r="H50">
            <v>54728.27942394698</v>
          </cell>
          <cell r="I50">
            <v>28677.656548188123</v>
          </cell>
          <cell r="J50">
            <v>25781.795342109661</v>
          </cell>
          <cell r="K50">
            <v>35236.32901022899</v>
          </cell>
          <cell r="L50">
            <v>30392.5305447512</v>
          </cell>
          <cell r="M50">
            <v>25189.402638725584</v>
          </cell>
          <cell r="N50">
            <v>43710.073335976922</v>
          </cell>
          <cell r="P50">
            <v>396398.82684392744</v>
          </cell>
        </row>
        <row r="52">
          <cell r="D52">
            <v>9678.0499999999993</v>
          </cell>
          <cell r="E52">
            <v>11474.63</v>
          </cell>
          <cell r="F52">
            <v>13413.31</v>
          </cell>
          <cell r="G52">
            <v>6688.7600000000093</v>
          </cell>
          <cell r="H52">
            <v>22083.340820189129</v>
          </cell>
          <cell r="I52">
            <v>11571.68597558468</v>
          </cell>
          <cell r="J52">
            <v>10403.18057664074</v>
          </cell>
          <cell r="K52">
            <v>14218.167846232749</v>
          </cell>
          <cell r="L52">
            <v>12263.652675952238</v>
          </cell>
          <cell r="M52">
            <v>10164.144924398042</v>
          </cell>
          <cell r="N52">
            <v>17637.398012762616</v>
          </cell>
          <cell r="P52">
            <v>148610.74083176019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XTRACT"/>
      <sheetName val="Earnings Power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9 Budget"/>
      <sheetName val="2010 Budget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9">
          <cell r="A9">
            <v>38261</v>
          </cell>
          <cell r="B9">
            <v>3.6999999999999998E-2</v>
          </cell>
          <cell r="C9">
            <v>6.5000000000000002E-2</v>
          </cell>
          <cell r="D9">
            <v>1</v>
          </cell>
          <cell r="E9">
            <v>0.99999999999999989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>
            <v>38275</v>
          </cell>
          <cell r="D10">
            <v>0.95833333333333337</v>
          </cell>
          <cell r="E10">
            <v>0.98149999999999982</v>
          </cell>
          <cell r="F10">
            <v>0.96750000000000003</v>
          </cell>
          <cell r="G10">
            <v>0.96750000000000003</v>
          </cell>
          <cell r="H10">
            <v>0.96750000000000003</v>
          </cell>
          <cell r="I10">
            <v>0.96750000000000003</v>
          </cell>
        </row>
        <row r="11">
          <cell r="A11">
            <v>38292</v>
          </cell>
          <cell r="B11">
            <v>6.5000000000000002E-2</v>
          </cell>
          <cell r="C11">
            <v>7.5999999999999998E-2</v>
          </cell>
          <cell r="D11">
            <v>0.91666666666666674</v>
          </cell>
          <cell r="E11">
            <v>0.96299999999999986</v>
          </cell>
          <cell r="F11">
            <v>0.93499999999999994</v>
          </cell>
          <cell r="G11">
            <v>0.93499999999999994</v>
          </cell>
          <cell r="H11">
            <v>0.93499999999999994</v>
          </cell>
          <cell r="I11">
            <v>0.93499999999999994</v>
          </cell>
        </row>
        <row r="12">
          <cell r="A12">
            <v>38306</v>
          </cell>
          <cell r="D12">
            <v>0.87500000000000011</v>
          </cell>
          <cell r="E12">
            <v>0.93049999999999988</v>
          </cell>
          <cell r="F12">
            <v>0.89700000000000002</v>
          </cell>
          <cell r="G12">
            <v>0.99404761904761907</v>
          </cell>
          <cell r="H12">
            <v>0.99404761904761907</v>
          </cell>
          <cell r="I12">
            <v>0.99404761904761907</v>
          </cell>
        </row>
        <row r="13">
          <cell r="A13">
            <v>38322</v>
          </cell>
          <cell r="B13">
            <v>0.13800000000000001</v>
          </cell>
          <cell r="C13">
            <v>0.105</v>
          </cell>
          <cell r="D13">
            <v>0.83333333333333348</v>
          </cell>
          <cell r="E13">
            <v>0.89799999999999991</v>
          </cell>
          <cell r="F13">
            <v>0.85899999999999999</v>
          </cell>
          <cell r="G13">
            <v>0.85899999999999999</v>
          </cell>
          <cell r="H13">
            <v>0.85899999999999999</v>
          </cell>
          <cell r="I13">
            <v>0.85899999999999999</v>
          </cell>
        </row>
        <row r="14">
          <cell r="A14">
            <v>38336</v>
          </cell>
          <cell r="D14">
            <v>0.79166666666666685</v>
          </cell>
          <cell r="E14">
            <v>0.82899999999999996</v>
          </cell>
          <cell r="F14">
            <v>0.80649999999999999</v>
          </cell>
          <cell r="G14">
            <v>0.80649999999999999</v>
          </cell>
          <cell r="H14">
            <v>0.80649999999999999</v>
          </cell>
          <cell r="I14">
            <v>0.80649999999999999</v>
          </cell>
        </row>
        <row r="15">
          <cell r="A15">
            <v>38353</v>
          </cell>
          <cell r="B15">
            <v>0.20699999999999999</v>
          </cell>
          <cell r="C15">
            <v>0.13300000000000001</v>
          </cell>
          <cell r="D15">
            <v>0.75000000000000022</v>
          </cell>
          <cell r="E15">
            <v>0.7599999999999999</v>
          </cell>
          <cell r="F15">
            <v>0.754</v>
          </cell>
          <cell r="G15">
            <v>0.754</v>
          </cell>
          <cell r="H15">
            <v>0.754</v>
          </cell>
          <cell r="I15">
            <v>0.754</v>
          </cell>
        </row>
        <row r="16">
          <cell r="A16">
            <v>38367</v>
          </cell>
          <cell r="D16">
            <v>0.70833333333333359</v>
          </cell>
          <cell r="E16">
            <v>0.65649999999999986</v>
          </cell>
          <cell r="F16">
            <v>0.6875</v>
          </cell>
          <cell r="G16">
            <v>0.6875</v>
          </cell>
          <cell r="H16">
            <v>0.6875</v>
          </cell>
          <cell r="I16">
            <v>0.6875</v>
          </cell>
        </row>
        <row r="17">
          <cell r="A17">
            <v>38384</v>
          </cell>
          <cell r="B17">
            <v>0.18</v>
          </cell>
          <cell r="C17">
            <v>0.122</v>
          </cell>
          <cell r="D17">
            <v>0.66666666666666696</v>
          </cell>
          <cell r="E17">
            <v>0.55299999999999994</v>
          </cell>
          <cell r="F17">
            <v>0.621</v>
          </cell>
          <cell r="G17">
            <v>0.621</v>
          </cell>
          <cell r="H17">
            <v>0.621</v>
          </cell>
          <cell r="I17">
            <v>0.621</v>
          </cell>
        </row>
        <row r="18">
          <cell r="A18">
            <v>38398</v>
          </cell>
          <cell r="D18">
            <v>0.62500000000000033</v>
          </cell>
          <cell r="E18">
            <v>0.46299999999999997</v>
          </cell>
          <cell r="F18">
            <v>0.56000000000000005</v>
          </cell>
          <cell r="G18">
            <v>0.56000000000000005</v>
          </cell>
          <cell r="H18">
            <v>0.56000000000000005</v>
          </cell>
          <cell r="I18">
            <v>0.56000000000000005</v>
          </cell>
        </row>
        <row r="19">
          <cell r="A19">
            <v>38412</v>
          </cell>
          <cell r="B19">
            <v>0.13500000000000001</v>
          </cell>
          <cell r="C19">
            <v>0.104</v>
          </cell>
          <cell r="D19">
            <v>0.5833333333333337</v>
          </cell>
          <cell r="E19">
            <v>0.373</v>
          </cell>
          <cell r="F19">
            <v>0.499</v>
          </cell>
          <cell r="G19">
            <v>0.499</v>
          </cell>
          <cell r="H19">
            <v>0.499</v>
          </cell>
          <cell r="I19">
            <v>0.499</v>
          </cell>
        </row>
        <row r="20">
          <cell r="A20">
            <v>38426</v>
          </cell>
          <cell r="D20">
            <v>0.54166666666666707</v>
          </cell>
          <cell r="E20">
            <v>0.30549999999999999</v>
          </cell>
          <cell r="F20">
            <v>0.44700000000000001</v>
          </cell>
          <cell r="G20">
            <v>0.44700000000000001</v>
          </cell>
          <cell r="H20">
            <v>0.44700000000000001</v>
          </cell>
          <cell r="I20">
            <v>0.44700000000000001</v>
          </cell>
        </row>
        <row r="21">
          <cell r="A21">
            <v>38443</v>
          </cell>
          <cell r="B21">
            <v>7.8E-2</v>
          </cell>
          <cell r="C21">
            <v>8.2000000000000003E-2</v>
          </cell>
          <cell r="D21">
            <v>0.50000000000000044</v>
          </cell>
          <cell r="E21">
            <v>0.23799999999999999</v>
          </cell>
          <cell r="F21">
            <v>0.39500000000000002</v>
          </cell>
          <cell r="G21">
            <v>0.25847304305873842</v>
          </cell>
          <cell r="H21">
            <v>0.25847304305873842</v>
          </cell>
          <cell r="I21">
            <v>0.25847304305873842</v>
          </cell>
        </row>
        <row r="22">
          <cell r="A22">
            <v>38457</v>
          </cell>
          <cell r="D22">
            <v>0.45833333333333376</v>
          </cell>
          <cell r="E22">
            <v>0.19900000000000001</v>
          </cell>
          <cell r="F22">
            <v>0.35399999999999998</v>
          </cell>
          <cell r="G22">
            <v>0.35399999999999998</v>
          </cell>
          <cell r="H22">
            <v>0.35399999999999998</v>
          </cell>
          <cell r="I22">
            <v>0.35399999999999998</v>
          </cell>
        </row>
        <row r="23">
          <cell r="A23">
            <v>38473</v>
          </cell>
          <cell r="B23">
            <v>3.9E-2</v>
          </cell>
          <cell r="C23">
            <v>6.6000000000000003E-2</v>
          </cell>
          <cell r="D23">
            <v>0.41666666666666707</v>
          </cell>
          <cell r="E23">
            <v>0.16</v>
          </cell>
          <cell r="F23">
            <v>0.313</v>
          </cell>
          <cell r="G23">
            <v>0.313</v>
          </cell>
          <cell r="H23">
            <v>0.313</v>
          </cell>
          <cell r="I23">
            <v>0.313</v>
          </cell>
        </row>
        <row r="24">
          <cell r="A24">
            <v>38487</v>
          </cell>
          <cell r="D24">
            <v>0.37500000000000039</v>
          </cell>
          <cell r="E24">
            <v>0.14050000000000001</v>
          </cell>
          <cell r="F24">
            <v>0.28000000000000003</v>
          </cell>
          <cell r="G24">
            <v>0.28000000000000003</v>
          </cell>
          <cell r="H24">
            <v>0.28000000000000003</v>
          </cell>
          <cell r="I24">
            <v>0.28000000000000003</v>
          </cell>
        </row>
        <row r="25">
          <cell r="A25">
            <v>38504</v>
          </cell>
          <cell r="B25">
            <v>3.5999999999999997E-2</v>
          </cell>
          <cell r="C25">
            <v>6.4000000000000001E-2</v>
          </cell>
          <cell r="D25">
            <v>0.3333333333333337</v>
          </cell>
          <cell r="E25">
            <v>0.121</v>
          </cell>
          <cell r="F25">
            <v>0.247</v>
          </cell>
          <cell r="G25">
            <v>0.247</v>
          </cell>
          <cell r="H25">
            <v>0.247</v>
          </cell>
          <cell r="I25">
            <v>0.247</v>
          </cell>
        </row>
        <row r="26">
          <cell r="A26">
            <v>38518</v>
          </cell>
          <cell r="D26">
            <v>0.29166666666666702</v>
          </cell>
          <cell r="E26">
            <v>0.10300000000000001</v>
          </cell>
          <cell r="F26">
            <v>0.215</v>
          </cell>
          <cell r="G26">
            <v>0.215</v>
          </cell>
          <cell r="H26">
            <v>0.215</v>
          </cell>
          <cell r="I26">
            <v>0.215</v>
          </cell>
        </row>
        <row r="27">
          <cell r="A27">
            <v>38534</v>
          </cell>
          <cell r="B27">
            <v>2.9000000000000001E-2</v>
          </cell>
          <cell r="C27">
            <v>6.0999999999999999E-2</v>
          </cell>
          <cell r="D27">
            <v>0.25000000000000033</v>
          </cell>
          <cell r="E27">
            <v>8.5000000000000006E-2</v>
          </cell>
          <cell r="F27">
            <v>0.183</v>
          </cell>
          <cell r="G27">
            <v>0.183</v>
          </cell>
          <cell r="H27">
            <v>0.183</v>
          </cell>
          <cell r="I27">
            <v>0.183</v>
          </cell>
        </row>
        <row r="28">
          <cell r="A28">
            <v>38548</v>
          </cell>
          <cell r="D28">
            <v>0.20833333333333368</v>
          </cell>
          <cell r="E28">
            <v>7.0500000000000007E-2</v>
          </cell>
          <cell r="F28">
            <v>0.1525</v>
          </cell>
          <cell r="G28">
            <v>0.1525</v>
          </cell>
          <cell r="H28">
            <v>0.1525</v>
          </cell>
          <cell r="I28">
            <v>0.1525</v>
          </cell>
        </row>
        <row r="29">
          <cell r="A29">
            <v>38565</v>
          </cell>
          <cell r="B29">
            <v>2.8000000000000001E-2</v>
          </cell>
          <cell r="C29">
            <v>6.0999999999999999E-2</v>
          </cell>
          <cell r="D29">
            <v>0.16666666666666702</v>
          </cell>
          <cell r="E29">
            <v>5.6000000000000001E-2</v>
          </cell>
          <cell r="F29">
            <v>0.122</v>
          </cell>
          <cell r="G29">
            <v>9.3489500896908301E-2</v>
          </cell>
          <cell r="H29">
            <v>7.0000000000000007E-2</v>
          </cell>
          <cell r="I29">
            <v>0.29765448267650912</v>
          </cell>
        </row>
        <row r="30">
          <cell r="A30">
            <v>38579</v>
          </cell>
          <cell r="D30">
            <v>0.12500000000000036</v>
          </cell>
          <cell r="E30">
            <v>4.2000000000000003E-2</v>
          </cell>
          <cell r="F30">
            <v>9.1499999999999998E-2</v>
          </cell>
          <cell r="G30">
            <v>9.1499999999999998E-2</v>
          </cell>
          <cell r="H30">
            <v>9.1499999999999998E-2</v>
          </cell>
          <cell r="I30">
            <v>9.1499999999999998E-2</v>
          </cell>
        </row>
        <row r="31">
          <cell r="A31">
            <v>38596</v>
          </cell>
          <cell r="B31">
            <v>2.8000000000000001E-2</v>
          </cell>
          <cell r="C31">
            <v>6.0999999999999999E-2</v>
          </cell>
          <cell r="D31">
            <v>8.3333333333333703E-2</v>
          </cell>
          <cell r="E31">
            <v>2.8000000000000001E-2</v>
          </cell>
          <cell r="F31">
            <v>6.0999999999999999E-2</v>
          </cell>
          <cell r="G31">
            <v>6.0999999999999999E-2</v>
          </cell>
          <cell r="H31">
            <v>6.0999999999999999E-2</v>
          </cell>
          <cell r="I31">
            <v>6.0999999999999999E-2</v>
          </cell>
        </row>
        <row r="32">
          <cell r="A32">
            <v>38610</v>
          </cell>
          <cell r="D32">
            <v>4.1666666666667039E-2</v>
          </cell>
          <cell r="E32">
            <v>1.4E-2</v>
          </cell>
          <cell r="F32">
            <v>3.0499999999999999E-2</v>
          </cell>
          <cell r="G32">
            <v>3.0499999999999999E-2</v>
          </cell>
          <cell r="H32">
            <v>3.0499999999999999E-2</v>
          </cell>
          <cell r="I32">
            <v>3.0499999999999999E-2</v>
          </cell>
        </row>
        <row r="33">
          <cell r="A33">
            <v>38625</v>
          </cell>
          <cell r="D33">
            <v>3.7470027081099033E-16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274">
          <cell r="A274" t="str">
            <v>KY (table_ky)</v>
          </cell>
        </row>
        <row r="275">
          <cell r="A275">
            <v>38261</v>
          </cell>
          <cell r="B275">
            <v>3.6999999999999998E-2</v>
          </cell>
          <cell r="C275">
            <v>6.5000000000000002E-2</v>
          </cell>
          <cell r="D275">
            <v>1</v>
          </cell>
          <cell r="E275">
            <v>0.99999999999999989</v>
          </cell>
          <cell r="F275">
            <v>1</v>
          </cell>
          <cell r="G275">
            <v>1</v>
          </cell>
        </row>
        <row r="276">
          <cell r="A276">
            <v>38275</v>
          </cell>
          <cell r="D276">
            <v>0.95833333333333337</v>
          </cell>
          <cell r="E276">
            <v>0.98149999999999982</v>
          </cell>
          <cell r="F276">
            <v>0.96750000000000003</v>
          </cell>
          <cell r="G276">
            <v>0.96750000000000003</v>
          </cell>
        </row>
        <row r="277">
          <cell r="A277">
            <v>38292</v>
          </cell>
          <cell r="B277">
            <v>6.5000000000000002E-2</v>
          </cell>
          <cell r="C277">
            <v>7.5999999999999998E-2</v>
          </cell>
          <cell r="D277">
            <v>0.91666666666666674</v>
          </cell>
          <cell r="E277">
            <v>0.96299999999999986</v>
          </cell>
          <cell r="F277">
            <v>0.93499999999999994</v>
          </cell>
          <cell r="G277">
            <v>0.93499999999999994</v>
          </cell>
        </row>
        <row r="278">
          <cell r="A278">
            <v>38306</v>
          </cell>
          <cell r="D278">
            <v>0.87500000000000011</v>
          </cell>
          <cell r="E278">
            <v>0.93049999999999988</v>
          </cell>
          <cell r="F278">
            <v>0.89700000000000002</v>
          </cell>
          <cell r="G278">
            <v>0.89700000000000002</v>
          </cell>
        </row>
        <row r="279">
          <cell r="A279">
            <v>38322</v>
          </cell>
          <cell r="B279">
            <v>0.13800000000000001</v>
          </cell>
          <cell r="C279">
            <v>0.105</v>
          </cell>
          <cell r="D279">
            <v>0.83333333333333348</v>
          </cell>
          <cell r="E279">
            <v>0.89799999999999991</v>
          </cell>
          <cell r="F279">
            <v>0.85899999999999999</v>
          </cell>
          <cell r="G279">
            <v>0.85899999999999999</v>
          </cell>
        </row>
        <row r="280">
          <cell r="A280">
            <v>38336</v>
          </cell>
          <cell r="D280">
            <v>0.79166666666666685</v>
          </cell>
          <cell r="E280">
            <v>0.82899999999999996</v>
          </cell>
          <cell r="F280">
            <v>0.80649999999999999</v>
          </cell>
          <cell r="G280">
            <v>0.80649999999999999</v>
          </cell>
        </row>
        <row r="281">
          <cell r="A281">
            <v>38353</v>
          </cell>
          <cell r="B281">
            <v>0.20699999999999999</v>
          </cell>
          <cell r="C281">
            <v>0.13300000000000001</v>
          </cell>
          <cell r="D281">
            <v>0.75000000000000022</v>
          </cell>
          <cell r="E281">
            <v>0.7599999999999999</v>
          </cell>
          <cell r="F281">
            <v>0.754</v>
          </cell>
          <cell r="G281">
            <v>0.754</v>
          </cell>
        </row>
        <row r="282">
          <cell r="A282">
            <v>38367</v>
          </cell>
          <cell r="D282">
            <v>0.70833333333333359</v>
          </cell>
          <cell r="E282">
            <v>0.65649999999999986</v>
          </cell>
          <cell r="F282">
            <v>0.6875</v>
          </cell>
          <cell r="G282">
            <v>0.6875</v>
          </cell>
        </row>
        <row r="283">
          <cell r="A283">
            <v>38384</v>
          </cell>
          <cell r="B283">
            <v>0.18</v>
          </cell>
          <cell r="C283">
            <v>0.122</v>
          </cell>
          <cell r="D283">
            <v>0.66666666666666696</v>
          </cell>
          <cell r="E283">
            <v>0.55299999999999994</v>
          </cell>
          <cell r="F283">
            <v>0.621</v>
          </cell>
          <cell r="G283">
            <v>0.621</v>
          </cell>
        </row>
        <row r="284">
          <cell r="A284">
            <v>38398</v>
          </cell>
          <cell r="D284">
            <v>0.62500000000000033</v>
          </cell>
          <cell r="E284">
            <v>0.46299999999999997</v>
          </cell>
          <cell r="F284">
            <v>0.56000000000000005</v>
          </cell>
          <cell r="G284">
            <v>0.56000000000000005</v>
          </cell>
        </row>
        <row r="285">
          <cell r="A285">
            <v>38412</v>
          </cell>
          <cell r="B285">
            <v>0.13500000000000001</v>
          </cell>
          <cell r="C285">
            <v>0.104</v>
          </cell>
          <cell r="D285">
            <v>0.5833333333333337</v>
          </cell>
          <cell r="E285">
            <v>0.373</v>
          </cell>
          <cell r="F285">
            <v>0.499</v>
          </cell>
          <cell r="G285">
            <v>0.38333333333333336</v>
          </cell>
        </row>
        <row r="286">
          <cell r="A286">
            <v>38426</v>
          </cell>
          <cell r="D286">
            <v>0.54166666666666707</v>
          </cell>
          <cell r="E286">
            <v>0.30549999999999999</v>
          </cell>
          <cell r="F286">
            <v>0.44700000000000001</v>
          </cell>
          <cell r="G286">
            <v>0.44700000000000001</v>
          </cell>
        </row>
        <row r="287">
          <cell r="A287">
            <v>38443</v>
          </cell>
          <cell r="B287">
            <v>7.8E-2</v>
          </cell>
          <cell r="C287">
            <v>8.2000000000000003E-2</v>
          </cell>
          <cell r="D287">
            <v>0.50000000000000044</v>
          </cell>
          <cell r="E287">
            <v>0.23799999999999999</v>
          </cell>
          <cell r="F287">
            <v>0.39500000000000002</v>
          </cell>
          <cell r="G287">
            <v>0.39500000000000002</v>
          </cell>
        </row>
        <row r="288">
          <cell r="A288">
            <v>38457</v>
          </cell>
          <cell r="D288">
            <v>0.45833333333333376</v>
          </cell>
          <cell r="E288">
            <v>0.19900000000000001</v>
          </cell>
          <cell r="F288">
            <v>0.35399999999999998</v>
          </cell>
          <cell r="G288">
            <v>0.35399999999999998</v>
          </cell>
        </row>
        <row r="289">
          <cell r="A289">
            <v>38473</v>
          </cell>
          <cell r="B289">
            <v>3.9E-2</v>
          </cell>
          <cell r="C289">
            <v>6.6000000000000003E-2</v>
          </cell>
          <cell r="D289">
            <v>0.41666666666666707</v>
          </cell>
          <cell r="E289">
            <v>0.16</v>
          </cell>
          <cell r="F289">
            <v>0.313</v>
          </cell>
          <cell r="G289">
            <v>0.313</v>
          </cell>
        </row>
        <row r="290">
          <cell r="A290">
            <v>38487</v>
          </cell>
          <cell r="D290">
            <v>0.37500000000000039</v>
          </cell>
          <cell r="E290">
            <v>0.14050000000000001</v>
          </cell>
          <cell r="F290">
            <v>0.28000000000000003</v>
          </cell>
          <cell r="G290">
            <v>0.28000000000000003</v>
          </cell>
        </row>
        <row r="291">
          <cell r="A291">
            <v>38504</v>
          </cell>
          <cell r="B291">
            <v>3.5999999999999997E-2</v>
          </cell>
          <cell r="C291">
            <v>6.4000000000000001E-2</v>
          </cell>
          <cell r="D291">
            <v>0.3333333333333337</v>
          </cell>
          <cell r="E291">
            <v>0.121</v>
          </cell>
          <cell r="F291">
            <v>0.247</v>
          </cell>
          <cell r="G291">
            <v>0.247</v>
          </cell>
        </row>
        <row r="292">
          <cell r="A292">
            <v>38518</v>
          </cell>
          <cell r="D292">
            <v>0.29166666666666702</v>
          </cell>
          <cell r="E292">
            <v>0.10300000000000001</v>
          </cell>
          <cell r="F292">
            <v>0.215</v>
          </cell>
          <cell r="G292">
            <v>0.215</v>
          </cell>
        </row>
        <row r="293">
          <cell r="A293">
            <v>38534</v>
          </cell>
          <cell r="B293">
            <v>2.9000000000000001E-2</v>
          </cell>
          <cell r="C293">
            <v>6.0999999999999999E-2</v>
          </cell>
          <cell r="D293">
            <v>0.25000000000000033</v>
          </cell>
          <cell r="E293">
            <v>8.5000000000000006E-2</v>
          </cell>
          <cell r="F293">
            <v>0.183</v>
          </cell>
          <cell r="G293">
            <v>0.183</v>
          </cell>
        </row>
        <row r="294">
          <cell r="A294">
            <v>38548</v>
          </cell>
          <cell r="D294">
            <v>0.20833333333333368</v>
          </cell>
          <cell r="E294">
            <v>7.0500000000000007E-2</v>
          </cell>
          <cell r="F294">
            <v>0.1525</v>
          </cell>
          <cell r="G294">
            <v>0.1525</v>
          </cell>
        </row>
        <row r="295">
          <cell r="A295">
            <v>38565</v>
          </cell>
          <cell r="B295">
            <v>2.8000000000000001E-2</v>
          </cell>
          <cell r="C295">
            <v>6.0999999999999999E-2</v>
          </cell>
          <cell r="D295">
            <v>0.16666666666666702</v>
          </cell>
          <cell r="E295">
            <v>5.6000000000000001E-2</v>
          </cell>
          <cell r="F295">
            <v>0.122</v>
          </cell>
          <cell r="G295">
            <v>0.122</v>
          </cell>
        </row>
        <row r="296">
          <cell r="A296">
            <v>38579</v>
          </cell>
          <cell r="D296">
            <v>0.12500000000000036</v>
          </cell>
          <cell r="E296">
            <v>4.2000000000000003E-2</v>
          </cell>
          <cell r="F296">
            <v>9.1499999999999998E-2</v>
          </cell>
          <cell r="G296">
            <v>9.1499999999999998E-2</v>
          </cell>
        </row>
        <row r="297">
          <cell r="A297">
            <v>38596</v>
          </cell>
          <cell r="B297">
            <v>2.8000000000000001E-2</v>
          </cell>
          <cell r="C297">
            <v>6.0999999999999999E-2</v>
          </cell>
          <cell r="D297">
            <v>8.3333333333333703E-2</v>
          </cell>
          <cell r="E297">
            <v>2.8000000000000001E-2</v>
          </cell>
          <cell r="F297">
            <v>6.0999999999999999E-2</v>
          </cell>
          <cell r="G297">
            <v>6.0999999999999999E-2</v>
          </cell>
        </row>
        <row r="298">
          <cell r="A298">
            <v>38610</v>
          </cell>
          <cell r="D298">
            <v>4.1666666666667039E-2</v>
          </cell>
          <cell r="E298">
            <v>1.4E-2</v>
          </cell>
          <cell r="F298">
            <v>3.0499999999999999E-2</v>
          </cell>
          <cell r="G298">
            <v>3.0499999999999999E-2</v>
          </cell>
        </row>
        <row r="299">
          <cell r="A299">
            <v>38625</v>
          </cell>
          <cell r="D299">
            <v>3.7470027081099033E-16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1</v>
          </cell>
          <cell r="C300">
            <v>0.99999999999999978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16(6)(f)"/>
      <sheetName val="Cash Flow"/>
      <sheetName val="Revenue Requirements"/>
      <sheetName val="Rate Base"/>
      <sheetName val="I.1"/>
      <sheetName val="KMD TB BS"/>
    </sheetNames>
    <sheetDataSet>
      <sheetData sheetId="0">
        <row r="13">
          <cell r="D13">
            <v>888768.71158648899</v>
          </cell>
        </row>
        <row r="16">
          <cell r="D16">
            <v>-191212.83304073417</v>
          </cell>
        </row>
        <row r="20">
          <cell r="D20">
            <v>12929.941226800815</v>
          </cell>
        </row>
        <row r="21">
          <cell r="D21">
            <v>26961.80599999999</v>
          </cell>
        </row>
        <row r="22">
          <cell r="D22">
            <v>215.28575020066671</v>
          </cell>
        </row>
        <row r="23">
          <cell r="D23">
            <v>16854.216450720225</v>
          </cell>
        </row>
        <row r="24">
          <cell r="D24">
            <v>260.64094000000068</v>
          </cell>
        </row>
        <row r="27">
          <cell r="D27">
            <v>15110.804469999999</v>
          </cell>
        </row>
        <row r="42">
          <cell r="D42">
            <v>69574.594509999995</v>
          </cell>
        </row>
        <row r="44">
          <cell r="D44">
            <v>76932.54649595973</v>
          </cell>
        </row>
        <row r="45">
          <cell r="D45">
            <v>683.7750749999999</v>
          </cell>
        </row>
      </sheetData>
      <sheetData sheetId="1"/>
      <sheetData sheetId="2"/>
      <sheetData sheetId="3"/>
      <sheetData sheetId="4">
        <row r="11">
          <cell r="D11">
            <v>869694.85596101161</v>
          </cell>
        </row>
        <row r="14">
          <cell r="D14">
            <v>-186968.70650708419</v>
          </cell>
        </row>
        <row r="18">
          <cell r="D18">
            <v>-3062.5268829987804</v>
          </cell>
        </row>
        <row r="19">
          <cell r="D19">
            <v>8617.1411541175403</v>
          </cell>
        </row>
        <row r="20">
          <cell r="D20">
            <v>-683.77507500000002</v>
          </cell>
        </row>
        <row r="21">
          <cell r="D21">
            <v>-27397.197734221612</v>
          </cell>
        </row>
        <row r="22">
          <cell r="D22">
            <v>-64069.783833207461</v>
          </cell>
        </row>
      </sheetData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B1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F.12"/>
      <sheetName val="WP F.12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3 F"/>
      <sheetName val="J-2 F"/>
      <sheetName val="K"/>
    </sheetNames>
    <sheetDataSet>
      <sheetData sheetId="0">
        <row r="1">
          <cell r="A1" t="str">
            <v>Atmos Energy Corporation, Kentucky/Mid-States Division</v>
          </cell>
        </row>
      </sheetData>
      <sheetData sheetId="1"/>
      <sheetData sheetId="2"/>
      <sheetData sheetId="3">
        <row r="16">
          <cell r="E16">
            <v>547733497.68499041</v>
          </cell>
        </row>
      </sheetData>
      <sheetData sheetId="4"/>
      <sheetData sheetId="5">
        <row r="15">
          <cell r="D15">
            <v>833156701.83138514</v>
          </cell>
        </row>
      </sheetData>
      <sheetData sheetId="6">
        <row r="15">
          <cell r="D15">
            <v>888768711.58648896</v>
          </cell>
        </row>
        <row r="22">
          <cell r="D22">
            <v>17069502.200920891</v>
          </cell>
        </row>
        <row r="24">
          <cell r="D24">
            <v>-24733968.657559659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F21">
            <v>384368.63196733326</v>
          </cell>
        </row>
      </sheetData>
      <sheetData sheetId="15">
        <row r="21">
          <cell r="F21">
            <v>215285.75020066672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6">
          <cell r="D16">
            <v>129826.66337000002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F3EF-A75B-4E6D-9868-33FB6934CE64}">
  <sheetPr>
    <pageSetUpPr fitToPage="1"/>
  </sheetPr>
  <dimension ref="A1:K38"/>
  <sheetViews>
    <sheetView tabSelected="1" workbookViewId="0"/>
  </sheetViews>
  <sheetFormatPr defaultRowHeight="12.75"/>
  <cols>
    <col min="1" max="1" width="5.28515625" customWidth="1"/>
    <col min="2" max="2" width="36.85546875" customWidth="1"/>
    <col min="3" max="7" width="17.85546875" customWidth="1"/>
    <col min="9" max="9" width="15.5703125" bestFit="1" customWidth="1"/>
    <col min="10" max="10" width="15" bestFit="1" customWidth="1"/>
    <col min="11" max="11" width="10.85546875" bestFit="1" customWidth="1"/>
  </cols>
  <sheetData>
    <row r="1" spans="1:9">
      <c r="A1" s="1" t="s">
        <v>0</v>
      </c>
      <c r="G1" s="2" t="s">
        <v>1</v>
      </c>
    </row>
    <row r="2" spans="1:9">
      <c r="A2" s="3" t="s">
        <v>2</v>
      </c>
    </row>
    <row r="3" spans="1:9">
      <c r="A3" s="1" t="s">
        <v>3</v>
      </c>
    </row>
    <row r="4" spans="1:9">
      <c r="A4" s="1" t="s">
        <v>4</v>
      </c>
    </row>
    <row r="5" spans="1:9">
      <c r="F5" s="4" t="s">
        <v>5</v>
      </c>
    </row>
    <row r="6" spans="1:9">
      <c r="C6" s="4" t="s">
        <v>6</v>
      </c>
      <c r="D6" s="4"/>
      <c r="E6" s="4" t="s">
        <v>7</v>
      </c>
      <c r="F6" s="4" t="s">
        <v>8</v>
      </c>
      <c r="G6" s="5">
        <f>D8</f>
        <v>44926</v>
      </c>
    </row>
    <row r="7" spans="1:9">
      <c r="A7" s="4" t="s">
        <v>9</v>
      </c>
      <c r="C7" s="4" t="s">
        <v>10</v>
      </c>
      <c r="D7" s="4" t="s">
        <v>10</v>
      </c>
      <c r="E7" s="4" t="s">
        <v>11</v>
      </c>
      <c r="F7" s="4" t="s">
        <v>12</v>
      </c>
      <c r="G7" s="4" t="s">
        <v>13</v>
      </c>
    </row>
    <row r="8" spans="1:9">
      <c r="A8" s="6" t="s">
        <v>14</v>
      </c>
      <c r="B8" s="7" t="s">
        <v>15</v>
      </c>
      <c r="C8" s="6" t="s">
        <v>16</v>
      </c>
      <c r="D8" s="8">
        <v>44926</v>
      </c>
      <c r="E8" s="6" t="s">
        <v>17</v>
      </c>
      <c r="F8" s="6" t="s">
        <v>18</v>
      </c>
      <c r="G8" s="6" t="s">
        <v>19</v>
      </c>
    </row>
    <row r="9" spans="1:9">
      <c r="D9" s="4"/>
    </row>
    <row r="10" spans="1:9">
      <c r="A10" s="4">
        <f t="shared" ref="A10:A34" si="0">1+A9</f>
        <v>1</v>
      </c>
      <c r="B10" t="s">
        <v>20</v>
      </c>
      <c r="C10" s="9">
        <f>'[26]Rate Base'!D11*1000</f>
        <v>869694855.96101165</v>
      </c>
      <c r="D10" s="9">
        <f>'[26]Balance Sheet'!D13*1000</f>
        <v>888768711.58648896</v>
      </c>
      <c r="E10" s="10">
        <f>D10-C10</f>
        <v>19073855.625477314</v>
      </c>
      <c r="F10" s="11">
        <f>'[26]Balance Sheet'!D14*1000</f>
        <v>0</v>
      </c>
      <c r="G10" s="12">
        <f>C10+E10+F10</f>
        <v>888768711.58648896</v>
      </c>
      <c r="I10" s="12"/>
    </row>
    <row r="11" spans="1:9">
      <c r="A11" s="4">
        <f t="shared" si="0"/>
        <v>2</v>
      </c>
      <c r="B11" t="s">
        <v>21</v>
      </c>
      <c r="C11" s="9">
        <f>'[26]Rate Base'!D14*1000</f>
        <v>-186968706.50708419</v>
      </c>
      <c r="D11" s="9">
        <f>'[26]Balance Sheet'!D16*1000</f>
        <v>-191212833.04073417</v>
      </c>
      <c r="E11" s="10">
        <f>D11-C11</f>
        <v>-4244126.533649981</v>
      </c>
      <c r="F11" s="11">
        <v>0</v>
      </c>
      <c r="G11" s="12">
        <f t="shared" ref="G11:G19" si="1">C11+E11+F11</f>
        <v>-191212833.04073417</v>
      </c>
      <c r="I11" s="12"/>
    </row>
    <row r="12" spans="1:9">
      <c r="A12" s="4">
        <f t="shared" si="0"/>
        <v>3</v>
      </c>
      <c r="B12" t="s">
        <v>22</v>
      </c>
      <c r="C12" s="9">
        <f>'[26]Rate Base'!D12*1000</f>
        <v>0</v>
      </c>
      <c r="D12" s="9"/>
      <c r="E12" s="10">
        <f t="shared" ref="E12:E16" si="2">D12-C12</f>
        <v>0</v>
      </c>
      <c r="F12" s="10"/>
      <c r="G12" s="12">
        <f t="shared" si="1"/>
        <v>0</v>
      </c>
      <c r="I12" s="12"/>
    </row>
    <row r="13" spans="1:9">
      <c r="A13" s="4">
        <f t="shared" si="0"/>
        <v>4</v>
      </c>
      <c r="B13" s="13"/>
      <c r="C13" s="9"/>
      <c r="D13" s="9"/>
      <c r="E13" s="10"/>
      <c r="F13" s="10"/>
      <c r="G13" s="12"/>
      <c r="I13" s="10"/>
    </row>
    <row r="14" spans="1:9">
      <c r="A14" s="4">
        <f t="shared" si="0"/>
        <v>5</v>
      </c>
      <c r="B14" t="s">
        <v>23</v>
      </c>
      <c r="C14" s="9">
        <f>'[26]Rate Base'!D18*1000</f>
        <v>-3062526.8829987803</v>
      </c>
      <c r="D14" s="9">
        <f>'[26]Rate Base'!D18*1000</f>
        <v>-3062526.8829987803</v>
      </c>
      <c r="E14" s="10">
        <f t="shared" si="2"/>
        <v>0</v>
      </c>
      <c r="F14" s="10">
        <f>-D14</f>
        <v>3062526.8829987803</v>
      </c>
      <c r="G14" s="12">
        <f t="shared" si="1"/>
        <v>0</v>
      </c>
      <c r="I14" s="10"/>
    </row>
    <row r="15" spans="1:9">
      <c r="A15" s="4">
        <f t="shared" si="0"/>
        <v>6</v>
      </c>
      <c r="B15" t="s">
        <v>24</v>
      </c>
      <c r="C15" s="9">
        <f>'[26]Rate Base'!D19*1000</f>
        <v>8617141.1541175395</v>
      </c>
      <c r="D15" s="9">
        <f>'[27]B.1 F '!$D$22</f>
        <v>17069502.200920891</v>
      </c>
      <c r="E15" s="10">
        <f t="shared" si="2"/>
        <v>8452361.0468033515</v>
      </c>
      <c r="F15" s="9">
        <v>0</v>
      </c>
      <c r="G15" s="12">
        <f t="shared" si="1"/>
        <v>17069502.200920891</v>
      </c>
      <c r="I15" s="10"/>
    </row>
    <row r="16" spans="1:9">
      <c r="A16" s="4">
        <f t="shared" si="0"/>
        <v>7</v>
      </c>
      <c r="B16" t="s">
        <v>25</v>
      </c>
      <c r="C16" s="9">
        <f>'[26]Rate Base'!D21*1000</f>
        <v>-27397197.734221611</v>
      </c>
      <c r="D16" s="9">
        <f>'[27]B.1 F '!$D$24</f>
        <v>-24733968.657559659</v>
      </c>
      <c r="E16" s="10">
        <f t="shared" si="2"/>
        <v>2663229.0766619518</v>
      </c>
      <c r="F16" s="14"/>
      <c r="G16" s="12">
        <f t="shared" si="1"/>
        <v>-24733968.657559659</v>
      </c>
      <c r="I16" s="10"/>
    </row>
    <row r="17" spans="1:11">
      <c r="A17" s="4">
        <f t="shared" si="0"/>
        <v>8</v>
      </c>
      <c r="C17" s="9"/>
      <c r="D17" s="9"/>
      <c r="E17" s="10"/>
      <c r="F17" s="9">
        <v>0</v>
      </c>
      <c r="G17" s="12"/>
      <c r="I17" s="10"/>
    </row>
    <row r="18" spans="1:11">
      <c r="A18" s="4">
        <f t="shared" si="0"/>
        <v>9</v>
      </c>
      <c r="C18" s="9"/>
      <c r="D18" s="9"/>
      <c r="E18" s="10"/>
      <c r="F18" s="14"/>
      <c r="G18" s="12"/>
      <c r="I18" s="10"/>
    </row>
    <row r="19" spans="1:11">
      <c r="A19" s="4">
        <f t="shared" si="0"/>
        <v>10</v>
      </c>
      <c r="B19" t="s">
        <v>26</v>
      </c>
      <c r="C19" s="9">
        <f>'[26]Rate Base'!D20*1000</f>
        <v>-683775.07500000007</v>
      </c>
      <c r="D19" s="9">
        <f>C19</f>
        <v>-683775.07500000007</v>
      </c>
      <c r="E19" s="10">
        <f>D19-C19</f>
        <v>0</v>
      </c>
      <c r="F19" s="14">
        <v>0</v>
      </c>
      <c r="G19" s="12">
        <f t="shared" si="1"/>
        <v>-683775.07500000007</v>
      </c>
      <c r="I19" s="10"/>
    </row>
    <row r="20" spans="1:11">
      <c r="A20" s="4">
        <f t="shared" si="0"/>
        <v>11</v>
      </c>
      <c r="B20" t="s">
        <v>27</v>
      </c>
      <c r="C20" s="15">
        <f>'[26]Rate Base'!D22*1000</f>
        <v>-64069783.833207458</v>
      </c>
      <c r="D20" s="16">
        <f>-'[26]Balance Sheet'!D44*1000-D16</f>
        <v>-52198577.838400066</v>
      </c>
      <c r="E20" s="17">
        <f>D20-C20</f>
        <v>11871205.994807392</v>
      </c>
      <c r="F20" s="18">
        <f>G20-C20-E20</f>
        <v>0</v>
      </c>
      <c r="G20" s="15">
        <f>'[26]Balance Sheet'!D44*-1000-G16</f>
        <v>-52198577.838400066</v>
      </c>
      <c r="I20" s="10"/>
    </row>
    <row r="21" spans="1:11">
      <c r="A21" s="4">
        <f t="shared" si="0"/>
        <v>12</v>
      </c>
      <c r="C21" s="19"/>
      <c r="D21" s="19"/>
      <c r="G21" s="14"/>
    </row>
    <row r="22" spans="1:11" ht="13.5" thickBot="1">
      <c r="A22" s="4">
        <f t="shared" si="0"/>
        <v>13</v>
      </c>
      <c r="B22" s="13" t="s">
        <v>28</v>
      </c>
      <c r="C22" s="20">
        <f>SUM(C10:C20)</f>
        <v>596130007.08261716</v>
      </c>
      <c r="D22" s="20">
        <f>SUM(D10:D20)</f>
        <v>633946532.29271722</v>
      </c>
      <c r="E22" s="20">
        <f>SUM(E10:E20)</f>
        <v>37816525.210100025</v>
      </c>
      <c r="F22" s="20">
        <f>SUM(F10:F20)</f>
        <v>3062526.8829987803</v>
      </c>
      <c r="G22" s="20">
        <f>SUM(G10:G20)</f>
        <v>637009059.17571592</v>
      </c>
      <c r="I22" s="21"/>
    </row>
    <row r="23" spans="1:11" ht="13.5" thickTop="1">
      <c r="A23" s="4">
        <f t="shared" si="0"/>
        <v>14</v>
      </c>
    </row>
    <row r="24" spans="1:11">
      <c r="A24" s="4">
        <f t="shared" si="0"/>
        <v>15</v>
      </c>
      <c r="B24" t="s">
        <v>29</v>
      </c>
    </row>
    <row r="25" spans="1:11">
      <c r="A25" s="4">
        <f t="shared" si="0"/>
        <v>16</v>
      </c>
      <c r="B25" s="13" t="s">
        <v>30</v>
      </c>
      <c r="G25" s="9">
        <f>'[26]Balance Sheet'!D20*1000</f>
        <v>12929941.226800814</v>
      </c>
    </row>
    <row r="26" spans="1:11">
      <c r="A26" s="4">
        <f t="shared" si="0"/>
        <v>17</v>
      </c>
      <c r="G26" s="9"/>
    </row>
    <row r="27" spans="1:11">
      <c r="A27" s="4">
        <f t="shared" si="0"/>
        <v>18</v>
      </c>
      <c r="B27" s="13" t="s">
        <v>31</v>
      </c>
      <c r="G27" s="9">
        <f>'[26]Balance Sheet'!D21*1000</f>
        <v>26961805.999999989</v>
      </c>
    </row>
    <row r="28" spans="1:11">
      <c r="A28" s="4">
        <f t="shared" si="0"/>
        <v>19</v>
      </c>
      <c r="B28" s="13" t="s">
        <v>32</v>
      </c>
      <c r="G28" s="9">
        <f>SUM('[26]Balance Sheet'!D22:D24)*1000-G15</f>
        <v>260640.94000000134</v>
      </c>
      <c r="I28" s="10"/>
      <c r="K28" s="10"/>
    </row>
    <row r="29" spans="1:11">
      <c r="A29" s="4">
        <f t="shared" si="0"/>
        <v>20</v>
      </c>
      <c r="B29" s="13" t="s">
        <v>33</v>
      </c>
      <c r="G29" s="9">
        <f>'[26]Balance Sheet'!D27*1000</f>
        <v>15110804.469999999</v>
      </c>
      <c r="I29" s="10"/>
      <c r="J29" s="19"/>
      <c r="K29" s="10"/>
    </row>
    <row r="30" spans="1:11">
      <c r="A30" s="4">
        <f t="shared" si="0"/>
        <v>21</v>
      </c>
      <c r="B30" t="s">
        <v>34</v>
      </c>
      <c r="G30" s="9"/>
    </row>
    <row r="31" spans="1:11">
      <c r="A31" s="4">
        <f t="shared" si="0"/>
        <v>22</v>
      </c>
      <c r="B31" s="13" t="s">
        <v>35</v>
      </c>
      <c r="G31" s="9">
        <f>-'[26]Balance Sheet'!D42*1000</f>
        <v>-69574594.50999999</v>
      </c>
      <c r="I31" s="10"/>
      <c r="J31" s="19"/>
    </row>
    <row r="32" spans="1:11" ht="14.25">
      <c r="A32" s="4">
        <f t="shared" si="0"/>
        <v>23</v>
      </c>
      <c r="B32" s="13" t="s">
        <v>36</v>
      </c>
      <c r="G32" s="17">
        <f>-'[26]Balance Sheet'!D45*1000-G19</f>
        <v>0</v>
      </c>
      <c r="I32" s="22"/>
    </row>
    <row r="33" spans="1:10">
      <c r="A33" s="4">
        <f t="shared" si="0"/>
        <v>24</v>
      </c>
    </row>
    <row r="34" spans="1:10" ht="13.5" thickBot="1">
      <c r="A34" s="4">
        <f t="shared" si="0"/>
        <v>25</v>
      </c>
      <c r="B34" t="s">
        <v>37</v>
      </c>
      <c r="G34" s="20">
        <f>SUM(G22:G32)</f>
        <v>622697657.30251682</v>
      </c>
      <c r="I34" s="10"/>
      <c r="J34" s="10"/>
    </row>
    <row r="35" spans="1:10" ht="13.5" thickTop="1">
      <c r="G35" s="14"/>
    </row>
    <row r="36" spans="1:10">
      <c r="G36" s="10"/>
    </row>
    <row r="37" spans="1:10">
      <c r="G37" s="10"/>
    </row>
    <row r="38" spans="1:10">
      <c r="G38" s="10"/>
    </row>
  </sheetData>
  <pageMargins left="0.95" right="0.75" top="1" bottom="1" header="0.5" footer="0.5"/>
  <pageSetup scale="91" orientation="landscape" r:id="rId1"/>
  <headerFooter alignWithMargins="0">
    <oddHeader>&amp;RCASE NO. 2021-00214
FR_16(6)(f) 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16(6)(f)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 Christian</dc:creator>
  <cp:lastModifiedBy>Sharon E Whiting</cp:lastModifiedBy>
  <dcterms:created xsi:type="dcterms:W3CDTF">2021-06-23T15:58:33Z</dcterms:created>
  <dcterms:modified xsi:type="dcterms:W3CDTF">2021-06-23T16:52:03Z</dcterms:modified>
</cp:coreProperties>
</file>